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tables/table8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029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3E620394-8DBC-4192-B4B6-403638B1AA77}" xr6:coauthVersionLast="28" xr6:coauthVersionMax="28" xr10:uidLastSave="{00000000-0000-0000-0000-000000000000}"/>
  <bookViews>
    <workbookView xWindow="0" yWindow="0" windowWidth="24000" windowHeight="9660" tabRatio="385" firstSheet="1" activeTab="2" xr2:uid="{00000000-000D-0000-FFFF-FFFF00000000}"/>
  </bookViews>
  <sheets>
    <sheet name="ENGINS" sheetId="4" state="hidden" r:id="rId1"/>
    <sheet name="BDDNORD" sheetId="3" r:id="rId2"/>
    <sheet name="Feuille de garde" sheetId="2" r:id="rId3"/>
    <sheet name="BDDAJA" sheetId="1" r:id="rId4"/>
    <sheet name="Synthese_Aja" sheetId="5" state="hidden" r:id="rId5"/>
  </sheets>
  <definedNames>
    <definedName name="_xlnm._FilterDatabase" localSheetId="3" hidden="1">BDDAJA!$B$3:$D$226</definedName>
    <definedName name="AdrImage">IF(Synthese_Aja!$G$94&gt;=3,Synthese_Aja!$N$1,IF(Synthese_Aja!$G$94&lt;=3,Synthese_Aja!$M$1,Synthese_Aja!$L$1))</definedName>
    <definedName name="CT_PLG">Tableau7[CT PLG]</definedName>
    <definedName name="CT_SMO">Tableau4[CTSMO]</definedName>
    <definedName name="Equipes">BDDAJA!$I$4:$I$8</definedName>
    <definedName name="MAT_NORD">BDD_NORD[NOMS]</definedName>
    <definedName name="MATRICULE">BDDAJA!$E$4:$E$226</definedName>
    <definedName name="MATRICULES">BDDAJA!#REF!</definedName>
    <definedName name="PLG">Tableau8[PLG]</definedName>
    <definedName name="SMO">Tableau6[SMO]</definedName>
    <definedName name="SPAJA">SP_AJA[]</definedName>
    <definedName name="STATUT">BDDNORD!$P$3:$P$4</definedName>
    <definedName name="TAB_BDNORD">BDDNORD!$D$3:$L$56+BDD_NORD[]</definedName>
  </definedNames>
  <calcPr calcId="171027"/>
</workbook>
</file>

<file path=xl/calcChain.xml><?xml version="1.0" encoding="utf-8"?>
<calcChain xmlns="http://schemas.openxmlformats.org/spreadsheetml/2006/main">
  <c r="G9" i="2" l="1"/>
  <c r="G10" i="2"/>
  <c r="G11" i="2"/>
  <c r="G12" i="2"/>
  <c r="G13" i="2"/>
  <c r="G14" i="2"/>
  <c r="G15" i="2"/>
  <c r="G8" i="2"/>
  <c r="F9" i="2"/>
  <c r="F10" i="2"/>
  <c r="F11" i="2"/>
  <c r="F12" i="2"/>
  <c r="F13" i="2"/>
  <c r="F14" i="2"/>
  <c r="F8" i="2"/>
  <c r="E9" i="2"/>
  <c r="E10" i="2"/>
  <c r="E11" i="2"/>
  <c r="E12" i="2"/>
  <c r="E13" i="2"/>
  <c r="E14" i="2"/>
  <c r="E8" i="2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F15" i="2" s="1"/>
  <c r="B16" i="2" a="1"/>
  <c r="B16" i="2" s="1"/>
  <c r="E16" i="2" s="1"/>
  <c r="B17" i="2" a="1"/>
  <c r="B17" i="2" s="1"/>
  <c r="E17" i="2" s="1"/>
  <c r="B18" i="2" a="1"/>
  <c r="B18" i="2" s="1"/>
  <c r="E18" i="2" s="1"/>
  <c r="B19" i="2" a="1"/>
  <c r="B19" i="2" s="1"/>
  <c r="E19" i="2" s="1"/>
  <c r="B20" i="2" a="1"/>
  <c r="B20" i="2" s="1"/>
  <c r="E20" i="2" s="1"/>
  <c r="B21" i="2" a="1"/>
  <c r="B21" i="2" s="1"/>
  <c r="E21" i="2" s="1"/>
  <c r="B22" i="2" a="1"/>
  <c r="B22" i="2" s="1"/>
  <c r="E22" i="2" s="1"/>
  <c r="B23" i="2" a="1"/>
  <c r="B23" i="2" s="1"/>
  <c r="E23" i="2" s="1"/>
  <c r="B24" i="2" a="1"/>
  <c r="B24" i="2" s="1"/>
  <c r="E24" i="2" s="1"/>
  <c r="B25" i="2" a="1"/>
  <c r="B25" i="2" s="1"/>
  <c r="E25" i="2" s="1"/>
  <c r="B26" i="2" a="1"/>
  <c r="B26" i="2" s="1"/>
  <c r="E26" i="2" s="1"/>
  <c r="B27" i="2" a="1"/>
  <c r="B27" i="2" s="1"/>
  <c r="E27" i="2" s="1"/>
  <c r="B28" i="2" a="1"/>
  <c r="B28" i="2" s="1"/>
  <c r="E28" i="2" s="1"/>
  <c r="B29" i="2" a="1"/>
  <c r="B29" i="2" s="1"/>
  <c r="E29" i="2" s="1"/>
  <c r="B30" i="2" a="1"/>
  <c r="B30" i="2" s="1"/>
  <c r="E30" i="2" s="1"/>
  <c r="B31" i="2" a="1"/>
  <c r="B31" i="2" s="1"/>
  <c r="E31" i="2" s="1"/>
  <c r="B32" i="2" a="1"/>
  <c r="B32" i="2" s="1"/>
  <c r="E32" i="2" s="1"/>
  <c r="B33" i="2" a="1"/>
  <c r="B33" i="2" s="1"/>
  <c r="E33" i="2" s="1"/>
  <c r="B34" i="2" a="1"/>
  <c r="B34" i="2" s="1"/>
  <c r="E34" i="2" s="1"/>
  <c r="B35" i="2" a="1"/>
  <c r="B35" i="2" s="1"/>
  <c r="E35" i="2" s="1"/>
  <c r="B36" i="2" a="1"/>
  <c r="B36" i="2" s="1"/>
  <c r="E36" i="2" s="1"/>
  <c r="B8" i="2" a="1"/>
  <c r="B8" i="2" s="1"/>
  <c r="F24" i="2" l="1"/>
  <c r="G36" i="2"/>
  <c r="G32" i="2"/>
  <c r="G28" i="2"/>
  <c r="G24" i="2"/>
  <c r="G20" i="2"/>
  <c r="G16" i="2"/>
  <c r="G35" i="2"/>
  <c r="G31" i="2"/>
  <c r="G27" i="2"/>
  <c r="G23" i="2"/>
  <c r="G19" i="2"/>
  <c r="G34" i="2"/>
  <c r="G30" i="2"/>
  <c r="G26" i="2"/>
  <c r="G22" i="2"/>
  <c r="G18" i="2"/>
  <c r="G33" i="2"/>
  <c r="G29" i="2"/>
  <c r="G25" i="2"/>
  <c r="G21" i="2"/>
  <c r="G17" i="2"/>
  <c r="F28" i="2"/>
  <c r="F20" i="2"/>
  <c r="E15" i="2"/>
  <c r="F16" i="2"/>
  <c r="F36" i="2"/>
  <c r="F32" i="2"/>
  <c r="F35" i="2"/>
  <c r="F31" i="2"/>
  <c r="F27" i="2"/>
  <c r="F23" i="2"/>
  <c r="F19" i="2"/>
  <c r="F34" i="2"/>
  <c r="F30" i="2"/>
  <c r="F26" i="2"/>
  <c r="F22" i="2"/>
  <c r="F18" i="2"/>
  <c r="F33" i="2"/>
  <c r="F29" i="2"/>
  <c r="F25" i="2"/>
  <c r="F21" i="2"/>
  <c r="F17" i="2"/>
  <c r="M37" i="2"/>
  <c r="O27" i="2"/>
  <c r="N27" i="2"/>
  <c r="M27" i="2"/>
  <c r="O26" i="2"/>
  <c r="N26" i="2"/>
  <c r="M26" i="2"/>
  <c r="O25" i="2"/>
  <c r="N25" i="2"/>
  <c r="M25" i="2"/>
  <c r="K49" i="2" l="1"/>
  <c r="L49" i="2"/>
  <c r="M49" i="2"/>
  <c r="C49" i="2"/>
  <c r="D49" i="2"/>
  <c r="E49" i="2"/>
  <c r="M20" i="2"/>
  <c r="N20" i="2"/>
  <c r="O20" i="2"/>
  <c r="M21" i="2"/>
  <c r="N21" i="2"/>
  <c r="O21" i="2"/>
  <c r="C41" i="2"/>
  <c r="C42" i="2"/>
  <c r="C43" i="2"/>
  <c r="C44" i="2"/>
  <c r="C45" i="2"/>
  <c r="D41" i="2"/>
  <c r="E41" i="2"/>
  <c r="D42" i="2"/>
  <c r="E42" i="2"/>
  <c r="D43" i="2"/>
  <c r="E43" i="2"/>
  <c r="D44" i="2"/>
  <c r="E44" i="2"/>
  <c r="D45" i="2"/>
  <c r="E45" i="2"/>
  <c r="M35" i="2"/>
  <c r="N35" i="2"/>
  <c r="O35" i="2"/>
  <c r="N33" i="2"/>
  <c r="O33" i="2"/>
  <c r="M33" i="2"/>
  <c r="K48" i="2"/>
  <c r="L48" i="2"/>
  <c r="M48" i="2"/>
  <c r="K50" i="2"/>
  <c r="L50" i="2"/>
  <c r="M50" i="2"/>
  <c r="K51" i="2"/>
  <c r="L51" i="2"/>
  <c r="M51" i="2"/>
  <c r="K52" i="2"/>
  <c r="L52" i="2"/>
  <c r="M52" i="2"/>
  <c r="K53" i="2"/>
  <c r="L53" i="2"/>
  <c r="M53" i="2"/>
  <c r="M47" i="2"/>
  <c r="L47" i="2"/>
  <c r="K47" i="2"/>
  <c r="C48" i="2"/>
  <c r="D48" i="2"/>
  <c r="E48" i="2"/>
  <c r="C50" i="2"/>
  <c r="D50" i="2"/>
  <c r="E50" i="2"/>
  <c r="C51" i="2"/>
  <c r="D51" i="2"/>
  <c r="E51" i="2"/>
  <c r="C52" i="2"/>
  <c r="D52" i="2"/>
  <c r="E52" i="2"/>
  <c r="C53" i="2"/>
  <c r="D53" i="2"/>
  <c r="E53" i="2"/>
  <c r="E47" i="2"/>
  <c r="D47" i="2"/>
  <c r="C47" i="2"/>
  <c r="K45" i="2"/>
  <c r="L45" i="2"/>
  <c r="M45" i="2"/>
  <c r="K42" i="2"/>
  <c r="L42" i="2"/>
  <c r="M42" i="2"/>
  <c r="K43" i="2"/>
  <c r="L43" i="2"/>
  <c r="M43" i="2"/>
  <c r="K44" i="2"/>
  <c r="L44" i="2"/>
  <c r="M44" i="2"/>
  <c r="M41" i="2"/>
  <c r="L41" i="2"/>
  <c r="K41" i="2"/>
  <c r="M40" i="2"/>
  <c r="L40" i="2"/>
  <c r="K40" i="2"/>
  <c r="O8" i="2" l="1"/>
  <c r="N8" i="2"/>
  <c r="M8" i="2"/>
  <c r="E40" i="2"/>
  <c r="D40" i="2"/>
  <c r="C40" i="2"/>
  <c r="M9" i="2" l="1"/>
  <c r="N9" i="2"/>
  <c r="M10" i="2"/>
  <c r="N10" i="2"/>
  <c r="M11" i="2"/>
  <c r="N11" i="2"/>
  <c r="M12" i="2"/>
  <c r="N12" i="2"/>
  <c r="M13" i="2"/>
  <c r="N13" i="2"/>
  <c r="M14" i="2"/>
  <c r="N14" i="2"/>
  <c r="M15" i="2"/>
  <c r="N15" i="2"/>
  <c r="M16" i="2"/>
  <c r="N16" i="2"/>
  <c r="M17" i="2"/>
  <c r="N17" i="2"/>
  <c r="M18" i="2"/>
  <c r="N18" i="2"/>
  <c r="M19" i="2"/>
  <c r="N19" i="2"/>
  <c r="M22" i="2"/>
  <c r="N22" i="2"/>
  <c r="M23" i="2"/>
  <c r="N23" i="2"/>
  <c r="M24" i="2"/>
  <c r="N24" i="2"/>
  <c r="M28" i="2"/>
  <c r="N28" i="2"/>
  <c r="M29" i="2"/>
  <c r="N29" i="2"/>
  <c r="M30" i="2"/>
  <c r="N30" i="2"/>
  <c r="M31" i="2"/>
  <c r="N31" i="2"/>
  <c r="M32" i="2"/>
  <c r="N32" i="2"/>
  <c r="M34" i="2"/>
  <c r="N34" i="2"/>
  <c r="M36" i="2"/>
  <c r="N36" i="2"/>
  <c r="O36" i="2"/>
  <c r="O34" i="2"/>
  <c r="O32" i="2"/>
  <c r="O31" i="2"/>
  <c r="O30" i="2"/>
  <c r="O29" i="2"/>
  <c r="O28" i="2"/>
  <c r="O24" i="2"/>
  <c r="O23" i="2"/>
  <c r="O22" i="2"/>
  <c r="O19" i="2"/>
  <c r="O18" i="2"/>
  <c r="O17" i="2"/>
  <c r="O16" i="2"/>
  <c r="O15" i="2"/>
  <c r="O14" i="2"/>
  <c r="O13" i="2"/>
  <c r="O12" i="2"/>
  <c r="O11" i="2"/>
  <c r="O10" i="2"/>
  <c r="O9" i="2"/>
  <c r="F6" i="5" l="1"/>
  <c r="F7" i="5"/>
  <c r="F8" i="5"/>
  <c r="F9" i="5"/>
  <c r="F5" i="5"/>
  <c r="E37" i="2"/>
  <c r="L4" i="2" l="1"/>
  <c r="L1" i="2" s="1"/>
  <c r="C5" i="5" l="1"/>
  <c r="D5" i="5"/>
  <c r="E5" i="5"/>
  <c r="C6" i="5"/>
  <c r="D6" i="5"/>
  <c r="E6" i="5"/>
  <c r="C7" i="5"/>
  <c r="D7" i="5"/>
  <c r="E7" i="5"/>
  <c r="C8" i="5"/>
  <c r="D8" i="5"/>
  <c r="E8" i="5"/>
  <c r="C9" i="5"/>
  <c r="D9" i="5"/>
  <c r="E9" i="5"/>
  <c r="C10" i="5"/>
  <c r="D10" i="5"/>
  <c r="E10" i="5"/>
  <c r="F10" i="5"/>
  <c r="C11" i="5"/>
  <c r="D11" i="5"/>
  <c r="E11" i="5"/>
  <c r="F11" i="5"/>
  <c r="C12" i="5"/>
  <c r="D12" i="5"/>
  <c r="E12" i="5"/>
  <c r="F12" i="5"/>
  <c r="C13" i="5"/>
  <c r="D13" i="5"/>
  <c r="E13" i="5"/>
  <c r="F13" i="5"/>
  <c r="C14" i="5"/>
  <c r="D14" i="5"/>
  <c r="E14" i="5"/>
  <c r="F14" i="5"/>
  <c r="C15" i="5"/>
  <c r="D15" i="5"/>
  <c r="E15" i="5"/>
  <c r="F15" i="5"/>
  <c r="C16" i="5"/>
  <c r="D16" i="5"/>
  <c r="E16" i="5"/>
  <c r="F16" i="5"/>
  <c r="C17" i="5"/>
  <c r="D17" i="5"/>
  <c r="E17" i="5"/>
  <c r="F17" i="5"/>
  <c r="C18" i="5"/>
  <c r="D18" i="5"/>
  <c r="E18" i="5"/>
  <c r="F18" i="5"/>
  <c r="C19" i="5"/>
  <c r="D19" i="5"/>
  <c r="E19" i="5"/>
  <c r="F19" i="5"/>
  <c r="C20" i="5"/>
  <c r="D20" i="5"/>
  <c r="E20" i="5"/>
  <c r="F20" i="5"/>
  <c r="C21" i="5"/>
  <c r="D21" i="5"/>
  <c r="E21" i="5"/>
  <c r="F21" i="5"/>
  <c r="C22" i="5"/>
  <c r="D22" i="5"/>
  <c r="E22" i="5"/>
  <c r="F22" i="5"/>
  <c r="C23" i="5"/>
  <c r="D23" i="5"/>
  <c r="E23" i="5"/>
  <c r="F23" i="5"/>
  <c r="C24" i="5"/>
  <c r="D24" i="5"/>
  <c r="E24" i="5"/>
  <c r="F24" i="5"/>
  <c r="C25" i="5"/>
  <c r="D25" i="5"/>
  <c r="E25" i="5"/>
  <c r="F25" i="5"/>
  <c r="C26" i="5"/>
  <c r="D26" i="5"/>
  <c r="E26" i="5"/>
  <c r="F26" i="5"/>
  <c r="C27" i="5"/>
  <c r="D27" i="5"/>
  <c r="E27" i="5"/>
  <c r="F27" i="5"/>
  <c r="C28" i="5"/>
  <c r="D28" i="5"/>
  <c r="E28" i="5"/>
  <c r="F28" i="5"/>
  <c r="C29" i="5"/>
  <c r="D29" i="5"/>
  <c r="E29" i="5"/>
  <c r="F29" i="5"/>
  <c r="C30" i="5"/>
  <c r="D30" i="5"/>
  <c r="E30" i="5"/>
  <c r="F30" i="5"/>
  <c r="C31" i="5"/>
  <c r="D31" i="5"/>
  <c r="E31" i="5"/>
  <c r="F31" i="5"/>
  <c r="C32" i="5"/>
  <c r="D32" i="5"/>
  <c r="E32" i="5"/>
  <c r="F32" i="5"/>
  <c r="C33" i="5"/>
  <c r="D33" i="5"/>
  <c r="E33" i="5"/>
  <c r="F33" i="5"/>
  <c r="C34" i="5"/>
  <c r="D34" i="5"/>
  <c r="E34" i="5"/>
  <c r="F34" i="5"/>
  <c r="C35" i="5"/>
  <c r="D35" i="5"/>
  <c r="E35" i="5"/>
  <c r="F35" i="5"/>
  <c r="C36" i="5"/>
  <c r="D36" i="5"/>
  <c r="E36" i="5"/>
  <c r="F36" i="5"/>
  <c r="C37" i="5"/>
  <c r="D37" i="5"/>
  <c r="E37" i="5"/>
  <c r="F37" i="5"/>
  <c r="C38" i="5"/>
  <c r="D38" i="5"/>
  <c r="E38" i="5"/>
  <c r="F38" i="5"/>
  <c r="C39" i="5"/>
  <c r="D39" i="5"/>
  <c r="E39" i="5"/>
  <c r="F39" i="5"/>
  <c r="C40" i="5"/>
  <c r="D40" i="5"/>
  <c r="E40" i="5"/>
  <c r="F40" i="5"/>
  <c r="C41" i="5"/>
  <c r="D41" i="5"/>
  <c r="E41" i="5"/>
  <c r="F41" i="5"/>
  <c r="C42" i="5"/>
  <c r="D42" i="5"/>
  <c r="E42" i="5"/>
  <c r="F42" i="5"/>
  <c r="C43" i="5"/>
  <c r="D43" i="5"/>
  <c r="E43" i="5"/>
  <c r="F43" i="5"/>
  <c r="C44" i="5"/>
  <c r="D44" i="5"/>
  <c r="E44" i="5"/>
  <c r="F44" i="5"/>
  <c r="C45" i="5"/>
  <c r="D45" i="5"/>
  <c r="E45" i="5"/>
  <c r="F45" i="5"/>
  <c r="C46" i="5"/>
  <c r="D46" i="5"/>
  <c r="E46" i="5"/>
  <c r="F46" i="5"/>
  <c r="C47" i="5"/>
  <c r="D47" i="5"/>
  <c r="E47" i="5"/>
  <c r="F47" i="5"/>
  <c r="C48" i="5"/>
  <c r="D48" i="5"/>
  <c r="E48" i="5"/>
  <c r="F48" i="5"/>
  <c r="C49" i="5"/>
  <c r="D49" i="5"/>
  <c r="E49" i="5"/>
  <c r="F49" i="5"/>
  <c r="C50" i="5"/>
  <c r="D50" i="5"/>
  <c r="E50" i="5"/>
  <c r="F50" i="5"/>
  <c r="C51" i="5"/>
  <c r="D51" i="5"/>
  <c r="E51" i="5"/>
  <c r="F51" i="5"/>
  <c r="C52" i="5"/>
  <c r="D52" i="5"/>
  <c r="E52" i="5"/>
  <c r="F52" i="5"/>
  <c r="C53" i="5"/>
  <c r="D53" i="5"/>
  <c r="E53" i="5"/>
  <c r="F53" i="5"/>
  <c r="C54" i="5"/>
  <c r="D54" i="5"/>
  <c r="E54" i="5"/>
  <c r="F54" i="5"/>
  <c r="C55" i="5"/>
  <c r="D55" i="5"/>
  <c r="E55" i="5"/>
  <c r="F55" i="5"/>
  <c r="C56" i="5"/>
  <c r="D56" i="5"/>
  <c r="E56" i="5"/>
  <c r="F56" i="5"/>
  <c r="C57" i="5"/>
  <c r="D57" i="5"/>
  <c r="E57" i="5"/>
  <c r="F57" i="5"/>
  <c r="C58" i="5"/>
  <c r="D58" i="5"/>
  <c r="E58" i="5"/>
  <c r="F58" i="5"/>
  <c r="C59" i="5"/>
  <c r="D59" i="5"/>
  <c r="E59" i="5"/>
  <c r="F59" i="5"/>
  <c r="C60" i="5"/>
  <c r="D60" i="5"/>
  <c r="E60" i="5"/>
  <c r="F60" i="5"/>
  <c r="C61" i="5"/>
  <c r="D61" i="5"/>
  <c r="E61" i="5"/>
  <c r="F61" i="5"/>
  <c r="C62" i="5"/>
  <c r="D62" i="5"/>
  <c r="E62" i="5"/>
  <c r="F62" i="5"/>
  <c r="C63" i="5"/>
  <c r="D63" i="5"/>
  <c r="E63" i="5"/>
  <c r="F63" i="5"/>
  <c r="C64" i="5"/>
  <c r="D64" i="5"/>
  <c r="E64" i="5"/>
  <c r="F64" i="5"/>
  <c r="C65" i="5"/>
  <c r="D65" i="5"/>
  <c r="E65" i="5"/>
  <c r="F65" i="5"/>
  <c r="C66" i="5"/>
  <c r="D66" i="5"/>
  <c r="E66" i="5"/>
  <c r="F66" i="5"/>
  <c r="C67" i="5"/>
  <c r="D67" i="5"/>
  <c r="E67" i="5"/>
  <c r="F67" i="5"/>
  <c r="C68" i="5"/>
  <c r="D68" i="5"/>
  <c r="E68" i="5"/>
  <c r="F68" i="5"/>
  <c r="C69" i="5"/>
  <c r="D69" i="5"/>
  <c r="E69" i="5"/>
  <c r="F69" i="5"/>
  <c r="C70" i="5"/>
  <c r="D70" i="5"/>
  <c r="E70" i="5"/>
  <c r="F70" i="5"/>
  <c r="C71" i="5"/>
  <c r="D71" i="5"/>
  <c r="E71" i="5"/>
  <c r="F71" i="5"/>
  <c r="C72" i="5"/>
  <c r="D72" i="5"/>
  <c r="E72" i="5"/>
  <c r="F72" i="5"/>
  <c r="C73" i="5"/>
  <c r="D73" i="5"/>
  <c r="E73" i="5"/>
  <c r="F73" i="5"/>
  <c r="C74" i="5"/>
  <c r="D74" i="5"/>
  <c r="E74" i="5"/>
  <c r="F74" i="5"/>
  <c r="C75" i="5"/>
  <c r="D75" i="5"/>
  <c r="E75" i="5"/>
  <c r="F75" i="5"/>
  <c r="C76" i="5"/>
  <c r="D76" i="5"/>
  <c r="E76" i="5"/>
  <c r="F76" i="5"/>
  <c r="C77" i="5"/>
  <c r="D77" i="5"/>
  <c r="E77" i="5"/>
  <c r="F77" i="5"/>
  <c r="C78" i="5"/>
  <c r="D78" i="5"/>
  <c r="E78" i="5"/>
  <c r="F78" i="5"/>
  <c r="C79" i="5"/>
  <c r="D79" i="5"/>
  <c r="E79" i="5"/>
  <c r="F79" i="5"/>
  <c r="C80" i="5"/>
  <c r="D80" i="5"/>
  <c r="E80" i="5"/>
  <c r="F80" i="5"/>
  <c r="C81" i="5"/>
  <c r="D81" i="5"/>
  <c r="E81" i="5"/>
  <c r="F81" i="5"/>
  <c r="C82" i="5"/>
  <c r="D82" i="5"/>
  <c r="E82" i="5"/>
  <c r="F82" i="5"/>
  <c r="C83" i="5"/>
  <c r="D83" i="5"/>
  <c r="E83" i="5"/>
  <c r="F83" i="5"/>
  <c r="C84" i="5"/>
  <c r="D84" i="5"/>
  <c r="E84" i="5"/>
  <c r="F84" i="5"/>
  <c r="C85" i="5"/>
  <c r="D85" i="5"/>
  <c r="E85" i="5"/>
  <c r="F85" i="5"/>
  <c r="C86" i="5"/>
  <c r="D86" i="5"/>
  <c r="E86" i="5"/>
  <c r="F86" i="5"/>
  <c r="C87" i="5"/>
  <c r="D87" i="5"/>
  <c r="E87" i="5"/>
  <c r="F87" i="5"/>
  <c r="C88" i="5"/>
  <c r="D88" i="5"/>
  <c r="E88" i="5"/>
  <c r="F88" i="5"/>
  <c r="C89" i="5"/>
  <c r="D89" i="5"/>
  <c r="E89" i="5"/>
  <c r="F89" i="5"/>
  <c r="C90" i="5"/>
  <c r="D90" i="5"/>
  <c r="E90" i="5"/>
  <c r="F90" i="5"/>
  <c r="C91" i="5"/>
  <c r="D91" i="5"/>
  <c r="E91" i="5"/>
  <c r="F91" i="5"/>
  <c r="C92" i="5"/>
  <c r="D92" i="5"/>
  <c r="E92" i="5"/>
  <c r="F92" i="5"/>
  <c r="C93" i="5"/>
  <c r="D93" i="5"/>
  <c r="E93" i="5"/>
  <c r="F93" i="5"/>
  <c r="G6" i="5"/>
  <c r="H6" i="5"/>
  <c r="I6" i="5"/>
  <c r="J6" i="5"/>
  <c r="K6" i="5"/>
  <c r="L6" i="5"/>
  <c r="M6" i="5"/>
  <c r="N6" i="5"/>
  <c r="G7" i="5"/>
  <c r="H7" i="5"/>
  <c r="I7" i="5"/>
  <c r="J7" i="5"/>
  <c r="K7" i="5"/>
  <c r="L7" i="5"/>
  <c r="M7" i="5"/>
  <c r="N7" i="5"/>
  <c r="G8" i="5"/>
  <c r="H8" i="5"/>
  <c r="I8" i="5"/>
  <c r="J8" i="5"/>
  <c r="K8" i="5"/>
  <c r="L8" i="5"/>
  <c r="M8" i="5"/>
  <c r="N8" i="5"/>
  <c r="G9" i="5"/>
  <c r="H9" i="5"/>
  <c r="I9" i="5"/>
  <c r="J9" i="5"/>
  <c r="K9" i="5"/>
  <c r="L9" i="5"/>
  <c r="M9" i="5"/>
  <c r="N9" i="5"/>
  <c r="G10" i="5"/>
  <c r="H10" i="5"/>
  <c r="I10" i="5"/>
  <c r="J10" i="5"/>
  <c r="K10" i="5"/>
  <c r="L10" i="5"/>
  <c r="M10" i="5"/>
  <c r="N10" i="5"/>
  <c r="G11" i="5"/>
  <c r="H11" i="5"/>
  <c r="I11" i="5"/>
  <c r="J11" i="5"/>
  <c r="K11" i="5"/>
  <c r="L11" i="5"/>
  <c r="M11" i="5"/>
  <c r="N11" i="5"/>
  <c r="G12" i="5"/>
  <c r="H12" i="5"/>
  <c r="I12" i="5"/>
  <c r="J12" i="5"/>
  <c r="K12" i="5"/>
  <c r="L12" i="5"/>
  <c r="M12" i="5"/>
  <c r="N12" i="5"/>
  <c r="G13" i="5"/>
  <c r="H13" i="5"/>
  <c r="I13" i="5"/>
  <c r="J13" i="5"/>
  <c r="K13" i="5"/>
  <c r="L13" i="5"/>
  <c r="M13" i="5"/>
  <c r="N13" i="5"/>
  <c r="G14" i="5"/>
  <c r="H14" i="5"/>
  <c r="J14" i="5"/>
  <c r="K14" i="5"/>
  <c r="L14" i="5"/>
  <c r="M14" i="5"/>
  <c r="N14" i="5"/>
  <c r="G15" i="5"/>
  <c r="H15" i="5"/>
  <c r="I15" i="5"/>
  <c r="J15" i="5"/>
  <c r="K15" i="5"/>
  <c r="L15" i="5"/>
  <c r="M15" i="5"/>
  <c r="N15" i="5"/>
  <c r="G16" i="5"/>
  <c r="H16" i="5"/>
  <c r="I16" i="5"/>
  <c r="J16" i="5"/>
  <c r="K16" i="5"/>
  <c r="L16" i="5"/>
  <c r="M16" i="5"/>
  <c r="N16" i="5"/>
  <c r="G17" i="5"/>
  <c r="H17" i="5"/>
  <c r="I17" i="5"/>
  <c r="J17" i="5"/>
  <c r="K17" i="5"/>
  <c r="L17" i="5"/>
  <c r="M17" i="5"/>
  <c r="N17" i="5"/>
  <c r="G18" i="5"/>
  <c r="H18" i="5"/>
  <c r="I18" i="5"/>
  <c r="J18" i="5"/>
  <c r="K18" i="5"/>
  <c r="L18" i="5"/>
  <c r="M18" i="5"/>
  <c r="N18" i="5"/>
  <c r="G19" i="5"/>
  <c r="H19" i="5"/>
  <c r="I19" i="5"/>
  <c r="J19" i="5"/>
  <c r="K19" i="5"/>
  <c r="L19" i="5"/>
  <c r="M19" i="5"/>
  <c r="N19" i="5"/>
  <c r="G20" i="5"/>
  <c r="H20" i="5"/>
  <c r="I20" i="5"/>
  <c r="J20" i="5"/>
  <c r="K20" i="5"/>
  <c r="L20" i="5"/>
  <c r="M20" i="5"/>
  <c r="N20" i="5"/>
  <c r="G21" i="5"/>
  <c r="H21" i="5"/>
  <c r="I21" i="5"/>
  <c r="J21" i="5"/>
  <c r="K21" i="5"/>
  <c r="L21" i="5"/>
  <c r="M21" i="5"/>
  <c r="N21" i="5"/>
  <c r="G22" i="5"/>
  <c r="H22" i="5"/>
  <c r="I22" i="5"/>
  <c r="J22" i="5"/>
  <c r="K22" i="5"/>
  <c r="L22" i="5"/>
  <c r="M22" i="5"/>
  <c r="N22" i="5"/>
  <c r="G23" i="5"/>
  <c r="H23" i="5"/>
  <c r="I23" i="5"/>
  <c r="J23" i="5"/>
  <c r="K23" i="5"/>
  <c r="L23" i="5"/>
  <c r="M23" i="5"/>
  <c r="N23" i="5"/>
  <c r="G24" i="5"/>
  <c r="H24" i="5"/>
  <c r="I24" i="5"/>
  <c r="J24" i="5"/>
  <c r="K24" i="5"/>
  <c r="L24" i="5"/>
  <c r="M24" i="5"/>
  <c r="N24" i="5"/>
  <c r="G25" i="5"/>
  <c r="H25" i="5"/>
  <c r="I25" i="5"/>
  <c r="J25" i="5"/>
  <c r="K25" i="5"/>
  <c r="L25" i="5"/>
  <c r="M25" i="5"/>
  <c r="N25" i="5"/>
  <c r="G26" i="5"/>
  <c r="H26" i="5"/>
  <c r="I26" i="5"/>
  <c r="J26" i="5"/>
  <c r="K26" i="5"/>
  <c r="L26" i="5"/>
  <c r="M26" i="5"/>
  <c r="N26" i="5"/>
  <c r="G27" i="5"/>
  <c r="H27" i="5"/>
  <c r="I27" i="5"/>
  <c r="J27" i="5"/>
  <c r="K27" i="5"/>
  <c r="L27" i="5"/>
  <c r="M27" i="5"/>
  <c r="N27" i="5"/>
  <c r="G28" i="5"/>
  <c r="H28" i="5"/>
  <c r="I28" i="5"/>
  <c r="J28" i="5"/>
  <c r="K28" i="5"/>
  <c r="L28" i="5"/>
  <c r="M28" i="5"/>
  <c r="N28" i="5"/>
  <c r="G29" i="5"/>
  <c r="H29" i="5"/>
  <c r="I29" i="5"/>
  <c r="J29" i="5"/>
  <c r="K29" i="5"/>
  <c r="L29" i="5"/>
  <c r="M29" i="5"/>
  <c r="N29" i="5"/>
  <c r="G30" i="5"/>
  <c r="H30" i="5"/>
  <c r="I30" i="5"/>
  <c r="J30" i="5"/>
  <c r="K30" i="5"/>
  <c r="L30" i="5"/>
  <c r="M30" i="5"/>
  <c r="N30" i="5"/>
  <c r="G31" i="5"/>
  <c r="H31" i="5"/>
  <c r="I31" i="5"/>
  <c r="J31" i="5"/>
  <c r="K31" i="5"/>
  <c r="L31" i="5"/>
  <c r="M31" i="5"/>
  <c r="N31" i="5"/>
  <c r="G32" i="5"/>
  <c r="H32" i="5"/>
  <c r="I32" i="5"/>
  <c r="J32" i="5"/>
  <c r="K32" i="5"/>
  <c r="L32" i="5"/>
  <c r="M32" i="5"/>
  <c r="N32" i="5"/>
  <c r="G33" i="5"/>
  <c r="H33" i="5"/>
  <c r="I33" i="5"/>
  <c r="J33" i="5"/>
  <c r="K33" i="5"/>
  <c r="L33" i="5"/>
  <c r="M33" i="5"/>
  <c r="N33" i="5"/>
  <c r="G34" i="5"/>
  <c r="H34" i="5"/>
  <c r="I34" i="5"/>
  <c r="J34" i="5"/>
  <c r="K34" i="5"/>
  <c r="L34" i="5"/>
  <c r="M34" i="5"/>
  <c r="N34" i="5"/>
  <c r="G35" i="5"/>
  <c r="H35" i="5"/>
  <c r="I35" i="5"/>
  <c r="J35" i="5"/>
  <c r="K35" i="5"/>
  <c r="L35" i="5"/>
  <c r="M35" i="5"/>
  <c r="N35" i="5"/>
  <c r="G36" i="5"/>
  <c r="H36" i="5"/>
  <c r="I36" i="5"/>
  <c r="J36" i="5"/>
  <c r="K36" i="5"/>
  <c r="L36" i="5"/>
  <c r="M36" i="5"/>
  <c r="N36" i="5"/>
  <c r="G37" i="5"/>
  <c r="H37" i="5"/>
  <c r="I37" i="5"/>
  <c r="J37" i="5"/>
  <c r="K37" i="5"/>
  <c r="L37" i="5"/>
  <c r="M37" i="5"/>
  <c r="N37" i="5"/>
  <c r="G38" i="5"/>
  <c r="H38" i="5"/>
  <c r="I38" i="5"/>
  <c r="J38" i="5"/>
  <c r="K38" i="5"/>
  <c r="L38" i="5"/>
  <c r="M38" i="5"/>
  <c r="N38" i="5"/>
  <c r="G39" i="5"/>
  <c r="H39" i="5"/>
  <c r="I39" i="5"/>
  <c r="J39" i="5"/>
  <c r="K39" i="5"/>
  <c r="L39" i="5"/>
  <c r="M39" i="5"/>
  <c r="N39" i="5"/>
  <c r="G40" i="5"/>
  <c r="H40" i="5"/>
  <c r="I40" i="5"/>
  <c r="J40" i="5"/>
  <c r="K40" i="5"/>
  <c r="L40" i="5"/>
  <c r="M40" i="5"/>
  <c r="N40" i="5"/>
  <c r="G41" i="5"/>
  <c r="H41" i="5"/>
  <c r="I41" i="5"/>
  <c r="J41" i="5"/>
  <c r="K41" i="5"/>
  <c r="L41" i="5"/>
  <c r="M41" i="5"/>
  <c r="N41" i="5"/>
  <c r="G42" i="5"/>
  <c r="H42" i="5"/>
  <c r="I42" i="5"/>
  <c r="J42" i="5"/>
  <c r="K42" i="5"/>
  <c r="L42" i="5"/>
  <c r="M42" i="5"/>
  <c r="N42" i="5"/>
  <c r="G43" i="5"/>
  <c r="H43" i="5"/>
  <c r="I43" i="5"/>
  <c r="J43" i="5"/>
  <c r="K43" i="5"/>
  <c r="L43" i="5"/>
  <c r="M43" i="5"/>
  <c r="N43" i="5"/>
  <c r="G44" i="5"/>
  <c r="H44" i="5"/>
  <c r="I44" i="5"/>
  <c r="J44" i="5"/>
  <c r="K44" i="5"/>
  <c r="L44" i="5"/>
  <c r="M44" i="5"/>
  <c r="N44" i="5"/>
  <c r="G45" i="5"/>
  <c r="H45" i="5"/>
  <c r="I45" i="5"/>
  <c r="J45" i="5"/>
  <c r="K45" i="5"/>
  <c r="L45" i="5"/>
  <c r="M45" i="5"/>
  <c r="N45" i="5"/>
  <c r="G46" i="5"/>
  <c r="H46" i="5"/>
  <c r="I46" i="5"/>
  <c r="J46" i="5"/>
  <c r="K46" i="5"/>
  <c r="L46" i="5"/>
  <c r="M46" i="5"/>
  <c r="N46" i="5"/>
  <c r="G47" i="5"/>
  <c r="H47" i="5"/>
  <c r="I47" i="5"/>
  <c r="J47" i="5"/>
  <c r="K47" i="5"/>
  <c r="L47" i="5"/>
  <c r="M47" i="5"/>
  <c r="N47" i="5"/>
  <c r="G48" i="5"/>
  <c r="H48" i="5"/>
  <c r="I48" i="5"/>
  <c r="J48" i="5"/>
  <c r="K48" i="5"/>
  <c r="L48" i="5"/>
  <c r="M48" i="5"/>
  <c r="N48" i="5"/>
  <c r="G49" i="5"/>
  <c r="H49" i="5"/>
  <c r="I49" i="5"/>
  <c r="J49" i="5"/>
  <c r="K49" i="5"/>
  <c r="L49" i="5"/>
  <c r="M49" i="5"/>
  <c r="N49" i="5"/>
  <c r="G50" i="5"/>
  <c r="H50" i="5"/>
  <c r="I50" i="5"/>
  <c r="J50" i="5"/>
  <c r="K50" i="5"/>
  <c r="L50" i="5"/>
  <c r="M50" i="5"/>
  <c r="N50" i="5"/>
  <c r="G51" i="5"/>
  <c r="H51" i="5"/>
  <c r="I51" i="5"/>
  <c r="J51" i="5"/>
  <c r="K51" i="5"/>
  <c r="L51" i="5"/>
  <c r="M51" i="5"/>
  <c r="N51" i="5"/>
  <c r="G52" i="5"/>
  <c r="H52" i="5"/>
  <c r="I52" i="5"/>
  <c r="J52" i="5"/>
  <c r="K52" i="5"/>
  <c r="L52" i="5"/>
  <c r="M52" i="5"/>
  <c r="N52" i="5"/>
  <c r="G53" i="5"/>
  <c r="H53" i="5"/>
  <c r="I53" i="5"/>
  <c r="J53" i="5"/>
  <c r="K53" i="5"/>
  <c r="L53" i="5"/>
  <c r="M53" i="5"/>
  <c r="N53" i="5"/>
  <c r="G54" i="5"/>
  <c r="H54" i="5"/>
  <c r="I54" i="5"/>
  <c r="J54" i="5"/>
  <c r="K54" i="5"/>
  <c r="L54" i="5"/>
  <c r="M54" i="5"/>
  <c r="N54" i="5"/>
  <c r="G55" i="5"/>
  <c r="H55" i="5"/>
  <c r="I55" i="5"/>
  <c r="J55" i="5"/>
  <c r="K55" i="5"/>
  <c r="L55" i="5"/>
  <c r="M55" i="5"/>
  <c r="N55" i="5"/>
  <c r="G56" i="5"/>
  <c r="H56" i="5"/>
  <c r="I56" i="5"/>
  <c r="J56" i="5"/>
  <c r="K56" i="5"/>
  <c r="L56" i="5"/>
  <c r="M56" i="5"/>
  <c r="N56" i="5"/>
  <c r="G57" i="5"/>
  <c r="H57" i="5"/>
  <c r="I57" i="5"/>
  <c r="J57" i="5"/>
  <c r="K57" i="5"/>
  <c r="L57" i="5"/>
  <c r="M57" i="5"/>
  <c r="N57" i="5"/>
  <c r="G58" i="5"/>
  <c r="H58" i="5"/>
  <c r="I58" i="5"/>
  <c r="J58" i="5"/>
  <c r="K58" i="5"/>
  <c r="L58" i="5"/>
  <c r="M58" i="5"/>
  <c r="N58" i="5"/>
  <c r="G59" i="5"/>
  <c r="H59" i="5"/>
  <c r="I59" i="5"/>
  <c r="J59" i="5"/>
  <c r="K59" i="5"/>
  <c r="L59" i="5"/>
  <c r="M59" i="5"/>
  <c r="N59" i="5"/>
  <c r="G60" i="5"/>
  <c r="H60" i="5"/>
  <c r="I60" i="5"/>
  <c r="J60" i="5"/>
  <c r="K60" i="5"/>
  <c r="L60" i="5"/>
  <c r="M60" i="5"/>
  <c r="N60" i="5"/>
  <c r="G61" i="5"/>
  <c r="H61" i="5"/>
  <c r="I61" i="5"/>
  <c r="J61" i="5"/>
  <c r="K61" i="5"/>
  <c r="L61" i="5"/>
  <c r="M61" i="5"/>
  <c r="N61" i="5"/>
  <c r="G62" i="5"/>
  <c r="H62" i="5"/>
  <c r="I62" i="5"/>
  <c r="J62" i="5"/>
  <c r="K62" i="5"/>
  <c r="L62" i="5"/>
  <c r="M62" i="5"/>
  <c r="N62" i="5"/>
  <c r="G63" i="5"/>
  <c r="H63" i="5"/>
  <c r="I63" i="5"/>
  <c r="J63" i="5"/>
  <c r="K63" i="5"/>
  <c r="L63" i="5"/>
  <c r="M63" i="5"/>
  <c r="N63" i="5"/>
  <c r="G64" i="5"/>
  <c r="H64" i="5"/>
  <c r="I64" i="5"/>
  <c r="J64" i="5"/>
  <c r="K64" i="5"/>
  <c r="L64" i="5"/>
  <c r="M64" i="5"/>
  <c r="N64" i="5"/>
  <c r="G65" i="5"/>
  <c r="H65" i="5"/>
  <c r="I65" i="5"/>
  <c r="J65" i="5"/>
  <c r="K65" i="5"/>
  <c r="L65" i="5"/>
  <c r="M65" i="5"/>
  <c r="N65" i="5"/>
  <c r="G66" i="5"/>
  <c r="H66" i="5"/>
  <c r="I66" i="5"/>
  <c r="J66" i="5"/>
  <c r="K66" i="5"/>
  <c r="L66" i="5"/>
  <c r="M66" i="5"/>
  <c r="N66" i="5"/>
  <c r="G67" i="5"/>
  <c r="H67" i="5"/>
  <c r="I67" i="5"/>
  <c r="J67" i="5"/>
  <c r="K67" i="5"/>
  <c r="L67" i="5"/>
  <c r="M67" i="5"/>
  <c r="N67" i="5"/>
  <c r="G68" i="5"/>
  <c r="H68" i="5"/>
  <c r="I68" i="5"/>
  <c r="J68" i="5"/>
  <c r="K68" i="5"/>
  <c r="L68" i="5"/>
  <c r="M68" i="5"/>
  <c r="N68" i="5"/>
  <c r="G69" i="5"/>
  <c r="H69" i="5"/>
  <c r="I69" i="5"/>
  <c r="J69" i="5"/>
  <c r="K69" i="5"/>
  <c r="L69" i="5"/>
  <c r="M69" i="5"/>
  <c r="N69" i="5"/>
  <c r="G70" i="5"/>
  <c r="H70" i="5"/>
  <c r="I70" i="5"/>
  <c r="J70" i="5"/>
  <c r="K70" i="5"/>
  <c r="L70" i="5"/>
  <c r="M70" i="5"/>
  <c r="N70" i="5"/>
  <c r="G71" i="5"/>
  <c r="H71" i="5"/>
  <c r="I71" i="5"/>
  <c r="J71" i="5"/>
  <c r="K71" i="5"/>
  <c r="L71" i="5"/>
  <c r="M71" i="5"/>
  <c r="N71" i="5"/>
  <c r="G72" i="5"/>
  <c r="H72" i="5"/>
  <c r="I72" i="5"/>
  <c r="J72" i="5"/>
  <c r="K72" i="5"/>
  <c r="L72" i="5"/>
  <c r="M72" i="5"/>
  <c r="N72" i="5"/>
  <c r="G73" i="5"/>
  <c r="H73" i="5"/>
  <c r="I73" i="5"/>
  <c r="J73" i="5"/>
  <c r="K73" i="5"/>
  <c r="L73" i="5"/>
  <c r="M73" i="5"/>
  <c r="N73" i="5"/>
  <c r="G74" i="5"/>
  <c r="H74" i="5"/>
  <c r="I74" i="5"/>
  <c r="J74" i="5"/>
  <c r="K74" i="5"/>
  <c r="L74" i="5"/>
  <c r="M74" i="5"/>
  <c r="N74" i="5"/>
  <c r="G75" i="5"/>
  <c r="H75" i="5"/>
  <c r="I75" i="5"/>
  <c r="J75" i="5"/>
  <c r="K75" i="5"/>
  <c r="L75" i="5"/>
  <c r="M75" i="5"/>
  <c r="N75" i="5"/>
  <c r="G76" i="5"/>
  <c r="H76" i="5"/>
  <c r="I76" i="5"/>
  <c r="J76" i="5"/>
  <c r="K76" i="5"/>
  <c r="L76" i="5"/>
  <c r="M76" i="5"/>
  <c r="N76" i="5"/>
  <c r="G77" i="5"/>
  <c r="H77" i="5"/>
  <c r="I77" i="5"/>
  <c r="J77" i="5"/>
  <c r="K77" i="5"/>
  <c r="L77" i="5"/>
  <c r="M77" i="5"/>
  <c r="N77" i="5"/>
  <c r="G78" i="5"/>
  <c r="H78" i="5"/>
  <c r="I78" i="5"/>
  <c r="J78" i="5"/>
  <c r="K78" i="5"/>
  <c r="L78" i="5"/>
  <c r="M78" i="5"/>
  <c r="N78" i="5"/>
  <c r="G79" i="5"/>
  <c r="H79" i="5"/>
  <c r="I79" i="5"/>
  <c r="J79" i="5"/>
  <c r="K79" i="5"/>
  <c r="L79" i="5"/>
  <c r="M79" i="5"/>
  <c r="N79" i="5"/>
  <c r="G80" i="5"/>
  <c r="H80" i="5"/>
  <c r="I80" i="5"/>
  <c r="J80" i="5"/>
  <c r="K80" i="5"/>
  <c r="L80" i="5"/>
  <c r="M80" i="5"/>
  <c r="N80" i="5"/>
  <c r="G81" i="5"/>
  <c r="H81" i="5"/>
  <c r="I81" i="5"/>
  <c r="J81" i="5"/>
  <c r="K81" i="5"/>
  <c r="L81" i="5"/>
  <c r="M81" i="5"/>
  <c r="N81" i="5"/>
  <c r="G82" i="5"/>
  <c r="H82" i="5"/>
  <c r="I82" i="5"/>
  <c r="J82" i="5"/>
  <c r="K82" i="5"/>
  <c r="L82" i="5"/>
  <c r="M82" i="5"/>
  <c r="N82" i="5"/>
  <c r="G83" i="5"/>
  <c r="H83" i="5"/>
  <c r="I83" i="5"/>
  <c r="J83" i="5"/>
  <c r="K83" i="5"/>
  <c r="L83" i="5"/>
  <c r="M83" i="5"/>
  <c r="N83" i="5"/>
  <c r="G84" i="5"/>
  <c r="H84" i="5"/>
  <c r="I84" i="5"/>
  <c r="J84" i="5"/>
  <c r="K84" i="5"/>
  <c r="L84" i="5"/>
  <c r="M84" i="5"/>
  <c r="N84" i="5"/>
  <c r="G85" i="5"/>
  <c r="H85" i="5"/>
  <c r="I85" i="5"/>
  <c r="J85" i="5"/>
  <c r="K85" i="5"/>
  <c r="L85" i="5"/>
  <c r="M85" i="5"/>
  <c r="N85" i="5"/>
  <c r="G86" i="5"/>
  <c r="H86" i="5"/>
  <c r="I86" i="5"/>
  <c r="J86" i="5"/>
  <c r="K86" i="5"/>
  <c r="L86" i="5"/>
  <c r="M86" i="5"/>
  <c r="N86" i="5"/>
  <c r="G87" i="5"/>
  <c r="H87" i="5"/>
  <c r="I87" i="5"/>
  <c r="J87" i="5"/>
  <c r="K87" i="5"/>
  <c r="L87" i="5"/>
  <c r="M87" i="5"/>
  <c r="N87" i="5"/>
  <c r="G88" i="5"/>
  <c r="H88" i="5"/>
  <c r="I88" i="5"/>
  <c r="J88" i="5"/>
  <c r="K88" i="5"/>
  <c r="L88" i="5"/>
  <c r="M88" i="5"/>
  <c r="N88" i="5"/>
  <c r="G89" i="5"/>
  <c r="H89" i="5"/>
  <c r="I89" i="5"/>
  <c r="J89" i="5"/>
  <c r="K89" i="5"/>
  <c r="L89" i="5"/>
  <c r="M89" i="5"/>
  <c r="N89" i="5"/>
  <c r="G90" i="5"/>
  <c r="H90" i="5"/>
  <c r="I90" i="5"/>
  <c r="J90" i="5"/>
  <c r="K90" i="5"/>
  <c r="L90" i="5"/>
  <c r="M90" i="5"/>
  <c r="N90" i="5"/>
  <c r="G91" i="5"/>
  <c r="H91" i="5"/>
  <c r="I91" i="5"/>
  <c r="J91" i="5"/>
  <c r="K91" i="5"/>
  <c r="L91" i="5"/>
  <c r="M91" i="5"/>
  <c r="N91" i="5"/>
  <c r="G92" i="5"/>
  <c r="H92" i="5"/>
  <c r="I92" i="5"/>
  <c r="J92" i="5"/>
  <c r="K92" i="5"/>
  <c r="L92" i="5"/>
  <c r="M92" i="5"/>
  <c r="N92" i="5"/>
  <c r="G93" i="5"/>
  <c r="H93" i="5"/>
  <c r="I93" i="5"/>
  <c r="J93" i="5"/>
  <c r="K93" i="5"/>
  <c r="L93" i="5"/>
  <c r="M93" i="5"/>
  <c r="N93" i="5"/>
  <c r="N5" i="5"/>
  <c r="M5" i="5"/>
  <c r="L5" i="5"/>
  <c r="K5" i="5"/>
  <c r="J5" i="5"/>
  <c r="I5" i="5"/>
  <c r="H5" i="5"/>
  <c r="G5" i="5"/>
  <c r="H94" i="5" l="1"/>
  <c r="H95" i="5" s="1"/>
  <c r="L94" i="5"/>
  <c r="L95" i="5" s="1"/>
  <c r="J94" i="5"/>
  <c r="J95" i="5" s="1"/>
  <c r="N94" i="5"/>
  <c r="N95" i="5" s="1"/>
  <c r="I94" i="5"/>
  <c r="I95" i="5" s="1"/>
  <c r="M94" i="5"/>
  <c r="M95" i="5" s="1"/>
  <c r="G94" i="5"/>
  <c r="G1" i="5" s="1"/>
  <c r="K94" i="5"/>
  <c r="K95" i="5" s="1"/>
  <c r="G95" i="5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 Ange</author>
  </authors>
  <commentList>
    <comment ref="G39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Debut de Garde</t>
        </r>
      </text>
    </comment>
    <comment ref="H39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Fin de Garde</t>
        </r>
      </text>
    </comment>
    <comment ref="O39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Debut de Garde</t>
        </r>
      </text>
    </comment>
    <comment ref="P39" authorId="0" shapeId="0" xr:uid="{00000000-0006-0000-0200-000004000000}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Fin de Garde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 Ange</author>
  </authors>
  <commentList>
    <comment ref="A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Faire apparaitre image sous conditions 
=SI(Synthese_Aja!$G$94&gt;=3;Synthese_Aja!$N$1;SI(Synthese_Aja!$G$94&lt;=3;Synthese_Aja!$M$1;Synthese_Aja!$L$1))
Syntese aja, c'est la feuille de la formule
</t>
        </r>
      </text>
    </comment>
    <comment ref="G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Fonction si 
=SI($G$94&gt;=9;"3";SI($G$94&gt;=6;"2";SI($G$94&gt;=3;"1";"")))</t>
        </r>
      </text>
    </comment>
  </commentList>
</comments>
</file>

<file path=xl/sharedStrings.xml><?xml version="1.0" encoding="utf-8"?>
<sst xmlns="http://schemas.openxmlformats.org/spreadsheetml/2006/main" count="2835" uniqueCount="664">
  <si>
    <t>MATRICULE</t>
  </si>
  <si>
    <t>Grade</t>
  </si>
  <si>
    <t>NOMS</t>
  </si>
  <si>
    <t>Catégorie</t>
  </si>
  <si>
    <t>SAP</t>
  </si>
  <si>
    <t>ADAM KEVIN</t>
  </si>
  <si>
    <t>Volontaire</t>
  </si>
  <si>
    <t>ADJ</t>
  </si>
  <si>
    <t>ALBA JEAN FRANCOIS</t>
  </si>
  <si>
    <t>Professionnel</t>
  </si>
  <si>
    <t>ADC</t>
  </si>
  <si>
    <t>ANDREANI JEAN CLAUDE</t>
  </si>
  <si>
    <t>ANDREOZZI SERENA SAVERIA</t>
  </si>
  <si>
    <t>CAP</t>
  </si>
  <si>
    <t>ANGELETTI CHARLES ANDRE</t>
  </si>
  <si>
    <t>ANTONETTI JEAN ETIENNE</t>
  </si>
  <si>
    <t>ANTONINI PHILIPPE</t>
  </si>
  <si>
    <t>APRIANI JEAN NOEL</t>
  </si>
  <si>
    <t>ARRII CHRISTIAN</t>
  </si>
  <si>
    <t>AUBERT ALAIN</t>
  </si>
  <si>
    <t>BAGHIONI JOSEPH ANTOINE</t>
  </si>
  <si>
    <t>BANES PIERRE-JEAN</t>
  </si>
  <si>
    <t>LTN</t>
  </si>
  <si>
    <t>BANES YVES</t>
  </si>
  <si>
    <t>BARRET ANTHONY</t>
  </si>
  <si>
    <t>BARTOLI PIERRE FRANCOIS</t>
  </si>
  <si>
    <t>BATISTINI PIERRE</t>
  </si>
  <si>
    <t>BATTILONI WARREN</t>
  </si>
  <si>
    <t>BETTI ERIC</t>
  </si>
  <si>
    <t>BIANCARDINI CEDRIC</t>
  </si>
  <si>
    <t>BIANCHINI JOHANN</t>
  </si>
  <si>
    <t>BONAVITA FRANCOIS</t>
  </si>
  <si>
    <t>CCH</t>
  </si>
  <si>
    <t>BORDEZ CYRIL</t>
  </si>
  <si>
    <t>BORDEZ DOMINIQUE</t>
  </si>
  <si>
    <t>BORDEZ GUY</t>
  </si>
  <si>
    <t>BORDEZ PATRICE</t>
  </si>
  <si>
    <t>SCH</t>
  </si>
  <si>
    <t>BOREL PASCAL</t>
  </si>
  <si>
    <t>BORELLI JEAN BAPTISTE</t>
  </si>
  <si>
    <t>BORODINE JEAN FRANCOIS</t>
  </si>
  <si>
    <t>BOUTIN SHAUNA</t>
  </si>
  <si>
    <t>BUERI PAUL-ANTOINE</t>
  </si>
  <si>
    <t>BUISSON CYRIL</t>
  </si>
  <si>
    <t>CALENDINI JULIEN</t>
  </si>
  <si>
    <t>CAMPUS JEAN-ANTOINE</t>
  </si>
  <si>
    <t>CAMUGLI ROBERT</t>
  </si>
  <si>
    <t>CANEGGIANI JEAN PIERRE</t>
  </si>
  <si>
    <t>CAPELLI MATHIEU</t>
  </si>
  <si>
    <t>CAPRIOLI PATRICK</t>
  </si>
  <si>
    <t>CARBONI ROBERT ANTOINE</t>
  </si>
  <si>
    <t>CARBONI TOUSSAINT</t>
  </si>
  <si>
    <t>CARSILLO MARCEL</t>
  </si>
  <si>
    <t>CASAMAGGIORE DAVID</t>
  </si>
  <si>
    <t>CASANOVA MARC</t>
  </si>
  <si>
    <t>CASINI JEAN LUC</t>
  </si>
  <si>
    <t>CASTRES SANTUCCI JEAN</t>
  </si>
  <si>
    <t>CASU CYRIL</t>
  </si>
  <si>
    <t>SGT</t>
  </si>
  <si>
    <t>CECCALDI DOMINIQUE</t>
  </si>
  <si>
    <t>CERU PHILIPPE</t>
  </si>
  <si>
    <t>CHATEL ROBIN</t>
  </si>
  <si>
    <t>CHENARD FABIANI CHRISTOPHE</t>
  </si>
  <si>
    <t>CHIARONI PASCAL</t>
  </si>
  <si>
    <t>CIAPARRA ANTHONY</t>
  </si>
  <si>
    <t>CIEUTAT FREDERIC</t>
  </si>
  <si>
    <t>COCCO BACCHISIO</t>
  </si>
  <si>
    <t>COCHET LIONEL</t>
  </si>
  <si>
    <t>CONTILIANI KEVIN</t>
  </si>
  <si>
    <t>COQUARD GIUSTINIANI PHILIPPE</t>
  </si>
  <si>
    <t>COSTA MARCU ANTONE</t>
  </si>
  <si>
    <t>COUSSOT DAVID</t>
  </si>
  <si>
    <t>CRISTOFARI PAUL ANTOINE</t>
  </si>
  <si>
    <t>DEJANA MARTIN</t>
  </si>
  <si>
    <t>DE SAINT ALBERT FABIEN</t>
  </si>
  <si>
    <t>DEVINE BENJAMIN</t>
  </si>
  <si>
    <t>DIOT VICTOR</t>
  </si>
  <si>
    <t>DUSCH FRANCOIS</t>
  </si>
  <si>
    <t>FAGGIANELLI JEROME</t>
  </si>
  <si>
    <t>FANTONI GHJUVANU-MARCU</t>
  </si>
  <si>
    <t>FANUCCI LAURENT</t>
  </si>
  <si>
    <t>FATTACCIOLI EMMANUEL</t>
  </si>
  <si>
    <t>FERNANDES DE SOUSA MICHAEL</t>
  </si>
  <si>
    <t>FERRACCI MICHAELLA</t>
  </si>
  <si>
    <t>FERRI JOSEPH HENRI</t>
  </si>
  <si>
    <t>FIESCHI PIERRE-YVES</t>
  </si>
  <si>
    <t>FIGLIE GUILLAUME</t>
  </si>
  <si>
    <t>FRANCHI JEAN-CHRISTOPHE</t>
  </si>
  <si>
    <t>FUMAROLI MICHEL</t>
  </si>
  <si>
    <t>GAFFORY JEAN PIERRE</t>
  </si>
  <si>
    <t>GALANTI CHRISTOPHE</t>
  </si>
  <si>
    <t>GALANTI STEPHANE</t>
  </si>
  <si>
    <t>GAMBOTTI JEAN ETIENNE</t>
  </si>
  <si>
    <t>GARRIDO SEBASTIEN</t>
  </si>
  <si>
    <t>GAVINI CEDRIC</t>
  </si>
  <si>
    <t>GEDEON MAGGIANI MARINE</t>
  </si>
  <si>
    <t>GENTILI FABRICE</t>
  </si>
  <si>
    <t>GIORGI PIERRE LOUIS</t>
  </si>
  <si>
    <t>GIOVANNAI MARC-ANTOINE</t>
  </si>
  <si>
    <t>GIUSEPPI CHRISTOPHE</t>
  </si>
  <si>
    <t>GRILLOT LUCAS</t>
  </si>
  <si>
    <t>HIVER YOHAN</t>
  </si>
  <si>
    <t>HUSSON RAISON PIERRE</t>
  </si>
  <si>
    <t>JACQUARD VALERIE</t>
  </si>
  <si>
    <t>JOVER DENIS</t>
  </si>
  <si>
    <t>LAI-LUCIANI ADRIEN</t>
  </si>
  <si>
    <t>LALLIER AXEL</t>
  </si>
  <si>
    <t>CDT</t>
  </si>
  <si>
    <t>LANFRANCHI CESAR-PAUL</t>
  </si>
  <si>
    <t>LEANDRI LUCAS</t>
  </si>
  <si>
    <t>LECA FREDERIC</t>
  </si>
  <si>
    <t>LECA LAURENT</t>
  </si>
  <si>
    <t>LECA NICOLAS</t>
  </si>
  <si>
    <t>LEDOUX BRUNO</t>
  </si>
  <si>
    <t>LEDOUX FABRICE</t>
  </si>
  <si>
    <t>LEDOUX LUDOVIC</t>
  </si>
  <si>
    <t>LEMEUNIER GABRIEL</t>
  </si>
  <si>
    <t>LEMOINE THIERRY</t>
  </si>
  <si>
    <t>LEMONNIER JEREMIE</t>
  </si>
  <si>
    <t>LENCI PIERRE ANDRE</t>
  </si>
  <si>
    <t>LEONI BERNARD</t>
  </si>
  <si>
    <t>LEONI OLIVIER</t>
  </si>
  <si>
    <t>LORENZETTI JEAN VALERE</t>
  </si>
  <si>
    <t>LOUIS DAVID</t>
  </si>
  <si>
    <t>LUBRANO BASTIEN</t>
  </si>
  <si>
    <t>MAGNE PIERRE</t>
  </si>
  <si>
    <t>MAISANI ANGE MICHEL</t>
  </si>
  <si>
    <t>MANZONI JEAN CHRISTOPHE</t>
  </si>
  <si>
    <t>MARCAGGI MICHEL</t>
  </si>
  <si>
    <t>MARCELLESI JACQUES</t>
  </si>
  <si>
    <t>MARCHETTI PATRICE</t>
  </si>
  <si>
    <t>MARCHI DAVID ANTOINE</t>
  </si>
  <si>
    <t>MARCHI PHILIPPE</t>
  </si>
  <si>
    <t>MAROSELLI AURELIEN</t>
  </si>
  <si>
    <t>MASSA GERALD</t>
  </si>
  <si>
    <t>MASSA JEAN CHARLES</t>
  </si>
  <si>
    <t>MASSE MELANIE</t>
  </si>
  <si>
    <t>MATEO JEREMY</t>
  </si>
  <si>
    <t>MATTEACCIOLI FRANCOIS</t>
  </si>
  <si>
    <t>MATTEACCIOLI</t>
  </si>
  <si>
    <t>MATTEI EMMANUEL</t>
  </si>
  <si>
    <t>MATTEI FRANCOIS</t>
  </si>
  <si>
    <t>MAURICE NICOLAS</t>
  </si>
  <si>
    <t>MELDI LISANDRU</t>
  </si>
  <si>
    <t>MELONI ANTHONY</t>
  </si>
  <si>
    <t>MICHELI DIDIER</t>
  </si>
  <si>
    <t>MOLARD DIDIER</t>
  </si>
  <si>
    <t>MONDOLONI JEAN CLAUDE</t>
  </si>
  <si>
    <t>MONDOLONI THOMAS</t>
  </si>
  <si>
    <t>MONTAGONO MATHIEU</t>
  </si>
  <si>
    <t>MULTEDO JEAN MARC</t>
  </si>
  <si>
    <t>MURZI JEAN CHARLES</t>
  </si>
  <si>
    <t>NANNINI MARCEL</t>
  </si>
  <si>
    <t>NESA ANTOINE YVES</t>
  </si>
  <si>
    <t>NIVAGGIOLI STEPHANE</t>
  </si>
  <si>
    <t>NONNA PHILIPPE GAVIN PIERRE</t>
  </si>
  <si>
    <t>ORSONI MARC AURELE</t>
  </si>
  <si>
    <t>ORTOLANO FRANCOIS</t>
  </si>
  <si>
    <t>ORTUNO DIEGO</t>
  </si>
  <si>
    <t>ORTUNO FLORIAN</t>
  </si>
  <si>
    <t>PACCINI RUGGERI SERENA</t>
  </si>
  <si>
    <t>PADOVANI NICOLAS</t>
  </si>
  <si>
    <t>PAINO CHRISTOPHE</t>
  </si>
  <si>
    <t>PALMAS LUCA</t>
  </si>
  <si>
    <t>PAOLI PHILIPPE</t>
  </si>
  <si>
    <t>PAROT TIFFANY</t>
  </si>
  <si>
    <t>PASQUALAGGI CAROLINE</t>
  </si>
  <si>
    <t>PASQUALAGGI TOUSSAINT</t>
  </si>
  <si>
    <t>PERETTI JULIEN</t>
  </si>
  <si>
    <t>PEREZ ALEXANDRE</t>
  </si>
  <si>
    <t>PEREZ DAVID</t>
  </si>
  <si>
    <t>PEREZ JEAN-PAUL</t>
  </si>
  <si>
    <t>PIERI XAVIER</t>
  </si>
  <si>
    <t>PIETRI FLORIAN</t>
  </si>
  <si>
    <t>PIGA VALENTIN</t>
  </si>
  <si>
    <t>PIGLIONI ANTOINE</t>
  </si>
  <si>
    <t>PINEAU PIERRE FRANCOIS</t>
  </si>
  <si>
    <t>PINELLI ALLEGRIA</t>
  </si>
  <si>
    <t>PINELLI JEAN-FRANCOIS</t>
  </si>
  <si>
    <t>POGGI CHRISTOPHE</t>
  </si>
  <si>
    <t>POIRE ALEXIS</t>
  </si>
  <si>
    <t>POMPEANI MARC</t>
  </si>
  <si>
    <t>PREVOT FREDERIC</t>
  </si>
  <si>
    <t>PUJOL JEAN-BAPTISTE</t>
  </si>
  <si>
    <t>QUILICI MARC-ANTOINE</t>
  </si>
  <si>
    <t>QUILICI STEPHANE</t>
  </si>
  <si>
    <t>RAFINI JEAN MICHEL</t>
  </si>
  <si>
    <t>RASIGNI ROMAIN</t>
  </si>
  <si>
    <t>RAYNAUD PAUL</t>
  </si>
  <si>
    <t>RENUCCI ANTHONY</t>
  </si>
  <si>
    <t>RIMEDI NICOLAS</t>
  </si>
  <si>
    <t>ROMANI ANDRIA</t>
  </si>
  <si>
    <t>ROSSI DORINE</t>
  </si>
  <si>
    <t>RUDI PIERRICK</t>
  </si>
  <si>
    <t>RUGGERI FRANCK</t>
  </si>
  <si>
    <t>SANDRESCHI JOACHIM</t>
  </si>
  <si>
    <t>SANNA ALEXANDRE</t>
  </si>
  <si>
    <t>SANNA JEAN PAUL</t>
  </si>
  <si>
    <t>SANNA PAUL BAPTISTE</t>
  </si>
  <si>
    <t>SAOLI MARC-ANTOINE</t>
  </si>
  <si>
    <t>SCAGLIA THOMAS</t>
  </si>
  <si>
    <t>SCARBONCHI THOMAS</t>
  </si>
  <si>
    <t>SCIARETTI DOMINIQUE</t>
  </si>
  <si>
    <t>SECONDI JACQUES</t>
  </si>
  <si>
    <t>SERPAGGI PASCAL MARIE</t>
  </si>
  <si>
    <t>SERRA ANTHONY</t>
  </si>
  <si>
    <t>SIMONETTI JEAN DANIEL</t>
  </si>
  <si>
    <t>SINI ANTOINE</t>
  </si>
  <si>
    <t>SOLA MARC ANTOINE</t>
  </si>
  <si>
    <t>SOLA YANNICK</t>
  </si>
  <si>
    <t>SOUQUET BASIEGE ARNAUD</t>
  </si>
  <si>
    <t>STEFANI MATTHIAS</t>
  </si>
  <si>
    <t>STROMBONI DOMINIQUE</t>
  </si>
  <si>
    <t>SUSINI DAVID</t>
  </si>
  <si>
    <t>SUSINI JEAN-FRANCOIS</t>
  </si>
  <si>
    <t>TADDEI MATHIEU</t>
  </si>
  <si>
    <t>TERRAMORSI LAURENT</t>
  </si>
  <si>
    <t>THEOLEYRE JEREMY</t>
  </si>
  <si>
    <t>THEOLEYRE MICHAEL</t>
  </si>
  <si>
    <t>THIERCELIN-LANTIERI LIONEL</t>
  </si>
  <si>
    <t>TOREAU MAXIME</t>
  </si>
  <si>
    <t>TORRE ANGE FRANCOIS</t>
  </si>
  <si>
    <t>TOSI CHRISTOPHE</t>
  </si>
  <si>
    <t>TUGEND CHRISTIAN</t>
  </si>
  <si>
    <t>VANDERSCHELDEN EMELINE</t>
  </si>
  <si>
    <t>VAN KALCK YOHAN</t>
  </si>
  <si>
    <t>VANNUCCI LOUIS</t>
  </si>
  <si>
    <t>VAN OVERSCHELDE JEAN-PHILIPPE</t>
  </si>
  <si>
    <t>VAN OVERSCHELDE</t>
  </si>
  <si>
    <t>VASSORT CHRISTOPHE</t>
  </si>
  <si>
    <t>VENTURI MICKAEL</t>
  </si>
  <si>
    <t>VERSINI LISANDRU</t>
  </si>
  <si>
    <t>VIOLA MARC</t>
  </si>
  <si>
    <t>VITTI VICTOR</t>
  </si>
  <si>
    <t>VOGLIMACCI JEREMY</t>
  </si>
  <si>
    <t>VRAC NICOLAS</t>
  </si>
  <si>
    <t>ZAVANI YOHAN</t>
  </si>
  <si>
    <t>PERSONNEL DE GARDE</t>
  </si>
  <si>
    <t>CA VSAV</t>
  </si>
  <si>
    <t>CA INC</t>
  </si>
  <si>
    <t>CA FDF</t>
  </si>
  <si>
    <t>PL</t>
  </si>
  <si>
    <t>COMPETENCES</t>
  </si>
  <si>
    <t>MATRICULES</t>
  </si>
  <si>
    <t>OUI</t>
  </si>
  <si>
    <t>NON</t>
  </si>
  <si>
    <t>S</t>
  </si>
  <si>
    <t>V</t>
  </si>
  <si>
    <t>CPL</t>
  </si>
  <si>
    <t>P</t>
  </si>
  <si>
    <t> </t>
  </si>
  <si>
    <t>GRADE</t>
  </si>
  <si>
    <t>Statut</t>
  </si>
  <si>
    <t>STATUT</t>
  </si>
  <si>
    <t>CENTRES</t>
  </si>
  <si>
    <t>COMPTENCES</t>
  </si>
  <si>
    <t>SAL</t>
  </si>
  <si>
    <t>SMO</t>
  </si>
  <si>
    <t>RAD</t>
  </si>
  <si>
    <t>CINEPHILE</t>
  </si>
  <si>
    <t>NOM</t>
  </si>
  <si>
    <t>Matricule</t>
  </si>
  <si>
    <t>Centre appartenance</t>
  </si>
  <si>
    <t>TOTAL OUI</t>
  </si>
  <si>
    <t>TOTAL NON</t>
  </si>
  <si>
    <t>AJA</t>
  </si>
  <si>
    <t>PAS</t>
  </si>
  <si>
    <t>PIA</t>
  </si>
  <si>
    <t>VIC</t>
  </si>
  <si>
    <t>EVI</t>
  </si>
  <si>
    <t>BAS</t>
  </si>
  <si>
    <t>BOC</t>
  </si>
  <si>
    <t>VER</t>
  </si>
  <si>
    <t>OCA</t>
  </si>
  <si>
    <t>JOUR 7H - 19H</t>
  </si>
  <si>
    <t>NUIT 19H - 7H</t>
  </si>
  <si>
    <t>LECA L</t>
  </si>
  <si>
    <t>VERDURA C</t>
  </si>
  <si>
    <t>RUTILI D</t>
  </si>
  <si>
    <t>RENOUX N</t>
  </si>
  <si>
    <t>PLANTIVEAU A</t>
  </si>
  <si>
    <t>MARTINI N</t>
  </si>
  <si>
    <t>KOERPERICH BENIELLI O</t>
  </si>
  <si>
    <t>FRASSATI L</t>
  </si>
  <si>
    <t>FILIPPI N</t>
  </si>
  <si>
    <t>FIGLIE S</t>
  </si>
  <si>
    <t>FIGLIE A</t>
  </si>
  <si>
    <t>FERRARI C</t>
  </si>
  <si>
    <t>DURAND ARMELLINI N</t>
  </si>
  <si>
    <t>CASANOVA P</t>
  </si>
  <si>
    <t>CAPRIOLI C</t>
  </si>
  <si>
    <t>REDON B</t>
  </si>
  <si>
    <t>POMPEANI J</t>
  </si>
  <si>
    <t>POMPEANI C</t>
  </si>
  <si>
    <t>PARIS L</t>
  </si>
  <si>
    <t>MARZOK M</t>
  </si>
  <si>
    <t>MARZOK K</t>
  </si>
  <si>
    <t>LUIGI S</t>
  </si>
  <si>
    <t>LE VAN C</t>
  </si>
  <si>
    <t>KHADRAOUI P</t>
  </si>
  <si>
    <t>HELEC V</t>
  </si>
  <si>
    <t>CONCA G</t>
  </si>
  <si>
    <t>CECCALDI L</t>
  </si>
  <si>
    <t>BRESCI J</t>
  </si>
  <si>
    <t>BOZZI F</t>
  </si>
  <si>
    <t>SUSINI M</t>
  </si>
  <si>
    <t>SANNA M</t>
  </si>
  <si>
    <t>RAMAY A</t>
  </si>
  <si>
    <t>PANICALI T</t>
  </si>
  <si>
    <t>PANICALI A</t>
  </si>
  <si>
    <t>MAINETTI F</t>
  </si>
  <si>
    <t>LECA COQUISART T</t>
  </si>
  <si>
    <t>LECA A</t>
  </si>
  <si>
    <t>LAFRANCESCA N</t>
  </si>
  <si>
    <t>GUIGLI V</t>
  </si>
  <si>
    <t>GIOVANNELLI A</t>
  </si>
  <si>
    <t>COSTA F</t>
  </si>
  <si>
    <t>CORREIA DA SILVA A</t>
  </si>
  <si>
    <t>CORRADO A</t>
  </si>
  <si>
    <t>CAMPANA P</t>
  </si>
  <si>
    <t>CACCAVELLI N</t>
  </si>
  <si>
    <t>BOUTRON MANCINI A</t>
  </si>
  <si>
    <t>BENJAMIN L</t>
  </si>
  <si>
    <t>BARSENI P</t>
  </si>
  <si>
    <t>ANDARELLI A</t>
  </si>
  <si>
    <t>ZINBERG R</t>
  </si>
  <si>
    <t>TELESFORI T</t>
  </si>
  <si>
    <t>SOMBRET A</t>
  </si>
  <si>
    <t>SECONDI L</t>
  </si>
  <si>
    <t>ROBERT N</t>
  </si>
  <si>
    <t>RINCI S</t>
  </si>
  <si>
    <t>RADOLL W</t>
  </si>
  <si>
    <t>PLASENZOTTI L</t>
  </si>
  <si>
    <t>PERRIN C</t>
  </si>
  <si>
    <t>PERRET L</t>
  </si>
  <si>
    <t>NOEL B</t>
  </si>
  <si>
    <t>NESA X</t>
  </si>
  <si>
    <t>NESA C</t>
  </si>
  <si>
    <t>NESA A</t>
  </si>
  <si>
    <t>MATOUX Q</t>
  </si>
  <si>
    <t>MARCHETTI R</t>
  </si>
  <si>
    <t>LUISI A</t>
  </si>
  <si>
    <t>LECA M</t>
  </si>
  <si>
    <t>LAUDET C</t>
  </si>
  <si>
    <t>LAIDET G</t>
  </si>
  <si>
    <t>HERARD M</t>
  </si>
  <si>
    <t>HARDING R</t>
  </si>
  <si>
    <t>GROSJEAN A</t>
  </si>
  <si>
    <t>GIACOMONI F</t>
  </si>
  <si>
    <t>GALANTI J</t>
  </si>
  <si>
    <t>FNAICHE-PASTINELLI T</t>
  </si>
  <si>
    <t>FELAPPI T</t>
  </si>
  <si>
    <t>DIDDENS G</t>
  </si>
  <si>
    <t>DESIDERI S</t>
  </si>
  <si>
    <t>MICHELI D</t>
  </si>
  <si>
    <t>CARDI R</t>
  </si>
  <si>
    <t>CANCEL M</t>
  </si>
  <si>
    <t>BOTUHA C</t>
  </si>
  <si>
    <t>BESSY F</t>
  </si>
  <si>
    <t>BARTOLETTI D</t>
  </si>
  <si>
    <t>SANNA D</t>
  </si>
  <si>
    <t>SANNA A</t>
  </si>
  <si>
    <t>RISTORCELLI S</t>
  </si>
  <si>
    <t>PAOLI D</t>
  </si>
  <si>
    <t>PAOLI B</t>
  </si>
  <si>
    <t>NUNZI N</t>
  </si>
  <si>
    <t>MARCHI T</t>
  </si>
  <si>
    <t>EMMANUELLI S</t>
  </si>
  <si>
    <t>DI MORO M</t>
  </si>
  <si>
    <t>BRANDIZI J</t>
  </si>
  <si>
    <t>ANTONIETTI A</t>
  </si>
  <si>
    <t>ANDARELLI P</t>
  </si>
  <si>
    <t>SALUZZO E</t>
  </si>
  <si>
    <t>RISTORI D</t>
  </si>
  <si>
    <t>REMADI S</t>
  </si>
  <si>
    <t>REMADI F</t>
  </si>
  <si>
    <t>MUSELLI S</t>
  </si>
  <si>
    <t>MURACCIOLI S</t>
  </si>
  <si>
    <t>MURACCIOLI D</t>
  </si>
  <si>
    <t>MAULINI L</t>
  </si>
  <si>
    <t>ZONZA S</t>
  </si>
  <si>
    <t>VEY B</t>
  </si>
  <si>
    <t>PIREDDU C</t>
  </si>
  <si>
    <t>PINELLI P</t>
  </si>
  <si>
    <t>PATACCHINI F</t>
  </si>
  <si>
    <t>MURRUCCIU S</t>
  </si>
  <si>
    <t>MORETTI L</t>
  </si>
  <si>
    <t>MORELL M</t>
  </si>
  <si>
    <t>MASSY C</t>
  </si>
  <si>
    <t>MASSON C</t>
  </si>
  <si>
    <t>MARROSU M</t>
  </si>
  <si>
    <t>MARCER M</t>
  </si>
  <si>
    <t>LINIC K</t>
  </si>
  <si>
    <t>LECA S</t>
  </si>
  <si>
    <t>HELEC S</t>
  </si>
  <si>
    <t>GUERRINI N</t>
  </si>
  <si>
    <t>GIBERT D</t>
  </si>
  <si>
    <t>GARCIA A</t>
  </si>
  <si>
    <t>FRANCHI J</t>
  </si>
  <si>
    <t>FILIPPINI X</t>
  </si>
  <si>
    <t>FAMA F</t>
  </si>
  <si>
    <t>DALL AGLIO V</t>
  </si>
  <si>
    <t>COLOMBANI A</t>
  </si>
  <si>
    <t>CHOTARD C</t>
  </si>
  <si>
    <t>CHIRIGONI A</t>
  </si>
  <si>
    <t>CHARRON D</t>
  </si>
  <si>
    <t>CHAPUIS E</t>
  </si>
  <si>
    <t>CECCALDI P</t>
  </si>
  <si>
    <t>CASTALDO S</t>
  </si>
  <si>
    <t>CASALTA C</t>
  </si>
  <si>
    <t>CANI A</t>
  </si>
  <si>
    <t>CANESSA J</t>
  </si>
  <si>
    <t>BONNEFOY L</t>
  </si>
  <si>
    <t>BONGIBAULT D</t>
  </si>
  <si>
    <t>BIANCHI P</t>
  </si>
  <si>
    <t>BERNARD F</t>
  </si>
  <si>
    <t>BERHAULT J</t>
  </si>
  <si>
    <t>ALLIGIER A</t>
  </si>
  <si>
    <t>WANTIEZ J</t>
  </si>
  <si>
    <t>WANTIEZ E</t>
  </si>
  <si>
    <t>VOGLIMACCI M</t>
  </si>
  <si>
    <t>SINAPI E</t>
  </si>
  <si>
    <t>SINAPI C</t>
  </si>
  <si>
    <t>SEBILLE F</t>
  </si>
  <si>
    <t>SARACCO F</t>
  </si>
  <si>
    <t>ROCHARD D</t>
  </si>
  <si>
    <t>RAVEL A</t>
  </si>
  <si>
    <t>PONZEVERA A</t>
  </si>
  <si>
    <t>MORELLI C</t>
  </si>
  <si>
    <t>MARTINETTI L</t>
  </si>
  <si>
    <t>LECA H</t>
  </si>
  <si>
    <t>LAMBERT L</t>
  </si>
  <si>
    <t>LAGAIN F</t>
  </si>
  <si>
    <t>JOUVENEL MUFRAGGI G</t>
  </si>
  <si>
    <t>HONORINE W</t>
  </si>
  <si>
    <t>HELEC A</t>
  </si>
  <si>
    <t>GUARDENTI D</t>
  </si>
  <si>
    <t>GOROVENKO F</t>
  </si>
  <si>
    <t>GONZALES A</t>
  </si>
  <si>
    <t>DUIGOU A</t>
  </si>
  <si>
    <t>COSTA C</t>
  </si>
  <si>
    <t>CHIOCCA L</t>
  </si>
  <si>
    <t>CAPRIOLI M</t>
  </si>
  <si>
    <t>CANTIERI S</t>
  </si>
  <si>
    <t>BIRRALDACCI M</t>
  </si>
  <si>
    <t>BIANCAMARIA A</t>
  </si>
  <si>
    <t>BATTESTI J</t>
  </si>
  <si>
    <t>ANDRES R</t>
  </si>
  <si>
    <t>ANDRES A</t>
  </si>
  <si>
    <t>GENASI J</t>
  </si>
  <si>
    <t>RAYNAUD P</t>
  </si>
  <si>
    <t>AGOSTINI MP</t>
  </si>
  <si>
    <t>AUFFRAY JD</t>
  </si>
  <si>
    <t>BUERI PA</t>
  </si>
  <si>
    <t>CRISTOFARI PM</t>
  </si>
  <si>
    <t>DENISOFF PA</t>
  </si>
  <si>
    <t xml:space="preserve">GAMBINI P </t>
  </si>
  <si>
    <t>GASPARI PL PL</t>
  </si>
  <si>
    <t>MOCELLINI MA</t>
  </si>
  <si>
    <t>MOSALI PF</t>
  </si>
  <si>
    <t>PIETRONI B</t>
  </si>
  <si>
    <t>RABISSONI JY</t>
  </si>
  <si>
    <t>ROUYER D</t>
  </si>
  <si>
    <t>SATGIA JPA</t>
  </si>
  <si>
    <t>TORRE MJ</t>
  </si>
  <si>
    <t>TORRE PL</t>
  </si>
  <si>
    <t>TRADII-OLIVIERI PA</t>
  </si>
  <si>
    <t>ARNOUX PEDINIELLI JC</t>
  </si>
  <si>
    <t>D'AMORE M</t>
  </si>
  <si>
    <t>D'AMORE S</t>
  </si>
  <si>
    <t>GELORMINI ARMANI OP</t>
  </si>
  <si>
    <t>LUCIANI JB</t>
  </si>
  <si>
    <t>MOZZICONACCI MM</t>
  </si>
  <si>
    <t>NARDINI JF</t>
  </si>
  <si>
    <t>POGGI JB</t>
  </si>
  <si>
    <t>POGGI JC</t>
  </si>
  <si>
    <t>POGGI JP</t>
  </si>
  <si>
    <t>RODRIGUEZ M</t>
  </si>
  <si>
    <t>RUBIO PB</t>
  </si>
  <si>
    <t>VECCHIOLI J</t>
  </si>
  <si>
    <t>BARTOLI JP</t>
  </si>
  <si>
    <t>BRUNI JM</t>
  </si>
  <si>
    <t>BRUNI JP</t>
  </si>
  <si>
    <t>BUJOLI JT</t>
  </si>
  <si>
    <t>MURACCIOLI J</t>
  </si>
  <si>
    <t>POLI JF</t>
  </si>
  <si>
    <t>ZITO FJ</t>
  </si>
  <si>
    <t>ANDARELLI AN</t>
  </si>
  <si>
    <t>SANNA AM</t>
  </si>
  <si>
    <t>SOGGIA ME</t>
  </si>
  <si>
    <t>ALESSANDRI JM</t>
  </si>
  <si>
    <t>ANDREANI JC</t>
  </si>
  <si>
    <t>BALAY C</t>
  </si>
  <si>
    <t>BLUCHET JB</t>
  </si>
  <si>
    <t>CARBONI JA</t>
  </si>
  <si>
    <t>DEFRANCHI PJ</t>
  </si>
  <si>
    <t>D'ISOLA JP</t>
  </si>
  <si>
    <t>GALANTI JM</t>
  </si>
  <si>
    <t>GIDE AS</t>
  </si>
  <si>
    <t>LECA JD</t>
  </si>
  <si>
    <t>MACRAIGNE MA</t>
  </si>
  <si>
    <t>MERIAN PA</t>
  </si>
  <si>
    <t>MULTEDO JM</t>
  </si>
  <si>
    <t>NESA AL</t>
  </si>
  <si>
    <t>NESA AY</t>
  </si>
  <si>
    <t>PEREIRA BESTEIRO J</t>
  </si>
  <si>
    <t>ROSTINI PJ</t>
  </si>
  <si>
    <t>VERSINI JF</t>
  </si>
  <si>
    <t>VICENTE Y  SEGADE JL</t>
  </si>
  <si>
    <t>VOVARD FA</t>
  </si>
  <si>
    <t>FERREOL JA</t>
  </si>
  <si>
    <t>FONDEVILLE PM</t>
  </si>
  <si>
    <t>GARDELLA DV</t>
  </si>
  <si>
    <t>MARCELLESI JA</t>
  </si>
  <si>
    <t>MARY JD</t>
  </si>
  <si>
    <t>QUESSADA MB</t>
  </si>
  <si>
    <t>SHAECKIS JM</t>
  </si>
  <si>
    <t>ASO MA</t>
  </si>
  <si>
    <t>CECCALDI GM</t>
  </si>
  <si>
    <t>CECCALDI JP</t>
  </si>
  <si>
    <t>COLONNA MA</t>
  </si>
  <si>
    <t>LE VAN JB</t>
  </si>
  <si>
    <t>NESA MH</t>
  </si>
  <si>
    <t>POMPEANI V</t>
  </si>
  <si>
    <t>BIANCHI GD</t>
  </si>
  <si>
    <t>D'AMORE JP</t>
  </si>
  <si>
    <t>DE SIMONE JP</t>
  </si>
  <si>
    <t>FRASSATI JP</t>
  </si>
  <si>
    <t>VITALI DT</t>
  </si>
  <si>
    <t>ALBA J-François Adj</t>
  </si>
  <si>
    <t>FATTACCIOLI E Cpl</t>
  </si>
  <si>
    <t>GENTILI Fabrice Adj</t>
  </si>
  <si>
    <t>GONGORA Patrick Ltn</t>
  </si>
  <si>
    <t>CAMUGLI Robert Sgt</t>
  </si>
  <si>
    <t>GAMBOTTI J-E Adc</t>
  </si>
  <si>
    <t>LENCI Pierre Adj</t>
  </si>
  <si>
    <t>MARCHETTI Patrice S/C</t>
  </si>
  <si>
    <t>MICHELI Didier Sgt</t>
  </si>
  <si>
    <t>MONDOLONI J-C Adj</t>
  </si>
  <si>
    <t>NESA A-Yves Sgt</t>
  </si>
  <si>
    <t>ORTOLANO Fr Adj</t>
  </si>
  <si>
    <t>SCAGLIA Thomas Sgt</t>
  </si>
  <si>
    <t>SCIARETTI D S/C</t>
  </si>
  <si>
    <t>VAN KALCK Y Cpl</t>
  </si>
  <si>
    <t>PGHM</t>
  </si>
  <si>
    <t>CTSMO</t>
  </si>
  <si>
    <t>BLOUIN Stéphane Adc</t>
  </si>
  <si>
    <t>MAISANI A-MICHEL Adj</t>
  </si>
  <si>
    <t>PECH P-François Adc</t>
  </si>
  <si>
    <t>CT PLG</t>
  </si>
  <si>
    <t>BANES Yves Ltn</t>
  </si>
  <si>
    <t>CAMPUS Patrick Adc</t>
  </si>
  <si>
    <t>CANONI Cédric Sgt</t>
  </si>
  <si>
    <t>CASINI Jean-Luc Adc</t>
  </si>
  <si>
    <t>CIEUTAT Frédéric Sgt</t>
  </si>
  <si>
    <t>DE ST ALBERT Fabien Sap</t>
  </si>
  <si>
    <t>DENIS Emmanuel  Adj</t>
  </si>
  <si>
    <t>GARRIDO Sébastien Sgt</t>
  </si>
  <si>
    <t>GATELET Guy Sgt</t>
  </si>
  <si>
    <t>MELLINGER J-Marie Ltn</t>
  </si>
  <si>
    <t>PEREZ Jean-Paul Sap</t>
  </si>
  <si>
    <t>PIGLIONI Antoine ltn</t>
  </si>
  <si>
    <t>SAULI André Adc</t>
  </si>
  <si>
    <t>TOULLIER Michael Ltn</t>
  </si>
  <si>
    <t>VIOLA Marc Sgt</t>
  </si>
  <si>
    <t>PLG</t>
  </si>
  <si>
    <t>Colonne1</t>
  </si>
  <si>
    <t>CT_SMO</t>
  </si>
  <si>
    <t>XXXX</t>
  </si>
  <si>
    <t>Centre</t>
  </si>
  <si>
    <t>oui</t>
  </si>
  <si>
    <t>non</t>
  </si>
  <si>
    <t>NOMS / PRENOMS</t>
  </si>
  <si>
    <t>BARICHELLA BRUNO-TONY</t>
  </si>
  <si>
    <t>CANEGGIANI JEAN-PIERRE</t>
  </si>
  <si>
    <t>CARBONI ROBERT-ANTOINE</t>
  </si>
  <si>
    <t>CASINI JEAN-LUC</t>
  </si>
  <si>
    <t>COSTA MARCU-ANTONE</t>
  </si>
  <si>
    <t>CRISTOFARI PAUL-ANTOINE</t>
  </si>
  <si>
    <t>FERRI JOSEPH-HENRI</t>
  </si>
  <si>
    <t>GAFFORY JEAN-PIERRE</t>
  </si>
  <si>
    <t>GAMBOTTI JEAN-ETIENNE</t>
  </si>
  <si>
    <t>GRAZIANO JEAN-BAPTISTE</t>
  </si>
  <si>
    <t>LEMEUNIER PIERRE-JEAN</t>
  </si>
  <si>
    <t>LENCI PIERRE-ANDRE</t>
  </si>
  <si>
    <t>LORENZETTI JEAN-VALERE</t>
  </si>
  <si>
    <t>MANZONI JEAN-CHRISTOPHE</t>
  </si>
  <si>
    <t>MASSA JEAN-CHARLES</t>
  </si>
  <si>
    <t>MURZI JEAN-CHARLES</t>
  </si>
  <si>
    <t>ORSONI MARC-AURELE</t>
  </si>
  <si>
    <t>PADOVANI KEVIN</t>
  </si>
  <si>
    <t>QUILICI PIERRE-FRANCOIS</t>
  </si>
  <si>
    <t>RAFINI JEAN-MICHEL</t>
  </si>
  <si>
    <t>SANNA JEAN-PAUL</t>
  </si>
  <si>
    <t>SANNA PAUL-BAPTISTE</t>
  </si>
  <si>
    <t>SIMONETTI JEAN-DANIEL</t>
  </si>
  <si>
    <t>SOLA MARC-ANTOINE</t>
  </si>
  <si>
    <t>TORRE ANGE-FRANCOIS</t>
  </si>
  <si>
    <t>VINCENTI LISANDRU</t>
  </si>
  <si>
    <t>SAP2</t>
  </si>
  <si>
    <t>SAP1</t>
  </si>
  <si>
    <t>LTN 1</t>
  </si>
  <si>
    <t>LTN1</t>
  </si>
  <si>
    <t>LTNHC</t>
  </si>
  <si>
    <t>LTN2</t>
  </si>
  <si>
    <t>MAT</t>
  </si>
  <si>
    <t>RENFORT Ponctuels</t>
  </si>
  <si>
    <t>ASTREINTES</t>
  </si>
  <si>
    <t>DIAZ RENE</t>
  </si>
  <si>
    <t>CAS</t>
  </si>
  <si>
    <t>ROCCA ANTOINE</t>
  </si>
  <si>
    <t>PIERAZZI FREDERIC</t>
  </si>
  <si>
    <t>COLONNA FRANCOIS</t>
  </si>
  <si>
    <t>PIERLOVISI THOMAS</t>
  </si>
  <si>
    <t>TORRE XAVIER</t>
  </si>
  <si>
    <t>PITTILONI PHILIPPE GILBERT</t>
  </si>
  <si>
    <t>GIACOMONI MARC ANTOINE</t>
  </si>
  <si>
    <t>PANTALACCI JEAN CHRISTOPHE</t>
  </si>
  <si>
    <t>GREZES FREDERIC</t>
  </si>
  <si>
    <t>GRAZIANI DIMITRI</t>
  </si>
  <si>
    <t>GENASI JULIEN</t>
  </si>
  <si>
    <t>FAGGIANELLI PIERRE PAUL</t>
  </si>
  <si>
    <t>ROCHER SEVERINE</t>
  </si>
  <si>
    <t>VIDIL CHRISTINE</t>
  </si>
  <si>
    <t>PANTALACCI ANGE</t>
  </si>
  <si>
    <t>LUCCIONI BRUNO</t>
  </si>
  <si>
    <t>COPPOLANI ALEXANDRE</t>
  </si>
  <si>
    <t>PIERI MARION</t>
  </si>
  <si>
    <t>COLONNA D'ISTRIA HELENE</t>
  </si>
  <si>
    <t>SUSINI JEAN PHILIPPE</t>
  </si>
  <si>
    <t>OUKHAI KEVIN</t>
  </si>
  <si>
    <t>POPPE CEDRIC</t>
  </si>
  <si>
    <t>SQUAGLIA PIERRE XAVIER</t>
  </si>
  <si>
    <t>ANTONI GAHILHANN</t>
  </si>
  <si>
    <t>ADAMI PIERRE ANGE</t>
  </si>
  <si>
    <t>MORRA-RUBINI MARINE</t>
  </si>
  <si>
    <t>DI GAETA PATRICK</t>
  </si>
  <si>
    <t>BATTAULT LUCAS</t>
  </si>
  <si>
    <t>PANTALACCI LAURENT</t>
  </si>
  <si>
    <t>ANTONINI XAVIER</t>
  </si>
  <si>
    <t>GOSSELIN ANTHONY</t>
  </si>
  <si>
    <t>SALICETO DOMINIQUE</t>
  </si>
  <si>
    <t>COPPOLANI GHJIUANU PASQUALU</t>
  </si>
  <si>
    <t>FARGIER SEBASTIEN</t>
  </si>
  <si>
    <t>SORLET FREDERIC</t>
  </si>
  <si>
    <t>LECA FRANCOIS ANTOINE</t>
  </si>
  <si>
    <t>VERSINI STEPHANE</t>
  </si>
  <si>
    <t>GUTIERREZ JEAN DOMINIQUE</t>
  </si>
  <si>
    <t>GIACONA VALERIE</t>
  </si>
  <si>
    <t>REDACTEUR</t>
  </si>
  <si>
    <t>Observations</t>
  </si>
  <si>
    <t xml:space="preserve"> Total SP à la garde</t>
  </si>
  <si>
    <t>ST</t>
  </si>
  <si>
    <t>Noms / Prénoms</t>
  </si>
  <si>
    <t>DG</t>
  </si>
  <si>
    <t>FG</t>
  </si>
  <si>
    <r>
      <t xml:space="preserve">FEUILLE DE GARDE </t>
    </r>
    <r>
      <rPr>
        <b/>
        <sz val="18"/>
        <color theme="1"/>
        <rFont val="Calibri"/>
        <family val="2"/>
        <scheme val="minor"/>
      </rPr>
      <t>CSP AJACCIO</t>
    </r>
  </si>
  <si>
    <t>EQUIPE 4</t>
  </si>
  <si>
    <t>EQUIPES</t>
  </si>
  <si>
    <t>EQUIPE 1</t>
  </si>
  <si>
    <t>EQUIPE 2</t>
  </si>
  <si>
    <t>EQUIPE 3</t>
  </si>
  <si>
    <t>Chosir l'equipe</t>
  </si>
  <si>
    <t>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</si>
</sst>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"/>
    <numFmt numFmtId="165" formatCode="mmmm/yyyy"/>
    <numFmt numFmtId="166" formatCode="dd"/>
    <numFmt numFmtId="167" formatCode="h:mm;@"/>
    <numFmt numFmtId="168" formatCode="[$-F800]dddd\,\ mmmm\ dd\,\ yyyy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"/>
      <name val="Arial"/>
      <family val="2"/>
    </font>
    <font>
      <sz val="8"/>
      <color theme="1"/>
      <name val="Calibri"/>
      <family val="2"/>
      <scheme val="minor"/>
    </font>
    <font>
      <sz val="9"/>
      <color indexed="8"/>
      <name val="Helvetica"/>
    </font>
    <font>
      <b/>
      <sz val="9"/>
      <color indexed="8"/>
      <name val="Helvetica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</font>
    <font>
      <sz val="12"/>
      <name val="Calibri"/>
      <family val="2"/>
    </font>
    <font>
      <b/>
      <sz val="8"/>
      <color rgb="FF000000"/>
      <name val="Verdana"/>
      <family val="2"/>
    </font>
    <font>
      <sz val="8"/>
      <name val="Verdana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3" fillId="0" borderId="0"/>
    <xf numFmtId="0" fontId="14" fillId="0" borderId="0"/>
  </cellStyleXfs>
  <cellXfs count="148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" fontId="7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/>
    <xf numFmtId="0" fontId="0" fillId="0" borderId="5" xfId="0" applyFill="1" applyBorder="1" applyAlignment="1">
      <alignment horizontal="center"/>
    </xf>
    <xf numFmtId="0" fontId="0" fillId="0" borderId="9" xfId="0" applyFill="1" applyBorder="1"/>
    <xf numFmtId="1" fontId="0" fillId="0" borderId="6" xfId="0" applyNumberFormat="1" applyBorder="1" applyAlignment="1">
      <alignment horizontal="center"/>
    </xf>
    <xf numFmtId="49" fontId="2" fillId="2" borderId="1" xfId="0" applyNumberFormat="1" applyFont="1" applyFill="1" applyBorder="1" applyAlignment="1">
      <alignment horizontal="left"/>
    </xf>
    <xf numFmtId="1" fontId="0" fillId="0" borderId="3" xfId="0" applyNumberFormat="1" applyBorder="1" applyAlignment="1">
      <alignment horizontal="center"/>
    </xf>
    <xf numFmtId="49" fontId="2" fillId="2" borderId="10" xfId="0" applyNumberFormat="1" applyFont="1" applyFill="1" applyBorder="1" applyAlignment="1">
      <alignment horizontal="left"/>
    </xf>
    <xf numFmtId="0" fontId="9" fillId="0" borderId="0" xfId="0" applyFont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left" vertical="center" readingOrder="1"/>
    </xf>
    <xf numFmtId="0" fontId="13" fillId="0" borderId="0" xfId="1" applyFont="1" applyBorder="1"/>
    <xf numFmtId="0" fontId="13" fillId="0" borderId="0" xfId="2" applyFont="1" applyBorder="1"/>
    <xf numFmtId="0" fontId="0" fillId="0" borderId="0" xfId="0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1" fillId="0" borderId="9" xfId="0" applyFont="1" applyFill="1" applyBorder="1"/>
    <xf numFmtId="49" fontId="4" fillId="0" borderId="1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167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6" fontId="21" fillId="0" borderId="0" xfId="0" applyNumberFormat="1" applyFont="1" applyAlignment="1">
      <alignment horizontal="center" vertical="center"/>
    </xf>
    <xf numFmtId="165" fontId="21" fillId="0" borderId="0" xfId="0" applyNumberFormat="1" applyFont="1" applyAlignment="1">
      <alignment horizontal="center" vertical="center"/>
    </xf>
    <xf numFmtId="0" fontId="17" fillId="7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17" fillId="7" borderId="25" xfId="0" applyFont="1" applyFill="1" applyBorder="1" applyAlignment="1">
      <alignment horizontal="center" vertical="center"/>
    </xf>
    <xf numFmtId="0" fontId="17" fillId="7" borderId="15" xfId="0" applyFont="1" applyFill="1" applyBorder="1" applyAlignment="1">
      <alignment horizontal="center" vertical="center"/>
    </xf>
    <xf numFmtId="0" fontId="0" fillId="0" borderId="0" xfId="0" applyBorder="1"/>
    <xf numFmtId="164" fontId="18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7" fillId="7" borderId="23" xfId="0" applyFont="1" applyFill="1" applyBorder="1" applyAlignment="1">
      <alignment horizontal="center" vertical="center"/>
    </xf>
    <xf numFmtId="0" fontId="17" fillId="7" borderId="27" xfId="0" applyFont="1" applyFill="1" applyBorder="1" applyAlignment="1">
      <alignment horizontal="center" vertical="center"/>
    </xf>
    <xf numFmtId="0" fontId="17" fillId="7" borderId="7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7" fillId="5" borderId="10" xfId="0" applyFont="1" applyFill="1" applyBorder="1" applyAlignment="1">
      <alignment horizontal="center" vertical="center"/>
    </xf>
    <xf numFmtId="0" fontId="17" fillId="7" borderId="7" xfId="0" applyFont="1" applyFill="1" applyBorder="1" applyAlignment="1" applyProtection="1">
      <alignment horizontal="center" vertical="center"/>
      <protection locked="0"/>
    </xf>
    <xf numFmtId="0" fontId="3" fillId="3" borderId="18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17" fillId="7" borderId="24" xfId="0" applyFont="1" applyFill="1" applyBorder="1" applyAlignment="1">
      <alignment horizontal="center" vertical="center"/>
    </xf>
    <xf numFmtId="0" fontId="17" fillId="7" borderId="26" xfId="0" applyFont="1" applyFill="1" applyBorder="1" applyAlignment="1">
      <alignment horizontal="center" vertical="center"/>
    </xf>
    <xf numFmtId="0" fontId="17" fillId="7" borderId="21" xfId="0" applyFont="1" applyFill="1" applyBorder="1" applyAlignment="1">
      <alignment horizontal="center" vertical="center"/>
    </xf>
    <xf numFmtId="0" fontId="17" fillId="7" borderId="28" xfId="0" applyFont="1" applyFill="1" applyBorder="1" applyAlignment="1">
      <alignment horizontal="center" vertical="center"/>
    </xf>
    <xf numFmtId="0" fontId="17" fillId="7" borderId="19" xfId="0" applyFont="1" applyFill="1" applyBorder="1" applyAlignment="1">
      <alignment horizontal="center" vertical="center"/>
    </xf>
    <xf numFmtId="0" fontId="17" fillId="7" borderId="30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22" fillId="0" borderId="11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2" fillId="0" borderId="17" xfId="0" applyFont="1" applyBorder="1" applyAlignment="1">
      <alignment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3" fillId="3" borderId="34" xfId="0" applyFont="1" applyFill="1" applyBorder="1" applyAlignment="1">
      <alignment horizontal="center" vertical="center"/>
    </xf>
    <xf numFmtId="0" fontId="17" fillId="7" borderId="8" xfId="0" applyFont="1" applyFill="1" applyBorder="1" applyAlignment="1">
      <alignment horizontal="center" vertical="center"/>
    </xf>
    <xf numFmtId="0" fontId="17" fillId="7" borderId="22" xfId="0" applyFont="1" applyFill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5" xfId="0" applyBorder="1"/>
    <xf numFmtId="0" fontId="8" fillId="0" borderId="4" xfId="0" applyFont="1" applyFill="1" applyBorder="1" applyAlignment="1">
      <alignment horizontal="center" vertical="center" textRotation="9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35" xfId="0" applyFont="1" applyFill="1" applyBorder="1" applyAlignment="1" applyProtection="1">
      <alignment horizontal="center" vertical="center"/>
      <protection locked="0"/>
    </xf>
    <xf numFmtId="0" fontId="0" fillId="0" borderId="31" xfId="0" applyBorder="1" applyAlignment="1">
      <alignment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33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2" fillId="0" borderId="6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left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textRotation="90"/>
    </xf>
    <xf numFmtId="168" fontId="6" fillId="0" borderId="17" xfId="0" applyNumberFormat="1" applyFont="1" applyBorder="1" applyAlignment="1">
      <alignment horizontal="center" vertical="center"/>
    </xf>
    <xf numFmtId="168" fontId="6" fillId="0" borderId="3" xfId="0" applyNumberFormat="1" applyFont="1" applyBorder="1" applyAlignment="1">
      <alignment horizontal="center" vertical="center"/>
    </xf>
    <xf numFmtId="168" fontId="6" fillId="0" borderId="0" xfId="0" applyNumberFormat="1" applyFont="1" applyBorder="1" applyAlignment="1">
      <alignment horizontal="center" vertical="center"/>
    </xf>
    <xf numFmtId="168" fontId="6" fillId="0" borderId="32" xfId="0" applyNumberFormat="1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7" xfId="0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9" fillId="3" borderId="10" xfId="0" applyFont="1" applyFill="1" applyBorder="1" applyAlignment="1">
      <alignment horizontal="center" vertical="center" textRotation="90"/>
    </xf>
    <xf numFmtId="0" fontId="19" fillId="3" borderId="33" xfId="0" applyFont="1" applyFill="1" applyBorder="1" applyAlignment="1">
      <alignment horizontal="center" vertical="center" textRotation="90"/>
    </xf>
    <xf numFmtId="0" fontId="19" fillId="3" borderId="9" xfId="0" applyFont="1" applyFill="1" applyBorder="1" applyAlignment="1">
      <alignment horizontal="center" vertical="center" textRotation="90"/>
    </xf>
    <xf numFmtId="0" fontId="20" fillId="0" borderId="2" xfId="0" applyFont="1" applyBorder="1" applyAlignment="1" applyProtection="1">
      <alignment horizontal="center" vertical="top"/>
      <protection locked="0"/>
    </xf>
    <xf numFmtId="0" fontId="20" fillId="0" borderId="17" xfId="0" applyFont="1" applyBorder="1" applyAlignment="1" applyProtection="1">
      <alignment horizontal="center" vertical="top"/>
      <protection locked="0"/>
    </xf>
    <xf numFmtId="0" fontId="20" fillId="0" borderId="3" xfId="0" applyFont="1" applyBorder="1" applyAlignment="1" applyProtection="1">
      <alignment horizontal="center" vertical="top"/>
      <protection locked="0"/>
    </xf>
    <xf numFmtId="0" fontId="20" fillId="0" borderId="31" xfId="0" applyFont="1" applyBorder="1" applyAlignment="1" applyProtection="1">
      <alignment horizontal="center" vertical="top"/>
      <protection locked="0"/>
    </xf>
    <xf numFmtId="0" fontId="20" fillId="0" borderId="0" xfId="0" applyFont="1" applyBorder="1" applyAlignment="1" applyProtection="1">
      <alignment horizontal="center" vertical="top"/>
      <protection locked="0"/>
    </xf>
    <xf numFmtId="0" fontId="20" fillId="0" borderId="32" xfId="0" applyFont="1" applyBorder="1" applyAlignment="1" applyProtection="1">
      <alignment horizontal="center" vertical="top"/>
      <protection locked="0"/>
    </xf>
    <xf numFmtId="0" fontId="20" fillId="0" borderId="4" xfId="0" applyFont="1" applyBorder="1" applyAlignment="1" applyProtection="1">
      <alignment horizontal="center" vertical="top"/>
      <protection locked="0"/>
    </xf>
    <xf numFmtId="0" fontId="20" fillId="0" borderId="35" xfId="0" applyFont="1" applyBorder="1" applyAlignment="1" applyProtection="1">
      <alignment horizontal="center" vertical="top"/>
      <protection locked="0"/>
    </xf>
    <xf numFmtId="0" fontId="20" fillId="0" borderId="5" xfId="0" applyFont="1" applyBorder="1" applyAlignment="1" applyProtection="1">
      <alignment horizontal="center" vertical="top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16" xfId="0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8" fillId="3" borderId="10" xfId="0" applyFont="1" applyFill="1" applyBorder="1" applyAlignment="1">
      <alignment horizontal="center" vertical="center" textRotation="90"/>
    </xf>
    <xf numFmtId="0" fontId="9" fillId="0" borderId="0" xfId="0" applyFont="1" applyAlignment="1">
      <alignment horizontal="center" vertical="center"/>
    </xf>
    <xf numFmtId="49" fontId="0" fillId="0" borderId="16" xfId="0" applyNumberFormat="1" applyBorder="1" applyAlignment="1"/>
    <xf numFmtId="49" fontId="0" fillId="0" borderId="6" xfId="0" applyNumberFormat="1" applyBorder="1" applyAlignment="1"/>
    <xf numFmtId="0" fontId="0" fillId="0" borderId="7" xfId="0" applyNumberFormat="1" applyBorder="1" applyAlignment="1"/>
  </cellXfs>
  <cellStyles count="3">
    <cellStyle name="Normal" xfId="0" builtinId="0"/>
    <cellStyle name="Normal_Choixphoto" xfId="1" xr:uid="{00000000-0005-0000-0000-000001000000}"/>
    <cellStyle name="Normal_Classeur1" xfId="2" xr:uid="{00000000-0005-0000-0000-000002000000}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border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8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8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127000</xdr:colOff>
      <xdr:row>3</xdr:row>
      <xdr:rowOff>4327</xdr:rowOff>
    </xdr:from>
    <xdr:to>
      <xdr:col>9</xdr:col>
      <xdr:colOff>214747</xdr:colOff>
      <xdr:row>3</xdr:row>
      <xdr:rowOff>134214</xdr:rowOff>
    </xdr:to>
    <xdr:pic macro="[0]!Recopie_noms_aja">
      <xdr:nvPicPr>
        <xdr:cNvPr id="9" name="Imag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7682" y="523872"/>
          <a:ext cx="416792" cy="129887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0</xdr:col>
      <xdr:colOff>86591</xdr:colOff>
      <xdr:row>0</xdr:row>
      <xdr:rowOff>25977</xdr:rowOff>
    </xdr:from>
    <xdr:to>
      <xdr:col>1</xdr:col>
      <xdr:colOff>459473</xdr:colOff>
      <xdr:row>3</xdr:row>
      <xdr:rowOff>151750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591" y="25977"/>
          <a:ext cx="494109" cy="6453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95248</xdr:colOff>
          <xdr:row>0</xdr:row>
          <xdr:rowOff>71439</xdr:rowOff>
        </xdr:from>
        <xdr:to>
          <xdr:col>5</xdr:col>
          <xdr:colOff>1797843</xdr:colOff>
          <xdr:row>0</xdr:row>
          <xdr:rowOff>1119189</xdr:rowOff>
        </xdr:to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00000000-0008-0000-0400-000005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AdrImage" spid="_x0000_s5599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5226842" y="71439"/>
              <a:ext cx="1702595" cy="1047750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12</xdr:col>
      <xdr:colOff>30957</xdr:colOff>
      <xdr:row>0</xdr:row>
      <xdr:rowOff>333374</xdr:rowOff>
    </xdr:from>
    <xdr:to>
      <xdr:col>12</xdr:col>
      <xdr:colOff>726282</xdr:colOff>
      <xdr:row>0</xdr:row>
      <xdr:rowOff>742949</xdr:rowOff>
    </xdr:to>
    <xdr:sp macro="" textlink="">
      <xdr:nvSpPr>
        <xdr:cNvPr id="7" name="AutoShape 3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>
          <a:spLocks noChangeArrowheads="1"/>
        </xdr:cNvSpPr>
      </xdr:nvSpPr>
      <xdr:spPr bwMode="auto">
        <a:xfrm>
          <a:off x="11972926" y="333374"/>
          <a:ext cx="695325" cy="409575"/>
        </a:xfrm>
        <a:prstGeom prst="irregularSeal2">
          <a:avLst/>
        </a:prstGeom>
        <a:solidFill>
          <a:srgbClr xmlns:mc="http://schemas.openxmlformats.org/markup-compatibility/2006" xmlns:a14="http://schemas.microsoft.com/office/drawing/2010/main" val="FFCC00" mc:Ignorable="a14" a14:legacySpreadsheetColorIndex="5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Bof</a:t>
          </a:r>
        </a:p>
      </xdr:txBody>
    </xdr:sp>
    <xdr:clientData/>
  </xdr:twoCellAnchor>
  <xdr:twoCellAnchor>
    <xdr:from>
      <xdr:col>11</xdr:col>
      <xdr:colOff>95250</xdr:colOff>
      <xdr:row>0</xdr:row>
      <xdr:rowOff>352425</xdr:rowOff>
    </xdr:from>
    <xdr:to>
      <xdr:col>11</xdr:col>
      <xdr:colOff>762000</xdr:colOff>
      <xdr:row>0</xdr:row>
      <xdr:rowOff>771525</xdr:rowOff>
    </xdr:to>
    <xdr:sp macro="" textlink="">
      <xdr:nvSpPr>
        <xdr:cNvPr id="8" name="AutoShape 4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>
          <a:spLocks noChangeArrowheads="1"/>
        </xdr:cNvSpPr>
      </xdr:nvSpPr>
      <xdr:spPr bwMode="auto">
        <a:xfrm>
          <a:off x="11263313" y="352425"/>
          <a:ext cx="666750" cy="419100"/>
        </a:xfrm>
        <a:prstGeom prst="irregularSeal2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Nul</a:t>
          </a:r>
        </a:p>
      </xdr:txBody>
    </xdr:sp>
    <xdr:clientData/>
  </xdr:twoCellAnchor>
  <xdr:twoCellAnchor editAs="oneCell">
    <xdr:from>
      <xdr:col>13</xdr:col>
      <xdr:colOff>178657</xdr:colOff>
      <xdr:row>0</xdr:row>
      <xdr:rowOff>402431</xdr:rowOff>
    </xdr:from>
    <xdr:to>
      <xdr:col>13</xdr:col>
      <xdr:colOff>890587</xdr:colOff>
      <xdr:row>0</xdr:row>
      <xdr:rowOff>745331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58813" y="402431"/>
          <a:ext cx="711930" cy="342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_NORD" displayName="BDD_NORD" ref="A2:O495" totalsRowShown="0" headerRowDxfId="59" dataDxfId="58">
  <autoFilter ref="A2:O495" xr:uid="{00000000-0009-0000-0100-000001000000}"/>
  <sortState ref="A3:Q460">
    <sortCondition ref="C2:C460"/>
  </sortState>
  <tableColumns count="15">
    <tableColumn id="1" xr3:uid="{00000000-0010-0000-0000-000001000000}" name="NOMS" dataDxfId="57"/>
    <tableColumn id="17" xr3:uid="{00000000-0010-0000-0000-000011000000}" name="GRADE" dataDxfId="56"/>
    <tableColumn id="18" xr3:uid="{00000000-0010-0000-0000-000012000000}" name="CENTRES" dataDxfId="55"/>
    <tableColumn id="16" xr3:uid="{00000000-0010-0000-0000-000010000000}" name="MATRICULES" dataDxfId="54"/>
    <tableColumn id="4" xr3:uid="{00000000-0010-0000-0000-000004000000}" name="STATUT" dataDxfId="53"/>
    <tableColumn id="6" xr3:uid="{00000000-0010-0000-0000-000006000000}" name="CA VSAV" dataDxfId="52"/>
    <tableColumn id="7" xr3:uid="{00000000-0010-0000-0000-000007000000}" name="CA INC" dataDxfId="51"/>
    <tableColumn id="8" xr3:uid="{00000000-0010-0000-0000-000008000000}" name="CA FDF" dataDxfId="50"/>
    <tableColumn id="9" xr3:uid="{00000000-0010-0000-0000-000009000000}" name="PL" dataDxfId="49"/>
    <tableColumn id="14" xr3:uid="{00000000-0010-0000-0000-00000E000000}" name="CT_SMO" dataDxfId="48"/>
    <tableColumn id="10" xr3:uid="{00000000-0010-0000-0000-00000A000000}" name="SMO" dataDxfId="47"/>
    <tableColumn id="11" xr3:uid="{00000000-0010-0000-0000-00000B000000}" name="CT PLG" dataDxfId="46"/>
    <tableColumn id="15" xr3:uid="{00000000-0010-0000-0000-00000F000000}" name="PLG" dataDxfId="45"/>
    <tableColumn id="12" xr3:uid="{00000000-0010-0000-0000-00000C000000}" name="RAD" dataDxfId="44"/>
    <tableColumn id="13" xr3:uid="{00000000-0010-0000-0000-00000D000000}" name="CINEPHILE" dataDxfId="43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P2:P4" totalsRowShown="0" headerRowDxfId="42" dataDxfId="41">
  <autoFilter ref="P2:P4" xr:uid="{00000000-0009-0000-0100-000003000000}"/>
  <tableColumns count="1">
    <tableColumn id="1" xr3:uid="{00000000-0010-0000-0100-000001000000}" name="STATUT" dataDxfId="4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SP_AJA" displayName="SP_AJA" ref="B3:G226" totalsRowShown="0" headerRowDxfId="39" headerRowBorderDxfId="38" tableBorderDxfId="37" totalsRowBorderDxfId="36">
  <sortState ref="E4:H226">
    <sortCondition ref="G3:G226"/>
  </sortState>
  <tableColumns count="6">
    <tableColumn id="5" xr3:uid="{00000000-0010-0000-0200-000005000000}" name="NOMS" dataDxfId="35"/>
    <tableColumn id="7" xr3:uid="{43E0C926-1CAE-449B-9F16-01B0842B7F05}" name="EQUIPES" dataDxfId="0"/>
    <tableColumn id="6" xr3:uid="{00000000-0010-0000-0200-000006000000}" name="Grade" dataDxfId="34"/>
    <tableColumn id="1" xr3:uid="{00000000-0010-0000-0200-000001000000}" name="MATRICULE" dataDxfId="33"/>
    <tableColumn id="2" xr3:uid="{00000000-0010-0000-0200-000002000000}" name="CENTRE" dataDxfId="32"/>
    <tableColumn id="4" xr3:uid="{00000000-0010-0000-0200-000004000000}" name="Catégorie" dataDxfId="31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4" displayName="Tableau4" ref="J3:K7" totalsRowShown="0" headerRowDxfId="30" dataDxfId="29">
  <autoFilter ref="J3:K7" xr:uid="{00000000-0009-0000-0100-000002000000}"/>
  <tableColumns count="2">
    <tableColumn id="1" xr3:uid="{00000000-0010-0000-0300-000001000000}" name="CTSMO" dataDxfId="28"/>
    <tableColumn id="2" xr3:uid="{00000000-0010-0000-0300-000002000000}" name="Colonne1" dataDxfId="2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L3:L19" totalsRowShown="0" headerRowDxfId="26">
  <autoFilter ref="L3:L19" xr:uid="{00000000-0009-0000-0100-000007000000}"/>
  <tableColumns count="1">
    <tableColumn id="1" xr3:uid="{00000000-0010-0000-0400-000001000000}" name="CT PLG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leau8" displayName="Tableau8" ref="M3:M21" totalsRowShown="0" headerRowDxfId="25" dataDxfId="24">
  <autoFilter ref="M3:M21" xr:uid="{00000000-0009-0000-0100-000008000000}"/>
  <tableColumns count="1">
    <tableColumn id="1" xr3:uid="{00000000-0010-0000-0500-000001000000}" name="PLG" dataDxfId="2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6" displayName="Tableau6" ref="J8:J24" totalsRowShown="0" headerRowDxfId="22" dataDxfId="21">
  <autoFilter ref="J8:J24" xr:uid="{00000000-0009-0000-0100-000006000000}"/>
  <tableColumns count="1">
    <tableColumn id="1" xr3:uid="{00000000-0010-0000-0600-000001000000}" name="SMO" dataDxfId="2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7000000}" name="Tableau2" displayName="Tableau2" ref="B4:N95" totalsRowShown="0" headerRowDxfId="19" dataDxfId="17" totalsRowDxfId="15" headerRowBorderDxfId="18" tableBorderDxfId="16" totalsRowBorderDxfId="14">
  <autoFilter ref="B4:N95" xr:uid="{00000000-0009-0000-0100-000004000000}"/>
  <tableColumns count="13">
    <tableColumn id="1" xr3:uid="{00000000-0010-0000-0700-000001000000}" name="Matricule" totalsRowDxfId="13"/>
    <tableColumn id="6" xr3:uid="{00000000-0010-0000-0700-000006000000}" name="NOM" totalsRowDxfId="12">
      <calculatedColumnFormula>IF(ISNA(VLOOKUP(B5,BDD_NORD[],2,FALSE)),"",VLOOKUP(B5,BDD_NORD[],2,FALSE))</calculatedColumnFormula>
    </tableColumn>
    <tableColumn id="9" xr3:uid="{00000000-0010-0000-0700-000009000000}" name="Grade" totalsRowDxfId="11">
      <calculatedColumnFormula>IF(ISNA(VLOOKUP(B5,BDD_NORD[],3,FALSE)),"",VLOOKUP(B5,BDD_NORD[],3,FALSE))</calculatedColumnFormula>
    </tableColumn>
    <tableColumn id="14" xr3:uid="{00000000-0010-0000-0700-00000E000000}" name="Statut" totalsRowDxfId="10">
      <calculatedColumnFormula>IF(ISNA(VLOOKUP(B5,BDD_NORD[],4,FALSE)),"",VLOOKUP(B5,BDD_NORD[],4,FALSE))</calculatedColumnFormula>
    </tableColumn>
    <tableColumn id="8" xr3:uid="{00000000-0010-0000-0700-000008000000}" name="Centre appartenance" totalsRowDxfId="9">
      <calculatedColumnFormula>IF(ISNA(VLOOKUP(B5,BDD_NORD[],5,FALSE)),"",VLOOKUP(B5,BDD_NORD[],5,FALSE))</calculatedColumnFormula>
    </tableColumn>
    <tableColumn id="2" xr3:uid="{00000000-0010-0000-0700-000002000000}" name="CA VSAV" totalsRowDxfId="8">
      <calculatedColumnFormula>IF(ISNA(VLOOKUP(B5,BDD_NORD[],6,FALSE)),"",VLOOKUP(B5,BDD_NORD[],6,FALSE))</calculatedColumnFormula>
    </tableColumn>
    <tableColumn id="3" xr3:uid="{00000000-0010-0000-0700-000003000000}" name="CA INC" totalsRowDxfId="7">
      <calculatedColumnFormula>IF(ISNA(VLOOKUP(B5,BDD_NORD[],7,FALSE)),"",VLOOKUP(B5,BDD_NORD[],7,FALSE))</calculatedColumnFormula>
    </tableColumn>
    <tableColumn id="4" xr3:uid="{00000000-0010-0000-0700-000004000000}" name="CA FDF" totalsRowDxfId="6">
      <calculatedColumnFormula>IF(ISNA(VLOOKUP(B5,BDD_NORD[],8,FALSE)),"",VLOOKUP(B5,BDD_NORD[],8,FALSE))</calculatedColumnFormula>
    </tableColumn>
    <tableColumn id="5" xr3:uid="{00000000-0010-0000-0700-000005000000}" name="PL" totalsRowDxfId="5">
      <calculatedColumnFormula>IF(ISNA(VLOOKUP(B5,BDD_NORD[],9,FALSE)),"",VLOOKUP(B5,BDD_NORD[],9,FALSE))</calculatedColumnFormula>
    </tableColumn>
    <tableColumn id="10" xr3:uid="{00000000-0010-0000-0700-00000A000000}" name="SAL" totalsRowDxfId="4">
      <calculatedColumnFormula>IF(ISNA(VLOOKUP(B5,BDD_NORD[],10,FALSE)),"",VLOOKUP(B5,BDD_NORD[],10,FALSE))</calculatedColumnFormula>
    </tableColumn>
    <tableColumn id="11" xr3:uid="{00000000-0010-0000-0700-00000B000000}" name="SMO" totalsRowDxfId="3">
      <calculatedColumnFormula>IF(ISNA(VLOOKUP(B5,BDD_NORD[],11,FALSE)),"",VLOOKUP(B5,BDD_NORD[],11,FALSE))</calculatedColumnFormula>
    </tableColumn>
    <tableColumn id="12" xr3:uid="{00000000-0010-0000-0700-00000C000000}" name="RAD" totalsRowDxfId="2">
      <calculatedColumnFormula>IF(ISNA(VLOOKUP(B5,BDD_NORD[],12,FALSE)),"",VLOOKUP(B5,BDD_NORD[],12,FALSE))</calculatedColumnFormula>
    </tableColumn>
    <tableColumn id="13" xr3:uid="{00000000-0010-0000-0700-00000D000000}" name="CINEPHILE" totalsRowDxfId="1">
      <calculatedColumnFormula>IF(ISNA(VLOOKUP(B5,BDD_NORD[],13,FALSE)),"",VLOOKUP(B5,BDD_NORD[],13,FALSE))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495"/>
  <sheetViews>
    <sheetView zoomScale="80" zoomScaleNormal="80" workbookViewId="0">
      <selection activeCell="A3" sqref="A3:O495"/>
    </sheetView>
  </sheetViews>
  <sheetFormatPr baseColWidth="10" defaultRowHeight="15" x14ac:dyDescent="0.25"/>
  <cols>
    <col min="1" max="1" width="31.140625" style="1" bestFit="1" customWidth="1"/>
    <col min="2" max="2" width="19.140625" style="1" bestFit="1" customWidth="1"/>
    <col min="3" max="3" width="12" style="1" bestFit="1" customWidth="1"/>
    <col min="4" max="4" width="14.7109375" style="1" bestFit="1" customWidth="1"/>
    <col min="5" max="5" width="12" style="1" bestFit="1" customWidth="1"/>
    <col min="6" max="15" width="11.42578125" style="1"/>
    <col min="16" max="16" width="31.5703125" style="1" bestFit="1" customWidth="1"/>
    <col min="17" max="16384" width="11.42578125" style="1"/>
  </cols>
  <sheetData>
    <row r="1" spans="1:16" ht="15.75" thickBot="1" x14ac:dyDescent="0.3">
      <c r="F1" s="102" t="s">
        <v>255</v>
      </c>
      <c r="G1" s="103"/>
      <c r="H1" s="103"/>
      <c r="I1" s="103"/>
      <c r="J1" s="103"/>
      <c r="K1" s="103"/>
      <c r="L1" s="103"/>
      <c r="M1" s="103"/>
      <c r="N1" s="103"/>
      <c r="O1" s="104"/>
    </row>
    <row r="2" spans="1:16" x14ac:dyDescent="0.25">
      <c r="A2" s="4" t="s">
        <v>2</v>
      </c>
      <c r="B2" s="4" t="s">
        <v>251</v>
      </c>
      <c r="C2" s="4" t="s">
        <v>254</v>
      </c>
      <c r="D2" s="4" t="s">
        <v>243</v>
      </c>
      <c r="E2" s="4" t="s">
        <v>253</v>
      </c>
      <c r="F2" s="4" t="s">
        <v>238</v>
      </c>
      <c r="G2" s="4" t="s">
        <v>239</v>
      </c>
      <c r="H2" s="4" t="s">
        <v>240</v>
      </c>
      <c r="I2" s="4" t="s">
        <v>241</v>
      </c>
      <c r="J2" s="4" t="s">
        <v>567</v>
      </c>
      <c r="K2" s="4" t="s">
        <v>257</v>
      </c>
      <c r="L2" s="4" t="s">
        <v>549</v>
      </c>
      <c r="M2" s="4" t="s">
        <v>565</v>
      </c>
      <c r="N2" s="4" t="s">
        <v>258</v>
      </c>
      <c r="O2" s="4" t="s">
        <v>259</v>
      </c>
      <c r="P2" s="1" t="s">
        <v>253</v>
      </c>
    </row>
    <row r="3" spans="1:16" x14ac:dyDescent="0.25">
      <c r="A3" s="33" t="s">
        <v>8</v>
      </c>
      <c r="B3" s="7" t="s">
        <v>37</v>
      </c>
      <c r="C3" s="7" t="s">
        <v>265</v>
      </c>
      <c r="D3" s="33">
        <v>2034</v>
      </c>
      <c r="E3" s="6"/>
      <c r="F3" s="10" t="s">
        <v>570</v>
      </c>
      <c r="G3" s="10" t="s">
        <v>570</v>
      </c>
      <c r="H3" s="10" t="s">
        <v>570</v>
      </c>
      <c r="I3" s="10" t="s">
        <v>571</v>
      </c>
      <c r="J3" s="10" t="s">
        <v>244</v>
      </c>
      <c r="K3" s="10" t="s">
        <v>244</v>
      </c>
      <c r="L3" s="10" t="s">
        <v>245</v>
      </c>
      <c r="M3" s="10" t="s">
        <v>245</v>
      </c>
      <c r="N3" s="10"/>
      <c r="O3" s="10"/>
      <c r="P3" s="1" t="s">
        <v>247</v>
      </c>
    </row>
    <row r="4" spans="1:16" x14ac:dyDescent="0.25">
      <c r="A4" s="33" t="s">
        <v>12</v>
      </c>
      <c r="B4" s="7" t="s">
        <v>599</v>
      </c>
      <c r="C4" s="7" t="s">
        <v>265</v>
      </c>
      <c r="D4" s="33">
        <v>3631</v>
      </c>
      <c r="E4" s="6"/>
      <c r="F4" s="10"/>
      <c r="G4" s="10"/>
      <c r="H4" s="10"/>
      <c r="I4" s="10"/>
      <c r="J4" s="10"/>
      <c r="K4" s="10"/>
      <c r="L4" s="10"/>
      <c r="M4" s="10"/>
      <c r="N4" s="10"/>
      <c r="O4" s="10"/>
      <c r="P4" s="1" t="s">
        <v>249</v>
      </c>
    </row>
    <row r="5" spans="1:16" x14ac:dyDescent="0.25">
      <c r="A5" s="33" t="s">
        <v>14</v>
      </c>
      <c r="B5" s="7" t="s">
        <v>13</v>
      </c>
      <c r="C5" s="7" t="s">
        <v>265</v>
      </c>
      <c r="D5" s="33">
        <v>1820</v>
      </c>
      <c r="E5" s="6"/>
      <c r="F5" s="10"/>
      <c r="G5" s="10"/>
      <c r="H5" s="10"/>
      <c r="I5" s="10"/>
      <c r="J5" s="10"/>
      <c r="K5" s="10"/>
      <c r="L5" s="10"/>
      <c r="M5" s="10"/>
      <c r="N5" s="10"/>
      <c r="O5" s="10"/>
    </row>
    <row r="6" spans="1:16" x14ac:dyDescent="0.25">
      <c r="A6" s="33" t="s">
        <v>15</v>
      </c>
      <c r="B6" s="7" t="s">
        <v>13</v>
      </c>
      <c r="C6" s="7" t="s">
        <v>265</v>
      </c>
      <c r="D6" s="33">
        <v>3451</v>
      </c>
      <c r="E6" s="6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x14ac:dyDescent="0.25">
      <c r="A7" s="33" t="s">
        <v>16</v>
      </c>
      <c r="B7" s="7" t="s">
        <v>599</v>
      </c>
      <c r="C7" s="7" t="s">
        <v>265</v>
      </c>
      <c r="D7" s="33">
        <v>3841</v>
      </c>
      <c r="E7" s="6"/>
      <c r="F7" s="10"/>
      <c r="G7" s="10"/>
      <c r="H7" s="10"/>
      <c r="I7" s="10"/>
      <c r="J7" s="10"/>
      <c r="K7" s="10"/>
      <c r="L7" s="10"/>
      <c r="M7" s="10"/>
      <c r="N7" s="10"/>
      <c r="O7" s="10"/>
    </row>
    <row r="8" spans="1:16" x14ac:dyDescent="0.25">
      <c r="A8" s="33" t="s">
        <v>17</v>
      </c>
      <c r="B8" s="7" t="s">
        <v>13</v>
      </c>
      <c r="C8" s="7" t="s">
        <v>265</v>
      </c>
      <c r="D8" s="33">
        <v>1057</v>
      </c>
      <c r="E8" s="6"/>
      <c r="F8" s="10"/>
      <c r="G8" s="10"/>
      <c r="H8" s="10"/>
      <c r="I8" s="10"/>
      <c r="J8" s="10"/>
      <c r="K8" s="10"/>
      <c r="L8" s="10"/>
      <c r="M8" s="10"/>
      <c r="N8" s="10"/>
      <c r="O8" s="10"/>
    </row>
    <row r="9" spans="1:16" x14ac:dyDescent="0.25">
      <c r="A9" s="33" t="s">
        <v>20</v>
      </c>
      <c r="B9" s="7" t="s">
        <v>13</v>
      </c>
      <c r="C9" s="7" t="s">
        <v>265</v>
      </c>
      <c r="D9" s="33">
        <v>2363</v>
      </c>
      <c r="E9" s="6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6" x14ac:dyDescent="0.25">
      <c r="A10" s="33" t="s">
        <v>21</v>
      </c>
      <c r="B10" s="7" t="s">
        <v>599</v>
      </c>
      <c r="C10" s="7" t="s">
        <v>265</v>
      </c>
      <c r="D10" s="33">
        <v>4354</v>
      </c>
      <c r="E10" s="6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6" x14ac:dyDescent="0.25">
      <c r="A11" s="33" t="s">
        <v>23</v>
      </c>
      <c r="B11" s="7" t="s">
        <v>604</v>
      </c>
      <c r="C11" s="7" t="s">
        <v>265</v>
      </c>
      <c r="D11" s="33">
        <v>567</v>
      </c>
      <c r="E11" s="6"/>
      <c r="F11" s="10"/>
      <c r="G11" s="10"/>
      <c r="H11" s="10"/>
      <c r="I11" s="10"/>
      <c r="J11" s="10" t="s">
        <v>245</v>
      </c>
      <c r="K11" s="10" t="s">
        <v>245</v>
      </c>
      <c r="L11" s="10" t="s">
        <v>245</v>
      </c>
      <c r="M11" s="10" t="s">
        <v>244</v>
      </c>
      <c r="N11" s="10"/>
      <c r="O11" s="10"/>
    </row>
    <row r="12" spans="1:16" x14ac:dyDescent="0.25">
      <c r="A12" s="33" t="s">
        <v>573</v>
      </c>
      <c r="B12" s="7" t="s">
        <v>599</v>
      </c>
      <c r="C12" s="7" t="s">
        <v>265</v>
      </c>
      <c r="D12" s="33">
        <v>4374</v>
      </c>
      <c r="E12" s="6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6" x14ac:dyDescent="0.25">
      <c r="A13" s="33" t="s">
        <v>24</v>
      </c>
      <c r="B13" s="7" t="s">
        <v>599</v>
      </c>
      <c r="C13" s="7" t="s">
        <v>265</v>
      </c>
      <c r="D13" s="33">
        <v>3737</v>
      </c>
      <c r="E13" s="6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6" x14ac:dyDescent="0.25">
      <c r="A14" s="33" t="s">
        <v>25</v>
      </c>
      <c r="B14" s="7" t="s">
        <v>599</v>
      </c>
      <c r="C14" s="7" t="s">
        <v>265</v>
      </c>
      <c r="D14" s="33">
        <v>4411</v>
      </c>
      <c r="E14" s="6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1:16" x14ac:dyDescent="0.25">
      <c r="A15" s="33" t="s">
        <v>26</v>
      </c>
      <c r="B15" s="7" t="s">
        <v>10</v>
      </c>
      <c r="C15" s="7" t="s">
        <v>265</v>
      </c>
      <c r="D15" s="33">
        <v>568</v>
      </c>
      <c r="E15" s="6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1:16" x14ac:dyDescent="0.25">
      <c r="A16" s="33" t="s">
        <v>27</v>
      </c>
      <c r="B16" s="7" t="s">
        <v>599</v>
      </c>
      <c r="C16" s="7" t="s">
        <v>265</v>
      </c>
      <c r="D16" s="33">
        <v>3894</v>
      </c>
      <c r="E16" s="6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1:15" x14ac:dyDescent="0.25">
      <c r="A17" s="33" t="s">
        <v>28</v>
      </c>
      <c r="B17" s="7" t="s">
        <v>604</v>
      </c>
      <c r="C17" s="7" t="s">
        <v>265</v>
      </c>
      <c r="D17" s="33">
        <v>571</v>
      </c>
      <c r="E17" s="6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1:15" x14ac:dyDescent="0.25">
      <c r="A18" s="33" t="s">
        <v>29</v>
      </c>
      <c r="B18" s="7" t="s">
        <v>599</v>
      </c>
      <c r="C18" s="7" t="s">
        <v>265</v>
      </c>
      <c r="D18" s="33">
        <v>3587</v>
      </c>
      <c r="E18" s="6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1:15" x14ac:dyDescent="0.25">
      <c r="A19" s="33" t="s">
        <v>30</v>
      </c>
      <c r="B19" s="7" t="s">
        <v>13</v>
      </c>
      <c r="C19" s="7" t="s">
        <v>265</v>
      </c>
      <c r="D19" s="33">
        <v>1920</v>
      </c>
      <c r="E19" s="6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3" t="s">
        <v>31</v>
      </c>
      <c r="B20" s="7" t="s">
        <v>7</v>
      </c>
      <c r="C20" s="7" t="s">
        <v>265</v>
      </c>
      <c r="D20" s="33">
        <v>417</v>
      </c>
      <c r="E20" s="6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3" t="s">
        <v>33</v>
      </c>
      <c r="B21" s="7" t="s">
        <v>32</v>
      </c>
      <c r="C21" s="7" t="s">
        <v>265</v>
      </c>
      <c r="D21" s="33">
        <v>1919</v>
      </c>
      <c r="E21" s="6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3" t="s">
        <v>34</v>
      </c>
      <c r="B22" s="7" t="s">
        <v>600</v>
      </c>
      <c r="C22" s="7" t="s">
        <v>265</v>
      </c>
      <c r="D22" s="33">
        <v>4291</v>
      </c>
      <c r="E22" s="6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3" t="s">
        <v>35</v>
      </c>
      <c r="B23" s="7" t="s">
        <v>10</v>
      </c>
      <c r="C23" s="7" t="s">
        <v>265</v>
      </c>
      <c r="D23" s="33">
        <v>575</v>
      </c>
      <c r="E23" s="6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3" t="s">
        <v>36</v>
      </c>
      <c r="B24" s="7" t="s">
        <v>603</v>
      </c>
      <c r="C24" s="7" t="s">
        <v>265</v>
      </c>
      <c r="D24" s="33">
        <v>576</v>
      </c>
      <c r="E24" s="6"/>
      <c r="F24" s="10"/>
      <c r="G24" s="10"/>
      <c r="H24" s="10"/>
      <c r="I24" s="10"/>
      <c r="J24" s="10"/>
      <c r="K24" s="10"/>
      <c r="L24" s="10"/>
      <c r="M24" s="10"/>
      <c r="N24" s="10"/>
      <c r="O24" s="10"/>
    </row>
    <row r="25" spans="1:15" x14ac:dyDescent="0.25">
      <c r="A25" s="33" t="s">
        <v>38</v>
      </c>
      <c r="B25" s="7" t="s">
        <v>37</v>
      </c>
      <c r="C25" s="7" t="s">
        <v>265</v>
      </c>
      <c r="D25" s="33">
        <v>1887</v>
      </c>
      <c r="E25" s="6"/>
      <c r="F25" s="10"/>
      <c r="G25" s="10"/>
      <c r="H25" s="10"/>
      <c r="I25" s="10"/>
      <c r="J25" s="10"/>
      <c r="K25" s="10"/>
      <c r="L25" s="10"/>
      <c r="M25" s="10"/>
      <c r="N25" s="10"/>
      <c r="O25" s="10"/>
    </row>
    <row r="26" spans="1:15" x14ac:dyDescent="0.25">
      <c r="A26" s="33" t="s">
        <v>39</v>
      </c>
      <c r="B26" s="7" t="s">
        <v>599</v>
      </c>
      <c r="C26" s="7" t="s">
        <v>265</v>
      </c>
      <c r="D26" s="33">
        <v>4587</v>
      </c>
      <c r="E26" s="6"/>
      <c r="F26" s="10"/>
      <c r="G26" s="10"/>
      <c r="H26" s="10"/>
      <c r="I26" s="10"/>
      <c r="J26" s="10"/>
      <c r="K26" s="10"/>
      <c r="L26" s="10"/>
      <c r="M26" s="10"/>
      <c r="N26" s="10"/>
      <c r="O26" s="10"/>
    </row>
    <row r="27" spans="1:15" x14ac:dyDescent="0.25">
      <c r="A27" s="33" t="s">
        <v>40</v>
      </c>
      <c r="B27" s="7" t="s">
        <v>7</v>
      </c>
      <c r="C27" s="7" t="s">
        <v>265</v>
      </c>
      <c r="D27" s="33">
        <v>436</v>
      </c>
      <c r="E27" s="6"/>
      <c r="F27" s="10"/>
      <c r="G27" s="10"/>
      <c r="H27" s="10"/>
      <c r="I27" s="10"/>
      <c r="J27" s="10"/>
      <c r="K27" s="10"/>
      <c r="L27" s="10"/>
      <c r="M27" s="10"/>
      <c r="N27" s="10"/>
      <c r="O27" s="10"/>
    </row>
    <row r="28" spans="1:15" x14ac:dyDescent="0.25">
      <c r="A28" s="33" t="s">
        <v>41</v>
      </c>
      <c r="B28" s="7" t="s">
        <v>4</v>
      </c>
      <c r="C28" s="7" t="s">
        <v>265</v>
      </c>
      <c r="D28" s="33">
        <v>4539</v>
      </c>
      <c r="E28" s="6"/>
      <c r="F28" s="8"/>
      <c r="G28" s="8"/>
      <c r="H28" s="8"/>
      <c r="I28" s="8"/>
      <c r="J28" s="8"/>
      <c r="K28" s="8"/>
      <c r="L28" s="8"/>
      <c r="M28" s="8"/>
      <c r="N28" s="8"/>
      <c r="O28" s="8"/>
    </row>
    <row r="29" spans="1:15" x14ac:dyDescent="0.25">
      <c r="A29" s="33" t="s">
        <v>43</v>
      </c>
      <c r="B29" s="7" t="s">
        <v>13</v>
      </c>
      <c r="C29" s="7" t="s">
        <v>265</v>
      </c>
      <c r="D29" s="33">
        <v>1814</v>
      </c>
      <c r="E29" s="6"/>
      <c r="F29" s="8"/>
      <c r="G29" s="8"/>
      <c r="H29" s="8"/>
      <c r="I29" s="8"/>
      <c r="J29" s="8"/>
      <c r="K29" s="8"/>
      <c r="L29" s="8"/>
      <c r="M29" s="8"/>
      <c r="N29" s="8"/>
      <c r="O29" s="8"/>
    </row>
    <row r="30" spans="1:15" x14ac:dyDescent="0.25">
      <c r="A30" s="33" t="s">
        <v>45</v>
      </c>
      <c r="B30" s="7" t="s">
        <v>599</v>
      </c>
      <c r="C30" s="7" t="s">
        <v>265</v>
      </c>
      <c r="D30" s="33">
        <v>4289</v>
      </c>
      <c r="E30" s="6"/>
      <c r="F30" s="8"/>
      <c r="G30" s="8"/>
      <c r="H30" s="8"/>
      <c r="I30" s="8"/>
      <c r="J30" s="8"/>
      <c r="K30" s="8"/>
      <c r="L30" s="8"/>
      <c r="M30" s="8"/>
      <c r="N30" s="8"/>
      <c r="O30" s="8"/>
    </row>
    <row r="31" spans="1:15" x14ac:dyDescent="0.25">
      <c r="A31" s="33" t="s">
        <v>46</v>
      </c>
      <c r="B31" s="7" t="s">
        <v>58</v>
      </c>
      <c r="C31" s="37" t="s">
        <v>265</v>
      </c>
      <c r="D31" s="33"/>
      <c r="E31" s="36"/>
      <c r="F31" s="8"/>
      <c r="G31" s="8"/>
      <c r="H31" s="8"/>
      <c r="I31" s="8"/>
      <c r="J31" s="8" t="s">
        <v>245</v>
      </c>
      <c r="K31" s="8" t="s">
        <v>245</v>
      </c>
      <c r="L31" s="8" t="s">
        <v>245</v>
      </c>
      <c r="M31" s="8" t="s">
        <v>244</v>
      </c>
      <c r="N31" s="8"/>
      <c r="O31" s="8"/>
    </row>
    <row r="32" spans="1:15" x14ac:dyDescent="0.25">
      <c r="A32" s="33" t="s">
        <v>574</v>
      </c>
      <c r="B32" s="7" t="s">
        <v>599</v>
      </c>
      <c r="C32" s="7" t="s">
        <v>265</v>
      </c>
      <c r="D32" s="33">
        <v>630</v>
      </c>
      <c r="E32" s="6"/>
      <c r="F32" s="8"/>
      <c r="G32" s="8"/>
      <c r="H32" s="8"/>
      <c r="I32" s="8"/>
      <c r="J32" s="8" t="s">
        <v>245</v>
      </c>
      <c r="K32" s="8" t="s">
        <v>244</v>
      </c>
      <c r="L32" s="8" t="s">
        <v>245</v>
      </c>
      <c r="M32" s="8" t="s">
        <v>245</v>
      </c>
      <c r="N32" s="8"/>
      <c r="O32" s="8"/>
    </row>
    <row r="33" spans="1:15" x14ac:dyDescent="0.25">
      <c r="A33" s="33" t="s">
        <v>48</v>
      </c>
      <c r="B33" s="7" t="s">
        <v>599</v>
      </c>
      <c r="C33" s="7" t="s">
        <v>265</v>
      </c>
      <c r="D33" s="33">
        <v>4419</v>
      </c>
      <c r="E33" s="6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x14ac:dyDescent="0.25">
      <c r="A34" s="33" t="s">
        <v>575</v>
      </c>
      <c r="B34" s="7" t="s">
        <v>7</v>
      </c>
      <c r="C34" s="7" t="s">
        <v>265</v>
      </c>
      <c r="D34" s="33">
        <v>4589</v>
      </c>
      <c r="E34" s="6"/>
      <c r="F34" s="8"/>
      <c r="G34" s="8"/>
      <c r="H34" s="8"/>
      <c r="I34" s="8"/>
      <c r="J34" s="8"/>
      <c r="K34" s="8"/>
      <c r="L34" s="8"/>
      <c r="M34" s="8"/>
      <c r="N34" s="8"/>
      <c r="O34" s="8"/>
    </row>
    <row r="35" spans="1:15" x14ac:dyDescent="0.25">
      <c r="A35" s="33" t="s">
        <v>51</v>
      </c>
      <c r="B35" s="7" t="s">
        <v>599</v>
      </c>
      <c r="C35" s="7" t="s">
        <v>265</v>
      </c>
      <c r="D35" s="33">
        <v>1569</v>
      </c>
      <c r="E35" s="6"/>
      <c r="F35" s="8"/>
      <c r="G35" s="8"/>
      <c r="H35" s="8"/>
      <c r="I35" s="8"/>
      <c r="J35" s="8"/>
      <c r="K35" s="8"/>
      <c r="L35" s="8"/>
      <c r="M35" s="8"/>
      <c r="N35" s="8"/>
      <c r="O35" s="8"/>
    </row>
    <row r="36" spans="1:15" x14ac:dyDescent="0.25">
      <c r="A36" s="33" t="s">
        <v>53</v>
      </c>
      <c r="B36" s="7" t="s">
        <v>58</v>
      </c>
      <c r="C36" s="7" t="s">
        <v>265</v>
      </c>
      <c r="D36" s="33">
        <v>4311</v>
      </c>
      <c r="E36" s="6"/>
      <c r="F36" s="8"/>
      <c r="G36" s="8"/>
      <c r="H36" s="8"/>
      <c r="I36" s="8"/>
      <c r="J36" s="8"/>
      <c r="K36" s="8"/>
      <c r="L36" s="8"/>
      <c r="M36" s="8"/>
      <c r="N36" s="8"/>
      <c r="O36" s="8"/>
    </row>
    <row r="37" spans="1:15" x14ac:dyDescent="0.25">
      <c r="A37" s="33" t="s">
        <v>54</v>
      </c>
      <c r="B37" s="7" t="s">
        <v>599</v>
      </c>
      <c r="C37" s="7" t="s">
        <v>265</v>
      </c>
      <c r="D37" s="33">
        <v>1165</v>
      </c>
      <c r="E37" s="6"/>
      <c r="F37" s="8"/>
      <c r="G37" s="8"/>
      <c r="H37" s="8"/>
      <c r="I37" s="8"/>
      <c r="J37" s="8"/>
      <c r="K37" s="8"/>
      <c r="L37" s="8"/>
      <c r="M37" s="8"/>
      <c r="N37" s="8"/>
      <c r="O37" s="8"/>
    </row>
    <row r="38" spans="1:15" x14ac:dyDescent="0.25">
      <c r="A38" s="33" t="s">
        <v>576</v>
      </c>
      <c r="B38" s="7" t="s">
        <v>10</v>
      </c>
      <c r="C38" s="7" t="s">
        <v>265</v>
      </c>
      <c r="D38" s="33">
        <v>3988</v>
      </c>
      <c r="E38" s="6"/>
      <c r="F38" s="8"/>
      <c r="G38" s="8"/>
      <c r="H38" s="8"/>
      <c r="I38" s="8"/>
      <c r="J38" s="8"/>
      <c r="K38" s="8"/>
      <c r="L38" s="8"/>
      <c r="M38" s="8"/>
      <c r="N38" s="8"/>
      <c r="O38" s="8"/>
    </row>
    <row r="39" spans="1:15" x14ac:dyDescent="0.25">
      <c r="A39" s="33" t="s">
        <v>56</v>
      </c>
      <c r="B39" s="7" t="s">
        <v>13</v>
      </c>
      <c r="C39" s="7" t="s">
        <v>265</v>
      </c>
      <c r="D39" s="33">
        <v>592</v>
      </c>
      <c r="E39" s="6"/>
      <c r="F39" s="8"/>
      <c r="G39" s="8"/>
      <c r="H39" s="8"/>
      <c r="I39" s="8"/>
      <c r="J39" s="8" t="s">
        <v>245</v>
      </c>
      <c r="K39" s="8" t="s">
        <v>245</v>
      </c>
      <c r="L39" s="8" t="s">
        <v>245</v>
      </c>
      <c r="M39" s="8" t="s">
        <v>244</v>
      </c>
      <c r="N39" s="8"/>
      <c r="O39" s="8"/>
    </row>
    <row r="40" spans="1:15" x14ac:dyDescent="0.25">
      <c r="A40" s="33" t="s">
        <v>57</v>
      </c>
      <c r="B40" s="7" t="s">
        <v>13</v>
      </c>
      <c r="C40" s="7" t="s">
        <v>265</v>
      </c>
      <c r="D40" s="33">
        <v>4423</v>
      </c>
      <c r="E40" s="6"/>
      <c r="F40" s="8"/>
      <c r="G40" s="8"/>
      <c r="H40" s="8"/>
      <c r="I40" s="8"/>
      <c r="J40" s="8"/>
      <c r="K40" s="8"/>
      <c r="L40" s="8"/>
      <c r="M40" s="8"/>
      <c r="N40" s="8"/>
      <c r="O40" s="8"/>
    </row>
    <row r="41" spans="1:15" x14ac:dyDescent="0.25">
      <c r="A41" s="33" t="s">
        <v>59</v>
      </c>
      <c r="B41" s="7" t="s">
        <v>58</v>
      </c>
      <c r="C41" s="7" t="s">
        <v>265</v>
      </c>
      <c r="D41" s="33">
        <v>1445</v>
      </c>
      <c r="E41" s="6"/>
      <c r="F41" s="8"/>
      <c r="G41" s="8"/>
      <c r="H41" s="8"/>
      <c r="I41" s="8"/>
      <c r="J41" s="8"/>
      <c r="K41" s="8"/>
      <c r="L41" s="8"/>
      <c r="M41" s="8"/>
      <c r="N41" s="8"/>
      <c r="O41" s="8"/>
    </row>
    <row r="42" spans="1:15" x14ac:dyDescent="0.25">
      <c r="A42" s="33" t="s">
        <v>60</v>
      </c>
      <c r="B42" s="7" t="s">
        <v>32</v>
      </c>
      <c r="C42" s="7" t="s">
        <v>265</v>
      </c>
      <c r="D42" s="33">
        <v>1633</v>
      </c>
      <c r="E42" s="6"/>
      <c r="F42" s="8"/>
      <c r="G42" s="8"/>
      <c r="H42" s="8"/>
      <c r="I42" s="8"/>
      <c r="J42" s="8"/>
      <c r="K42" s="8"/>
      <c r="L42" s="8"/>
      <c r="M42" s="8"/>
      <c r="N42" s="8"/>
      <c r="O42" s="8"/>
    </row>
    <row r="43" spans="1:15" x14ac:dyDescent="0.25">
      <c r="A43" s="33" t="s">
        <v>61</v>
      </c>
      <c r="B43" s="7" t="s">
        <v>600</v>
      </c>
      <c r="C43" s="7" t="s">
        <v>265</v>
      </c>
      <c r="D43" s="33">
        <v>3096</v>
      </c>
      <c r="E43" s="6"/>
      <c r="F43" s="8"/>
      <c r="G43" s="8"/>
      <c r="H43" s="8"/>
      <c r="I43" s="8"/>
      <c r="J43" s="8"/>
      <c r="K43" s="8"/>
      <c r="L43" s="8"/>
      <c r="M43" s="8"/>
      <c r="N43" s="8"/>
      <c r="O43" s="8"/>
    </row>
    <row r="44" spans="1:15" x14ac:dyDescent="0.25">
      <c r="A44" s="33" t="s">
        <v>62</v>
      </c>
      <c r="B44" s="7" t="s">
        <v>13</v>
      </c>
      <c r="C44" s="7" t="s">
        <v>265</v>
      </c>
      <c r="D44" s="33">
        <v>3733</v>
      </c>
      <c r="E44" s="6"/>
      <c r="F44" s="8"/>
      <c r="G44" s="8"/>
      <c r="H44" s="8"/>
      <c r="I44" s="8"/>
      <c r="J44" s="8"/>
      <c r="K44" s="8"/>
      <c r="L44" s="8"/>
      <c r="M44" s="8"/>
      <c r="N44" s="8"/>
      <c r="O44" s="8"/>
    </row>
    <row r="45" spans="1:15" x14ac:dyDescent="0.25">
      <c r="A45" s="33" t="s">
        <v>63</v>
      </c>
      <c r="B45" s="7" t="s">
        <v>599</v>
      </c>
      <c r="C45" s="7" t="s">
        <v>265</v>
      </c>
      <c r="D45" s="33">
        <v>2364</v>
      </c>
      <c r="E45" s="6"/>
      <c r="F45" s="8"/>
      <c r="G45" s="8"/>
      <c r="H45" s="8"/>
      <c r="I45" s="8"/>
      <c r="J45" s="8"/>
      <c r="K45" s="8"/>
      <c r="L45" s="8"/>
      <c r="M45" s="8"/>
      <c r="N45" s="8"/>
      <c r="O45" s="8"/>
    </row>
    <row r="46" spans="1:15" x14ac:dyDescent="0.25">
      <c r="A46" s="33" t="s">
        <v>64</v>
      </c>
      <c r="B46" s="7" t="s">
        <v>599</v>
      </c>
      <c r="C46" s="7" t="s">
        <v>265</v>
      </c>
      <c r="D46" s="33">
        <v>1824</v>
      </c>
      <c r="E46" s="6"/>
      <c r="F46" s="8"/>
      <c r="G46" s="8"/>
      <c r="H46" s="8"/>
      <c r="I46" s="8"/>
      <c r="J46" s="8"/>
      <c r="K46" s="8"/>
      <c r="L46" s="8"/>
      <c r="M46" s="8"/>
      <c r="N46" s="8"/>
      <c r="O46" s="8"/>
    </row>
    <row r="47" spans="1:15" x14ac:dyDescent="0.25">
      <c r="A47" s="33" t="s">
        <v>65</v>
      </c>
      <c r="B47" s="7" t="s">
        <v>37</v>
      </c>
      <c r="C47" s="7" t="s">
        <v>265</v>
      </c>
      <c r="D47" s="33">
        <v>3736</v>
      </c>
      <c r="E47" s="6"/>
      <c r="F47" s="8"/>
      <c r="G47" s="8"/>
      <c r="H47" s="8"/>
      <c r="I47" s="8"/>
      <c r="J47" s="8"/>
      <c r="K47" s="8"/>
      <c r="L47" s="8"/>
      <c r="M47" s="8"/>
      <c r="N47" s="8"/>
      <c r="O47" s="8"/>
    </row>
    <row r="48" spans="1:15" x14ac:dyDescent="0.25">
      <c r="A48" s="33" t="s">
        <v>66</v>
      </c>
      <c r="B48" s="7" t="s">
        <v>10</v>
      </c>
      <c r="C48" s="7" t="s">
        <v>265</v>
      </c>
      <c r="D48" s="33">
        <v>724</v>
      </c>
      <c r="E48" s="6"/>
      <c r="F48" s="8"/>
      <c r="G48" s="8"/>
      <c r="H48" s="8"/>
      <c r="I48" s="8"/>
      <c r="J48" s="8" t="s">
        <v>245</v>
      </c>
      <c r="K48" s="8" t="s">
        <v>245</v>
      </c>
      <c r="L48" s="8" t="s">
        <v>245</v>
      </c>
      <c r="M48" s="8" t="s">
        <v>244</v>
      </c>
      <c r="N48" s="8"/>
      <c r="O48" s="8"/>
    </row>
    <row r="49" spans="1:15" x14ac:dyDescent="0.25">
      <c r="A49" s="33" t="s">
        <v>67</v>
      </c>
      <c r="B49" s="7" t="s">
        <v>58</v>
      </c>
      <c r="C49" s="7" t="s">
        <v>265</v>
      </c>
      <c r="D49" s="33">
        <v>4376</v>
      </c>
      <c r="E49" s="6"/>
      <c r="F49" s="8"/>
      <c r="G49" s="8"/>
      <c r="H49" s="8"/>
      <c r="I49" s="8"/>
      <c r="J49" s="8"/>
      <c r="K49" s="8"/>
      <c r="L49" s="8"/>
      <c r="M49" s="8"/>
      <c r="N49" s="8"/>
      <c r="O49" s="8"/>
    </row>
    <row r="50" spans="1:15" x14ac:dyDescent="0.25">
      <c r="A50" s="33" t="s">
        <v>68</v>
      </c>
      <c r="B50" s="7" t="s">
        <v>13</v>
      </c>
      <c r="C50" s="7" t="s">
        <v>265</v>
      </c>
      <c r="D50" s="33">
        <v>2191</v>
      </c>
      <c r="E50" s="6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5" x14ac:dyDescent="0.25">
      <c r="A51" s="33" t="s">
        <v>69</v>
      </c>
      <c r="B51" s="7" t="s">
        <v>13</v>
      </c>
      <c r="C51" s="7" t="s">
        <v>265</v>
      </c>
      <c r="D51" s="33">
        <v>1975</v>
      </c>
      <c r="E51" s="6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5" x14ac:dyDescent="0.25">
      <c r="A52" s="33" t="s">
        <v>577</v>
      </c>
      <c r="B52" s="7" t="s">
        <v>13</v>
      </c>
      <c r="C52" s="7" t="s">
        <v>265</v>
      </c>
      <c r="D52" s="33">
        <v>3306</v>
      </c>
      <c r="E52" s="6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5" x14ac:dyDescent="0.25">
      <c r="A53" s="33" t="s">
        <v>71</v>
      </c>
      <c r="B53" s="7" t="s">
        <v>599</v>
      </c>
      <c r="C53" s="7" t="s">
        <v>265</v>
      </c>
      <c r="D53" s="33">
        <v>3463</v>
      </c>
      <c r="E53" s="6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5" x14ac:dyDescent="0.25">
      <c r="A54" s="33" t="s">
        <v>578</v>
      </c>
      <c r="B54" s="7" t="s">
        <v>13</v>
      </c>
      <c r="C54" s="7" t="s">
        <v>265</v>
      </c>
      <c r="D54" s="33">
        <v>4588</v>
      </c>
      <c r="E54" s="6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5" x14ac:dyDescent="0.25">
      <c r="A55" s="33" t="s">
        <v>74</v>
      </c>
      <c r="B55" s="7" t="s">
        <v>58</v>
      </c>
      <c r="C55" s="7" t="s">
        <v>265</v>
      </c>
      <c r="D55" s="33">
        <v>3925</v>
      </c>
      <c r="E55" s="6"/>
      <c r="F55" s="8"/>
      <c r="G55" s="8"/>
      <c r="H55" s="8"/>
      <c r="I55" s="8"/>
      <c r="J55" s="8"/>
      <c r="K55" s="8"/>
      <c r="L55" s="8"/>
      <c r="M55" s="8"/>
      <c r="N55" s="8"/>
      <c r="O55" s="8"/>
    </row>
    <row r="56" spans="1:15" x14ac:dyDescent="0.25">
      <c r="A56" s="33" t="s">
        <v>75</v>
      </c>
      <c r="B56" s="7" t="s">
        <v>599</v>
      </c>
      <c r="C56" s="7" t="s">
        <v>265</v>
      </c>
      <c r="D56" s="33">
        <v>1553</v>
      </c>
      <c r="E56" s="6"/>
      <c r="F56" s="8"/>
      <c r="G56" s="8"/>
      <c r="H56" s="8"/>
      <c r="I56" s="8"/>
      <c r="J56" s="8" t="s">
        <v>245</v>
      </c>
      <c r="K56" s="8" t="s">
        <v>245</v>
      </c>
      <c r="L56" s="8" t="s">
        <v>245</v>
      </c>
      <c r="M56" s="8" t="s">
        <v>244</v>
      </c>
      <c r="N56" s="8"/>
      <c r="O56" s="8"/>
    </row>
    <row r="57" spans="1:15" x14ac:dyDescent="0.25">
      <c r="A57" s="33" t="s">
        <v>76</v>
      </c>
      <c r="B57" s="7" t="s">
        <v>599</v>
      </c>
      <c r="C57" s="7" t="s">
        <v>265</v>
      </c>
      <c r="D57" s="33">
        <v>3978</v>
      </c>
      <c r="E57" s="6"/>
      <c r="F57" s="8"/>
      <c r="G57" s="8"/>
      <c r="H57" s="8"/>
      <c r="I57" s="8"/>
      <c r="J57" s="8"/>
      <c r="K57" s="8"/>
      <c r="L57" s="8"/>
      <c r="M57" s="8"/>
      <c r="N57" s="8"/>
      <c r="O57" s="8"/>
    </row>
    <row r="58" spans="1:15" x14ac:dyDescent="0.25">
      <c r="A58" s="33" t="s">
        <v>77</v>
      </c>
      <c r="B58" s="7" t="s">
        <v>58</v>
      </c>
      <c r="C58" s="7" t="s">
        <v>265</v>
      </c>
      <c r="D58" s="33">
        <v>4543</v>
      </c>
      <c r="E58" s="6"/>
      <c r="F58" s="8"/>
      <c r="G58" s="8"/>
      <c r="H58" s="8"/>
      <c r="I58" s="8"/>
      <c r="J58" s="8"/>
      <c r="K58" s="8"/>
      <c r="L58" s="8"/>
      <c r="M58" s="8"/>
      <c r="N58" s="8"/>
      <c r="O58" s="8"/>
    </row>
    <row r="59" spans="1:15" x14ac:dyDescent="0.25">
      <c r="A59" s="33" t="s">
        <v>78</v>
      </c>
      <c r="B59" s="7" t="s">
        <v>600</v>
      </c>
      <c r="C59" s="7" t="s">
        <v>265</v>
      </c>
      <c r="D59" s="33">
        <v>1812</v>
      </c>
      <c r="E59" s="6"/>
      <c r="F59" s="8"/>
      <c r="G59" s="8"/>
      <c r="H59" s="8"/>
      <c r="I59" s="8"/>
      <c r="J59" s="8"/>
      <c r="K59" s="8"/>
      <c r="L59" s="8"/>
      <c r="M59" s="8"/>
      <c r="N59" s="8"/>
      <c r="O59" s="8"/>
    </row>
    <row r="60" spans="1:15" x14ac:dyDescent="0.25">
      <c r="A60" s="33" t="s">
        <v>80</v>
      </c>
      <c r="B60" s="7" t="s">
        <v>599</v>
      </c>
      <c r="C60" s="7" t="s">
        <v>265</v>
      </c>
      <c r="D60" s="33">
        <v>3911</v>
      </c>
      <c r="E60" s="6"/>
      <c r="F60" s="8"/>
      <c r="G60" s="8"/>
      <c r="H60" s="8"/>
      <c r="I60" s="8"/>
      <c r="J60" s="8"/>
      <c r="K60" s="8"/>
      <c r="L60" s="8"/>
      <c r="M60" s="8"/>
      <c r="N60" s="8"/>
      <c r="O60" s="8"/>
    </row>
    <row r="61" spans="1:15" x14ac:dyDescent="0.25">
      <c r="A61" s="33" t="s">
        <v>81</v>
      </c>
      <c r="B61" s="7" t="s">
        <v>58</v>
      </c>
      <c r="C61" s="7" t="s">
        <v>265</v>
      </c>
      <c r="D61" s="33">
        <v>3740</v>
      </c>
      <c r="E61" s="6"/>
      <c r="F61" s="8"/>
      <c r="G61" s="8"/>
      <c r="H61" s="8"/>
      <c r="I61" s="8"/>
      <c r="J61" s="8"/>
      <c r="K61" s="8"/>
      <c r="L61" s="8"/>
      <c r="M61" s="8"/>
      <c r="N61" s="8"/>
      <c r="O61" s="8"/>
    </row>
    <row r="62" spans="1:15" x14ac:dyDescent="0.25">
      <c r="A62" s="33" t="s">
        <v>82</v>
      </c>
      <c r="B62" s="7" t="s">
        <v>13</v>
      </c>
      <c r="C62" s="7" t="s">
        <v>265</v>
      </c>
      <c r="D62" s="33">
        <v>2001</v>
      </c>
      <c r="E62" s="6"/>
      <c r="F62" s="8"/>
      <c r="G62" s="8"/>
      <c r="H62" s="8"/>
      <c r="I62" s="8"/>
      <c r="J62" s="8" t="s">
        <v>244</v>
      </c>
      <c r="K62" s="8" t="s">
        <v>244</v>
      </c>
      <c r="L62" s="8" t="s">
        <v>245</v>
      </c>
      <c r="M62" s="8" t="s">
        <v>245</v>
      </c>
      <c r="N62" s="8"/>
      <c r="O62" s="8"/>
    </row>
    <row r="63" spans="1:15" x14ac:dyDescent="0.25">
      <c r="A63" s="33" t="s">
        <v>83</v>
      </c>
      <c r="B63" s="7" t="s">
        <v>599</v>
      </c>
      <c r="C63" s="7" t="s">
        <v>265</v>
      </c>
      <c r="D63" s="34">
        <v>1584</v>
      </c>
      <c r="E63" s="6"/>
      <c r="F63" s="8"/>
      <c r="G63" s="8"/>
      <c r="H63" s="8"/>
      <c r="I63" s="8"/>
      <c r="J63" s="8"/>
      <c r="K63" s="8"/>
      <c r="L63" s="8"/>
      <c r="M63" s="8"/>
      <c r="N63" s="8"/>
      <c r="O63" s="8"/>
    </row>
    <row r="64" spans="1:15" x14ac:dyDescent="0.25">
      <c r="A64" s="33" t="s">
        <v>579</v>
      </c>
      <c r="B64" s="7" t="s">
        <v>599</v>
      </c>
      <c r="C64" s="7" t="s">
        <v>265</v>
      </c>
      <c r="D64" s="34">
        <v>4417</v>
      </c>
      <c r="E64" s="6"/>
      <c r="F64" s="8"/>
      <c r="G64" s="8"/>
      <c r="H64" s="8"/>
      <c r="I64" s="8"/>
      <c r="J64" s="8"/>
      <c r="K64" s="8"/>
      <c r="L64" s="8"/>
      <c r="M64" s="8"/>
      <c r="N64" s="8"/>
      <c r="O64" s="8"/>
    </row>
    <row r="65" spans="1:15" x14ac:dyDescent="0.25">
      <c r="A65" s="33" t="s">
        <v>86</v>
      </c>
      <c r="B65" s="7" t="s">
        <v>600</v>
      </c>
      <c r="C65" s="7" t="s">
        <v>265</v>
      </c>
      <c r="D65" s="34">
        <v>4414</v>
      </c>
      <c r="E65" s="6"/>
      <c r="F65" s="8"/>
      <c r="G65" s="8"/>
      <c r="H65" s="8"/>
      <c r="I65" s="8"/>
      <c r="J65" s="8"/>
      <c r="K65" s="8"/>
      <c r="L65" s="8"/>
      <c r="M65" s="8"/>
      <c r="N65" s="8"/>
      <c r="O65" s="8"/>
    </row>
    <row r="66" spans="1:15" x14ac:dyDescent="0.25">
      <c r="A66" s="33" t="s">
        <v>87</v>
      </c>
      <c r="B66" s="7" t="s">
        <v>13</v>
      </c>
      <c r="C66" s="7" t="s">
        <v>265</v>
      </c>
      <c r="D66" s="34">
        <v>2104</v>
      </c>
      <c r="E66" s="6"/>
      <c r="F66" s="8"/>
      <c r="G66" s="8"/>
      <c r="H66" s="8"/>
      <c r="I66" s="8"/>
      <c r="J66" s="8"/>
      <c r="K66" s="8"/>
      <c r="L66" s="8"/>
      <c r="M66" s="8"/>
      <c r="N66" s="8"/>
      <c r="O66" s="8"/>
    </row>
    <row r="67" spans="1:15" x14ac:dyDescent="0.25">
      <c r="A67" s="33" t="s">
        <v>88</v>
      </c>
      <c r="B67" s="7" t="s">
        <v>58</v>
      </c>
      <c r="C67" s="7" t="s">
        <v>265</v>
      </c>
      <c r="D67" s="34">
        <v>2002</v>
      </c>
      <c r="E67" s="6"/>
      <c r="F67" s="8"/>
      <c r="G67" s="8"/>
      <c r="H67" s="8"/>
      <c r="I67" s="8"/>
      <c r="J67" s="8"/>
      <c r="K67" s="8"/>
      <c r="L67" s="8"/>
      <c r="M67" s="8"/>
      <c r="N67" s="8"/>
      <c r="O67" s="8"/>
    </row>
    <row r="68" spans="1:15" x14ac:dyDescent="0.25">
      <c r="A68" s="33" t="s">
        <v>580</v>
      </c>
      <c r="B68" s="7" t="s">
        <v>13</v>
      </c>
      <c r="C68" s="7" t="s">
        <v>265</v>
      </c>
      <c r="D68" s="34">
        <v>444</v>
      </c>
      <c r="E68" s="6"/>
      <c r="F68" s="8"/>
      <c r="G68" s="8"/>
      <c r="H68" s="8"/>
      <c r="I68" s="8"/>
      <c r="J68" s="8"/>
      <c r="K68" s="8"/>
      <c r="L68" s="8"/>
      <c r="M68" s="8"/>
      <c r="N68" s="8"/>
      <c r="O68" s="8"/>
    </row>
    <row r="69" spans="1:15" x14ac:dyDescent="0.25">
      <c r="A69" s="33" t="s">
        <v>91</v>
      </c>
      <c r="B69" s="7" t="s">
        <v>58</v>
      </c>
      <c r="C69" s="7" t="s">
        <v>265</v>
      </c>
      <c r="D69" s="34">
        <v>1244</v>
      </c>
      <c r="E69" s="6"/>
      <c r="F69" s="8"/>
      <c r="G69" s="8"/>
      <c r="H69" s="8"/>
      <c r="I69" s="8"/>
      <c r="J69" s="8"/>
      <c r="K69" s="8"/>
      <c r="L69" s="8"/>
      <c r="M69" s="8"/>
      <c r="N69" s="8"/>
      <c r="O69" s="8"/>
    </row>
    <row r="70" spans="1:15" x14ac:dyDescent="0.25">
      <c r="A70" s="33" t="s">
        <v>581</v>
      </c>
      <c r="B70" s="7" t="s">
        <v>7</v>
      </c>
      <c r="C70" s="7" t="s">
        <v>265</v>
      </c>
      <c r="D70" s="34">
        <v>3392</v>
      </c>
      <c r="E70" s="6"/>
      <c r="F70" s="8"/>
      <c r="G70" s="8"/>
      <c r="H70" s="8"/>
      <c r="I70" s="8"/>
      <c r="J70" s="8"/>
      <c r="K70" s="8"/>
      <c r="L70" s="8"/>
      <c r="M70" s="8"/>
      <c r="N70" s="8"/>
      <c r="O70" s="8"/>
    </row>
    <row r="71" spans="1:15" x14ac:dyDescent="0.25">
      <c r="A71" s="33" t="s">
        <v>93</v>
      </c>
      <c r="B71" s="7" t="s">
        <v>58</v>
      </c>
      <c r="C71" s="7" t="s">
        <v>265</v>
      </c>
      <c r="D71" s="34">
        <v>626</v>
      </c>
      <c r="E71" s="6"/>
      <c r="F71" s="8"/>
      <c r="G71" s="8"/>
      <c r="H71" s="8"/>
      <c r="I71" s="8"/>
      <c r="J71" s="8" t="s">
        <v>245</v>
      </c>
      <c r="K71" s="8" t="s">
        <v>244</v>
      </c>
      <c r="L71" s="8" t="s">
        <v>245</v>
      </c>
      <c r="M71" s="8" t="s">
        <v>245</v>
      </c>
      <c r="N71" s="8"/>
      <c r="O71" s="8"/>
    </row>
    <row r="72" spans="1:15" x14ac:dyDescent="0.25">
      <c r="A72" s="33" t="s">
        <v>94</v>
      </c>
      <c r="B72" s="7" t="s">
        <v>599</v>
      </c>
      <c r="C72" s="7" t="s">
        <v>265</v>
      </c>
      <c r="D72" s="34">
        <v>951</v>
      </c>
      <c r="E72" s="6"/>
      <c r="F72" s="8"/>
      <c r="G72" s="8"/>
      <c r="H72" s="8"/>
      <c r="I72" s="8"/>
      <c r="J72" s="8" t="s">
        <v>245</v>
      </c>
      <c r="K72" s="8" t="s">
        <v>245</v>
      </c>
      <c r="L72" s="8" t="s">
        <v>245</v>
      </c>
      <c r="M72" s="8" t="s">
        <v>244</v>
      </c>
      <c r="N72" s="8"/>
      <c r="O72" s="8"/>
    </row>
    <row r="73" spans="1:15" x14ac:dyDescent="0.25">
      <c r="A73" s="33" t="s">
        <v>95</v>
      </c>
      <c r="B73" s="7" t="s">
        <v>599</v>
      </c>
      <c r="C73" s="7" t="s">
        <v>265</v>
      </c>
      <c r="D73" s="34">
        <v>4409</v>
      </c>
      <c r="E73" s="6"/>
      <c r="F73" s="8"/>
      <c r="G73" s="8"/>
      <c r="H73" s="8"/>
      <c r="I73" s="8"/>
      <c r="J73" s="8"/>
      <c r="K73" s="8"/>
      <c r="L73" s="8"/>
      <c r="M73" s="8"/>
      <c r="N73" s="8"/>
      <c r="O73" s="8"/>
    </row>
    <row r="74" spans="1:15" x14ac:dyDescent="0.25">
      <c r="A74" s="33" t="s">
        <v>96</v>
      </c>
      <c r="B74" s="7" t="s">
        <v>10</v>
      </c>
      <c r="C74" s="7" t="s">
        <v>265</v>
      </c>
      <c r="D74" s="34">
        <v>4601</v>
      </c>
      <c r="E74" s="6"/>
      <c r="F74" s="8"/>
      <c r="G74" s="8"/>
      <c r="H74" s="8"/>
      <c r="I74" s="8"/>
      <c r="J74" s="8"/>
      <c r="K74" s="8"/>
      <c r="L74" s="8"/>
      <c r="M74" s="8"/>
      <c r="N74" s="8"/>
      <c r="O74" s="8"/>
    </row>
    <row r="75" spans="1:15" x14ac:dyDescent="0.25">
      <c r="A75" s="33" t="s">
        <v>98</v>
      </c>
      <c r="B75" s="7" t="s">
        <v>599</v>
      </c>
      <c r="C75" s="7" t="s">
        <v>265</v>
      </c>
      <c r="D75" s="34">
        <v>632</v>
      </c>
      <c r="E75" s="6"/>
      <c r="F75" s="8"/>
      <c r="G75" s="8"/>
      <c r="H75" s="8"/>
      <c r="I75" s="8"/>
      <c r="J75" s="8" t="s">
        <v>244</v>
      </c>
      <c r="K75" s="8" t="s">
        <v>244</v>
      </c>
      <c r="L75" s="8" t="s">
        <v>245</v>
      </c>
      <c r="M75" s="8" t="s">
        <v>245</v>
      </c>
      <c r="N75" s="8"/>
      <c r="O75" s="8"/>
    </row>
    <row r="76" spans="1:15" x14ac:dyDescent="0.25">
      <c r="A76" s="33" t="s">
        <v>99</v>
      </c>
      <c r="B76" s="7" t="s">
        <v>599</v>
      </c>
      <c r="C76" s="7" t="s">
        <v>265</v>
      </c>
      <c r="D76" s="34">
        <v>4270</v>
      </c>
      <c r="E76" s="6"/>
      <c r="F76" s="8"/>
      <c r="G76" s="8"/>
      <c r="H76" s="8"/>
      <c r="I76" s="8"/>
      <c r="J76" s="8"/>
      <c r="K76" s="8"/>
      <c r="L76" s="8"/>
      <c r="M76" s="8"/>
      <c r="N76" s="8"/>
      <c r="O76" s="8"/>
    </row>
    <row r="77" spans="1:15" x14ac:dyDescent="0.25">
      <c r="A77" s="33" t="s">
        <v>582</v>
      </c>
      <c r="B77" s="7" t="s">
        <v>599</v>
      </c>
      <c r="C77" s="7" t="s">
        <v>265</v>
      </c>
      <c r="D77" s="34">
        <v>4544</v>
      </c>
      <c r="E77" s="6"/>
      <c r="F77" s="8"/>
      <c r="G77" s="8"/>
      <c r="H77" s="8"/>
      <c r="I77" s="8"/>
      <c r="J77" s="8"/>
      <c r="K77" s="8"/>
      <c r="L77" s="8"/>
      <c r="M77" s="8"/>
      <c r="N77" s="8"/>
      <c r="O77" s="8"/>
    </row>
    <row r="78" spans="1:15" x14ac:dyDescent="0.25">
      <c r="A78" s="33" t="s">
        <v>100</v>
      </c>
      <c r="B78" s="7" t="s">
        <v>599</v>
      </c>
      <c r="C78" s="37" t="s">
        <v>265</v>
      </c>
      <c r="D78" s="33" t="s">
        <v>568</v>
      </c>
      <c r="E78" s="36"/>
      <c r="F78" s="8"/>
      <c r="G78" s="8"/>
      <c r="H78" s="8"/>
      <c r="I78" s="8"/>
      <c r="J78" s="8" t="s">
        <v>244</v>
      </c>
      <c r="K78" s="8" t="s">
        <v>244</v>
      </c>
      <c r="L78" s="8" t="s">
        <v>245</v>
      </c>
      <c r="M78" s="8" t="s">
        <v>245</v>
      </c>
      <c r="N78" s="8"/>
      <c r="O78" s="8"/>
    </row>
    <row r="79" spans="1:15" x14ac:dyDescent="0.25">
      <c r="A79" s="33" t="s">
        <v>101</v>
      </c>
      <c r="B79" s="7" t="s">
        <v>599</v>
      </c>
      <c r="C79" s="7" t="s">
        <v>265</v>
      </c>
      <c r="D79" s="34">
        <v>4659</v>
      </c>
      <c r="E79" s="6"/>
      <c r="F79" s="8"/>
      <c r="G79" s="8"/>
      <c r="H79" s="8"/>
      <c r="I79" s="8"/>
      <c r="J79" s="8"/>
      <c r="K79" s="8"/>
      <c r="L79" s="8"/>
      <c r="M79" s="8"/>
      <c r="N79" s="8"/>
      <c r="O79" s="8"/>
    </row>
    <row r="80" spans="1:15" x14ac:dyDescent="0.25">
      <c r="A80" s="33" t="s">
        <v>102</v>
      </c>
      <c r="B80" s="7" t="s">
        <v>599</v>
      </c>
      <c r="C80" s="7" t="s">
        <v>265</v>
      </c>
      <c r="D80" s="34">
        <v>4504</v>
      </c>
      <c r="E80" s="6"/>
      <c r="F80" s="8"/>
      <c r="G80" s="8"/>
      <c r="H80" s="8"/>
      <c r="I80" s="8"/>
      <c r="J80" s="8"/>
      <c r="K80" s="8"/>
      <c r="L80" s="8"/>
      <c r="M80" s="8"/>
      <c r="N80" s="8"/>
      <c r="O80" s="8"/>
    </row>
    <row r="81" spans="1:15" x14ac:dyDescent="0.25">
      <c r="A81" s="33" t="s">
        <v>103</v>
      </c>
      <c r="B81" s="7" t="s">
        <v>32</v>
      </c>
      <c r="C81" s="7" t="s">
        <v>265</v>
      </c>
      <c r="D81" s="34">
        <v>4034</v>
      </c>
      <c r="E81" s="6"/>
      <c r="F81" s="8"/>
      <c r="G81" s="8"/>
      <c r="H81" s="8"/>
      <c r="I81" s="8"/>
      <c r="J81" s="8"/>
      <c r="K81" s="8"/>
      <c r="L81" s="8"/>
      <c r="M81" s="8"/>
      <c r="N81" s="8"/>
      <c r="O81" s="8"/>
    </row>
    <row r="82" spans="1:15" x14ac:dyDescent="0.25">
      <c r="A82" s="33" t="s">
        <v>104</v>
      </c>
      <c r="B82" s="7" t="s">
        <v>13</v>
      </c>
      <c r="C82" s="7" t="s">
        <v>265</v>
      </c>
      <c r="D82" s="34">
        <v>2318</v>
      </c>
      <c r="E82" s="6"/>
      <c r="F82" s="8"/>
      <c r="G82" s="8"/>
      <c r="H82" s="8"/>
      <c r="I82" s="8"/>
      <c r="J82" s="8"/>
      <c r="K82" s="8"/>
      <c r="L82" s="8"/>
      <c r="M82" s="8"/>
      <c r="N82" s="8"/>
      <c r="O82" s="8"/>
    </row>
    <row r="83" spans="1:15" x14ac:dyDescent="0.25">
      <c r="A83" s="33" t="s">
        <v>105</v>
      </c>
      <c r="B83" s="7" t="s">
        <v>599</v>
      </c>
      <c r="C83" s="7" t="s">
        <v>265</v>
      </c>
      <c r="D83" s="34">
        <v>1174</v>
      </c>
      <c r="E83" s="6"/>
      <c r="F83" s="8"/>
      <c r="G83" s="8"/>
      <c r="H83" s="8"/>
      <c r="I83" s="8"/>
      <c r="J83" s="8"/>
      <c r="K83" s="8"/>
      <c r="L83" s="8"/>
      <c r="M83" s="8"/>
      <c r="N83" s="8"/>
      <c r="O83" s="8"/>
    </row>
    <row r="84" spans="1:15" x14ac:dyDescent="0.25">
      <c r="A84" s="33" t="s">
        <v>106</v>
      </c>
      <c r="B84" s="7" t="s">
        <v>599</v>
      </c>
      <c r="C84" s="7" t="s">
        <v>265</v>
      </c>
      <c r="D84" s="34">
        <v>3531</v>
      </c>
      <c r="E84" s="6"/>
      <c r="F84" s="8"/>
      <c r="G84" s="8"/>
      <c r="H84" s="8"/>
      <c r="I84" s="8"/>
      <c r="J84" s="8"/>
      <c r="K84" s="8"/>
      <c r="L84" s="8"/>
      <c r="M84" s="8"/>
      <c r="N84" s="8"/>
      <c r="O84" s="8"/>
    </row>
    <row r="85" spans="1:15" x14ac:dyDescent="0.25">
      <c r="A85" s="33" t="s">
        <v>109</v>
      </c>
      <c r="B85" s="7" t="s">
        <v>600</v>
      </c>
      <c r="C85" s="7" t="s">
        <v>265</v>
      </c>
      <c r="D85" s="34">
        <v>4277</v>
      </c>
      <c r="E85" s="6"/>
      <c r="F85" s="8"/>
      <c r="G85" s="8"/>
      <c r="H85" s="8"/>
      <c r="I85" s="8"/>
      <c r="J85" s="8"/>
      <c r="K85" s="8"/>
      <c r="L85" s="8"/>
      <c r="M85" s="8"/>
      <c r="N85" s="8"/>
      <c r="O85" s="8"/>
    </row>
    <row r="86" spans="1:15" x14ac:dyDescent="0.25">
      <c r="A86" s="33" t="s">
        <v>112</v>
      </c>
      <c r="B86" s="7" t="s">
        <v>599</v>
      </c>
      <c r="C86" s="7" t="s">
        <v>265</v>
      </c>
      <c r="D86" s="34">
        <v>4536</v>
      </c>
      <c r="E86" s="6"/>
      <c r="F86" s="8"/>
      <c r="G86" s="8"/>
      <c r="H86" s="8"/>
      <c r="I86" s="8"/>
      <c r="J86" s="8"/>
      <c r="K86" s="8"/>
      <c r="L86" s="8"/>
      <c r="M86" s="8"/>
      <c r="N86" s="8"/>
      <c r="O86" s="8"/>
    </row>
    <row r="87" spans="1:15" x14ac:dyDescent="0.25">
      <c r="A87" s="33" t="s">
        <v>113</v>
      </c>
      <c r="B87" s="7" t="s">
        <v>10</v>
      </c>
      <c r="C87" s="7" t="s">
        <v>265</v>
      </c>
      <c r="D87" s="34">
        <v>4602</v>
      </c>
      <c r="E87" s="6"/>
      <c r="F87" s="8"/>
      <c r="G87" s="8"/>
      <c r="H87" s="8"/>
      <c r="I87" s="8"/>
      <c r="J87" s="8"/>
      <c r="K87" s="8"/>
      <c r="L87" s="8"/>
      <c r="M87" s="8"/>
      <c r="N87" s="8"/>
      <c r="O87" s="8"/>
    </row>
    <row r="88" spans="1:15" x14ac:dyDescent="0.25">
      <c r="A88" s="33" t="s">
        <v>114</v>
      </c>
      <c r="B88" s="7" t="s">
        <v>10</v>
      </c>
      <c r="C88" s="7" t="s">
        <v>265</v>
      </c>
      <c r="D88" s="34">
        <v>3305</v>
      </c>
      <c r="E88" s="6"/>
      <c r="F88" s="8"/>
      <c r="G88" s="8"/>
      <c r="H88" s="8"/>
      <c r="I88" s="8"/>
      <c r="J88" s="8"/>
      <c r="K88" s="8"/>
      <c r="L88" s="8"/>
      <c r="M88" s="8"/>
      <c r="N88" s="8"/>
      <c r="O88" s="8"/>
    </row>
    <row r="89" spans="1:15" x14ac:dyDescent="0.25">
      <c r="A89" s="33" t="s">
        <v>115</v>
      </c>
      <c r="B89" s="7" t="s">
        <v>13</v>
      </c>
      <c r="C89" s="7" t="s">
        <v>265</v>
      </c>
      <c r="D89" s="34">
        <v>595</v>
      </c>
      <c r="E89" s="6"/>
      <c r="F89" s="8"/>
      <c r="G89" s="8"/>
      <c r="H89" s="8"/>
      <c r="I89" s="8"/>
      <c r="J89" s="8"/>
      <c r="K89" s="8"/>
      <c r="L89" s="8"/>
      <c r="M89" s="8"/>
      <c r="N89" s="8"/>
      <c r="O89" s="8"/>
    </row>
    <row r="90" spans="1:15" x14ac:dyDescent="0.25">
      <c r="A90" s="33" t="s">
        <v>116</v>
      </c>
      <c r="B90" s="7" t="s">
        <v>13</v>
      </c>
      <c r="C90" s="7" t="s">
        <v>265</v>
      </c>
      <c r="D90" s="34">
        <v>610</v>
      </c>
      <c r="E90" s="6"/>
      <c r="F90" s="8"/>
      <c r="G90" s="8"/>
      <c r="H90" s="8"/>
      <c r="I90" s="8"/>
      <c r="J90" s="8"/>
      <c r="K90" s="8"/>
      <c r="L90" s="8"/>
      <c r="M90" s="8"/>
      <c r="N90" s="8"/>
      <c r="O90" s="8"/>
    </row>
    <row r="91" spans="1:15" x14ac:dyDescent="0.25">
      <c r="A91" s="33" t="s">
        <v>583</v>
      </c>
      <c r="B91" s="7" t="s">
        <v>599</v>
      </c>
      <c r="C91" s="7" t="s">
        <v>265</v>
      </c>
      <c r="D91" s="34">
        <v>1811</v>
      </c>
      <c r="E91" s="6"/>
      <c r="F91" s="8"/>
      <c r="G91" s="8"/>
      <c r="H91" s="8"/>
      <c r="I91" s="8"/>
      <c r="J91" s="8"/>
      <c r="K91" s="8"/>
      <c r="L91" s="8"/>
      <c r="M91" s="8"/>
      <c r="N91" s="8"/>
      <c r="O91" s="8"/>
    </row>
    <row r="92" spans="1:15" x14ac:dyDescent="0.25">
      <c r="A92" s="33" t="s">
        <v>117</v>
      </c>
      <c r="B92" s="7" t="s">
        <v>37</v>
      </c>
      <c r="C92" s="7" t="s">
        <v>265</v>
      </c>
      <c r="D92" s="34">
        <v>1072</v>
      </c>
      <c r="E92" s="6"/>
      <c r="F92" s="8"/>
      <c r="G92" s="8"/>
      <c r="H92" s="8"/>
      <c r="I92" s="8"/>
      <c r="J92" s="8"/>
      <c r="K92" s="8"/>
      <c r="L92" s="8"/>
      <c r="M92" s="8"/>
      <c r="N92" s="8"/>
      <c r="O92" s="8"/>
    </row>
    <row r="93" spans="1:15" x14ac:dyDescent="0.25">
      <c r="A93" s="33" t="s">
        <v>118</v>
      </c>
      <c r="B93" s="7" t="s">
        <v>599</v>
      </c>
      <c r="C93" s="7" t="s">
        <v>265</v>
      </c>
      <c r="D93" s="34">
        <v>4656</v>
      </c>
      <c r="E93" s="6"/>
      <c r="F93" s="8"/>
      <c r="G93" s="8"/>
      <c r="H93" s="8"/>
      <c r="I93" s="8"/>
      <c r="J93" s="8"/>
      <c r="K93" s="8"/>
      <c r="L93" s="8"/>
      <c r="M93" s="8"/>
      <c r="N93" s="8"/>
      <c r="O93" s="8"/>
    </row>
    <row r="94" spans="1:15" x14ac:dyDescent="0.25">
      <c r="A94" s="33" t="s">
        <v>584</v>
      </c>
      <c r="B94" s="7" t="s">
        <v>7</v>
      </c>
      <c r="C94" s="7" t="s">
        <v>265</v>
      </c>
      <c r="D94" s="34">
        <v>611</v>
      </c>
      <c r="E94" s="6"/>
      <c r="F94" s="8"/>
      <c r="G94" s="8"/>
      <c r="H94" s="8"/>
      <c r="I94" s="8"/>
      <c r="J94" s="8"/>
      <c r="K94" s="8"/>
      <c r="L94" s="8"/>
      <c r="M94" s="8"/>
      <c r="N94" s="8"/>
      <c r="O94" s="8"/>
    </row>
    <row r="95" spans="1:15" x14ac:dyDescent="0.25">
      <c r="A95" s="33" t="s">
        <v>120</v>
      </c>
      <c r="B95" s="7" t="s">
        <v>22</v>
      </c>
      <c r="C95" s="7" t="s">
        <v>265</v>
      </c>
      <c r="D95" s="34">
        <v>4337</v>
      </c>
      <c r="E95" s="6"/>
      <c r="F95" s="8"/>
      <c r="G95" s="8"/>
      <c r="H95" s="8"/>
      <c r="I95" s="8"/>
      <c r="J95" s="8"/>
      <c r="K95" s="8"/>
      <c r="L95" s="8"/>
      <c r="M95" s="8"/>
      <c r="N95" s="8"/>
      <c r="O95" s="8"/>
    </row>
    <row r="96" spans="1:15" x14ac:dyDescent="0.25">
      <c r="A96" s="33" t="s">
        <v>121</v>
      </c>
      <c r="B96" s="7" t="s">
        <v>13</v>
      </c>
      <c r="C96" s="7" t="s">
        <v>265</v>
      </c>
      <c r="D96" s="34">
        <v>612</v>
      </c>
      <c r="E96" s="6"/>
      <c r="F96" s="8"/>
      <c r="G96" s="8"/>
      <c r="H96" s="8"/>
      <c r="I96" s="8"/>
      <c r="J96" s="8" t="s">
        <v>245</v>
      </c>
      <c r="K96" s="8" t="s">
        <v>244</v>
      </c>
      <c r="L96" s="8" t="s">
        <v>245</v>
      </c>
      <c r="M96" s="8" t="s">
        <v>245</v>
      </c>
      <c r="N96" s="8"/>
      <c r="O96" s="8"/>
    </row>
    <row r="97" spans="1:15" x14ac:dyDescent="0.25">
      <c r="A97" s="33" t="s">
        <v>585</v>
      </c>
      <c r="B97" s="7" t="s">
        <v>600</v>
      </c>
      <c r="C97" s="7" t="s">
        <v>265</v>
      </c>
      <c r="D97" s="34">
        <v>619</v>
      </c>
      <c r="E97" s="6"/>
      <c r="F97" s="8"/>
      <c r="G97" s="8"/>
      <c r="H97" s="8"/>
      <c r="I97" s="8"/>
      <c r="J97" s="8"/>
      <c r="K97" s="8"/>
      <c r="L97" s="8"/>
      <c r="M97" s="8"/>
      <c r="N97" s="8"/>
      <c r="O97" s="8"/>
    </row>
    <row r="98" spans="1:15" x14ac:dyDescent="0.25">
      <c r="A98" s="33" t="s">
        <v>123</v>
      </c>
      <c r="B98" s="7" t="s">
        <v>599</v>
      </c>
      <c r="C98" s="7" t="s">
        <v>265</v>
      </c>
      <c r="D98" s="34">
        <v>2043</v>
      </c>
      <c r="E98" s="6"/>
      <c r="F98" s="8"/>
      <c r="G98" s="8"/>
      <c r="H98" s="8"/>
      <c r="I98" s="8"/>
      <c r="J98" s="8"/>
      <c r="K98" s="8"/>
      <c r="L98" s="8"/>
      <c r="M98" s="8"/>
      <c r="N98" s="8"/>
      <c r="O98" s="8"/>
    </row>
    <row r="99" spans="1:15" x14ac:dyDescent="0.25">
      <c r="A99" s="33" t="s">
        <v>124</v>
      </c>
      <c r="B99" s="7" t="s">
        <v>599</v>
      </c>
      <c r="C99" s="7" t="s">
        <v>265</v>
      </c>
      <c r="D99" s="34">
        <v>3935</v>
      </c>
      <c r="E99" s="6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1:15" x14ac:dyDescent="0.25">
      <c r="A100" s="33" t="s">
        <v>125</v>
      </c>
      <c r="B100" s="7" t="s">
        <v>13</v>
      </c>
      <c r="C100" s="7" t="s">
        <v>265</v>
      </c>
      <c r="D100" s="34">
        <v>3397</v>
      </c>
      <c r="E100" s="6"/>
      <c r="F100" s="8"/>
      <c r="G100" s="8"/>
      <c r="H100" s="8"/>
      <c r="I100" s="8"/>
      <c r="J100" s="8"/>
      <c r="K100" s="8"/>
      <c r="L100" s="8"/>
      <c r="M100" s="8"/>
      <c r="N100" s="8"/>
      <c r="O100" s="8"/>
    </row>
    <row r="101" spans="1:15" x14ac:dyDescent="0.25">
      <c r="A101" s="33" t="s">
        <v>586</v>
      </c>
      <c r="B101" s="7" t="s">
        <v>7</v>
      </c>
      <c r="C101" s="7" t="s">
        <v>265</v>
      </c>
      <c r="D101" s="34">
        <v>4271</v>
      </c>
      <c r="E101" s="6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1:15" x14ac:dyDescent="0.25">
      <c r="A102" s="33" t="s">
        <v>129</v>
      </c>
      <c r="B102" s="7" t="s">
        <v>599</v>
      </c>
      <c r="C102" s="7" t="s">
        <v>265</v>
      </c>
      <c r="D102" s="34">
        <v>3003</v>
      </c>
      <c r="E102" s="6"/>
      <c r="F102" s="8"/>
      <c r="G102" s="8"/>
      <c r="H102" s="8"/>
      <c r="I102" s="8"/>
      <c r="J102" s="8"/>
      <c r="K102" s="8"/>
      <c r="L102" s="8"/>
      <c r="M102" s="8"/>
      <c r="N102" s="8"/>
      <c r="O102" s="8"/>
    </row>
    <row r="103" spans="1:15" x14ac:dyDescent="0.25">
      <c r="A103" s="33" t="s">
        <v>130</v>
      </c>
      <c r="B103" s="7" t="s">
        <v>58</v>
      </c>
      <c r="C103" s="37" t="s">
        <v>265</v>
      </c>
      <c r="D103" s="33"/>
      <c r="E103" s="36"/>
      <c r="F103" s="8"/>
      <c r="G103" s="8"/>
      <c r="H103" s="8"/>
      <c r="I103" s="8"/>
      <c r="J103" s="8" t="s">
        <v>245</v>
      </c>
      <c r="K103" s="8" t="s">
        <v>245</v>
      </c>
      <c r="L103" s="8" t="s">
        <v>244</v>
      </c>
      <c r="M103" s="8" t="s">
        <v>244</v>
      </c>
      <c r="N103" s="8"/>
      <c r="O103" s="8"/>
    </row>
    <row r="104" spans="1:15" x14ac:dyDescent="0.25">
      <c r="A104" s="33" t="s">
        <v>131</v>
      </c>
      <c r="B104" s="7" t="s">
        <v>599</v>
      </c>
      <c r="C104" s="7" t="s">
        <v>265</v>
      </c>
      <c r="D104" s="34">
        <v>514</v>
      </c>
      <c r="E104" s="6"/>
      <c r="F104" s="8"/>
      <c r="G104" s="8"/>
      <c r="H104" s="8"/>
      <c r="I104" s="8"/>
      <c r="J104" s="8"/>
      <c r="K104" s="8"/>
      <c r="L104" s="8"/>
      <c r="M104" s="8"/>
      <c r="N104" s="8"/>
      <c r="O104" s="8"/>
    </row>
    <row r="105" spans="1:15" x14ac:dyDescent="0.25">
      <c r="A105" s="33" t="s">
        <v>132</v>
      </c>
      <c r="B105" s="7" t="s">
        <v>58</v>
      </c>
      <c r="C105" s="7" t="s">
        <v>265</v>
      </c>
      <c r="D105" s="34">
        <v>836</v>
      </c>
      <c r="E105" s="6"/>
      <c r="F105" s="8"/>
      <c r="G105" s="8"/>
      <c r="H105" s="8"/>
      <c r="I105" s="8"/>
      <c r="J105" s="8"/>
      <c r="K105" s="8"/>
      <c r="L105" s="8"/>
      <c r="M105" s="8"/>
      <c r="N105" s="8"/>
      <c r="O105" s="8"/>
    </row>
    <row r="106" spans="1:15" x14ac:dyDescent="0.25">
      <c r="A106" s="33" t="s">
        <v>133</v>
      </c>
      <c r="B106" s="7" t="s">
        <v>602</v>
      </c>
      <c r="C106" s="7" t="s">
        <v>265</v>
      </c>
      <c r="D106" s="34">
        <v>1168</v>
      </c>
      <c r="E106" s="6"/>
      <c r="F106" s="8"/>
      <c r="G106" s="8"/>
      <c r="H106" s="8"/>
      <c r="I106" s="8"/>
      <c r="J106" s="8" t="s">
        <v>245</v>
      </c>
      <c r="K106" s="8" t="s">
        <v>244</v>
      </c>
      <c r="L106" s="8" t="s">
        <v>245</v>
      </c>
      <c r="M106" s="8" t="s">
        <v>245</v>
      </c>
      <c r="N106" s="8"/>
      <c r="O106" s="8"/>
    </row>
    <row r="107" spans="1:15" x14ac:dyDescent="0.25">
      <c r="A107" s="33" t="s">
        <v>134</v>
      </c>
      <c r="B107" s="7" t="s">
        <v>58</v>
      </c>
      <c r="C107" s="7" t="s">
        <v>265</v>
      </c>
      <c r="D107" s="34">
        <v>3674</v>
      </c>
      <c r="E107" s="6"/>
      <c r="F107" s="8"/>
      <c r="G107" s="8"/>
      <c r="H107" s="8"/>
      <c r="I107" s="8"/>
      <c r="J107" s="8"/>
      <c r="K107" s="8"/>
      <c r="L107" s="8"/>
      <c r="M107" s="8"/>
      <c r="N107" s="8"/>
      <c r="O107" s="8"/>
    </row>
    <row r="108" spans="1:15" x14ac:dyDescent="0.25">
      <c r="A108" s="33" t="s">
        <v>587</v>
      </c>
      <c r="B108" s="7" t="s">
        <v>32</v>
      </c>
      <c r="C108" s="7" t="s">
        <v>265</v>
      </c>
      <c r="D108" s="34">
        <v>3838</v>
      </c>
      <c r="E108" s="6"/>
      <c r="F108" s="8"/>
      <c r="G108" s="8"/>
      <c r="H108" s="8"/>
      <c r="I108" s="8"/>
      <c r="J108" s="8"/>
      <c r="K108" s="8"/>
      <c r="L108" s="8"/>
      <c r="M108" s="8"/>
      <c r="N108" s="8"/>
      <c r="O108" s="8"/>
    </row>
    <row r="109" spans="1:15" x14ac:dyDescent="0.25">
      <c r="A109" s="33" t="s">
        <v>136</v>
      </c>
      <c r="B109" s="7" t="s">
        <v>599</v>
      </c>
      <c r="C109" s="7" t="s">
        <v>265</v>
      </c>
      <c r="D109" s="34">
        <v>2226</v>
      </c>
      <c r="E109" s="6"/>
      <c r="F109" s="8"/>
      <c r="G109" s="8"/>
      <c r="H109" s="8"/>
      <c r="I109" s="8"/>
      <c r="J109" s="8"/>
      <c r="K109" s="8"/>
      <c r="L109" s="8"/>
      <c r="M109" s="8"/>
      <c r="N109" s="8"/>
      <c r="O109" s="8"/>
    </row>
    <row r="110" spans="1:15" x14ac:dyDescent="0.25">
      <c r="A110" s="33" t="s">
        <v>137</v>
      </c>
      <c r="B110" s="7" t="s">
        <v>599</v>
      </c>
      <c r="C110" s="7" t="s">
        <v>265</v>
      </c>
      <c r="D110" s="34">
        <v>1738</v>
      </c>
      <c r="E110" s="6"/>
      <c r="F110" s="8"/>
      <c r="G110" s="8"/>
      <c r="H110" s="8"/>
      <c r="I110" s="8"/>
      <c r="J110" s="8"/>
      <c r="K110" s="8"/>
      <c r="L110" s="8"/>
      <c r="M110" s="8"/>
      <c r="N110" s="8"/>
      <c r="O110" s="8"/>
    </row>
    <row r="111" spans="1:15" x14ac:dyDescent="0.25">
      <c r="A111" s="33" t="s">
        <v>138</v>
      </c>
      <c r="B111" s="7" t="s">
        <v>13</v>
      </c>
      <c r="C111" s="7" t="s">
        <v>265</v>
      </c>
      <c r="D111" s="34">
        <v>1562</v>
      </c>
      <c r="E111" s="6"/>
      <c r="F111" s="8"/>
      <c r="G111" s="8"/>
      <c r="H111" s="8"/>
      <c r="I111" s="8"/>
      <c r="J111" s="8"/>
      <c r="K111" s="8"/>
      <c r="L111" s="8"/>
      <c r="M111" s="8"/>
      <c r="N111" s="8"/>
      <c r="O111" s="8"/>
    </row>
    <row r="112" spans="1:15" x14ac:dyDescent="0.25">
      <c r="A112" s="33" t="s">
        <v>140</v>
      </c>
      <c r="B112" s="7" t="s">
        <v>7</v>
      </c>
      <c r="C112" s="7" t="s">
        <v>265</v>
      </c>
      <c r="D112" s="34">
        <v>4391</v>
      </c>
      <c r="E112" s="6"/>
      <c r="F112" s="8"/>
      <c r="G112" s="8"/>
      <c r="H112" s="8"/>
      <c r="I112" s="8"/>
      <c r="J112" s="8"/>
      <c r="K112" s="8"/>
      <c r="L112" s="8"/>
      <c r="M112" s="8"/>
      <c r="N112" s="8"/>
      <c r="O112" s="8"/>
    </row>
    <row r="113" spans="1:15" x14ac:dyDescent="0.25">
      <c r="A113" s="33" t="s">
        <v>141</v>
      </c>
      <c r="B113" s="7" t="s">
        <v>37</v>
      </c>
      <c r="C113" s="7" t="s">
        <v>265</v>
      </c>
      <c r="D113" s="34">
        <v>4355</v>
      </c>
      <c r="E113" s="6"/>
      <c r="F113" s="8"/>
      <c r="G113" s="8"/>
      <c r="H113" s="8"/>
      <c r="I113" s="8"/>
      <c r="J113" s="8"/>
      <c r="K113" s="8"/>
      <c r="L113" s="8"/>
      <c r="M113" s="8"/>
      <c r="N113" s="8"/>
      <c r="O113" s="8"/>
    </row>
    <row r="114" spans="1:15" x14ac:dyDescent="0.25">
      <c r="A114" s="33" t="s">
        <v>142</v>
      </c>
      <c r="B114" s="7" t="s">
        <v>599</v>
      </c>
      <c r="C114" s="7" t="s">
        <v>265</v>
      </c>
      <c r="D114" s="34">
        <v>1585</v>
      </c>
      <c r="E114" s="6"/>
      <c r="F114" s="8"/>
      <c r="G114" s="8"/>
      <c r="H114" s="8"/>
      <c r="I114" s="8"/>
      <c r="J114" s="8"/>
      <c r="K114" s="8"/>
      <c r="L114" s="8"/>
      <c r="M114" s="8"/>
      <c r="N114" s="8"/>
      <c r="O114" s="8"/>
    </row>
    <row r="115" spans="1:15" x14ac:dyDescent="0.25">
      <c r="A115" s="33" t="s">
        <v>143</v>
      </c>
      <c r="B115" s="7" t="s">
        <v>599</v>
      </c>
      <c r="C115" s="7" t="s">
        <v>265</v>
      </c>
      <c r="D115" s="34">
        <v>1194</v>
      </c>
      <c r="E115" s="6"/>
      <c r="F115" s="8"/>
      <c r="G115" s="8"/>
      <c r="H115" s="8"/>
      <c r="I115" s="8"/>
      <c r="J115" s="8"/>
      <c r="K115" s="8"/>
      <c r="L115" s="8"/>
      <c r="M115" s="8"/>
      <c r="N115" s="8"/>
      <c r="O115" s="8"/>
    </row>
    <row r="116" spans="1:15" x14ac:dyDescent="0.25">
      <c r="A116" s="33" t="s">
        <v>144</v>
      </c>
      <c r="B116" s="7" t="s">
        <v>599</v>
      </c>
      <c r="C116" s="7" t="s">
        <v>265</v>
      </c>
      <c r="D116" s="34">
        <v>928</v>
      </c>
      <c r="E116" s="6"/>
      <c r="F116" s="8"/>
      <c r="G116" s="8"/>
      <c r="H116" s="8"/>
      <c r="I116" s="8"/>
      <c r="J116" s="8"/>
      <c r="K116" s="8"/>
      <c r="L116" s="8"/>
      <c r="M116" s="8"/>
      <c r="N116" s="8"/>
      <c r="O116" s="8"/>
    </row>
    <row r="117" spans="1:15" x14ac:dyDescent="0.25">
      <c r="A117" s="33" t="s">
        <v>146</v>
      </c>
      <c r="B117" s="7" t="s">
        <v>58</v>
      </c>
      <c r="C117" s="7" t="s">
        <v>265</v>
      </c>
      <c r="D117" s="34">
        <v>3395</v>
      </c>
      <c r="E117" s="6"/>
      <c r="F117" s="8"/>
      <c r="G117" s="8"/>
      <c r="H117" s="8"/>
      <c r="I117" s="8"/>
      <c r="J117" s="8"/>
      <c r="K117" s="8"/>
      <c r="L117" s="8"/>
      <c r="M117" s="8"/>
      <c r="N117" s="8"/>
      <c r="O117" s="8"/>
    </row>
    <row r="118" spans="1:15" x14ac:dyDescent="0.25">
      <c r="A118" s="33" t="s">
        <v>149</v>
      </c>
      <c r="B118" s="7" t="s">
        <v>13</v>
      </c>
      <c r="C118" s="7" t="s">
        <v>265</v>
      </c>
      <c r="D118" s="34">
        <v>4538</v>
      </c>
      <c r="E118" s="6"/>
      <c r="F118" s="8"/>
      <c r="G118" s="8"/>
      <c r="H118" s="8"/>
      <c r="I118" s="8"/>
      <c r="J118" s="8"/>
      <c r="K118" s="8"/>
      <c r="L118" s="8"/>
      <c r="M118" s="8"/>
      <c r="N118" s="8"/>
      <c r="O118" s="8"/>
    </row>
    <row r="119" spans="1:15" x14ac:dyDescent="0.25">
      <c r="A119" s="33" t="s">
        <v>588</v>
      </c>
      <c r="B119" s="7" t="s">
        <v>599</v>
      </c>
      <c r="C119" s="7" t="s">
        <v>265</v>
      </c>
      <c r="D119" s="34">
        <v>3304</v>
      </c>
      <c r="E119" s="6"/>
      <c r="F119" s="8"/>
      <c r="G119" s="8"/>
      <c r="H119" s="8"/>
      <c r="I119" s="8"/>
      <c r="J119" s="8"/>
      <c r="K119" s="8"/>
      <c r="L119" s="8"/>
      <c r="M119" s="8"/>
      <c r="N119" s="8"/>
      <c r="O119" s="8"/>
    </row>
    <row r="120" spans="1:15" x14ac:dyDescent="0.25">
      <c r="A120" s="33" t="s">
        <v>152</v>
      </c>
      <c r="B120" s="7" t="s">
        <v>37</v>
      </c>
      <c r="C120" s="37" t="s">
        <v>265</v>
      </c>
      <c r="D120" s="33">
        <v>1120</v>
      </c>
      <c r="E120" s="36"/>
      <c r="F120" s="8"/>
      <c r="G120" s="8"/>
      <c r="H120" s="8"/>
      <c r="I120" s="8"/>
      <c r="J120" s="8" t="s">
        <v>245</v>
      </c>
      <c r="K120" s="8" t="s">
        <v>244</v>
      </c>
      <c r="L120" s="8" t="s">
        <v>245</v>
      </c>
      <c r="M120" s="8" t="s">
        <v>245</v>
      </c>
      <c r="N120" s="8"/>
      <c r="O120" s="8"/>
    </row>
    <row r="121" spans="1:15" x14ac:dyDescent="0.25">
      <c r="A121" s="33" t="s">
        <v>155</v>
      </c>
      <c r="B121" s="7" t="s">
        <v>13</v>
      </c>
      <c r="C121" s="7" t="s">
        <v>265</v>
      </c>
      <c r="D121" s="34">
        <v>950</v>
      </c>
      <c r="E121" s="6"/>
      <c r="F121" s="8"/>
      <c r="G121" s="8"/>
      <c r="H121" s="8"/>
      <c r="I121" s="8"/>
      <c r="J121" s="8"/>
      <c r="K121" s="8"/>
      <c r="L121" s="8"/>
      <c r="M121" s="8"/>
      <c r="N121" s="8"/>
      <c r="O121" s="8"/>
    </row>
    <row r="122" spans="1:15" x14ac:dyDescent="0.25">
      <c r="A122" s="33" t="s">
        <v>589</v>
      </c>
      <c r="B122" s="7" t="s">
        <v>13</v>
      </c>
      <c r="C122" s="7" t="s">
        <v>265</v>
      </c>
      <c r="D122" s="34">
        <v>3343</v>
      </c>
      <c r="E122" s="6"/>
      <c r="F122" s="8"/>
      <c r="G122" s="8"/>
      <c r="H122" s="8"/>
      <c r="I122" s="8"/>
      <c r="J122" s="8"/>
      <c r="K122" s="8"/>
      <c r="L122" s="8"/>
      <c r="M122" s="8"/>
      <c r="N122" s="8"/>
      <c r="O122" s="8"/>
    </row>
    <row r="123" spans="1:15" x14ac:dyDescent="0.25">
      <c r="A123" s="33" t="s">
        <v>157</v>
      </c>
      <c r="B123" s="7" t="s">
        <v>7</v>
      </c>
      <c r="C123" s="7" t="s">
        <v>265</v>
      </c>
      <c r="D123" s="34">
        <v>4410</v>
      </c>
      <c r="E123" s="6"/>
      <c r="F123" s="8"/>
      <c r="G123" s="8"/>
      <c r="H123" s="8"/>
      <c r="I123" s="8"/>
      <c r="J123" s="8"/>
      <c r="K123" s="8"/>
      <c r="L123" s="8"/>
      <c r="M123" s="8"/>
      <c r="N123" s="8"/>
      <c r="O123" s="8"/>
    </row>
    <row r="124" spans="1:15" x14ac:dyDescent="0.25">
      <c r="A124" s="33" t="s">
        <v>159</v>
      </c>
      <c r="B124" s="7" t="s">
        <v>599</v>
      </c>
      <c r="C124" s="7" t="s">
        <v>265</v>
      </c>
      <c r="D124" s="34">
        <v>666</v>
      </c>
      <c r="E124" s="6"/>
      <c r="F124" s="8"/>
      <c r="G124" s="8"/>
      <c r="H124" s="8"/>
      <c r="I124" s="8"/>
      <c r="J124" s="8"/>
      <c r="K124" s="8"/>
      <c r="L124" s="8"/>
      <c r="M124" s="8"/>
      <c r="N124" s="8"/>
      <c r="O124" s="8"/>
    </row>
    <row r="125" spans="1:15" x14ac:dyDescent="0.25">
      <c r="A125" s="33" t="s">
        <v>160</v>
      </c>
      <c r="B125" s="7" t="s">
        <v>599</v>
      </c>
      <c r="C125" s="37" t="s">
        <v>265</v>
      </c>
      <c r="D125" s="33">
        <v>167</v>
      </c>
      <c r="E125" s="36"/>
      <c r="F125" s="8"/>
      <c r="G125" s="8"/>
      <c r="H125" s="8"/>
      <c r="I125" s="8"/>
      <c r="J125" s="8" t="s">
        <v>245</v>
      </c>
      <c r="K125" s="8" t="s">
        <v>244</v>
      </c>
      <c r="L125" s="8" t="s">
        <v>245</v>
      </c>
      <c r="M125" s="8" t="s">
        <v>245</v>
      </c>
      <c r="N125" s="8"/>
      <c r="O125" s="8"/>
    </row>
    <row r="126" spans="1:15" x14ac:dyDescent="0.25">
      <c r="A126" s="33" t="s">
        <v>590</v>
      </c>
      <c r="B126" s="7" t="s">
        <v>600</v>
      </c>
      <c r="C126" s="7" t="s">
        <v>265</v>
      </c>
      <c r="D126" s="34">
        <v>3170</v>
      </c>
      <c r="E126" s="6"/>
      <c r="F126" s="8"/>
      <c r="G126" s="8"/>
      <c r="H126" s="8"/>
      <c r="I126" s="8"/>
      <c r="J126" s="8"/>
      <c r="K126" s="8"/>
      <c r="L126" s="8"/>
      <c r="M126" s="8"/>
      <c r="N126" s="8"/>
      <c r="O126" s="8"/>
    </row>
    <row r="127" spans="1:15" x14ac:dyDescent="0.25">
      <c r="A127" s="33" t="s">
        <v>161</v>
      </c>
      <c r="B127" s="7" t="s">
        <v>13</v>
      </c>
      <c r="C127" s="7" t="s">
        <v>265</v>
      </c>
      <c r="D127" s="34">
        <v>3546</v>
      </c>
      <c r="E127" s="6"/>
      <c r="F127" s="8"/>
      <c r="G127" s="8"/>
      <c r="H127" s="8"/>
      <c r="I127" s="8"/>
      <c r="J127" s="8"/>
      <c r="K127" s="8"/>
      <c r="L127" s="8"/>
      <c r="M127" s="8"/>
      <c r="N127" s="8"/>
      <c r="O127" s="8"/>
    </row>
    <row r="128" spans="1:15" x14ac:dyDescent="0.25">
      <c r="A128" s="33" t="s">
        <v>163</v>
      </c>
      <c r="B128" s="7" t="s">
        <v>599</v>
      </c>
      <c r="C128" s="7" t="s">
        <v>265</v>
      </c>
      <c r="D128" s="34">
        <v>673</v>
      </c>
      <c r="E128" s="6"/>
      <c r="F128" s="8"/>
      <c r="G128" s="8"/>
      <c r="H128" s="8"/>
      <c r="I128" s="8"/>
      <c r="J128" s="8" t="s">
        <v>245</v>
      </c>
      <c r="K128" s="8" t="s">
        <v>244</v>
      </c>
      <c r="L128" s="8" t="s">
        <v>245</v>
      </c>
      <c r="M128" s="8" t="s">
        <v>245</v>
      </c>
      <c r="N128" s="8"/>
      <c r="O128" s="8"/>
    </row>
    <row r="129" spans="1:15" x14ac:dyDescent="0.25">
      <c r="A129" s="33" t="s">
        <v>164</v>
      </c>
      <c r="B129" s="7" t="s">
        <v>58</v>
      </c>
      <c r="C129" s="7" t="s">
        <v>265</v>
      </c>
      <c r="D129" s="34">
        <v>3545</v>
      </c>
      <c r="E129" s="6"/>
      <c r="F129" s="8"/>
      <c r="G129" s="8"/>
      <c r="H129" s="8"/>
      <c r="I129" s="8"/>
      <c r="J129" s="8"/>
      <c r="K129" s="8"/>
      <c r="L129" s="8"/>
      <c r="M129" s="8"/>
      <c r="N129" s="8"/>
      <c r="O129" s="8"/>
    </row>
    <row r="130" spans="1:15" x14ac:dyDescent="0.25">
      <c r="A130" s="33" t="s">
        <v>165</v>
      </c>
      <c r="B130" s="7" t="s">
        <v>13</v>
      </c>
      <c r="C130" s="7" t="s">
        <v>265</v>
      </c>
      <c r="D130" s="34">
        <v>4574</v>
      </c>
      <c r="E130" s="6"/>
      <c r="F130" s="8"/>
      <c r="G130" s="8"/>
      <c r="H130" s="8"/>
      <c r="I130" s="8"/>
      <c r="J130" s="8"/>
      <c r="K130" s="8"/>
      <c r="L130" s="8"/>
      <c r="M130" s="8"/>
      <c r="N130" s="8"/>
      <c r="O130" s="8"/>
    </row>
    <row r="131" spans="1:15" x14ac:dyDescent="0.25">
      <c r="A131" s="33" t="s">
        <v>166</v>
      </c>
      <c r="B131" s="7" t="s">
        <v>599</v>
      </c>
      <c r="C131" s="7" t="s">
        <v>265</v>
      </c>
      <c r="D131" s="34">
        <v>3938</v>
      </c>
      <c r="E131" s="6"/>
      <c r="F131" s="8"/>
      <c r="G131" s="8"/>
      <c r="H131" s="8"/>
      <c r="I131" s="8"/>
      <c r="J131" s="8"/>
      <c r="K131" s="8"/>
      <c r="L131" s="8"/>
      <c r="M131" s="8"/>
      <c r="N131" s="8"/>
      <c r="O131" s="8"/>
    </row>
    <row r="132" spans="1:15" x14ac:dyDescent="0.25">
      <c r="A132" s="33" t="s">
        <v>167</v>
      </c>
      <c r="B132" s="7" t="s">
        <v>58</v>
      </c>
      <c r="C132" s="7" t="s">
        <v>265</v>
      </c>
      <c r="D132" s="34">
        <v>1698</v>
      </c>
      <c r="E132" s="6"/>
      <c r="F132" s="8"/>
      <c r="G132" s="8"/>
      <c r="H132" s="8"/>
      <c r="I132" s="8"/>
      <c r="J132" s="8"/>
      <c r="K132" s="8"/>
      <c r="L132" s="8"/>
      <c r="M132" s="8"/>
      <c r="N132" s="8"/>
      <c r="O132" s="8"/>
    </row>
    <row r="133" spans="1:15" x14ac:dyDescent="0.25">
      <c r="A133" s="33" t="s">
        <v>168</v>
      </c>
      <c r="B133" s="7" t="s">
        <v>599</v>
      </c>
      <c r="C133" s="7" t="s">
        <v>265</v>
      </c>
      <c r="D133" s="34">
        <v>4390</v>
      </c>
      <c r="E133" s="6"/>
      <c r="F133" s="8"/>
      <c r="G133" s="8"/>
      <c r="H133" s="8"/>
      <c r="I133" s="8"/>
      <c r="J133" s="8"/>
      <c r="K133" s="8"/>
      <c r="L133" s="8"/>
      <c r="M133" s="8"/>
      <c r="N133" s="8"/>
      <c r="O133" s="8"/>
    </row>
    <row r="134" spans="1:15" x14ac:dyDescent="0.25">
      <c r="A134" s="33" t="s">
        <v>169</v>
      </c>
      <c r="B134" s="7" t="s">
        <v>599</v>
      </c>
      <c r="C134" s="7" t="s">
        <v>265</v>
      </c>
      <c r="D134" s="34">
        <v>737</v>
      </c>
      <c r="E134" s="6"/>
      <c r="F134" s="8"/>
      <c r="G134" s="8"/>
      <c r="H134" s="8"/>
      <c r="I134" s="8"/>
      <c r="J134" s="8"/>
      <c r="K134" s="8"/>
      <c r="L134" s="8"/>
      <c r="M134" s="8"/>
      <c r="N134" s="8"/>
      <c r="O134" s="8"/>
    </row>
    <row r="135" spans="1:15" x14ac:dyDescent="0.25">
      <c r="A135" s="33" t="s">
        <v>170</v>
      </c>
      <c r="B135" s="7" t="s">
        <v>13</v>
      </c>
      <c r="C135" s="7" t="s">
        <v>265</v>
      </c>
      <c r="D135" s="34">
        <v>3481</v>
      </c>
      <c r="E135" s="6"/>
      <c r="F135" s="8"/>
      <c r="G135" s="8"/>
      <c r="H135" s="8"/>
      <c r="I135" s="8"/>
      <c r="J135" s="8"/>
      <c r="K135" s="8"/>
      <c r="L135" s="8"/>
      <c r="M135" s="8"/>
      <c r="N135" s="8"/>
      <c r="O135" s="8"/>
    </row>
    <row r="136" spans="1:15" x14ac:dyDescent="0.25">
      <c r="A136" s="33" t="s">
        <v>171</v>
      </c>
      <c r="B136" s="7" t="s">
        <v>58</v>
      </c>
      <c r="C136" s="7" t="s">
        <v>265</v>
      </c>
      <c r="D136" s="34">
        <v>3981</v>
      </c>
      <c r="E136" s="6"/>
      <c r="F136" s="8"/>
      <c r="G136" s="8"/>
      <c r="H136" s="8"/>
      <c r="I136" s="8"/>
      <c r="J136" s="8"/>
      <c r="K136" s="8"/>
      <c r="L136" s="8"/>
      <c r="M136" s="8"/>
      <c r="N136" s="8"/>
      <c r="O136" s="8"/>
    </row>
    <row r="137" spans="1:15" ht="17.25" customHeight="1" x14ac:dyDescent="0.25">
      <c r="A137" s="33" t="s">
        <v>172</v>
      </c>
      <c r="B137" s="7" t="s">
        <v>13</v>
      </c>
      <c r="C137" s="7" t="s">
        <v>265</v>
      </c>
      <c r="D137" s="34">
        <v>3006</v>
      </c>
      <c r="E137" s="6"/>
      <c r="F137" s="8"/>
      <c r="G137" s="8"/>
      <c r="H137" s="8"/>
      <c r="I137" s="8"/>
      <c r="J137" s="8"/>
      <c r="K137" s="8"/>
      <c r="L137" s="8"/>
      <c r="M137" s="8"/>
      <c r="N137" s="8"/>
      <c r="O137" s="8"/>
    </row>
    <row r="138" spans="1:15" x14ac:dyDescent="0.25">
      <c r="A138" s="33" t="s">
        <v>173</v>
      </c>
      <c r="B138" s="7" t="s">
        <v>600</v>
      </c>
      <c r="C138" s="7" t="s">
        <v>265</v>
      </c>
      <c r="D138" s="34">
        <v>3835</v>
      </c>
      <c r="E138" s="6"/>
      <c r="F138" s="8"/>
      <c r="G138" s="8"/>
      <c r="H138" s="8"/>
      <c r="I138" s="8"/>
      <c r="J138" s="8"/>
      <c r="K138" s="8"/>
      <c r="L138" s="8"/>
      <c r="M138" s="8"/>
      <c r="N138" s="8"/>
      <c r="O138" s="8"/>
    </row>
    <row r="139" spans="1:15" ht="12" customHeight="1" x14ac:dyDescent="0.25">
      <c r="A139" s="33" t="s">
        <v>174</v>
      </c>
      <c r="B139" s="7" t="s">
        <v>599</v>
      </c>
      <c r="C139" s="7" t="s">
        <v>265</v>
      </c>
      <c r="D139" s="34">
        <v>4408</v>
      </c>
      <c r="E139" s="6"/>
      <c r="F139" s="8"/>
      <c r="G139" s="8"/>
      <c r="H139" s="8"/>
      <c r="I139" s="8"/>
      <c r="J139" s="8"/>
      <c r="K139" s="8"/>
      <c r="L139" s="8"/>
      <c r="M139" s="8"/>
      <c r="N139" s="8"/>
      <c r="O139" s="8"/>
    </row>
    <row r="140" spans="1:15" x14ac:dyDescent="0.25">
      <c r="A140" s="33" t="s">
        <v>175</v>
      </c>
      <c r="B140" s="7" t="s">
        <v>10</v>
      </c>
      <c r="C140" s="7" t="s">
        <v>265</v>
      </c>
      <c r="D140" s="34">
        <v>3169</v>
      </c>
      <c r="E140" s="6"/>
      <c r="F140" s="8"/>
      <c r="G140" s="8"/>
      <c r="H140" s="8"/>
      <c r="I140" s="8"/>
      <c r="J140" s="8"/>
      <c r="K140" s="8"/>
      <c r="L140" s="8"/>
      <c r="M140" s="8"/>
      <c r="N140" s="8"/>
      <c r="O140" s="8"/>
    </row>
    <row r="141" spans="1:15" x14ac:dyDescent="0.25">
      <c r="A141" s="33" t="s">
        <v>176</v>
      </c>
      <c r="B141" s="7" t="s">
        <v>599</v>
      </c>
      <c r="C141" s="7" t="s">
        <v>265</v>
      </c>
      <c r="D141" s="34">
        <v>1895</v>
      </c>
      <c r="E141" s="6"/>
      <c r="F141" s="8"/>
      <c r="G141" s="8"/>
      <c r="H141" s="8"/>
      <c r="I141" s="8"/>
      <c r="J141" s="8" t="s">
        <v>245</v>
      </c>
      <c r="K141" s="8" t="s">
        <v>245</v>
      </c>
      <c r="L141" s="8" t="s">
        <v>245</v>
      </c>
      <c r="M141" s="8" t="s">
        <v>244</v>
      </c>
      <c r="N141" s="8"/>
      <c r="O141" s="8"/>
    </row>
    <row r="142" spans="1:15" x14ac:dyDescent="0.25">
      <c r="A142" s="33" t="s">
        <v>177</v>
      </c>
      <c r="B142" s="7" t="s">
        <v>32</v>
      </c>
      <c r="C142" s="7" t="s">
        <v>265</v>
      </c>
      <c r="D142" s="34">
        <v>3346</v>
      </c>
      <c r="E142" s="6"/>
      <c r="F142" s="8"/>
      <c r="G142" s="8"/>
      <c r="H142" s="8"/>
      <c r="I142" s="8"/>
      <c r="J142" s="8"/>
      <c r="K142" s="8"/>
      <c r="L142" s="8"/>
      <c r="M142" s="8"/>
      <c r="N142" s="8"/>
      <c r="O142" s="8"/>
    </row>
    <row r="143" spans="1:15" x14ac:dyDescent="0.25">
      <c r="A143" s="33" t="s">
        <v>178</v>
      </c>
      <c r="B143" s="7" t="s">
        <v>13</v>
      </c>
      <c r="C143" s="7" t="s">
        <v>265</v>
      </c>
      <c r="D143" s="34">
        <v>3730</v>
      </c>
      <c r="E143" s="6"/>
      <c r="F143" s="8"/>
      <c r="G143" s="8"/>
      <c r="H143" s="8"/>
      <c r="I143" s="8"/>
      <c r="J143" s="8"/>
      <c r="K143" s="8"/>
      <c r="L143" s="8"/>
      <c r="M143" s="8"/>
      <c r="N143" s="8"/>
      <c r="O143" s="8"/>
    </row>
    <row r="144" spans="1:15" x14ac:dyDescent="0.25">
      <c r="A144" s="33" t="s">
        <v>179</v>
      </c>
      <c r="B144" s="7" t="s">
        <v>32</v>
      </c>
      <c r="C144" s="7" t="s">
        <v>265</v>
      </c>
      <c r="D144" s="34"/>
      <c r="E144" s="6"/>
      <c r="F144" s="8"/>
      <c r="G144" s="8"/>
      <c r="H144" s="8"/>
      <c r="I144" s="8"/>
      <c r="J144" s="8"/>
      <c r="K144" s="8"/>
      <c r="L144" s="8"/>
      <c r="M144" s="8"/>
      <c r="N144" s="8"/>
      <c r="O144" s="8"/>
    </row>
    <row r="145" spans="1:15" x14ac:dyDescent="0.25">
      <c r="A145" s="33" t="s">
        <v>180</v>
      </c>
      <c r="B145" s="7" t="s">
        <v>599</v>
      </c>
      <c r="C145" s="7" t="s">
        <v>265</v>
      </c>
      <c r="D145" s="34">
        <v>715</v>
      </c>
      <c r="E145" s="6"/>
      <c r="F145" s="8"/>
      <c r="G145" s="8"/>
      <c r="H145" s="8"/>
      <c r="I145" s="8"/>
      <c r="J145" s="8" t="s">
        <v>245</v>
      </c>
      <c r="K145" s="8" t="s">
        <v>245</v>
      </c>
      <c r="L145" s="8" t="s">
        <v>245</v>
      </c>
      <c r="M145" s="8" t="s">
        <v>244</v>
      </c>
      <c r="N145" s="8"/>
      <c r="O145" s="8"/>
    </row>
    <row r="146" spans="1:15" x14ac:dyDescent="0.25">
      <c r="A146" s="33" t="s">
        <v>181</v>
      </c>
      <c r="B146" s="7" t="s">
        <v>37</v>
      </c>
      <c r="C146" s="7" t="s">
        <v>265</v>
      </c>
      <c r="D146" s="34">
        <v>3980</v>
      </c>
      <c r="E146" s="6"/>
      <c r="F146" s="8"/>
      <c r="G146" s="8"/>
      <c r="H146" s="8"/>
      <c r="I146" s="8"/>
      <c r="J146" s="8"/>
      <c r="K146" s="8"/>
      <c r="L146" s="8"/>
      <c r="M146" s="8"/>
      <c r="N146" s="8"/>
      <c r="O146" s="8"/>
    </row>
    <row r="147" spans="1:15" x14ac:dyDescent="0.25">
      <c r="A147" s="33" t="s">
        <v>182</v>
      </c>
      <c r="B147" s="7" t="s">
        <v>58</v>
      </c>
      <c r="C147" s="7" t="s">
        <v>265</v>
      </c>
      <c r="D147" s="34">
        <v>2365</v>
      </c>
      <c r="E147" s="6"/>
      <c r="F147" s="8"/>
      <c r="G147" s="8"/>
      <c r="H147" s="8"/>
      <c r="I147" s="8"/>
      <c r="J147" s="8"/>
      <c r="K147" s="8"/>
      <c r="L147" s="8"/>
      <c r="M147" s="8"/>
      <c r="N147" s="8"/>
      <c r="O147" s="8"/>
    </row>
    <row r="148" spans="1:15" x14ac:dyDescent="0.25">
      <c r="A148" s="33" t="s">
        <v>183</v>
      </c>
      <c r="B148" s="7" t="s">
        <v>58</v>
      </c>
      <c r="C148" s="7" t="s">
        <v>265</v>
      </c>
      <c r="D148" s="34">
        <v>3004</v>
      </c>
      <c r="E148" s="6"/>
      <c r="F148" s="8"/>
      <c r="G148" s="8"/>
      <c r="H148" s="8"/>
      <c r="I148" s="8"/>
      <c r="J148" s="8"/>
      <c r="K148" s="8"/>
      <c r="L148" s="8"/>
      <c r="M148" s="8"/>
      <c r="N148" s="8"/>
      <c r="O148" s="8"/>
    </row>
    <row r="149" spans="1:15" x14ac:dyDescent="0.25">
      <c r="A149" s="33" t="s">
        <v>184</v>
      </c>
      <c r="B149" s="7" t="s">
        <v>599</v>
      </c>
      <c r="C149" s="7" t="s">
        <v>265</v>
      </c>
      <c r="D149" s="34">
        <v>1697</v>
      </c>
      <c r="E149" s="6"/>
      <c r="F149" s="8"/>
      <c r="G149" s="8"/>
      <c r="H149" s="8"/>
      <c r="I149" s="8"/>
      <c r="J149" s="8"/>
      <c r="K149" s="8"/>
      <c r="L149" s="8"/>
      <c r="M149" s="8"/>
      <c r="N149" s="8"/>
      <c r="O149" s="8"/>
    </row>
    <row r="150" spans="1:15" x14ac:dyDescent="0.25">
      <c r="A150" s="33" t="s">
        <v>591</v>
      </c>
      <c r="B150" s="7" t="s">
        <v>599</v>
      </c>
      <c r="C150" s="7" t="s">
        <v>265</v>
      </c>
      <c r="D150" s="34">
        <v>4506</v>
      </c>
      <c r="E150" s="6"/>
      <c r="F150" s="8"/>
      <c r="G150" s="8"/>
      <c r="H150" s="8"/>
      <c r="I150" s="8"/>
      <c r="J150" s="8"/>
      <c r="K150" s="8"/>
      <c r="L150" s="8"/>
      <c r="M150" s="8"/>
      <c r="N150" s="8"/>
      <c r="O150" s="8"/>
    </row>
    <row r="151" spans="1:15" x14ac:dyDescent="0.25">
      <c r="A151" s="33" t="s">
        <v>185</v>
      </c>
      <c r="B151" s="7" t="s">
        <v>600</v>
      </c>
      <c r="C151" s="7" t="s">
        <v>265</v>
      </c>
      <c r="D151" s="34">
        <v>1007</v>
      </c>
      <c r="E151" s="6"/>
      <c r="F151" s="8"/>
      <c r="G151" s="8"/>
      <c r="H151" s="8"/>
      <c r="I151" s="8"/>
      <c r="J151" s="8"/>
      <c r="K151" s="8"/>
      <c r="L151" s="8"/>
      <c r="M151" s="8"/>
      <c r="N151" s="8"/>
      <c r="O151" s="8"/>
    </row>
    <row r="152" spans="1:15" x14ac:dyDescent="0.25">
      <c r="A152" s="33" t="s">
        <v>592</v>
      </c>
      <c r="B152" s="7" t="s">
        <v>32</v>
      </c>
      <c r="C152" s="7" t="s">
        <v>265</v>
      </c>
      <c r="D152" s="34">
        <v>1630</v>
      </c>
      <c r="E152" s="6"/>
      <c r="F152" s="8"/>
      <c r="G152" s="8"/>
      <c r="H152" s="8"/>
      <c r="I152" s="8"/>
      <c r="J152" s="8"/>
      <c r="K152" s="8"/>
      <c r="L152" s="8"/>
      <c r="M152" s="8"/>
      <c r="N152" s="8"/>
      <c r="O152" s="8"/>
    </row>
    <row r="153" spans="1:15" x14ac:dyDescent="0.25">
      <c r="A153" s="33" t="s">
        <v>187</v>
      </c>
      <c r="B153" s="7" t="s">
        <v>13</v>
      </c>
      <c r="C153" s="7" t="s">
        <v>265</v>
      </c>
      <c r="D153" s="34">
        <v>1374</v>
      </c>
      <c r="E153" s="6"/>
      <c r="F153" s="8"/>
      <c r="G153" s="8"/>
      <c r="H153" s="8"/>
      <c r="I153" s="8"/>
      <c r="J153" s="8"/>
      <c r="K153" s="8"/>
      <c r="L153" s="8"/>
      <c r="M153" s="8"/>
      <c r="N153" s="8"/>
      <c r="O153" s="8"/>
    </row>
    <row r="154" spans="1:15" x14ac:dyDescent="0.25">
      <c r="A154" s="33" t="s">
        <v>189</v>
      </c>
      <c r="B154" s="7" t="s">
        <v>599</v>
      </c>
      <c r="C154" s="7" t="s">
        <v>265</v>
      </c>
      <c r="D154" s="34">
        <v>4273</v>
      </c>
      <c r="E154" s="6"/>
      <c r="F154" s="8"/>
      <c r="G154" s="8"/>
      <c r="H154" s="8"/>
      <c r="I154" s="8"/>
      <c r="J154" s="8"/>
      <c r="K154" s="8"/>
      <c r="L154" s="8"/>
      <c r="M154" s="8"/>
      <c r="N154" s="8"/>
      <c r="O154" s="8"/>
    </row>
    <row r="155" spans="1:15" x14ac:dyDescent="0.25">
      <c r="A155" s="33" t="s">
        <v>190</v>
      </c>
      <c r="B155" s="7" t="s">
        <v>599</v>
      </c>
      <c r="C155" s="7" t="s">
        <v>265</v>
      </c>
      <c r="D155" s="34">
        <v>4657</v>
      </c>
      <c r="E155" s="6"/>
      <c r="F155" s="8"/>
      <c r="G155" s="8"/>
      <c r="H155" s="8"/>
      <c r="I155" s="8"/>
      <c r="J155" s="8"/>
      <c r="K155" s="8"/>
      <c r="L155" s="8"/>
      <c r="M155" s="8"/>
      <c r="N155" s="8"/>
      <c r="O155" s="8"/>
    </row>
    <row r="156" spans="1:15" x14ac:dyDescent="0.25">
      <c r="A156" s="33" t="s">
        <v>191</v>
      </c>
      <c r="B156" s="7" t="s">
        <v>599</v>
      </c>
      <c r="C156" s="7" t="s">
        <v>265</v>
      </c>
      <c r="D156" s="34">
        <v>3936</v>
      </c>
      <c r="E156" s="6"/>
      <c r="F156" s="8"/>
      <c r="G156" s="8"/>
      <c r="H156" s="8"/>
      <c r="I156" s="8"/>
      <c r="J156" s="8"/>
      <c r="K156" s="8"/>
      <c r="L156" s="8"/>
      <c r="M156" s="8"/>
      <c r="N156" s="8"/>
      <c r="O156" s="8"/>
    </row>
    <row r="157" spans="1:15" x14ac:dyDescent="0.25">
      <c r="A157" s="33" t="s">
        <v>192</v>
      </c>
      <c r="B157" s="7" t="s">
        <v>600</v>
      </c>
      <c r="C157" s="7" t="s">
        <v>265</v>
      </c>
      <c r="D157" s="34">
        <v>764</v>
      </c>
      <c r="E157" s="6"/>
      <c r="F157" s="8"/>
      <c r="G157" s="8"/>
      <c r="H157" s="8"/>
      <c r="I157" s="8"/>
      <c r="J157" s="8"/>
      <c r="K157" s="8"/>
      <c r="L157" s="8"/>
      <c r="M157" s="8"/>
      <c r="N157" s="8"/>
      <c r="O157" s="8"/>
    </row>
    <row r="158" spans="1:15" x14ac:dyDescent="0.25">
      <c r="A158" s="33" t="s">
        <v>193</v>
      </c>
      <c r="B158" s="7" t="s">
        <v>599</v>
      </c>
      <c r="C158" s="7" t="s">
        <v>265</v>
      </c>
      <c r="D158" s="34">
        <v>2349</v>
      </c>
      <c r="E158" s="6"/>
      <c r="F158" s="8"/>
      <c r="G158" s="8"/>
      <c r="H158" s="8"/>
      <c r="I158" s="8"/>
      <c r="J158" s="8"/>
      <c r="K158" s="8"/>
      <c r="L158" s="8"/>
      <c r="M158" s="8"/>
      <c r="N158" s="8"/>
      <c r="O158" s="8"/>
    </row>
    <row r="159" spans="1:15" x14ac:dyDescent="0.25">
      <c r="A159" s="33" t="s">
        <v>194</v>
      </c>
      <c r="B159" s="7" t="s">
        <v>599</v>
      </c>
      <c r="C159" s="7" t="s">
        <v>265</v>
      </c>
      <c r="D159" s="34">
        <v>4416</v>
      </c>
      <c r="E159" s="6"/>
      <c r="F159" s="8"/>
      <c r="G159" s="8"/>
      <c r="H159" s="8"/>
      <c r="I159" s="8"/>
      <c r="J159" s="8"/>
      <c r="K159" s="8"/>
      <c r="L159" s="8"/>
      <c r="M159" s="8"/>
      <c r="N159" s="8"/>
      <c r="O159" s="8"/>
    </row>
    <row r="160" spans="1:15" x14ac:dyDescent="0.25">
      <c r="A160" s="33" t="s">
        <v>195</v>
      </c>
      <c r="B160" s="7" t="s">
        <v>601</v>
      </c>
      <c r="C160" s="7" t="s">
        <v>265</v>
      </c>
      <c r="D160" s="34">
        <v>3162</v>
      </c>
      <c r="E160" s="6"/>
      <c r="F160" s="8"/>
      <c r="G160" s="8"/>
      <c r="H160" s="8"/>
      <c r="I160" s="8"/>
      <c r="J160" s="8"/>
      <c r="K160" s="8"/>
      <c r="L160" s="8"/>
      <c r="M160" s="8"/>
      <c r="N160" s="8"/>
      <c r="O160" s="8"/>
    </row>
    <row r="161" spans="1:15" x14ac:dyDescent="0.25">
      <c r="A161" s="33" t="s">
        <v>196</v>
      </c>
      <c r="B161" s="7" t="s">
        <v>599</v>
      </c>
      <c r="C161" s="7" t="s">
        <v>265</v>
      </c>
      <c r="D161" s="34">
        <v>4541</v>
      </c>
      <c r="E161" s="6"/>
      <c r="F161" s="8"/>
      <c r="G161" s="8"/>
      <c r="H161" s="8"/>
      <c r="I161" s="8"/>
      <c r="J161" s="8"/>
      <c r="K161" s="8"/>
      <c r="L161" s="8"/>
      <c r="M161" s="8"/>
      <c r="N161" s="8"/>
      <c r="O161" s="8"/>
    </row>
    <row r="162" spans="1:15" x14ac:dyDescent="0.25">
      <c r="A162" s="33" t="s">
        <v>593</v>
      </c>
      <c r="B162" s="7" t="s">
        <v>599</v>
      </c>
      <c r="C162" s="7" t="s">
        <v>265</v>
      </c>
      <c r="D162" s="34">
        <v>3902</v>
      </c>
      <c r="E162" s="6"/>
      <c r="F162" s="8"/>
      <c r="G162" s="8"/>
      <c r="H162" s="8"/>
      <c r="I162" s="8"/>
      <c r="J162" s="8"/>
      <c r="K162" s="8"/>
      <c r="L162" s="8"/>
      <c r="M162" s="8"/>
      <c r="N162" s="8"/>
      <c r="O162" s="8"/>
    </row>
    <row r="163" spans="1:15" x14ac:dyDescent="0.25">
      <c r="A163" s="33" t="s">
        <v>594</v>
      </c>
      <c r="B163" s="7" t="s">
        <v>599</v>
      </c>
      <c r="C163" s="7" t="s">
        <v>265</v>
      </c>
      <c r="D163" s="34">
        <v>4505</v>
      </c>
      <c r="E163" s="6"/>
      <c r="F163" s="8"/>
      <c r="G163" s="8"/>
      <c r="H163" s="8"/>
      <c r="I163" s="8"/>
      <c r="J163" s="8"/>
      <c r="K163" s="8"/>
      <c r="L163" s="8"/>
      <c r="M163" s="8"/>
      <c r="N163" s="8"/>
      <c r="O163" s="8"/>
    </row>
    <row r="164" spans="1:15" x14ac:dyDescent="0.25">
      <c r="A164" s="33" t="s">
        <v>199</v>
      </c>
      <c r="B164" s="7" t="s">
        <v>599</v>
      </c>
      <c r="C164" s="7" t="s">
        <v>265</v>
      </c>
      <c r="D164" s="34">
        <v>4348</v>
      </c>
      <c r="E164" s="6"/>
      <c r="F164" s="8"/>
      <c r="G164" s="8"/>
      <c r="H164" s="8"/>
      <c r="I164" s="8"/>
      <c r="J164" s="8"/>
      <c r="K164" s="8"/>
      <c r="L164" s="8"/>
      <c r="M164" s="8"/>
      <c r="N164" s="8"/>
      <c r="O164" s="8"/>
    </row>
    <row r="165" spans="1:15" x14ac:dyDescent="0.25">
      <c r="A165" s="33" t="s">
        <v>200</v>
      </c>
      <c r="B165" s="7" t="s">
        <v>37</v>
      </c>
      <c r="C165" s="7" t="s">
        <v>265</v>
      </c>
      <c r="D165" s="34">
        <v>782</v>
      </c>
      <c r="E165" s="6"/>
      <c r="F165" s="8"/>
      <c r="G165" s="8"/>
      <c r="H165" s="8"/>
      <c r="I165" s="8"/>
      <c r="J165" s="8"/>
      <c r="K165" s="8"/>
      <c r="L165" s="8"/>
      <c r="M165" s="8"/>
      <c r="N165" s="8"/>
      <c r="O165" s="8"/>
    </row>
    <row r="166" spans="1:15" x14ac:dyDescent="0.25">
      <c r="A166" s="33" t="s">
        <v>201</v>
      </c>
      <c r="B166" s="7" t="s">
        <v>13</v>
      </c>
      <c r="C166" s="7" t="s">
        <v>265</v>
      </c>
      <c r="D166" s="34">
        <v>3483</v>
      </c>
      <c r="E166" s="6"/>
      <c r="F166" s="8"/>
      <c r="G166" s="8"/>
      <c r="H166" s="8"/>
      <c r="I166" s="8"/>
      <c r="J166" s="8"/>
      <c r="K166" s="8"/>
      <c r="L166" s="8"/>
      <c r="M166" s="8"/>
      <c r="N166" s="8"/>
      <c r="O166" s="8"/>
    </row>
    <row r="167" spans="1:15" x14ac:dyDescent="0.25">
      <c r="A167" s="33" t="s">
        <v>202</v>
      </c>
      <c r="B167" s="7" t="s">
        <v>37</v>
      </c>
      <c r="C167" s="7" t="s">
        <v>265</v>
      </c>
      <c r="D167" s="34">
        <v>843</v>
      </c>
      <c r="E167" s="6"/>
      <c r="F167" s="8"/>
      <c r="G167" s="8"/>
      <c r="H167" s="8"/>
      <c r="I167" s="8"/>
      <c r="J167" s="8"/>
      <c r="K167" s="8"/>
      <c r="L167" s="8"/>
      <c r="M167" s="8"/>
      <c r="N167" s="8"/>
      <c r="O167" s="8"/>
    </row>
    <row r="168" spans="1:15" x14ac:dyDescent="0.25">
      <c r="A168" s="33" t="s">
        <v>203</v>
      </c>
      <c r="B168" s="7" t="s">
        <v>13</v>
      </c>
      <c r="C168" s="7" t="s">
        <v>265</v>
      </c>
      <c r="D168" s="34">
        <v>4393</v>
      </c>
      <c r="E168" s="6"/>
      <c r="F168" s="8"/>
      <c r="G168" s="8"/>
      <c r="H168" s="8"/>
      <c r="I168" s="8"/>
      <c r="J168" s="8"/>
      <c r="K168" s="8"/>
      <c r="L168" s="8"/>
      <c r="M168" s="8"/>
      <c r="N168" s="8"/>
      <c r="O168" s="8"/>
    </row>
    <row r="169" spans="1:15" x14ac:dyDescent="0.25">
      <c r="A169" s="33" t="s">
        <v>205</v>
      </c>
      <c r="B169" s="7" t="s">
        <v>599</v>
      </c>
      <c r="C169" s="7" t="s">
        <v>265</v>
      </c>
      <c r="D169" s="34">
        <v>4269</v>
      </c>
      <c r="E169" s="6"/>
      <c r="F169" s="8"/>
      <c r="G169" s="8"/>
      <c r="H169" s="8"/>
      <c r="I169" s="8"/>
      <c r="J169" s="8"/>
      <c r="K169" s="8"/>
      <c r="L169" s="8"/>
      <c r="M169" s="8"/>
      <c r="N169" s="8"/>
      <c r="O169" s="8"/>
    </row>
    <row r="170" spans="1:15" x14ac:dyDescent="0.25">
      <c r="A170" s="33" t="s">
        <v>595</v>
      </c>
      <c r="B170" s="7" t="s">
        <v>599</v>
      </c>
      <c r="C170" s="7" t="s">
        <v>265</v>
      </c>
      <c r="D170" s="34">
        <v>348</v>
      </c>
      <c r="E170" s="6"/>
      <c r="F170" s="8"/>
      <c r="G170" s="8"/>
      <c r="H170" s="8"/>
      <c r="I170" s="8"/>
      <c r="J170" s="8" t="s">
        <v>245</v>
      </c>
      <c r="K170" s="8" t="s">
        <v>244</v>
      </c>
      <c r="L170" s="8" t="s">
        <v>245</v>
      </c>
      <c r="M170" s="8" t="s">
        <v>245</v>
      </c>
      <c r="N170" s="8"/>
      <c r="O170" s="8"/>
    </row>
    <row r="171" spans="1:15" x14ac:dyDescent="0.25">
      <c r="A171" s="33" t="s">
        <v>207</v>
      </c>
      <c r="B171" s="7" t="s">
        <v>599</v>
      </c>
      <c r="C171" s="7" t="s">
        <v>265</v>
      </c>
      <c r="D171" s="34">
        <v>3165</v>
      </c>
      <c r="E171" s="6"/>
      <c r="F171" s="8"/>
      <c r="G171" s="8"/>
      <c r="H171" s="8"/>
      <c r="I171" s="8"/>
      <c r="J171" s="8"/>
      <c r="K171" s="8"/>
      <c r="L171" s="8"/>
      <c r="M171" s="8"/>
      <c r="N171" s="8"/>
      <c r="O171" s="8"/>
    </row>
    <row r="172" spans="1:15" x14ac:dyDescent="0.25">
      <c r="A172" s="33" t="s">
        <v>596</v>
      </c>
      <c r="B172" s="7" t="s">
        <v>599</v>
      </c>
      <c r="C172" s="7" t="s">
        <v>265</v>
      </c>
      <c r="D172" s="34">
        <v>469</v>
      </c>
      <c r="E172" s="6"/>
      <c r="F172" s="8"/>
      <c r="G172" s="8"/>
      <c r="H172" s="8"/>
      <c r="I172" s="8"/>
      <c r="J172" s="8" t="s">
        <v>245</v>
      </c>
      <c r="K172" s="8" t="s">
        <v>244</v>
      </c>
      <c r="L172" s="8" t="s">
        <v>245</v>
      </c>
      <c r="M172" s="8" t="s">
        <v>245</v>
      </c>
      <c r="N172" s="8"/>
      <c r="O172" s="8"/>
    </row>
    <row r="173" spans="1:15" x14ac:dyDescent="0.25">
      <c r="A173" s="33" t="s">
        <v>209</v>
      </c>
      <c r="B173" s="7" t="s">
        <v>13</v>
      </c>
      <c r="C173" s="7" t="s">
        <v>265</v>
      </c>
      <c r="D173" s="34">
        <v>1599</v>
      </c>
      <c r="E173" s="6"/>
      <c r="F173" s="8"/>
      <c r="G173" s="8"/>
      <c r="H173" s="8"/>
      <c r="I173" s="8"/>
      <c r="J173" s="8"/>
      <c r="K173" s="8"/>
      <c r="L173" s="8"/>
      <c r="M173" s="8"/>
      <c r="N173" s="8"/>
      <c r="O173" s="8"/>
    </row>
    <row r="174" spans="1:15" x14ac:dyDescent="0.25">
      <c r="A174" s="33" t="s">
        <v>210</v>
      </c>
      <c r="B174" s="7" t="s">
        <v>58</v>
      </c>
      <c r="C174" s="7" t="s">
        <v>265</v>
      </c>
      <c r="D174" s="34">
        <v>3742</v>
      </c>
      <c r="E174" s="6"/>
      <c r="F174" s="8"/>
      <c r="G174" s="8"/>
      <c r="H174" s="8"/>
      <c r="I174" s="8"/>
      <c r="J174" s="8"/>
      <c r="K174" s="8"/>
      <c r="L174" s="8"/>
      <c r="M174" s="8"/>
      <c r="N174" s="8"/>
      <c r="O174" s="8"/>
    </row>
    <row r="175" spans="1:15" x14ac:dyDescent="0.25">
      <c r="A175" s="33" t="s">
        <v>211</v>
      </c>
      <c r="B175" s="7" t="s">
        <v>599</v>
      </c>
      <c r="C175" s="7" t="s">
        <v>265</v>
      </c>
      <c r="D175" s="34">
        <v>4542</v>
      </c>
      <c r="E175" s="6"/>
      <c r="F175" s="8"/>
      <c r="G175" s="8"/>
      <c r="H175" s="8"/>
      <c r="I175" s="8"/>
      <c r="J175" s="8"/>
      <c r="K175" s="8"/>
      <c r="L175" s="8"/>
      <c r="M175" s="8"/>
      <c r="N175" s="8"/>
      <c r="O175" s="8"/>
    </row>
    <row r="176" spans="1:15" x14ac:dyDescent="0.25">
      <c r="A176" s="33" t="s">
        <v>212</v>
      </c>
      <c r="B176" s="7" t="s">
        <v>599</v>
      </c>
      <c r="C176" s="7" t="s">
        <v>265</v>
      </c>
      <c r="D176" s="34">
        <v>3977</v>
      </c>
      <c r="E176" s="6"/>
      <c r="F176" s="8"/>
      <c r="G176" s="8"/>
      <c r="H176" s="8"/>
      <c r="I176" s="8"/>
      <c r="J176" s="8"/>
      <c r="K176" s="8"/>
      <c r="L176" s="8"/>
      <c r="M176" s="8"/>
      <c r="N176" s="8"/>
      <c r="O176" s="8"/>
    </row>
    <row r="177" spans="1:15" x14ac:dyDescent="0.25">
      <c r="A177" s="33" t="s">
        <v>213</v>
      </c>
      <c r="B177" s="7" t="s">
        <v>58</v>
      </c>
      <c r="C177" s="7" t="s">
        <v>265</v>
      </c>
      <c r="D177" s="34">
        <v>3718</v>
      </c>
      <c r="E177" s="6"/>
      <c r="F177" s="8"/>
      <c r="G177" s="8"/>
      <c r="H177" s="8"/>
      <c r="I177" s="8"/>
      <c r="J177" s="8"/>
      <c r="K177" s="8"/>
      <c r="L177" s="8"/>
      <c r="M177" s="8"/>
      <c r="N177" s="8"/>
      <c r="O177" s="8"/>
    </row>
    <row r="178" spans="1:15" x14ac:dyDescent="0.25">
      <c r="A178" s="33" t="s">
        <v>214</v>
      </c>
      <c r="B178" s="7" t="s">
        <v>22</v>
      </c>
      <c r="C178" s="7" t="s">
        <v>265</v>
      </c>
      <c r="D178" s="34">
        <v>3719</v>
      </c>
      <c r="E178" s="6"/>
      <c r="F178" s="8"/>
      <c r="G178" s="8"/>
      <c r="H178" s="8"/>
      <c r="I178" s="8"/>
      <c r="J178" s="8"/>
      <c r="K178" s="8"/>
      <c r="L178" s="8"/>
      <c r="M178" s="8"/>
      <c r="N178" s="8"/>
      <c r="O178" s="8"/>
    </row>
    <row r="179" spans="1:15" x14ac:dyDescent="0.25">
      <c r="A179" s="33" t="s">
        <v>215</v>
      </c>
      <c r="B179" s="7" t="s">
        <v>13</v>
      </c>
      <c r="C179" s="7" t="s">
        <v>265</v>
      </c>
      <c r="D179" s="34">
        <v>929</v>
      </c>
      <c r="E179" s="6"/>
      <c r="F179" s="8"/>
      <c r="G179" s="8"/>
      <c r="H179" s="8"/>
      <c r="I179" s="8"/>
      <c r="J179" s="8"/>
      <c r="K179" s="8"/>
      <c r="L179" s="8"/>
      <c r="M179" s="8"/>
      <c r="N179" s="8"/>
      <c r="O179" s="8"/>
    </row>
    <row r="180" spans="1:15" x14ac:dyDescent="0.25">
      <c r="A180" s="33" t="s">
        <v>216</v>
      </c>
      <c r="B180" s="7" t="s">
        <v>58</v>
      </c>
      <c r="C180" s="7" t="s">
        <v>265</v>
      </c>
      <c r="D180" s="34">
        <v>4412</v>
      </c>
      <c r="E180" s="6"/>
      <c r="F180" s="8"/>
      <c r="G180" s="8"/>
      <c r="H180" s="8"/>
      <c r="I180" s="8"/>
      <c r="J180" s="8"/>
      <c r="K180" s="8"/>
      <c r="L180" s="8"/>
      <c r="M180" s="8"/>
      <c r="N180" s="8"/>
      <c r="O180" s="8"/>
    </row>
    <row r="181" spans="1:15" x14ac:dyDescent="0.25">
      <c r="A181" s="33" t="s">
        <v>217</v>
      </c>
      <c r="B181" s="7" t="s">
        <v>599</v>
      </c>
      <c r="C181" s="7" t="s">
        <v>265</v>
      </c>
      <c r="D181" s="34">
        <v>3741</v>
      </c>
      <c r="E181" s="6"/>
      <c r="F181" s="8"/>
      <c r="G181" s="8"/>
      <c r="H181" s="8"/>
      <c r="I181" s="8"/>
      <c r="J181" s="8"/>
      <c r="K181" s="8"/>
      <c r="L181" s="8"/>
      <c r="M181" s="8"/>
      <c r="N181" s="8"/>
      <c r="O181" s="8"/>
    </row>
    <row r="182" spans="1:15" x14ac:dyDescent="0.25">
      <c r="A182" s="33" t="s">
        <v>218</v>
      </c>
      <c r="B182" s="7" t="s">
        <v>602</v>
      </c>
      <c r="C182" s="7" t="s">
        <v>265</v>
      </c>
      <c r="D182" s="34">
        <v>465</v>
      </c>
      <c r="E182" s="6"/>
      <c r="F182" s="8"/>
      <c r="G182" s="8"/>
      <c r="H182" s="8"/>
      <c r="I182" s="8"/>
      <c r="J182" s="8"/>
      <c r="K182" s="8"/>
      <c r="L182" s="8"/>
      <c r="M182" s="8"/>
      <c r="N182" s="8"/>
      <c r="O182" s="8"/>
    </row>
    <row r="183" spans="1:15" x14ac:dyDescent="0.25">
      <c r="A183" s="33" t="s">
        <v>219</v>
      </c>
      <c r="B183" s="7" t="s">
        <v>599</v>
      </c>
      <c r="C183" s="7" t="s">
        <v>265</v>
      </c>
      <c r="D183" s="34">
        <v>3270</v>
      </c>
      <c r="E183" s="6"/>
      <c r="F183" s="8"/>
      <c r="G183" s="8"/>
      <c r="H183" s="8"/>
      <c r="I183" s="8"/>
      <c r="J183" s="8"/>
      <c r="K183" s="8"/>
      <c r="L183" s="8"/>
      <c r="M183" s="8"/>
      <c r="N183" s="8"/>
      <c r="O183" s="8"/>
    </row>
    <row r="184" spans="1:15" x14ac:dyDescent="0.25">
      <c r="A184" s="33" t="s">
        <v>220</v>
      </c>
      <c r="B184" s="7" t="s">
        <v>599</v>
      </c>
      <c r="C184" s="7" t="s">
        <v>265</v>
      </c>
      <c r="D184" s="34">
        <v>3479</v>
      </c>
      <c r="E184" s="6"/>
      <c r="F184" s="8"/>
      <c r="G184" s="8"/>
      <c r="H184" s="8"/>
      <c r="I184" s="8"/>
      <c r="J184" s="8"/>
      <c r="K184" s="8"/>
      <c r="L184" s="8"/>
      <c r="M184" s="8"/>
      <c r="N184" s="8"/>
      <c r="O184" s="8"/>
    </row>
    <row r="185" spans="1:15" x14ac:dyDescent="0.25">
      <c r="A185" s="33" t="s">
        <v>597</v>
      </c>
      <c r="B185" s="7" t="s">
        <v>58</v>
      </c>
      <c r="C185" s="7" t="s">
        <v>265</v>
      </c>
      <c r="D185" s="34">
        <v>1006</v>
      </c>
      <c r="E185" s="6"/>
      <c r="F185" s="8"/>
      <c r="G185" s="8"/>
      <c r="H185" s="8"/>
      <c r="I185" s="8"/>
      <c r="J185" s="8"/>
      <c r="K185" s="8"/>
      <c r="L185" s="8"/>
      <c r="M185" s="8"/>
      <c r="N185" s="8"/>
      <c r="O185" s="8"/>
    </row>
    <row r="186" spans="1:15" x14ac:dyDescent="0.25">
      <c r="A186" s="33" t="s">
        <v>222</v>
      </c>
      <c r="B186" s="7" t="s">
        <v>599</v>
      </c>
      <c r="C186" s="7" t="s">
        <v>265</v>
      </c>
      <c r="D186" s="34">
        <v>4537</v>
      </c>
      <c r="E186" s="6"/>
      <c r="F186" s="8"/>
      <c r="G186" s="8"/>
      <c r="H186" s="8"/>
      <c r="I186" s="8"/>
      <c r="J186" s="8"/>
      <c r="K186" s="8"/>
      <c r="L186" s="8"/>
      <c r="M186" s="8"/>
      <c r="N186" s="8"/>
      <c r="O186" s="8"/>
    </row>
    <row r="187" spans="1:15" x14ac:dyDescent="0.25">
      <c r="A187" s="33" t="s">
        <v>223</v>
      </c>
      <c r="B187" s="7" t="s">
        <v>10</v>
      </c>
      <c r="C187" s="7" t="s">
        <v>265</v>
      </c>
      <c r="D187" s="34">
        <v>1503</v>
      </c>
      <c r="E187" s="6"/>
      <c r="F187" s="8"/>
      <c r="G187" s="8"/>
      <c r="H187" s="8"/>
      <c r="I187" s="8"/>
      <c r="J187" s="8"/>
      <c r="K187" s="8"/>
      <c r="L187" s="8"/>
      <c r="M187" s="8"/>
      <c r="N187" s="8"/>
      <c r="O187" s="8"/>
    </row>
    <row r="188" spans="1:15" x14ac:dyDescent="0.25">
      <c r="A188" s="33" t="s">
        <v>225</v>
      </c>
      <c r="B188" s="7" t="s">
        <v>58</v>
      </c>
      <c r="C188" s="7" t="s">
        <v>265</v>
      </c>
      <c r="D188" s="34">
        <v>3979</v>
      </c>
      <c r="E188" s="6"/>
      <c r="F188" s="8"/>
      <c r="G188" s="8"/>
      <c r="H188" s="8"/>
      <c r="I188" s="8"/>
      <c r="J188" s="8"/>
      <c r="K188" s="8"/>
      <c r="L188" s="8"/>
      <c r="M188" s="8"/>
      <c r="N188" s="8"/>
      <c r="O188" s="8"/>
    </row>
    <row r="189" spans="1:15" x14ac:dyDescent="0.25">
      <c r="A189" s="33" t="s">
        <v>227</v>
      </c>
      <c r="B189" s="7" t="s">
        <v>37</v>
      </c>
      <c r="C189" s="7" t="s">
        <v>265</v>
      </c>
      <c r="D189" s="34">
        <v>4421</v>
      </c>
      <c r="E189" s="6"/>
      <c r="F189" s="8"/>
      <c r="G189" s="8"/>
      <c r="H189" s="8"/>
      <c r="I189" s="8"/>
      <c r="J189" s="8"/>
      <c r="K189" s="8"/>
      <c r="L189" s="8"/>
      <c r="M189" s="8"/>
      <c r="N189" s="8"/>
      <c r="O189" s="8"/>
    </row>
    <row r="190" spans="1:15" x14ac:dyDescent="0.25">
      <c r="A190" s="33" t="s">
        <v>224</v>
      </c>
      <c r="B190" s="7" t="s">
        <v>599</v>
      </c>
      <c r="C190" s="7" t="s">
        <v>265</v>
      </c>
      <c r="D190" s="34">
        <v>1259</v>
      </c>
      <c r="E190" s="6"/>
      <c r="F190" s="8"/>
      <c r="G190" s="8"/>
      <c r="H190" s="8"/>
      <c r="I190" s="8"/>
      <c r="J190" s="8"/>
      <c r="K190" s="8"/>
      <c r="L190" s="8"/>
      <c r="M190" s="8"/>
      <c r="N190" s="8"/>
      <c r="O190" s="8"/>
    </row>
    <row r="191" spans="1:15" x14ac:dyDescent="0.25">
      <c r="A191" s="33" t="s">
        <v>226</v>
      </c>
      <c r="B191" s="7" t="s">
        <v>599</v>
      </c>
      <c r="C191" s="7" t="s">
        <v>265</v>
      </c>
      <c r="D191" s="34">
        <v>3997</v>
      </c>
      <c r="E191" s="6"/>
      <c r="F191" s="8"/>
      <c r="G191" s="8"/>
      <c r="H191" s="8"/>
      <c r="I191" s="8"/>
      <c r="J191" s="8"/>
      <c r="K191" s="8"/>
      <c r="L191" s="8"/>
      <c r="M191" s="8"/>
      <c r="N191" s="8"/>
      <c r="O191" s="8"/>
    </row>
    <row r="192" spans="1:15" x14ac:dyDescent="0.25">
      <c r="A192" s="33" t="s">
        <v>229</v>
      </c>
      <c r="B192" s="7" t="s">
        <v>13</v>
      </c>
      <c r="C192" s="7" t="s">
        <v>265</v>
      </c>
      <c r="D192" s="34">
        <v>707</v>
      </c>
      <c r="E192" s="6"/>
      <c r="F192" s="8"/>
      <c r="G192" s="8"/>
      <c r="H192" s="8"/>
      <c r="I192" s="8"/>
      <c r="J192" s="8"/>
      <c r="K192" s="8"/>
      <c r="L192" s="8"/>
      <c r="M192" s="8"/>
      <c r="N192" s="8"/>
      <c r="O192" s="8"/>
    </row>
    <row r="193" spans="1:15" x14ac:dyDescent="0.25">
      <c r="A193" s="33" t="s">
        <v>230</v>
      </c>
      <c r="B193" s="7" t="s">
        <v>599</v>
      </c>
      <c r="C193" s="7" t="s">
        <v>265</v>
      </c>
      <c r="D193" s="34">
        <v>1855</v>
      </c>
      <c r="E193" s="6"/>
      <c r="F193" s="8"/>
      <c r="G193" s="8"/>
      <c r="H193" s="8"/>
      <c r="I193" s="8"/>
      <c r="J193" s="8" t="s">
        <v>245</v>
      </c>
      <c r="K193" s="8" t="s">
        <v>244</v>
      </c>
      <c r="L193" s="8" t="s">
        <v>245</v>
      </c>
      <c r="M193" s="8" t="s">
        <v>245</v>
      </c>
      <c r="N193" s="8"/>
      <c r="O193" s="8"/>
    </row>
    <row r="194" spans="1:15" x14ac:dyDescent="0.25">
      <c r="A194" s="33" t="s">
        <v>231</v>
      </c>
      <c r="B194" s="7" t="s">
        <v>599</v>
      </c>
      <c r="C194" s="7" t="s">
        <v>265</v>
      </c>
      <c r="D194" s="34">
        <v>1631</v>
      </c>
      <c r="E194" s="6"/>
      <c r="F194" s="8"/>
      <c r="G194" s="8"/>
      <c r="H194" s="8"/>
      <c r="I194" s="8"/>
      <c r="J194" s="8"/>
      <c r="K194" s="8"/>
      <c r="L194" s="8"/>
      <c r="M194" s="8"/>
      <c r="N194" s="8"/>
      <c r="O194" s="8"/>
    </row>
    <row r="195" spans="1:15" x14ac:dyDescent="0.25">
      <c r="A195" s="33" t="s">
        <v>598</v>
      </c>
      <c r="B195" s="7" t="s">
        <v>599</v>
      </c>
      <c r="C195" s="7" t="s">
        <v>265</v>
      </c>
      <c r="D195" s="34">
        <v>3601</v>
      </c>
      <c r="E195" s="6"/>
      <c r="F195" s="8"/>
      <c r="G195" s="8"/>
      <c r="H195" s="8"/>
      <c r="I195" s="8"/>
      <c r="J195" s="8"/>
      <c r="K195" s="8"/>
      <c r="L195" s="8"/>
      <c r="M195" s="8"/>
      <c r="N195" s="8"/>
      <c r="O195" s="8"/>
    </row>
    <row r="196" spans="1:15" x14ac:dyDescent="0.25">
      <c r="A196" s="33" t="s">
        <v>232</v>
      </c>
      <c r="B196" s="7" t="s">
        <v>58</v>
      </c>
      <c r="C196" s="7" t="s">
        <v>265</v>
      </c>
      <c r="D196" s="34">
        <v>3731</v>
      </c>
      <c r="E196" s="6"/>
      <c r="F196" s="8"/>
      <c r="G196" s="8"/>
      <c r="H196" s="8"/>
      <c r="I196" s="8"/>
      <c r="J196" s="8"/>
      <c r="K196" s="8"/>
      <c r="L196" s="8"/>
      <c r="M196" s="8"/>
      <c r="N196" s="8"/>
      <c r="O196" s="8"/>
    </row>
    <row r="197" spans="1:15" x14ac:dyDescent="0.25">
      <c r="A197" s="33" t="s">
        <v>234</v>
      </c>
      <c r="B197" s="7" t="s">
        <v>13</v>
      </c>
      <c r="C197" s="7" t="s">
        <v>265</v>
      </c>
      <c r="D197" s="34">
        <v>3776</v>
      </c>
      <c r="E197" s="6"/>
      <c r="F197" s="8"/>
      <c r="G197" s="8"/>
      <c r="H197" s="8"/>
      <c r="I197" s="8"/>
      <c r="J197" s="8"/>
      <c r="K197" s="8"/>
      <c r="L197" s="8"/>
      <c r="M197" s="8"/>
      <c r="N197" s="8"/>
      <c r="O197" s="8"/>
    </row>
    <row r="198" spans="1:15" x14ac:dyDescent="0.25">
      <c r="A198" s="33" t="s">
        <v>235</v>
      </c>
      <c r="B198" s="7" t="s">
        <v>599</v>
      </c>
      <c r="C198" s="7" t="s">
        <v>265</v>
      </c>
      <c r="D198" s="34">
        <v>4540</v>
      </c>
      <c r="E198" s="6"/>
      <c r="F198" s="8"/>
      <c r="G198" s="8"/>
      <c r="H198" s="8"/>
      <c r="I198" s="8"/>
      <c r="J198" s="8"/>
      <c r="K198" s="8"/>
      <c r="L198" s="8"/>
      <c r="M198" s="8"/>
      <c r="N198" s="8"/>
      <c r="O198" s="8"/>
    </row>
    <row r="199" spans="1:15" x14ac:dyDescent="0.25">
      <c r="A199" s="33" t="s">
        <v>236</v>
      </c>
      <c r="B199" s="7" t="s">
        <v>599</v>
      </c>
      <c r="C199" s="7" t="s">
        <v>265</v>
      </c>
      <c r="D199" s="34">
        <v>4586</v>
      </c>
      <c r="E199" s="6"/>
      <c r="F199" s="8"/>
      <c r="G199" s="8"/>
      <c r="H199" s="8"/>
      <c r="I199" s="8"/>
      <c r="J199" s="8"/>
      <c r="K199" s="8"/>
      <c r="L199" s="8"/>
      <c r="M199" s="8"/>
      <c r="N199" s="8"/>
      <c r="O199" s="8"/>
    </row>
    <row r="200" spans="1:15" x14ac:dyDescent="0.25">
      <c r="A200" s="33" t="s">
        <v>527</v>
      </c>
      <c r="B200" s="8" t="s">
        <v>58</v>
      </c>
      <c r="C200" s="37" t="s">
        <v>270</v>
      </c>
      <c r="D200" s="34">
        <v>6</v>
      </c>
      <c r="E200" s="8" t="s">
        <v>247</v>
      </c>
      <c r="F200" s="8"/>
      <c r="G200" s="8"/>
      <c r="H200" s="8"/>
      <c r="I200" s="8"/>
      <c r="J200" s="8"/>
      <c r="K200" s="8"/>
      <c r="L200" s="8"/>
      <c r="M200" s="8"/>
      <c r="N200" s="8"/>
      <c r="O200" s="8"/>
    </row>
    <row r="201" spans="1:15" x14ac:dyDescent="0.25">
      <c r="A201" s="6" t="s">
        <v>528</v>
      </c>
      <c r="B201" s="8" t="s">
        <v>4</v>
      </c>
      <c r="C201" s="37" t="s">
        <v>270</v>
      </c>
      <c r="D201" s="34">
        <v>12</v>
      </c>
      <c r="E201" s="8" t="s">
        <v>247</v>
      </c>
      <c r="F201" s="8"/>
      <c r="G201" s="8"/>
      <c r="H201" s="8"/>
      <c r="I201" s="8"/>
      <c r="J201" s="8"/>
      <c r="K201" s="8"/>
      <c r="L201" s="8"/>
      <c r="M201" s="8"/>
      <c r="N201" s="8"/>
      <c r="O201" s="8"/>
    </row>
    <row r="202" spans="1:15" ht="15" customHeight="1" x14ac:dyDescent="0.25">
      <c r="A202" s="6" t="s">
        <v>281</v>
      </c>
      <c r="B202" s="8" t="s">
        <v>4</v>
      </c>
      <c r="C202" s="37" t="s">
        <v>270</v>
      </c>
      <c r="D202" s="34">
        <v>13</v>
      </c>
      <c r="E202" s="8" t="s">
        <v>247</v>
      </c>
      <c r="F202" s="8"/>
      <c r="G202" s="8"/>
      <c r="H202" s="8"/>
      <c r="I202" s="8"/>
      <c r="J202" s="8"/>
      <c r="K202" s="8"/>
      <c r="L202" s="8"/>
      <c r="M202" s="8"/>
      <c r="N202" s="8"/>
      <c r="O202" s="8"/>
    </row>
    <row r="203" spans="1:15" ht="15" customHeight="1" x14ac:dyDescent="0.25">
      <c r="A203" s="6" t="s">
        <v>287</v>
      </c>
      <c r="B203" s="8" t="s">
        <v>10</v>
      </c>
      <c r="C203" s="37" t="s">
        <v>270</v>
      </c>
      <c r="D203" s="34">
        <v>97</v>
      </c>
      <c r="E203" s="8" t="s">
        <v>247</v>
      </c>
      <c r="F203" s="8"/>
      <c r="G203" s="8"/>
      <c r="H203" s="8"/>
      <c r="I203" s="8"/>
      <c r="J203" s="8"/>
      <c r="K203" s="8"/>
      <c r="L203" s="8"/>
      <c r="M203" s="8"/>
      <c r="N203" s="8"/>
      <c r="O203" s="8"/>
    </row>
    <row r="204" spans="1:15" ht="15" customHeight="1" x14ac:dyDescent="0.25">
      <c r="A204" s="6" t="s">
        <v>289</v>
      </c>
      <c r="B204" s="8" t="s">
        <v>4</v>
      </c>
      <c r="C204" s="37" t="s">
        <v>270</v>
      </c>
      <c r="D204" s="34">
        <v>428</v>
      </c>
      <c r="E204" s="8" t="s">
        <v>247</v>
      </c>
      <c r="F204" s="8"/>
      <c r="G204" s="8"/>
      <c r="H204" s="8"/>
      <c r="I204" s="8"/>
      <c r="J204" s="8"/>
      <c r="K204" s="8"/>
      <c r="L204" s="8"/>
      <c r="M204" s="8"/>
      <c r="N204" s="8"/>
      <c r="O204" s="8"/>
    </row>
    <row r="205" spans="1:15" ht="15" customHeight="1" x14ac:dyDescent="0.25">
      <c r="A205" s="6" t="s">
        <v>524</v>
      </c>
      <c r="B205" s="8" t="s">
        <v>4</v>
      </c>
      <c r="C205" s="37" t="s">
        <v>270</v>
      </c>
      <c r="D205" s="34">
        <v>805</v>
      </c>
      <c r="E205" s="8" t="s">
        <v>247</v>
      </c>
      <c r="F205" s="8"/>
      <c r="G205" s="8"/>
      <c r="H205" s="8"/>
      <c r="I205" s="8"/>
      <c r="J205" s="8"/>
      <c r="K205" s="8"/>
      <c r="L205" s="8"/>
      <c r="M205" s="8"/>
      <c r="N205" s="8"/>
      <c r="O205" s="8"/>
    </row>
    <row r="206" spans="1:15" ht="15" customHeight="1" x14ac:dyDescent="0.25">
      <c r="A206" s="6" t="s">
        <v>277</v>
      </c>
      <c r="B206" s="8" t="s">
        <v>4</v>
      </c>
      <c r="C206" s="37" t="s">
        <v>270</v>
      </c>
      <c r="D206" s="34">
        <v>953</v>
      </c>
      <c r="E206" s="8" t="s">
        <v>247</v>
      </c>
      <c r="F206" s="8"/>
      <c r="G206" s="8"/>
      <c r="H206" s="8"/>
      <c r="I206" s="8"/>
      <c r="J206" s="8"/>
      <c r="K206" s="8"/>
      <c r="L206" s="8"/>
      <c r="M206" s="8"/>
      <c r="N206" s="8"/>
      <c r="O206" s="8"/>
    </row>
    <row r="207" spans="1:15" ht="15" customHeight="1" x14ac:dyDescent="0.25">
      <c r="A207" s="6" t="s">
        <v>279</v>
      </c>
      <c r="B207" s="8" t="s">
        <v>4</v>
      </c>
      <c r="C207" s="37" t="s">
        <v>270</v>
      </c>
      <c r="D207" s="34">
        <v>1076</v>
      </c>
      <c r="E207" s="8" t="s">
        <v>247</v>
      </c>
      <c r="F207" s="8"/>
      <c r="G207" s="8"/>
      <c r="H207" s="8"/>
      <c r="I207" s="8"/>
      <c r="J207" s="8"/>
      <c r="K207" s="8"/>
      <c r="L207" s="8"/>
      <c r="M207" s="8"/>
      <c r="N207" s="8"/>
      <c r="O207" s="8"/>
    </row>
    <row r="208" spans="1:15" ht="15" customHeight="1" x14ac:dyDescent="0.25">
      <c r="A208" s="6" t="s">
        <v>282</v>
      </c>
      <c r="B208" s="8" t="s">
        <v>4</v>
      </c>
      <c r="C208" s="37" t="s">
        <v>270</v>
      </c>
      <c r="D208" s="34">
        <v>1255</v>
      </c>
      <c r="E208" s="8" t="s">
        <v>247</v>
      </c>
      <c r="F208" s="8"/>
      <c r="G208" s="8"/>
      <c r="H208" s="8"/>
      <c r="I208" s="8"/>
      <c r="J208" s="8"/>
      <c r="K208" s="8"/>
      <c r="L208" s="8"/>
      <c r="M208" s="8"/>
      <c r="N208" s="8"/>
      <c r="O208" s="8"/>
    </row>
    <row r="209" spans="1:15" ht="15" customHeight="1" x14ac:dyDescent="0.25">
      <c r="A209" s="6" t="s">
        <v>286</v>
      </c>
      <c r="B209" s="8" t="s">
        <v>32</v>
      </c>
      <c r="C209" s="37" t="s">
        <v>270</v>
      </c>
      <c r="D209" s="34">
        <v>1654</v>
      </c>
      <c r="E209" s="8" t="s">
        <v>247</v>
      </c>
      <c r="F209" s="8"/>
      <c r="G209" s="8"/>
      <c r="H209" s="8"/>
      <c r="I209" s="8"/>
      <c r="J209" s="8"/>
      <c r="K209" s="8"/>
      <c r="L209" s="8"/>
      <c r="M209" s="8"/>
      <c r="N209" s="8"/>
      <c r="O209" s="8"/>
    </row>
    <row r="210" spans="1:15" ht="15" customHeight="1" x14ac:dyDescent="0.25">
      <c r="A210" s="6" t="s">
        <v>525</v>
      </c>
      <c r="B210" s="8" t="s">
        <v>4</v>
      </c>
      <c r="C210" s="37" t="s">
        <v>270</v>
      </c>
      <c r="D210" s="34">
        <v>1884</v>
      </c>
      <c r="E210" s="8" t="s">
        <v>247</v>
      </c>
      <c r="F210" s="8"/>
      <c r="G210" s="8"/>
      <c r="H210" s="8"/>
      <c r="I210" s="8"/>
      <c r="J210" s="8"/>
      <c r="K210" s="8"/>
      <c r="L210" s="8"/>
      <c r="M210" s="8"/>
      <c r="N210" s="8"/>
      <c r="O210" s="8"/>
    </row>
    <row r="211" spans="1:15" ht="15" customHeight="1" x14ac:dyDescent="0.25">
      <c r="A211" s="6" t="s">
        <v>526</v>
      </c>
      <c r="B211" s="8" t="s">
        <v>4</v>
      </c>
      <c r="C211" s="37" t="s">
        <v>270</v>
      </c>
      <c r="D211" s="34">
        <v>2057</v>
      </c>
      <c r="E211" s="8" t="s">
        <v>247</v>
      </c>
      <c r="F211" s="8"/>
      <c r="G211" s="8"/>
      <c r="H211" s="8"/>
      <c r="I211" s="8"/>
      <c r="J211" s="8"/>
      <c r="K211" s="8"/>
      <c r="L211" s="8"/>
      <c r="M211" s="8"/>
      <c r="N211" s="8"/>
      <c r="O211" s="8"/>
    </row>
    <row r="212" spans="1:15" ht="15" customHeight="1" x14ac:dyDescent="0.25">
      <c r="A212" s="6" t="s">
        <v>283</v>
      </c>
      <c r="B212" s="8" t="s">
        <v>58</v>
      </c>
      <c r="C212" s="37" t="s">
        <v>270</v>
      </c>
      <c r="D212" s="34">
        <v>2228</v>
      </c>
      <c r="E212" s="8" t="s">
        <v>247</v>
      </c>
      <c r="F212" s="8"/>
      <c r="G212" s="8"/>
      <c r="H212" s="8"/>
      <c r="I212" s="8"/>
      <c r="J212" s="8"/>
      <c r="K212" s="8"/>
      <c r="L212" s="8"/>
      <c r="M212" s="8"/>
      <c r="N212" s="8"/>
      <c r="O212" s="8"/>
    </row>
    <row r="213" spans="1:15" ht="15" customHeight="1" x14ac:dyDescent="0.25">
      <c r="A213" s="6" t="s">
        <v>290</v>
      </c>
      <c r="B213" s="8" t="s">
        <v>58</v>
      </c>
      <c r="C213" s="37" t="s">
        <v>270</v>
      </c>
      <c r="D213" s="34">
        <v>2292</v>
      </c>
      <c r="E213" s="8" t="s">
        <v>247</v>
      </c>
      <c r="F213" s="8"/>
      <c r="G213" s="8"/>
      <c r="H213" s="8"/>
      <c r="I213" s="8"/>
      <c r="J213" s="8"/>
      <c r="K213" s="8"/>
      <c r="L213" s="8"/>
      <c r="M213" s="8"/>
      <c r="N213" s="8"/>
      <c r="O213" s="8"/>
    </row>
    <row r="214" spans="1:15" ht="15" customHeight="1" x14ac:dyDescent="0.25">
      <c r="A214" s="6" t="s">
        <v>284</v>
      </c>
      <c r="B214" s="8" t="s">
        <v>250</v>
      </c>
      <c r="C214" s="37" t="s">
        <v>270</v>
      </c>
      <c r="D214" s="34">
        <v>3464</v>
      </c>
      <c r="E214" s="8" t="s">
        <v>247</v>
      </c>
      <c r="F214" s="8"/>
      <c r="G214" s="8"/>
      <c r="H214" s="8"/>
      <c r="I214" s="8"/>
      <c r="J214" s="8"/>
      <c r="K214" s="8"/>
      <c r="L214" s="8"/>
      <c r="M214" s="8"/>
      <c r="N214" s="8"/>
      <c r="O214" s="8"/>
    </row>
    <row r="215" spans="1:15" ht="15" customHeight="1" x14ac:dyDescent="0.25">
      <c r="A215" s="6" t="s">
        <v>280</v>
      </c>
      <c r="B215" s="8" t="s">
        <v>10</v>
      </c>
      <c r="C215" s="37" t="s">
        <v>270</v>
      </c>
      <c r="D215" s="34">
        <v>3717</v>
      </c>
      <c r="E215" s="8" t="s">
        <v>247</v>
      </c>
      <c r="F215" s="8"/>
      <c r="G215" s="8"/>
      <c r="H215" s="8"/>
      <c r="I215" s="8"/>
      <c r="J215" s="8"/>
      <c r="K215" s="8"/>
      <c r="L215" s="8"/>
      <c r="M215" s="8"/>
      <c r="N215" s="8"/>
      <c r="O215" s="8"/>
    </row>
    <row r="216" spans="1:15" ht="15" customHeight="1" x14ac:dyDescent="0.25">
      <c r="A216" s="6" t="s">
        <v>285</v>
      </c>
      <c r="B216" s="8" t="s">
        <v>4</v>
      </c>
      <c r="C216" s="37" t="s">
        <v>270</v>
      </c>
      <c r="D216" s="34">
        <v>3924</v>
      </c>
      <c r="E216" s="8" t="s">
        <v>247</v>
      </c>
      <c r="F216" s="8"/>
      <c r="G216" s="8"/>
      <c r="H216" s="8"/>
      <c r="I216" s="8"/>
      <c r="J216" s="8"/>
      <c r="K216" s="8"/>
      <c r="L216" s="8"/>
      <c r="M216" s="8"/>
      <c r="N216" s="8"/>
      <c r="O216" s="8"/>
    </row>
    <row r="217" spans="1:15" ht="15" customHeight="1" x14ac:dyDescent="0.25">
      <c r="A217" s="6" t="s">
        <v>288</v>
      </c>
      <c r="B217" s="8" t="s">
        <v>4</v>
      </c>
      <c r="C217" s="37" t="s">
        <v>270</v>
      </c>
      <c r="D217" s="34">
        <v>4292</v>
      </c>
      <c r="E217" s="8" t="s">
        <v>247</v>
      </c>
      <c r="F217" s="8"/>
      <c r="G217" s="8"/>
      <c r="H217" s="8"/>
      <c r="I217" s="8"/>
      <c r="J217" s="8"/>
      <c r="K217" s="8"/>
      <c r="L217" s="8"/>
      <c r="M217" s="8"/>
      <c r="N217" s="8"/>
      <c r="O217" s="8"/>
    </row>
    <row r="218" spans="1:15" ht="15" customHeight="1" x14ac:dyDescent="0.25">
      <c r="A218" s="6" t="s">
        <v>278</v>
      </c>
      <c r="B218" s="8" t="s">
        <v>4</v>
      </c>
      <c r="C218" s="37" t="s">
        <v>270</v>
      </c>
      <c r="D218" s="34">
        <v>4397</v>
      </c>
      <c r="E218" s="8" t="s">
        <v>247</v>
      </c>
      <c r="F218" s="8"/>
      <c r="G218" s="8"/>
      <c r="H218" s="8"/>
      <c r="I218" s="8"/>
      <c r="J218" s="8"/>
      <c r="K218" s="8"/>
      <c r="L218" s="8"/>
      <c r="M218" s="8"/>
      <c r="N218" s="8"/>
      <c r="O218" s="8"/>
    </row>
    <row r="219" spans="1:15" ht="15" customHeight="1" x14ac:dyDescent="0.25">
      <c r="A219" s="6" t="s">
        <v>466</v>
      </c>
      <c r="B219" s="6" t="s">
        <v>22</v>
      </c>
      <c r="C219" s="6" t="s">
        <v>271</v>
      </c>
      <c r="D219" s="34">
        <v>1253</v>
      </c>
      <c r="E219" s="8" t="s">
        <v>247</v>
      </c>
      <c r="F219" s="8"/>
      <c r="G219" s="8"/>
      <c r="H219" s="8"/>
      <c r="I219" s="8"/>
      <c r="J219" s="8"/>
      <c r="K219" s="8"/>
      <c r="L219" s="8"/>
      <c r="M219" s="8"/>
      <c r="N219" s="8"/>
      <c r="O219" s="8"/>
    </row>
    <row r="220" spans="1:15" ht="15" customHeight="1" x14ac:dyDescent="0.25">
      <c r="A220" s="6" t="s">
        <v>459</v>
      </c>
      <c r="B220" s="6" t="s">
        <v>13</v>
      </c>
      <c r="C220" s="6" t="s">
        <v>271</v>
      </c>
      <c r="D220" s="34">
        <v>1294</v>
      </c>
      <c r="E220" s="8" t="s">
        <v>247</v>
      </c>
      <c r="F220" s="8"/>
      <c r="G220" s="8"/>
      <c r="H220" s="8"/>
      <c r="I220" s="8"/>
      <c r="J220" s="8"/>
      <c r="K220" s="8"/>
      <c r="L220" s="8"/>
      <c r="M220" s="8"/>
      <c r="N220" s="8"/>
      <c r="O220" s="8"/>
    </row>
    <row r="221" spans="1:15" ht="15" customHeight="1" x14ac:dyDescent="0.25">
      <c r="A221" s="6" t="s">
        <v>452</v>
      </c>
      <c r="B221" s="6" t="s">
        <v>58</v>
      </c>
      <c r="C221" s="6" t="s">
        <v>271</v>
      </c>
      <c r="D221" s="34">
        <v>1362</v>
      </c>
      <c r="E221" s="8" t="s">
        <v>247</v>
      </c>
      <c r="F221" s="8"/>
      <c r="G221" s="8"/>
      <c r="H221" s="8"/>
      <c r="I221" s="8"/>
      <c r="J221" s="8"/>
      <c r="K221" s="8"/>
      <c r="L221" s="8"/>
      <c r="M221" s="8"/>
      <c r="N221" s="8"/>
      <c r="O221" s="8"/>
    </row>
    <row r="222" spans="1:15" ht="15" customHeight="1" x14ac:dyDescent="0.25">
      <c r="A222" s="6" t="s">
        <v>461</v>
      </c>
      <c r="B222" s="6" t="s">
        <v>13</v>
      </c>
      <c r="C222" s="6" t="s">
        <v>271</v>
      </c>
      <c r="D222" s="34">
        <v>1365</v>
      </c>
      <c r="E222" s="8" t="s">
        <v>247</v>
      </c>
      <c r="F222" s="8"/>
      <c r="G222" s="8"/>
      <c r="H222" s="8"/>
      <c r="I222" s="8"/>
      <c r="J222" s="8"/>
      <c r="K222" s="8"/>
      <c r="L222" s="8"/>
      <c r="M222" s="8"/>
      <c r="N222" s="8"/>
      <c r="O222" s="8"/>
    </row>
    <row r="223" spans="1:15" ht="15" customHeight="1" x14ac:dyDescent="0.25">
      <c r="A223" s="6" t="s">
        <v>440</v>
      </c>
      <c r="B223" s="6" t="s">
        <v>37</v>
      </c>
      <c r="C223" s="6" t="s">
        <v>271</v>
      </c>
      <c r="D223" s="34">
        <v>1582</v>
      </c>
      <c r="E223" s="8" t="s">
        <v>247</v>
      </c>
      <c r="F223" s="8"/>
      <c r="G223" s="8"/>
      <c r="H223" s="8"/>
      <c r="I223" s="8"/>
      <c r="J223" s="8"/>
      <c r="K223" s="8"/>
      <c r="L223" s="8"/>
      <c r="M223" s="8"/>
      <c r="N223" s="8"/>
      <c r="O223" s="8"/>
    </row>
    <row r="224" spans="1:15" ht="15" customHeight="1" x14ac:dyDescent="0.25">
      <c r="A224" s="6" t="s">
        <v>437</v>
      </c>
      <c r="B224" s="6" t="s">
        <v>37</v>
      </c>
      <c r="C224" s="6" t="s">
        <v>271</v>
      </c>
      <c r="D224" s="34">
        <v>1608</v>
      </c>
      <c r="E224" s="8" t="s">
        <v>249</v>
      </c>
      <c r="F224" s="8"/>
      <c r="G224" s="8"/>
      <c r="H224" s="8"/>
      <c r="I224" s="8"/>
      <c r="J224" s="8"/>
      <c r="K224" s="8"/>
      <c r="L224" s="8"/>
      <c r="M224" s="8"/>
      <c r="N224" s="8"/>
      <c r="O224" s="8"/>
    </row>
    <row r="225" spans="1:15" ht="15" customHeight="1" x14ac:dyDescent="0.25">
      <c r="A225" s="6" t="s">
        <v>454</v>
      </c>
      <c r="B225" s="6" t="s">
        <v>32</v>
      </c>
      <c r="C225" s="6" t="s">
        <v>271</v>
      </c>
      <c r="D225" s="34">
        <v>1611</v>
      </c>
      <c r="E225" s="8" t="s">
        <v>247</v>
      </c>
      <c r="F225" s="8"/>
      <c r="G225" s="8"/>
      <c r="H225" s="8"/>
      <c r="I225" s="8"/>
      <c r="J225" s="8"/>
      <c r="K225" s="8"/>
      <c r="L225" s="8"/>
      <c r="M225" s="8"/>
      <c r="N225" s="8"/>
      <c r="O225" s="8"/>
    </row>
    <row r="226" spans="1:15" ht="15" customHeight="1" x14ac:dyDescent="0.25">
      <c r="A226" s="6" t="s">
        <v>451</v>
      </c>
      <c r="B226" s="6" t="s">
        <v>599</v>
      </c>
      <c r="C226" s="6" t="s">
        <v>271</v>
      </c>
      <c r="D226" s="34">
        <v>1692</v>
      </c>
      <c r="E226" s="8" t="s">
        <v>249</v>
      </c>
      <c r="F226" s="8"/>
      <c r="G226" s="8"/>
      <c r="H226" s="8"/>
      <c r="I226" s="8"/>
      <c r="J226" s="8"/>
      <c r="K226" s="8"/>
      <c r="L226" s="8"/>
      <c r="M226" s="8"/>
      <c r="N226" s="8"/>
      <c r="O226" s="8"/>
    </row>
    <row r="227" spans="1:15" ht="15" customHeight="1" x14ac:dyDescent="0.25">
      <c r="A227" s="6" t="s">
        <v>432</v>
      </c>
      <c r="B227" s="6" t="s">
        <v>13</v>
      </c>
      <c r="C227" s="6" t="s">
        <v>271</v>
      </c>
      <c r="D227" s="34">
        <v>1710</v>
      </c>
      <c r="E227" s="8" t="s">
        <v>247</v>
      </c>
      <c r="F227" s="8"/>
      <c r="G227" s="8"/>
      <c r="H227" s="8"/>
      <c r="I227" s="8"/>
      <c r="J227" s="8"/>
      <c r="K227" s="8"/>
      <c r="L227" s="8"/>
      <c r="M227" s="8"/>
      <c r="N227" s="8"/>
      <c r="O227" s="8"/>
    </row>
    <row r="228" spans="1:15" ht="15" customHeight="1" x14ac:dyDescent="0.25">
      <c r="A228" s="6" t="s">
        <v>457</v>
      </c>
      <c r="B228" s="6" t="s">
        <v>13</v>
      </c>
      <c r="C228" s="6" t="s">
        <v>271</v>
      </c>
      <c r="D228" s="34">
        <v>1905</v>
      </c>
      <c r="E228" s="8" t="s">
        <v>247</v>
      </c>
      <c r="F228" s="8"/>
      <c r="G228" s="8"/>
      <c r="H228" s="8"/>
      <c r="I228" s="8"/>
      <c r="J228" s="8"/>
      <c r="K228" s="8"/>
      <c r="L228" s="8"/>
      <c r="M228" s="8"/>
      <c r="N228" s="8"/>
      <c r="O228" s="8"/>
    </row>
    <row r="229" spans="1:15" ht="15" customHeight="1" x14ac:dyDescent="0.25">
      <c r="A229" s="6" t="s">
        <v>435</v>
      </c>
      <c r="B229" s="6" t="s">
        <v>58</v>
      </c>
      <c r="C229" s="6" t="s">
        <v>271</v>
      </c>
      <c r="D229" s="34">
        <v>1912</v>
      </c>
      <c r="E229" s="8" t="s">
        <v>247</v>
      </c>
      <c r="F229" s="8"/>
      <c r="G229" s="8"/>
      <c r="H229" s="8"/>
      <c r="I229" s="8"/>
      <c r="J229" s="8"/>
      <c r="K229" s="8"/>
      <c r="L229" s="8"/>
      <c r="M229" s="8"/>
      <c r="N229" s="8"/>
      <c r="O229" s="8"/>
    </row>
    <row r="230" spans="1:15" ht="15" customHeight="1" x14ac:dyDescent="0.25">
      <c r="A230" s="6" t="s">
        <v>424</v>
      </c>
      <c r="B230" s="6" t="s">
        <v>13</v>
      </c>
      <c r="C230" s="6" t="s">
        <v>271</v>
      </c>
      <c r="D230" s="34">
        <v>2111</v>
      </c>
      <c r="E230" s="9" t="s">
        <v>246</v>
      </c>
      <c r="F230" s="8"/>
      <c r="G230" s="8"/>
      <c r="H230" s="8"/>
      <c r="I230" s="8"/>
      <c r="J230" s="8"/>
      <c r="K230" s="8"/>
      <c r="L230" s="8"/>
      <c r="M230" s="8"/>
      <c r="N230" s="8"/>
      <c r="O230" s="8"/>
    </row>
    <row r="231" spans="1:15" ht="15" customHeight="1" x14ac:dyDescent="0.25">
      <c r="A231" s="6" t="s">
        <v>423</v>
      </c>
      <c r="B231" s="6" t="s">
        <v>599</v>
      </c>
      <c r="C231" s="6" t="s">
        <v>271</v>
      </c>
      <c r="D231" s="34">
        <v>2112</v>
      </c>
      <c r="E231" s="8" t="s">
        <v>247</v>
      </c>
      <c r="F231" s="8"/>
      <c r="G231" s="8"/>
      <c r="H231" s="8"/>
      <c r="I231" s="8"/>
      <c r="J231" s="8"/>
      <c r="K231" s="8"/>
      <c r="L231" s="8"/>
      <c r="M231" s="8"/>
      <c r="N231" s="8"/>
      <c r="O231" s="8"/>
    </row>
    <row r="232" spans="1:15" ht="15" customHeight="1" x14ac:dyDescent="0.25">
      <c r="A232" s="6" t="s">
        <v>464</v>
      </c>
      <c r="B232" s="6" t="s">
        <v>600</v>
      </c>
      <c r="C232" s="6" t="s">
        <v>271</v>
      </c>
      <c r="D232" s="34">
        <v>2138</v>
      </c>
      <c r="E232" s="8" t="s">
        <v>247</v>
      </c>
      <c r="F232" s="8"/>
      <c r="G232" s="8"/>
      <c r="H232" s="8"/>
      <c r="I232" s="8"/>
      <c r="J232" s="8"/>
      <c r="K232" s="8"/>
      <c r="L232" s="8"/>
      <c r="M232" s="8"/>
      <c r="N232" s="8"/>
      <c r="O232" s="8"/>
    </row>
    <row r="233" spans="1:15" ht="15" customHeight="1" x14ac:dyDescent="0.25">
      <c r="A233" s="6" t="s">
        <v>425</v>
      </c>
      <c r="B233" s="6" t="s">
        <v>58</v>
      </c>
      <c r="C233" s="6" t="s">
        <v>271</v>
      </c>
      <c r="D233" s="34">
        <v>2289</v>
      </c>
      <c r="E233" s="8" t="s">
        <v>247</v>
      </c>
      <c r="F233" s="8"/>
      <c r="G233" s="8"/>
      <c r="H233" s="8"/>
      <c r="I233" s="8"/>
      <c r="J233" s="8"/>
      <c r="K233" s="8"/>
      <c r="L233" s="8"/>
      <c r="M233" s="8"/>
      <c r="N233" s="8"/>
      <c r="O233" s="8"/>
    </row>
    <row r="234" spans="1:15" ht="15" customHeight="1" x14ac:dyDescent="0.25">
      <c r="A234" s="6" t="s">
        <v>429</v>
      </c>
      <c r="B234" s="6" t="s">
        <v>10</v>
      </c>
      <c r="C234" s="6" t="s">
        <v>271</v>
      </c>
      <c r="D234" s="34">
        <v>23</v>
      </c>
      <c r="E234" s="8" t="s">
        <v>247</v>
      </c>
      <c r="F234" s="8"/>
      <c r="G234" s="8"/>
      <c r="H234" s="8"/>
      <c r="I234" s="8"/>
      <c r="J234" s="8"/>
      <c r="K234" s="8"/>
      <c r="L234" s="8"/>
      <c r="M234" s="8"/>
      <c r="N234" s="8"/>
      <c r="O234" s="8"/>
    </row>
    <row r="235" spans="1:15" ht="15" customHeight="1" x14ac:dyDescent="0.25">
      <c r="A235" s="6" t="s">
        <v>446</v>
      </c>
      <c r="B235" s="6" t="s">
        <v>599</v>
      </c>
      <c r="C235" s="6" t="s">
        <v>271</v>
      </c>
      <c r="D235" s="34">
        <v>2319</v>
      </c>
      <c r="E235" s="8" t="s">
        <v>247</v>
      </c>
      <c r="F235" s="8"/>
      <c r="G235" s="8"/>
      <c r="H235" s="8"/>
      <c r="I235" s="8"/>
      <c r="J235" s="8"/>
      <c r="K235" s="8"/>
      <c r="L235" s="8"/>
      <c r="M235" s="8"/>
      <c r="N235" s="8"/>
      <c r="O235" s="8"/>
    </row>
    <row r="236" spans="1:15" ht="15" customHeight="1" x14ac:dyDescent="0.25">
      <c r="A236" s="6" t="s">
        <v>428</v>
      </c>
      <c r="B236" s="6" t="s">
        <v>602</v>
      </c>
      <c r="C236" s="6" t="s">
        <v>271</v>
      </c>
      <c r="D236" s="34">
        <v>28</v>
      </c>
      <c r="E236" s="8" t="s">
        <v>247</v>
      </c>
      <c r="F236" s="8"/>
      <c r="G236" s="8"/>
      <c r="H236" s="8"/>
      <c r="I236" s="8"/>
      <c r="J236" s="8"/>
      <c r="K236" s="8"/>
      <c r="L236" s="8"/>
      <c r="M236" s="8"/>
      <c r="N236" s="8"/>
      <c r="O236" s="8"/>
    </row>
    <row r="237" spans="1:15" ht="15" customHeight="1" x14ac:dyDescent="0.25">
      <c r="A237" s="6" t="s">
        <v>460</v>
      </c>
      <c r="B237" s="6" t="s">
        <v>13</v>
      </c>
      <c r="C237" s="6" t="s">
        <v>271</v>
      </c>
      <c r="D237" s="34">
        <v>317</v>
      </c>
      <c r="E237" s="8" t="s">
        <v>247</v>
      </c>
      <c r="F237" s="8"/>
      <c r="G237" s="8"/>
      <c r="H237" s="8"/>
      <c r="I237" s="8"/>
      <c r="J237" s="8"/>
      <c r="K237" s="8"/>
      <c r="L237" s="8"/>
      <c r="M237" s="8"/>
      <c r="N237" s="8"/>
      <c r="O237" s="8"/>
    </row>
    <row r="238" spans="1:15" ht="15" customHeight="1" x14ac:dyDescent="0.25">
      <c r="A238" s="6" t="s">
        <v>441</v>
      </c>
      <c r="B238" s="6" t="s">
        <v>599</v>
      </c>
      <c r="C238" s="6" t="s">
        <v>271</v>
      </c>
      <c r="D238" s="34">
        <v>3216</v>
      </c>
      <c r="E238" s="8" t="s">
        <v>247</v>
      </c>
      <c r="F238" s="8"/>
      <c r="G238" s="8"/>
      <c r="H238" s="8"/>
      <c r="I238" s="8"/>
      <c r="J238" s="8"/>
      <c r="K238" s="8"/>
      <c r="L238" s="8"/>
      <c r="M238" s="8"/>
      <c r="N238" s="8"/>
      <c r="O238" s="8"/>
    </row>
    <row r="239" spans="1:15" ht="15" customHeight="1" x14ac:dyDescent="0.25">
      <c r="A239" s="6" t="s">
        <v>433</v>
      </c>
      <c r="B239" s="6" t="s">
        <v>13</v>
      </c>
      <c r="C239" s="6" t="s">
        <v>271</v>
      </c>
      <c r="D239" s="34">
        <v>3217</v>
      </c>
      <c r="E239" s="8" t="s">
        <v>247</v>
      </c>
      <c r="F239" s="8"/>
      <c r="G239" s="8"/>
      <c r="H239" s="8"/>
      <c r="I239" s="8"/>
      <c r="J239" s="8"/>
      <c r="K239" s="8"/>
      <c r="L239" s="8"/>
      <c r="M239" s="8"/>
      <c r="N239" s="8"/>
      <c r="O239" s="8"/>
    </row>
    <row r="240" spans="1:15" ht="15" customHeight="1" x14ac:dyDescent="0.25">
      <c r="A240" s="6" t="s">
        <v>430</v>
      </c>
      <c r="B240" s="6" t="s">
        <v>599</v>
      </c>
      <c r="C240" s="6" t="s">
        <v>271</v>
      </c>
      <c r="D240" s="34">
        <v>3295</v>
      </c>
      <c r="E240" s="8" t="s">
        <v>247</v>
      </c>
      <c r="F240" s="8"/>
      <c r="G240" s="8"/>
      <c r="H240" s="8"/>
      <c r="I240" s="8"/>
      <c r="J240" s="8"/>
      <c r="K240" s="8"/>
      <c r="L240" s="8"/>
      <c r="M240" s="8"/>
      <c r="N240" s="8"/>
      <c r="O240" s="8"/>
    </row>
    <row r="241" spans="1:15" ht="15" customHeight="1" x14ac:dyDescent="0.25">
      <c r="A241" s="6" t="s">
        <v>453</v>
      </c>
      <c r="B241" s="6" t="s">
        <v>13</v>
      </c>
      <c r="C241" s="6" t="s">
        <v>271</v>
      </c>
      <c r="D241" s="34">
        <v>3381</v>
      </c>
      <c r="E241" s="8" t="s">
        <v>247</v>
      </c>
      <c r="F241" s="8"/>
      <c r="G241" s="8"/>
      <c r="H241" s="8"/>
      <c r="I241" s="8"/>
      <c r="J241" s="8"/>
      <c r="K241" s="8"/>
      <c r="L241" s="8"/>
      <c r="M241" s="8"/>
      <c r="N241" s="8"/>
      <c r="O241" s="8"/>
    </row>
    <row r="242" spans="1:15" ht="15" customHeight="1" x14ac:dyDescent="0.25">
      <c r="A242" s="6" t="s">
        <v>443</v>
      </c>
      <c r="B242" s="6" t="s">
        <v>599</v>
      </c>
      <c r="C242" s="6" t="s">
        <v>271</v>
      </c>
      <c r="D242" s="34">
        <v>3409</v>
      </c>
      <c r="E242" s="8" t="s">
        <v>247</v>
      </c>
      <c r="F242" s="8"/>
      <c r="G242" s="8"/>
      <c r="H242" s="8"/>
      <c r="I242" s="8"/>
      <c r="J242" s="8"/>
      <c r="K242" s="8"/>
      <c r="L242" s="8"/>
      <c r="M242" s="8"/>
      <c r="N242" s="8"/>
      <c r="O242" s="8"/>
    </row>
    <row r="243" spans="1:15" ht="15" customHeight="1" x14ac:dyDescent="0.25">
      <c r="A243" s="6" t="s">
        <v>436</v>
      </c>
      <c r="B243" s="6" t="s">
        <v>599</v>
      </c>
      <c r="C243" s="6" t="s">
        <v>271</v>
      </c>
      <c r="D243" s="34">
        <v>3498</v>
      </c>
      <c r="E243" s="8" t="s">
        <v>247</v>
      </c>
      <c r="F243" s="8"/>
      <c r="G243" s="8"/>
      <c r="H243" s="8"/>
      <c r="I243" s="8"/>
      <c r="J243" s="8"/>
      <c r="K243" s="8"/>
      <c r="L243" s="8"/>
      <c r="M243" s="8"/>
      <c r="N243" s="8"/>
      <c r="O243" s="8"/>
    </row>
    <row r="244" spans="1:15" ht="15" customHeight="1" x14ac:dyDescent="0.25">
      <c r="A244" s="6" t="s">
        <v>422</v>
      </c>
      <c r="B244" s="6" t="s">
        <v>599</v>
      </c>
      <c r="C244" s="6" t="s">
        <v>271</v>
      </c>
      <c r="D244" s="34">
        <v>3538</v>
      </c>
      <c r="E244" s="8" t="s">
        <v>247</v>
      </c>
      <c r="F244" s="8"/>
      <c r="G244" s="8"/>
      <c r="H244" s="8"/>
      <c r="I244" s="8"/>
      <c r="J244" s="8"/>
      <c r="K244" s="8"/>
      <c r="L244" s="8"/>
      <c r="M244" s="8"/>
      <c r="N244" s="8"/>
      <c r="O244" s="8"/>
    </row>
    <row r="245" spans="1:15" ht="15" customHeight="1" x14ac:dyDescent="0.25">
      <c r="A245" s="6" t="s">
        <v>421</v>
      </c>
      <c r="B245" s="6" t="s">
        <v>599</v>
      </c>
      <c r="C245" s="6" t="s">
        <v>271</v>
      </c>
      <c r="D245" s="34">
        <v>3539</v>
      </c>
      <c r="E245" s="8" t="s">
        <v>247</v>
      </c>
      <c r="F245" s="8"/>
      <c r="G245" s="8"/>
      <c r="H245" s="8"/>
      <c r="I245" s="8"/>
      <c r="J245" s="8"/>
      <c r="K245" s="8"/>
      <c r="L245" s="8"/>
      <c r="M245" s="8"/>
      <c r="N245" s="8"/>
      <c r="O245" s="8"/>
    </row>
    <row r="246" spans="1:15" ht="15" customHeight="1" x14ac:dyDescent="0.25">
      <c r="A246" s="6" t="s">
        <v>444</v>
      </c>
      <c r="B246" s="6" t="s">
        <v>13</v>
      </c>
      <c r="C246" s="6" t="s">
        <v>271</v>
      </c>
      <c r="D246" s="34">
        <v>3621</v>
      </c>
      <c r="E246" s="8" t="s">
        <v>247</v>
      </c>
      <c r="F246" s="8"/>
      <c r="G246" s="8"/>
      <c r="H246" s="8"/>
      <c r="I246" s="8"/>
      <c r="J246" s="8"/>
      <c r="K246" s="8"/>
      <c r="L246" s="8"/>
      <c r="M246" s="8"/>
      <c r="N246" s="8"/>
      <c r="O246" s="8"/>
    </row>
    <row r="247" spans="1:15" ht="15" customHeight="1" x14ac:dyDescent="0.25">
      <c r="A247" s="6" t="s">
        <v>458</v>
      </c>
      <c r="B247" s="6" t="s">
        <v>13</v>
      </c>
      <c r="C247" s="6" t="s">
        <v>271</v>
      </c>
      <c r="D247" s="34">
        <v>3661</v>
      </c>
      <c r="E247" s="8" t="s">
        <v>247</v>
      </c>
      <c r="F247" s="8"/>
      <c r="G247" s="8"/>
      <c r="H247" s="8"/>
      <c r="I247" s="8"/>
      <c r="J247" s="8"/>
      <c r="K247" s="8"/>
      <c r="L247" s="8"/>
      <c r="M247" s="8"/>
      <c r="N247" s="8"/>
      <c r="O247" s="8"/>
    </row>
    <row r="248" spans="1:15" ht="15" customHeight="1" x14ac:dyDescent="0.25">
      <c r="A248" s="6" t="s">
        <v>418</v>
      </c>
      <c r="B248" s="6" t="s">
        <v>13</v>
      </c>
      <c r="C248" s="6" t="s">
        <v>271</v>
      </c>
      <c r="D248" s="34">
        <v>3679</v>
      </c>
      <c r="E248" s="8" t="s">
        <v>247</v>
      </c>
      <c r="F248" s="8"/>
      <c r="G248" s="8"/>
      <c r="H248" s="8"/>
      <c r="I248" s="8"/>
      <c r="J248" s="8"/>
      <c r="K248" s="8"/>
      <c r="L248" s="8"/>
      <c r="M248" s="8"/>
      <c r="N248" s="8"/>
      <c r="O248" s="8"/>
    </row>
    <row r="249" spans="1:15" ht="15" customHeight="1" x14ac:dyDescent="0.25">
      <c r="A249" s="6" t="s">
        <v>447</v>
      </c>
      <c r="B249" s="6" t="s">
        <v>599</v>
      </c>
      <c r="C249" s="6" t="s">
        <v>271</v>
      </c>
      <c r="D249" s="34">
        <v>3982</v>
      </c>
      <c r="E249" s="8" t="s">
        <v>247</v>
      </c>
      <c r="F249" s="8"/>
      <c r="G249" s="8"/>
      <c r="H249" s="8"/>
      <c r="I249" s="8"/>
      <c r="J249" s="8"/>
      <c r="K249" s="8"/>
      <c r="L249" s="8"/>
      <c r="M249" s="8"/>
      <c r="N249" s="8"/>
      <c r="O249" s="8"/>
    </row>
    <row r="250" spans="1:15" ht="15" customHeight="1" x14ac:dyDescent="0.25">
      <c r="A250" s="6" t="s">
        <v>442</v>
      </c>
      <c r="B250" s="6" t="s">
        <v>599</v>
      </c>
      <c r="C250" s="6" t="s">
        <v>271</v>
      </c>
      <c r="D250" s="34">
        <v>3983</v>
      </c>
      <c r="E250" s="8" t="s">
        <v>247</v>
      </c>
      <c r="F250" s="8"/>
      <c r="G250" s="8"/>
      <c r="H250" s="8"/>
      <c r="I250" s="8"/>
      <c r="J250" s="8"/>
      <c r="K250" s="8"/>
      <c r="L250" s="8"/>
      <c r="M250" s="8"/>
      <c r="N250" s="8"/>
      <c r="O250" s="8"/>
    </row>
    <row r="251" spans="1:15" ht="15" customHeight="1" x14ac:dyDescent="0.25">
      <c r="A251" s="6" t="s">
        <v>455</v>
      </c>
      <c r="B251" s="6" t="s">
        <v>599</v>
      </c>
      <c r="C251" s="6" t="s">
        <v>271</v>
      </c>
      <c r="D251" s="34">
        <v>3990</v>
      </c>
      <c r="E251" s="8" t="s">
        <v>249</v>
      </c>
      <c r="F251" s="8"/>
      <c r="G251" s="8"/>
      <c r="H251" s="8"/>
      <c r="I251" s="8"/>
      <c r="J251" s="8"/>
      <c r="K251" s="8"/>
      <c r="L251" s="8"/>
      <c r="M251" s="8"/>
      <c r="N251" s="8"/>
      <c r="O251" s="8"/>
    </row>
    <row r="252" spans="1:15" ht="15" customHeight="1" x14ac:dyDescent="0.25">
      <c r="A252" s="6" t="s">
        <v>426</v>
      </c>
      <c r="B252" s="6" t="s">
        <v>58</v>
      </c>
      <c r="C252" s="6" t="s">
        <v>271</v>
      </c>
      <c r="D252" s="34">
        <v>4242</v>
      </c>
      <c r="E252" s="8" t="s">
        <v>247</v>
      </c>
      <c r="F252" s="8"/>
      <c r="G252" s="8"/>
      <c r="H252" s="8"/>
      <c r="I252" s="8"/>
      <c r="J252" s="8"/>
      <c r="K252" s="8"/>
      <c r="L252" s="8"/>
      <c r="M252" s="8"/>
      <c r="N252" s="8"/>
      <c r="O252" s="8"/>
    </row>
    <row r="253" spans="1:15" ht="15" customHeight="1" x14ac:dyDescent="0.25">
      <c r="A253" s="6" t="s">
        <v>434</v>
      </c>
      <c r="B253" s="6" t="s">
        <v>599</v>
      </c>
      <c r="C253" s="6" t="s">
        <v>271</v>
      </c>
      <c r="D253" s="34">
        <v>4251</v>
      </c>
      <c r="E253" s="8" t="s">
        <v>247</v>
      </c>
      <c r="F253" s="8"/>
      <c r="G253" s="8"/>
      <c r="H253" s="8"/>
      <c r="I253" s="8"/>
      <c r="J253" s="8"/>
      <c r="K253" s="8"/>
      <c r="L253" s="8"/>
      <c r="M253" s="8"/>
      <c r="N253" s="8"/>
      <c r="O253" s="8"/>
    </row>
    <row r="254" spans="1:15" ht="15" customHeight="1" x14ac:dyDescent="0.25">
      <c r="A254" s="6" t="s">
        <v>465</v>
      </c>
      <c r="B254" s="6" t="s">
        <v>599</v>
      </c>
      <c r="C254" s="6" t="s">
        <v>271</v>
      </c>
      <c r="D254" s="34">
        <v>4258</v>
      </c>
      <c r="E254" s="8" t="s">
        <v>247</v>
      </c>
      <c r="F254" s="8"/>
      <c r="G254" s="8"/>
      <c r="H254" s="8"/>
      <c r="I254" s="8"/>
      <c r="J254" s="8"/>
      <c r="K254" s="8"/>
      <c r="L254" s="8"/>
      <c r="M254" s="8"/>
      <c r="N254" s="8"/>
      <c r="O254" s="8"/>
    </row>
    <row r="255" spans="1:15" ht="15" customHeight="1" x14ac:dyDescent="0.25">
      <c r="A255" s="6" t="s">
        <v>427</v>
      </c>
      <c r="B255" s="6" t="s">
        <v>599</v>
      </c>
      <c r="C255" s="6" t="s">
        <v>271</v>
      </c>
      <c r="D255" s="34">
        <v>4259</v>
      </c>
      <c r="E255" s="8" t="s">
        <v>247</v>
      </c>
      <c r="F255" s="8"/>
      <c r="G255" s="8"/>
      <c r="H255" s="8"/>
      <c r="I255" s="8"/>
      <c r="J255" s="8"/>
      <c r="K255" s="8"/>
      <c r="L255" s="8"/>
      <c r="M255" s="8"/>
      <c r="N255" s="8"/>
      <c r="O255" s="8"/>
    </row>
    <row r="256" spans="1:15" ht="15" customHeight="1" x14ac:dyDescent="0.25">
      <c r="A256" s="6" t="s">
        <v>439</v>
      </c>
      <c r="B256" s="6" t="s">
        <v>599</v>
      </c>
      <c r="C256" s="6" t="s">
        <v>271</v>
      </c>
      <c r="D256" s="34">
        <v>4399</v>
      </c>
      <c r="E256" s="8" t="s">
        <v>247</v>
      </c>
      <c r="F256" s="8"/>
      <c r="G256" s="8"/>
      <c r="H256" s="8"/>
      <c r="I256" s="8"/>
      <c r="J256" s="8"/>
      <c r="K256" s="8"/>
      <c r="L256" s="8"/>
      <c r="M256" s="8"/>
      <c r="N256" s="8"/>
      <c r="O256" s="8"/>
    </row>
    <row r="257" spans="1:15" ht="15" customHeight="1" x14ac:dyDescent="0.25">
      <c r="A257" s="6" t="s">
        <v>419</v>
      </c>
      <c r="B257" s="6" t="s">
        <v>599</v>
      </c>
      <c r="C257" s="6" t="s">
        <v>271</v>
      </c>
      <c r="D257" s="34">
        <v>4401</v>
      </c>
      <c r="E257" s="8" t="s">
        <v>247</v>
      </c>
      <c r="F257" s="8"/>
      <c r="G257" s="8"/>
      <c r="H257" s="8"/>
      <c r="I257" s="8"/>
      <c r="J257" s="8"/>
      <c r="K257" s="8"/>
      <c r="L257" s="8"/>
      <c r="M257" s="8"/>
      <c r="N257" s="8"/>
      <c r="O257" s="8"/>
    </row>
    <row r="258" spans="1:15" ht="15" customHeight="1" x14ac:dyDescent="0.25">
      <c r="A258" s="6" t="s">
        <v>462</v>
      </c>
      <c r="B258" s="6" t="s">
        <v>599</v>
      </c>
      <c r="C258" s="6" t="s">
        <v>271</v>
      </c>
      <c r="D258" s="34">
        <v>4555</v>
      </c>
      <c r="E258" s="8" t="s">
        <v>247</v>
      </c>
      <c r="F258" s="8"/>
      <c r="G258" s="8"/>
      <c r="H258" s="8"/>
      <c r="I258" s="8"/>
      <c r="J258" s="8"/>
      <c r="K258" s="8"/>
      <c r="L258" s="8"/>
      <c r="M258" s="8"/>
      <c r="N258" s="8"/>
      <c r="O258" s="8"/>
    </row>
    <row r="259" spans="1:15" ht="15" customHeight="1" x14ac:dyDescent="0.25">
      <c r="A259" s="6" t="s">
        <v>438</v>
      </c>
      <c r="B259" s="6" t="s">
        <v>599</v>
      </c>
      <c r="C259" s="6" t="s">
        <v>271</v>
      </c>
      <c r="D259" s="34">
        <v>4563</v>
      </c>
      <c r="E259" s="8" t="s">
        <v>247</v>
      </c>
      <c r="F259" s="8"/>
      <c r="G259" s="8"/>
      <c r="H259" s="8"/>
      <c r="I259" s="8"/>
      <c r="J259" s="8"/>
      <c r="K259" s="8"/>
      <c r="L259" s="8"/>
      <c r="M259" s="8"/>
      <c r="N259" s="8"/>
      <c r="O259" s="8"/>
    </row>
    <row r="260" spans="1:15" ht="15" customHeight="1" x14ac:dyDescent="0.25">
      <c r="A260" s="6" t="s">
        <v>420</v>
      </c>
      <c r="B260" s="6" t="s">
        <v>599</v>
      </c>
      <c r="C260" s="6" t="s">
        <v>271</v>
      </c>
      <c r="D260" s="34">
        <v>4564</v>
      </c>
      <c r="E260" s="8" t="s">
        <v>249</v>
      </c>
      <c r="F260" s="8"/>
      <c r="G260" s="8"/>
      <c r="H260" s="8"/>
      <c r="I260" s="8"/>
      <c r="J260" s="8"/>
      <c r="K260" s="8"/>
      <c r="L260" s="8"/>
      <c r="M260" s="8"/>
      <c r="N260" s="8"/>
      <c r="O260" s="8"/>
    </row>
    <row r="261" spans="1:15" ht="15" customHeight="1" x14ac:dyDescent="0.25">
      <c r="A261" s="6" t="s">
        <v>431</v>
      </c>
      <c r="B261" s="6" t="s">
        <v>13</v>
      </c>
      <c r="C261" s="6" t="s">
        <v>271</v>
      </c>
      <c r="D261" s="34">
        <v>4565</v>
      </c>
      <c r="E261" s="8" t="s">
        <v>247</v>
      </c>
      <c r="F261" s="8"/>
      <c r="G261" s="8"/>
      <c r="H261" s="8"/>
      <c r="I261" s="8"/>
      <c r="J261" s="8"/>
      <c r="K261" s="8"/>
      <c r="L261" s="8"/>
      <c r="M261" s="8"/>
      <c r="N261" s="8"/>
      <c r="O261" s="8"/>
    </row>
    <row r="262" spans="1:15" ht="15" customHeight="1" x14ac:dyDescent="0.25">
      <c r="A262" s="6" t="s">
        <v>445</v>
      </c>
      <c r="B262" s="6" t="s">
        <v>599</v>
      </c>
      <c r="C262" s="6" t="s">
        <v>271</v>
      </c>
      <c r="D262" s="34">
        <v>4584</v>
      </c>
      <c r="E262" s="8" t="s">
        <v>247</v>
      </c>
      <c r="F262" s="8"/>
      <c r="G262" s="8"/>
      <c r="H262" s="8"/>
      <c r="I262" s="8"/>
      <c r="J262" s="8"/>
      <c r="K262" s="8"/>
      <c r="L262" s="8"/>
      <c r="M262" s="8"/>
      <c r="N262" s="8"/>
      <c r="O262" s="8"/>
    </row>
    <row r="263" spans="1:15" ht="15" customHeight="1" x14ac:dyDescent="0.25">
      <c r="A263" s="6" t="s">
        <v>463</v>
      </c>
      <c r="B263" s="6" t="s">
        <v>599</v>
      </c>
      <c r="C263" s="6" t="s">
        <v>271</v>
      </c>
      <c r="D263" s="34">
        <v>4598</v>
      </c>
      <c r="E263" s="8" t="s">
        <v>247</v>
      </c>
      <c r="F263" s="8"/>
      <c r="G263" s="8"/>
      <c r="H263" s="8"/>
      <c r="I263" s="8"/>
      <c r="J263" s="8"/>
      <c r="K263" s="8"/>
      <c r="L263" s="8"/>
      <c r="M263" s="8"/>
      <c r="N263" s="8"/>
      <c r="O263" s="8"/>
    </row>
    <row r="264" spans="1:15" ht="15" customHeight="1" x14ac:dyDescent="0.25">
      <c r="A264" s="6" t="s">
        <v>448</v>
      </c>
      <c r="B264" s="6" t="s">
        <v>599</v>
      </c>
      <c r="C264" s="6" t="s">
        <v>271</v>
      </c>
      <c r="D264" s="34">
        <v>4611</v>
      </c>
      <c r="E264" s="8" t="s">
        <v>247</v>
      </c>
      <c r="F264" s="8"/>
      <c r="G264" s="8"/>
      <c r="H264" s="8"/>
      <c r="I264" s="8"/>
      <c r="J264" s="8"/>
      <c r="K264" s="8"/>
      <c r="L264" s="8"/>
      <c r="M264" s="8"/>
      <c r="N264" s="8"/>
      <c r="O264" s="8"/>
    </row>
    <row r="265" spans="1:15" ht="15" customHeight="1" x14ac:dyDescent="0.25">
      <c r="A265" s="6" t="s">
        <v>456</v>
      </c>
      <c r="B265" s="6" t="s">
        <v>37</v>
      </c>
      <c r="C265" s="6" t="s">
        <v>271</v>
      </c>
      <c r="D265" s="34">
        <v>541</v>
      </c>
      <c r="E265" s="8" t="s">
        <v>247</v>
      </c>
      <c r="F265" s="8"/>
      <c r="G265" s="8"/>
      <c r="H265" s="8"/>
      <c r="I265" s="8"/>
      <c r="J265" s="8"/>
      <c r="K265" s="8"/>
      <c r="L265" s="8"/>
      <c r="M265" s="8"/>
      <c r="N265" s="8"/>
      <c r="O265" s="8"/>
    </row>
    <row r="266" spans="1:15" ht="15" customHeight="1" x14ac:dyDescent="0.25">
      <c r="A266" s="6" t="s">
        <v>608</v>
      </c>
      <c r="B266" s="6" t="s">
        <v>32</v>
      </c>
      <c r="C266" s="6" t="s">
        <v>609</v>
      </c>
      <c r="D266" s="6">
        <v>1198</v>
      </c>
      <c r="E266" s="8" t="s">
        <v>247</v>
      </c>
      <c r="F266" s="8"/>
      <c r="G266" s="8"/>
      <c r="H266" s="8"/>
      <c r="I266" s="8"/>
      <c r="J266" s="8"/>
      <c r="K266" s="8"/>
      <c r="L266" s="8"/>
      <c r="M266" s="8"/>
      <c r="N266" s="8"/>
      <c r="O266" s="8"/>
    </row>
    <row r="267" spans="1:15" ht="15" customHeight="1" x14ac:dyDescent="0.25">
      <c r="A267" s="8" t="s">
        <v>610</v>
      </c>
      <c r="B267" s="7" t="s">
        <v>599</v>
      </c>
      <c r="C267" s="8" t="s">
        <v>609</v>
      </c>
      <c r="D267" s="40">
        <v>1571</v>
      </c>
      <c r="E267" s="8" t="s">
        <v>247</v>
      </c>
      <c r="F267" s="8"/>
      <c r="G267" s="8"/>
      <c r="H267" s="8"/>
      <c r="I267" s="8"/>
      <c r="J267" s="8"/>
      <c r="K267" s="8"/>
      <c r="L267" s="8"/>
      <c r="M267" s="8"/>
      <c r="N267" s="8"/>
      <c r="O267" s="8"/>
    </row>
    <row r="268" spans="1:15" ht="15" customHeight="1" x14ac:dyDescent="0.25">
      <c r="A268" s="8" t="s">
        <v>611</v>
      </c>
      <c r="B268" s="7" t="s">
        <v>599</v>
      </c>
      <c r="C268" s="8" t="s">
        <v>609</v>
      </c>
      <c r="D268" s="40">
        <v>1581</v>
      </c>
      <c r="E268" s="8" t="s">
        <v>247</v>
      </c>
      <c r="F268" s="8"/>
      <c r="G268" s="8"/>
      <c r="H268" s="8"/>
      <c r="I268" s="8"/>
      <c r="J268" s="8"/>
      <c r="K268" s="8"/>
      <c r="L268" s="8"/>
      <c r="M268" s="8"/>
      <c r="N268" s="8"/>
      <c r="O268" s="8"/>
    </row>
    <row r="269" spans="1:15" ht="15" customHeight="1" x14ac:dyDescent="0.25">
      <c r="A269" s="8" t="s">
        <v>612</v>
      </c>
      <c r="B269" s="8" t="s">
        <v>58</v>
      </c>
      <c r="C269" s="8" t="s">
        <v>609</v>
      </c>
      <c r="D269" s="40">
        <v>1815</v>
      </c>
      <c r="E269" s="8" t="s">
        <v>247</v>
      </c>
      <c r="F269" s="8"/>
      <c r="G269" s="8"/>
      <c r="H269" s="8"/>
      <c r="I269" s="8"/>
      <c r="J269" s="8"/>
      <c r="K269" s="8"/>
      <c r="L269" s="8"/>
      <c r="M269" s="8"/>
      <c r="N269" s="8"/>
      <c r="O269" s="8"/>
    </row>
    <row r="270" spans="1:15" ht="15" customHeight="1" x14ac:dyDescent="0.25">
      <c r="A270" s="8" t="s">
        <v>613</v>
      </c>
      <c r="B270" s="8" t="s">
        <v>32</v>
      </c>
      <c r="C270" s="8" t="s">
        <v>609</v>
      </c>
      <c r="D270" s="40">
        <v>1822</v>
      </c>
      <c r="E270" s="8" t="s">
        <v>247</v>
      </c>
      <c r="F270" s="8"/>
      <c r="G270" s="8"/>
      <c r="H270" s="8"/>
      <c r="I270" s="8"/>
      <c r="J270" s="8"/>
      <c r="K270" s="8"/>
      <c r="L270" s="8"/>
      <c r="M270" s="8"/>
      <c r="N270" s="8"/>
      <c r="O270" s="8"/>
    </row>
    <row r="271" spans="1:15" ht="15" customHeight="1" x14ac:dyDescent="0.25">
      <c r="A271" s="8" t="s">
        <v>614</v>
      </c>
      <c r="B271" s="8" t="s">
        <v>58</v>
      </c>
      <c r="C271" s="8" t="s">
        <v>609</v>
      </c>
      <c r="D271" s="40">
        <v>1834</v>
      </c>
      <c r="E271" s="8" t="s">
        <v>247</v>
      </c>
      <c r="F271" s="8"/>
      <c r="G271" s="8"/>
      <c r="H271" s="8"/>
      <c r="I271" s="8"/>
      <c r="J271" s="8"/>
      <c r="K271" s="8"/>
      <c r="L271" s="8"/>
      <c r="M271" s="8"/>
      <c r="N271" s="8"/>
      <c r="O271" s="8"/>
    </row>
    <row r="272" spans="1:15" ht="15" customHeight="1" x14ac:dyDescent="0.25">
      <c r="A272" s="8" t="s">
        <v>615</v>
      </c>
      <c r="B272" s="7" t="s">
        <v>599</v>
      </c>
      <c r="C272" s="8" t="s">
        <v>609</v>
      </c>
      <c r="D272" s="40">
        <v>1853</v>
      </c>
      <c r="E272" s="8" t="s">
        <v>247</v>
      </c>
      <c r="F272" s="8"/>
      <c r="G272" s="8"/>
      <c r="H272" s="8"/>
      <c r="I272" s="8"/>
      <c r="J272" s="8"/>
      <c r="K272" s="8"/>
      <c r="L272" s="8"/>
      <c r="M272" s="8"/>
      <c r="N272" s="8"/>
      <c r="O272" s="8"/>
    </row>
    <row r="273" spans="1:15" ht="15" customHeight="1" x14ac:dyDescent="0.25">
      <c r="A273" s="8" t="s">
        <v>616</v>
      </c>
      <c r="B273" s="8" t="s">
        <v>7</v>
      </c>
      <c r="C273" s="8" t="s">
        <v>609</v>
      </c>
      <c r="D273" s="40">
        <v>2144</v>
      </c>
      <c r="E273" s="8" t="s">
        <v>247</v>
      </c>
      <c r="F273" s="8"/>
      <c r="G273" s="8"/>
      <c r="H273" s="8"/>
      <c r="I273" s="8"/>
      <c r="J273" s="8"/>
      <c r="K273" s="8"/>
      <c r="L273" s="8"/>
      <c r="M273" s="8"/>
      <c r="N273" s="8"/>
      <c r="O273" s="8"/>
    </row>
    <row r="274" spans="1:15" ht="15" customHeight="1" x14ac:dyDescent="0.25">
      <c r="A274" s="8" t="s">
        <v>617</v>
      </c>
      <c r="B274" s="8" t="s">
        <v>32</v>
      </c>
      <c r="C274" s="8" t="s">
        <v>609</v>
      </c>
      <c r="D274" s="40">
        <v>2163</v>
      </c>
      <c r="E274" s="8" t="s">
        <v>247</v>
      </c>
      <c r="F274" s="8"/>
      <c r="G274" s="8"/>
      <c r="H274" s="8"/>
      <c r="I274" s="8"/>
      <c r="J274" s="8"/>
      <c r="K274" s="8"/>
      <c r="L274" s="8"/>
      <c r="M274" s="8"/>
      <c r="N274" s="8"/>
      <c r="O274" s="8"/>
    </row>
    <row r="275" spans="1:15" ht="15" customHeight="1" x14ac:dyDescent="0.25">
      <c r="A275" s="8" t="s">
        <v>618</v>
      </c>
      <c r="B275" s="8" t="s">
        <v>600</v>
      </c>
      <c r="C275" s="8" t="s">
        <v>609</v>
      </c>
      <c r="D275" s="40">
        <v>2293</v>
      </c>
      <c r="E275" s="8" t="s">
        <v>247</v>
      </c>
      <c r="F275" s="8"/>
      <c r="G275" s="8"/>
      <c r="H275" s="8"/>
      <c r="I275" s="8"/>
      <c r="J275" s="8"/>
      <c r="K275" s="8"/>
      <c r="L275" s="8"/>
      <c r="M275" s="8"/>
      <c r="N275" s="8"/>
      <c r="O275" s="8"/>
    </row>
    <row r="276" spans="1:15" ht="15" customHeight="1" x14ac:dyDescent="0.25">
      <c r="A276" s="8" t="s">
        <v>619</v>
      </c>
      <c r="B276" s="8" t="s">
        <v>58</v>
      </c>
      <c r="C276" s="8" t="s">
        <v>609</v>
      </c>
      <c r="D276" s="40">
        <v>2310</v>
      </c>
      <c r="E276" s="8" t="s">
        <v>247</v>
      </c>
      <c r="F276" s="8"/>
      <c r="G276" s="8"/>
      <c r="H276" s="8"/>
      <c r="I276" s="8"/>
      <c r="J276" s="8"/>
      <c r="K276" s="8"/>
      <c r="L276" s="8"/>
      <c r="M276" s="8"/>
      <c r="N276" s="8"/>
      <c r="O276" s="8"/>
    </row>
    <row r="277" spans="1:15" ht="15" customHeight="1" x14ac:dyDescent="0.25">
      <c r="A277" s="8" t="s">
        <v>620</v>
      </c>
      <c r="B277" s="8" t="s">
        <v>58</v>
      </c>
      <c r="C277" s="8" t="s">
        <v>609</v>
      </c>
      <c r="D277" s="40">
        <v>2327</v>
      </c>
      <c r="E277" s="8" t="s">
        <v>247</v>
      </c>
      <c r="F277" s="8"/>
      <c r="G277" s="8"/>
      <c r="H277" s="8"/>
      <c r="I277" s="8"/>
      <c r="J277" s="8"/>
      <c r="K277" s="8"/>
      <c r="L277" s="8"/>
      <c r="M277" s="8"/>
      <c r="N277" s="8"/>
      <c r="O277" s="8"/>
    </row>
    <row r="278" spans="1:15" ht="15" customHeight="1" x14ac:dyDescent="0.25">
      <c r="A278" s="8" t="s">
        <v>621</v>
      </c>
      <c r="B278" s="7" t="s">
        <v>599</v>
      </c>
      <c r="C278" s="8" t="s">
        <v>609</v>
      </c>
      <c r="D278" s="40">
        <v>3177</v>
      </c>
      <c r="E278" s="8" t="s">
        <v>247</v>
      </c>
      <c r="F278" s="8"/>
      <c r="G278" s="8"/>
      <c r="H278" s="8"/>
      <c r="I278" s="8"/>
      <c r="J278" s="8"/>
      <c r="K278" s="8"/>
      <c r="L278" s="8"/>
      <c r="M278" s="8"/>
      <c r="N278" s="8"/>
      <c r="O278" s="8"/>
    </row>
    <row r="279" spans="1:15" ht="15" customHeight="1" x14ac:dyDescent="0.25">
      <c r="A279" s="8" t="s">
        <v>622</v>
      </c>
      <c r="B279" s="8" t="s">
        <v>58</v>
      </c>
      <c r="C279" s="8" t="s">
        <v>609</v>
      </c>
      <c r="D279" s="40">
        <v>3266</v>
      </c>
      <c r="E279" s="8" t="s">
        <v>247</v>
      </c>
      <c r="F279" s="8"/>
      <c r="G279" s="8"/>
      <c r="H279" s="8"/>
      <c r="I279" s="8"/>
      <c r="J279" s="8"/>
      <c r="K279" s="8"/>
      <c r="L279" s="8"/>
      <c r="M279" s="8"/>
      <c r="N279" s="8"/>
      <c r="O279" s="8"/>
    </row>
    <row r="280" spans="1:15" ht="15" customHeight="1" x14ac:dyDescent="0.25">
      <c r="A280" s="8" t="s">
        <v>623</v>
      </c>
      <c r="B280" s="8" t="s">
        <v>32</v>
      </c>
      <c r="C280" s="8" t="s">
        <v>609</v>
      </c>
      <c r="D280" s="40">
        <v>3398</v>
      </c>
      <c r="E280" s="8" t="s">
        <v>247</v>
      </c>
      <c r="F280" s="8"/>
      <c r="G280" s="8"/>
      <c r="H280" s="8"/>
      <c r="I280" s="8"/>
      <c r="J280" s="8"/>
      <c r="K280" s="8"/>
      <c r="L280" s="8"/>
      <c r="M280" s="8"/>
      <c r="N280" s="8"/>
      <c r="O280" s="8"/>
    </row>
    <row r="281" spans="1:15" ht="15" customHeight="1" x14ac:dyDescent="0.25">
      <c r="A281" s="8" t="s">
        <v>624</v>
      </c>
      <c r="B281" s="7" t="s">
        <v>599</v>
      </c>
      <c r="C281" s="8" t="s">
        <v>609</v>
      </c>
      <c r="D281" s="40">
        <v>3402</v>
      </c>
      <c r="E281" s="8" t="s">
        <v>247</v>
      </c>
      <c r="F281" s="8"/>
      <c r="G281" s="8"/>
      <c r="H281" s="8"/>
      <c r="I281" s="8"/>
      <c r="J281" s="8"/>
      <c r="K281" s="8"/>
      <c r="L281" s="8"/>
      <c r="M281" s="8"/>
      <c r="N281" s="8"/>
      <c r="O281" s="8"/>
    </row>
    <row r="282" spans="1:15" ht="15" customHeight="1" x14ac:dyDescent="0.25">
      <c r="A282" s="8" t="s">
        <v>625</v>
      </c>
      <c r="B282" s="8" t="s">
        <v>248</v>
      </c>
      <c r="C282" s="8" t="s">
        <v>609</v>
      </c>
      <c r="D282" s="40">
        <v>3478</v>
      </c>
      <c r="E282" s="8" t="s">
        <v>247</v>
      </c>
      <c r="F282" s="8"/>
      <c r="G282" s="8"/>
      <c r="H282" s="8"/>
      <c r="I282" s="8"/>
      <c r="J282" s="8"/>
      <c r="K282" s="8"/>
      <c r="L282" s="8"/>
      <c r="M282" s="8"/>
      <c r="N282" s="8"/>
      <c r="O282" s="8"/>
    </row>
    <row r="283" spans="1:15" ht="15" customHeight="1" x14ac:dyDescent="0.25">
      <c r="A283" s="8" t="s">
        <v>626</v>
      </c>
      <c r="B283" s="8" t="s">
        <v>248</v>
      </c>
      <c r="C283" s="8" t="s">
        <v>609</v>
      </c>
      <c r="D283" s="40">
        <v>3482</v>
      </c>
      <c r="E283" s="8" t="s">
        <v>247</v>
      </c>
      <c r="F283" s="8"/>
      <c r="G283" s="8"/>
      <c r="H283" s="8"/>
      <c r="I283" s="8"/>
      <c r="J283" s="8"/>
      <c r="K283" s="8"/>
      <c r="L283" s="8"/>
      <c r="M283" s="8"/>
      <c r="N283" s="8"/>
      <c r="O283" s="8"/>
    </row>
    <row r="284" spans="1:15" ht="15" customHeight="1" x14ac:dyDescent="0.25">
      <c r="A284" s="8" t="s">
        <v>627</v>
      </c>
      <c r="B284" s="7" t="s">
        <v>599</v>
      </c>
      <c r="C284" s="8" t="s">
        <v>609</v>
      </c>
      <c r="D284" s="40">
        <v>3488</v>
      </c>
      <c r="E284" s="8" t="s">
        <v>247</v>
      </c>
      <c r="F284" s="8"/>
      <c r="G284" s="8"/>
      <c r="H284" s="8"/>
      <c r="I284" s="8"/>
      <c r="J284" s="8"/>
      <c r="K284" s="8"/>
      <c r="L284" s="8"/>
      <c r="M284" s="8"/>
      <c r="N284" s="8"/>
      <c r="O284" s="8"/>
    </row>
    <row r="285" spans="1:15" ht="15" customHeight="1" x14ac:dyDescent="0.25">
      <c r="A285" s="8" t="s">
        <v>628</v>
      </c>
      <c r="B285" s="7" t="s">
        <v>599</v>
      </c>
      <c r="C285" s="8" t="s">
        <v>609</v>
      </c>
      <c r="D285" s="40">
        <v>3522</v>
      </c>
      <c r="E285" s="8" t="s">
        <v>247</v>
      </c>
      <c r="F285" s="8"/>
      <c r="G285" s="8"/>
      <c r="H285" s="8"/>
      <c r="I285" s="8"/>
      <c r="J285" s="8"/>
      <c r="K285" s="8"/>
      <c r="L285" s="8"/>
      <c r="M285" s="8"/>
      <c r="N285" s="8"/>
      <c r="O285" s="8"/>
    </row>
    <row r="286" spans="1:15" ht="15" customHeight="1" x14ac:dyDescent="0.25">
      <c r="A286" s="8" t="s">
        <v>629</v>
      </c>
      <c r="B286" s="7" t="s">
        <v>599</v>
      </c>
      <c r="C286" s="8" t="s">
        <v>609</v>
      </c>
      <c r="D286" s="40">
        <v>3540</v>
      </c>
      <c r="E286" s="8" t="s">
        <v>247</v>
      </c>
      <c r="F286" s="8"/>
      <c r="G286" s="8"/>
      <c r="H286" s="8"/>
      <c r="I286" s="8"/>
      <c r="J286" s="8"/>
      <c r="K286" s="8"/>
      <c r="L286" s="8"/>
      <c r="M286" s="8"/>
      <c r="N286" s="8"/>
      <c r="O286" s="8"/>
    </row>
    <row r="287" spans="1:15" ht="15" customHeight="1" x14ac:dyDescent="0.25">
      <c r="A287" s="8" t="s">
        <v>630</v>
      </c>
      <c r="B287" s="8" t="s">
        <v>248</v>
      </c>
      <c r="C287" s="8" t="s">
        <v>609</v>
      </c>
      <c r="D287" s="40">
        <v>3782</v>
      </c>
      <c r="E287" s="8" t="s">
        <v>247</v>
      </c>
      <c r="F287" s="8"/>
      <c r="G287" s="8"/>
      <c r="H287" s="8"/>
      <c r="I287" s="8"/>
      <c r="J287" s="8"/>
      <c r="K287" s="8"/>
      <c r="L287" s="8"/>
      <c r="M287" s="8"/>
      <c r="N287" s="8"/>
      <c r="O287" s="8"/>
    </row>
    <row r="288" spans="1:15" ht="15" customHeight="1" x14ac:dyDescent="0.25">
      <c r="A288" s="8" t="s">
        <v>631</v>
      </c>
      <c r="B288" s="8" t="s">
        <v>248</v>
      </c>
      <c r="C288" s="8" t="s">
        <v>609</v>
      </c>
      <c r="D288" s="40">
        <v>3816</v>
      </c>
      <c r="E288" s="8" t="s">
        <v>247</v>
      </c>
      <c r="F288" s="8"/>
      <c r="G288" s="8"/>
      <c r="H288" s="8"/>
      <c r="I288" s="8"/>
      <c r="J288" s="8"/>
      <c r="K288" s="8"/>
      <c r="L288" s="8"/>
      <c r="M288" s="8"/>
      <c r="N288" s="8"/>
      <c r="O288" s="8"/>
    </row>
    <row r="289" spans="1:15" ht="15" customHeight="1" x14ac:dyDescent="0.25">
      <c r="A289" s="8" t="s">
        <v>632</v>
      </c>
      <c r="B289" s="7" t="s">
        <v>599</v>
      </c>
      <c r="C289" s="8" t="s">
        <v>609</v>
      </c>
      <c r="D289" s="40">
        <v>3820</v>
      </c>
      <c r="E289" s="8" t="s">
        <v>247</v>
      </c>
      <c r="F289" s="8"/>
      <c r="G289" s="8"/>
      <c r="H289" s="8"/>
      <c r="I289" s="8"/>
      <c r="J289" s="8"/>
      <c r="K289" s="8"/>
      <c r="L289" s="8"/>
      <c r="M289" s="8"/>
      <c r="N289" s="8"/>
      <c r="O289" s="8"/>
    </row>
    <row r="290" spans="1:15" ht="15" customHeight="1" x14ac:dyDescent="0.25">
      <c r="A290" s="8" t="s">
        <v>633</v>
      </c>
      <c r="B290" s="7" t="s">
        <v>599</v>
      </c>
      <c r="C290" s="8" t="s">
        <v>609</v>
      </c>
      <c r="D290" s="40">
        <v>3932</v>
      </c>
      <c r="E290" s="8" t="s">
        <v>247</v>
      </c>
      <c r="F290" s="8"/>
      <c r="G290" s="8"/>
      <c r="H290" s="8"/>
      <c r="I290" s="8"/>
      <c r="J290" s="8"/>
      <c r="K290" s="8"/>
      <c r="L290" s="8"/>
      <c r="M290" s="8"/>
      <c r="N290" s="8"/>
      <c r="O290" s="8"/>
    </row>
    <row r="291" spans="1:15" ht="15" customHeight="1" x14ac:dyDescent="0.25">
      <c r="A291" s="8" t="s">
        <v>634</v>
      </c>
      <c r="B291" s="7" t="s">
        <v>599</v>
      </c>
      <c r="C291" s="8" t="s">
        <v>609</v>
      </c>
      <c r="D291" s="40">
        <v>4334</v>
      </c>
      <c r="E291" s="8" t="s">
        <v>247</v>
      </c>
      <c r="F291" s="8"/>
      <c r="G291" s="8"/>
      <c r="H291" s="8"/>
      <c r="I291" s="8"/>
      <c r="J291" s="8"/>
      <c r="K291" s="8"/>
      <c r="L291" s="8"/>
      <c r="M291" s="8"/>
      <c r="N291" s="8"/>
      <c r="O291" s="8"/>
    </row>
    <row r="292" spans="1:15" ht="15" customHeight="1" x14ac:dyDescent="0.25">
      <c r="A292" s="8" t="s">
        <v>635</v>
      </c>
      <c r="B292" s="7" t="s">
        <v>599</v>
      </c>
      <c r="C292" s="8" t="s">
        <v>609</v>
      </c>
      <c r="D292" s="40">
        <v>4342</v>
      </c>
      <c r="E292" s="8" t="s">
        <v>247</v>
      </c>
      <c r="F292" s="8"/>
      <c r="G292" s="8"/>
      <c r="H292" s="8"/>
      <c r="I292" s="8"/>
      <c r="J292" s="8"/>
      <c r="K292" s="8"/>
      <c r="L292" s="8"/>
      <c r="M292" s="8"/>
      <c r="N292" s="8"/>
      <c r="O292" s="8"/>
    </row>
    <row r="293" spans="1:15" ht="15" customHeight="1" x14ac:dyDescent="0.25">
      <c r="A293" s="8" t="s">
        <v>636</v>
      </c>
      <c r="B293" s="8" t="s">
        <v>32</v>
      </c>
      <c r="C293" s="8" t="s">
        <v>609</v>
      </c>
      <c r="D293" s="40">
        <v>4343</v>
      </c>
      <c r="E293" s="8" t="s">
        <v>247</v>
      </c>
      <c r="F293" s="8"/>
      <c r="G293" s="8"/>
      <c r="H293" s="8"/>
      <c r="I293" s="8"/>
      <c r="J293" s="8"/>
      <c r="K293" s="8"/>
      <c r="L293" s="8"/>
      <c r="M293" s="8"/>
      <c r="N293" s="8"/>
      <c r="O293" s="8"/>
    </row>
    <row r="294" spans="1:15" ht="15" customHeight="1" x14ac:dyDescent="0.25">
      <c r="A294" s="8" t="s">
        <v>637</v>
      </c>
      <c r="B294" s="7" t="s">
        <v>599</v>
      </c>
      <c r="C294" s="8" t="s">
        <v>609</v>
      </c>
      <c r="D294" s="40">
        <v>4395</v>
      </c>
      <c r="E294" s="8" t="s">
        <v>247</v>
      </c>
      <c r="F294" s="8"/>
      <c r="G294" s="8"/>
      <c r="H294" s="8"/>
      <c r="I294" s="8"/>
      <c r="J294" s="8"/>
      <c r="K294" s="8"/>
      <c r="L294" s="8"/>
      <c r="M294" s="8"/>
      <c r="N294" s="8"/>
      <c r="O294" s="8"/>
    </row>
    <row r="295" spans="1:15" ht="15" customHeight="1" x14ac:dyDescent="0.25">
      <c r="A295" s="8" t="s">
        <v>638</v>
      </c>
      <c r="B295" s="7" t="s">
        <v>599</v>
      </c>
      <c r="C295" s="8" t="s">
        <v>609</v>
      </c>
      <c r="D295" s="40">
        <v>4405</v>
      </c>
      <c r="E295" s="8" t="s">
        <v>247</v>
      </c>
      <c r="F295" s="8"/>
      <c r="G295" s="8"/>
      <c r="H295" s="8"/>
      <c r="I295" s="8"/>
      <c r="J295" s="8"/>
      <c r="K295" s="8"/>
      <c r="L295" s="8"/>
      <c r="M295" s="8"/>
      <c r="N295" s="8"/>
      <c r="O295" s="8"/>
    </row>
    <row r="296" spans="1:15" ht="15" customHeight="1" x14ac:dyDescent="0.25">
      <c r="A296" s="8" t="s">
        <v>639</v>
      </c>
      <c r="B296" s="7" t="s">
        <v>599</v>
      </c>
      <c r="C296" s="8" t="s">
        <v>609</v>
      </c>
      <c r="D296" s="40">
        <v>4433</v>
      </c>
      <c r="E296" s="8" t="s">
        <v>247</v>
      </c>
      <c r="F296" s="8"/>
      <c r="G296" s="8"/>
      <c r="H296" s="8"/>
      <c r="I296" s="8"/>
      <c r="J296" s="8"/>
      <c r="K296" s="8"/>
      <c r="L296" s="8"/>
      <c r="M296" s="8"/>
      <c r="N296" s="8"/>
      <c r="O296" s="8"/>
    </row>
    <row r="297" spans="1:15" ht="15" customHeight="1" x14ac:dyDescent="0.25">
      <c r="A297" s="8" t="s">
        <v>640</v>
      </c>
      <c r="B297" s="7" t="s">
        <v>599</v>
      </c>
      <c r="C297" s="8" t="s">
        <v>609</v>
      </c>
      <c r="D297" s="40">
        <v>4434</v>
      </c>
      <c r="E297" s="8" t="s">
        <v>247</v>
      </c>
      <c r="F297" s="8"/>
      <c r="G297" s="8"/>
      <c r="H297" s="8"/>
      <c r="I297" s="8"/>
      <c r="J297" s="8"/>
      <c r="K297" s="8"/>
      <c r="L297" s="8"/>
      <c r="M297" s="8"/>
      <c r="N297" s="8"/>
      <c r="O297" s="8"/>
    </row>
    <row r="298" spans="1:15" ht="15" customHeight="1" x14ac:dyDescent="0.25">
      <c r="A298" s="8" t="s">
        <v>641</v>
      </c>
      <c r="B298" s="7" t="s">
        <v>599</v>
      </c>
      <c r="C298" s="8" t="s">
        <v>609</v>
      </c>
      <c r="D298" s="40">
        <v>4501</v>
      </c>
      <c r="E298" s="8" t="s">
        <v>247</v>
      </c>
      <c r="F298" s="8"/>
      <c r="G298" s="8"/>
      <c r="H298" s="8"/>
      <c r="I298" s="8"/>
      <c r="J298" s="8"/>
      <c r="K298" s="8"/>
      <c r="L298" s="8"/>
      <c r="M298" s="8"/>
      <c r="N298" s="8"/>
      <c r="O298" s="8"/>
    </row>
    <row r="299" spans="1:15" ht="15" customHeight="1" x14ac:dyDescent="0.25">
      <c r="A299" s="8" t="s">
        <v>642</v>
      </c>
      <c r="B299" s="7" t="s">
        <v>599</v>
      </c>
      <c r="C299" s="8" t="s">
        <v>609</v>
      </c>
      <c r="D299" s="40">
        <v>4503</v>
      </c>
      <c r="E299" s="8" t="s">
        <v>247</v>
      </c>
      <c r="F299" s="8"/>
      <c r="G299" s="8"/>
      <c r="H299" s="8"/>
      <c r="I299" s="8"/>
      <c r="J299" s="8"/>
      <c r="K299" s="8"/>
      <c r="L299" s="8"/>
      <c r="M299" s="8"/>
      <c r="N299" s="8"/>
      <c r="O299" s="8"/>
    </row>
    <row r="300" spans="1:15" ht="15" customHeight="1" x14ac:dyDescent="0.25">
      <c r="A300" s="8" t="s">
        <v>643</v>
      </c>
      <c r="B300" s="7" t="s">
        <v>599</v>
      </c>
      <c r="C300" s="8" t="s">
        <v>609</v>
      </c>
      <c r="D300" s="40">
        <v>4599</v>
      </c>
      <c r="E300" s="8" t="s">
        <v>247</v>
      </c>
      <c r="F300" s="8"/>
      <c r="G300" s="8"/>
      <c r="H300" s="8"/>
      <c r="I300" s="8"/>
      <c r="J300" s="8"/>
      <c r="K300" s="8"/>
      <c r="L300" s="8"/>
      <c r="M300" s="8"/>
      <c r="N300" s="8"/>
      <c r="O300" s="8"/>
    </row>
    <row r="301" spans="1:15" ht="15" customHeight="1" x14ac:dyDescent="0.25">
      <c r="A301" s="8" t="s">
        <v>644</v>
      </c>
      <c r="B301" s="7" t="s">
        <v>599</v>
      </c>
      <c r="C301" s="8" t="s">
        <v>609</v>
      </c>
      <c r="D301" s="40">
        <v>4600</v>
      </c>
      <c r="E301" s="8" t="s">
        <v>247</v>
      </c>
      <c r="F301" s="8"/>
      <c r="G301" s="8"/>
      <c r="H301" s="8"/>
      <c r="I301" s="8"/>
      <c r="J301" s="8"/>
      <c r="K301" s="8"/>
      <c r="L301" s="8"/>
      <c r="M301" s="8"/>
      <c r="N301" s="8"/>
      <c r="O301" s="8"/>
    </row>
    <row r="302" spans="1:15" ht="15" customHeight="1" x14ac:dyDescent="0.25">
      <c r="A302" s="8" t="s">
        <v>645</v>
      </c>
      <c r="B302" s="8" t="s">
        <v>22</v>
      </c>
      <c r="C302" s="8" t="s">
        <v>609</v>
      </c>
      <c r="D302" s="40">
        <v>525</v>
      </c>
      <c r="E302" s="8" t="s">
        <v>247</v>
      </c>
      <c r="F302" s="8"/>
      <c r="G302" s="8"/>
      <c r="H302" s="8"/>
      <c r="I302" s="8"/>
      <c r="J302" s="8"/>
      <c r="K302" s="8"/>
      <c r="L302" s="8"/>
      <c r="M302" s="8"/>
      <c r="N302" s="8"/>
      <c r="O302" s="8"/>
    </row>
    <row r="303" spans="1:15" ht="15" customHeight="1" x14ac:dyDescent="0.25">
      <c r="A303" s="8" t="s">
        <v>646</v>
      </c>
      <c r="B303" s="8" t="s">
        <v>7</v>
      </c>
      <c r="C303" s="8" t="s">
        <v>609</v>
      </c>
      <c r="D303" s="40">
        <v>784</v>
      </c>
      <c r="E303" s="8" t="s">
        <v>247</v>
      </c>
      <c r="F303" s="8"/>
      <c r="G303" s="8"/>
      <c r="H303" s="8"/>
      <c r="I303" s="8"/>
      <c r="J303" s="8"/>
      <c r="K303" s="8"/>
      <c r="L303" s="8"/>
      <c r="M303" s="8"/>
      <c r="N303" s="8"/>
      <c r="O303" s="8"/>
    </row>
    <row r="304" spans="1:15" ht="15" customHeight="1" x14ac:dyDescent="0.25">
      <c r="A304" s="8" t="s">
        <v>647</v>
      </c>
      <c r="B304" s="8" t="s">
        <v>32</v>
      </c>
      <c r="C304" s="8" t="s">
        <v>609</v>
      </c>
      <c r="D304" s="40">
        <v>917</v>
      </c>
      <c r="E304" s="8" t="s">
        <v>247</v>
      </c>
      <c r="F304" s="8"/>
      <c r="G304" s="8"/>
      <c r="H304" s="8"/>
      <c r="I304" s="8"/>
      <c r="J304" s="8"/>
      <c r="K304" s="8"/>
      <c r="L304" s="8"/>
      <c r="M304" s="8"/>
      <c r="N304" s="8"/>
      <c r="O304" s="8"/>
    </row>
    <row r="305" spans="1:15" ht="15" customHeight="1" x14ac:dyDescent="0.25">
      <c r="A305" s="8" t="s">
        <v>648</v>
      </c>
      <c r="B305" s="8" t="s">
        <v>10</v>
      </c>
      <c r="C305" s="8" t="s">
        <v>609</v>
      </c>
      <c r="D305" s="40">
        <v>973</v>
      </c>
      <c r="E305" s="8" t="s">
        <v>247</v>
      </c>
      <c r="F305" s="8"/>
      <c r="G305" s="8"/>
      <c r="H305" s="8"/>
      <c r="I305" s="8"/>
      <c r="J305" s="8"/>
      <c r="K305" s="8"/>
      <c r="L305" s="8"/>
      <c r="M305" s="8"/>
      <c r="N305" s="8"/>
      <c r="O305" s="8"/>
    </row>
    <row r="306" spans="1:15" ht="15" customHeight="1" x14ac:dyDescent="0.25">
      <c r="A306" s="6" t="s">
        <v>298</v>
      </c>
      <c r="B306" s="8" t="s">
        <v>248</v>
      </c>
      <c r="C306" s="8" t="s">
        <v>269</v>
      </c>
      <c r="D306" s="34">
        <v>59</v>
      </c>
      <c r="E306" s="8" t="s">
        <v>247</v>
      </c>
      <c r="F306" s="8"/>
      <c r="G306" s="8"/>
      <c r="H306" s="8"/>
      <c r="I306" s="8"/>
      <c r="J306" s="8"/>
      <c r="K306" s="8"/>
      <c r="L306" s="8"/>
      <c r="M306" s="8"/>
      <c r="N306" s="8"/>
      <c r="O306" s="8"/>
    </row>
    <row r="307" spans="1:15" ht="15" customHeight="1" x14ac:dyDescent="0.25">
      <c r="A307" s="6" t="s">
        <v>295</v>
      </c>
      <c r="B307" s="8" t="s">
        <v>248</v>
      </c>
      <c r="C307" s="8" t="s">
        <v>269</v>
      </c>
      <c r="D307" s="34">
        <v>60</v>
      </c>
      <c r="E307" s="8" t="s">
        <v>247</v>
      </c>
      <c r="F307" s="8"/>
      <c r="G307" s="8"/>
      <c r="H307" s="8"/>
      <c r="I307" s="8"/>
      <c r="J307" s="8"/>
      <c r="K307" s="8"/>
      <c r="L307" s="8"/>
      <c r="M307" s="8"/>
      <c r="N307" s="8"/>
      <c r="O307" s="8"/>
    </row>
    <row r="308" spans="1:15" ht="15" customHeight="1" x14ac:dyDescent="0.25">
      <c r="A308" s="6" t="s">
        <v>293</v>
      </c>
      <c r="B308" s="8" t="s">
        <v>7</v>
      </c>
      <c r="C308" s="8" t="s">
        <v>269</v>
      </c>
      <c r="D308" s="34">
        <v>1008</v>
      </c>
      <c r="E308" s="8" t="s">
        <v>247</v>
      </c>
      <c r="F308" s="8"/>
      <c r="G308" s="8"/>
      <c r="H308" s="8"/>
      <c r="I308" s="8"/>
      <c r="J308" s="8"/>
      <c r="K308" s="8"/>
      <c r="L308" s="8"/>
      <c r="M308" s="8"/>
      <c r="N308" s="8"/>
      <c r="O308" s="8"/>
    </row>
    <row r="309" spans="1:15" ht="15" customHeight="1" x14ac:dyDescent="0.25">
      <c r="A309" s="6" t="s">
        <v>520</v>
      </c>
      <c r="B309" s="8" t="s">
        <v>248</v>
      </c>
      <c r="C309" s="8" t="s">
        <v>269</v>
      </c>
      <c r="D309" s="34">
        <v>1221</v>
      </c>
      <c r="E309" s="8" t="s">
        <v>247</v>
      </c>
      <c r="F309" s="8"/>
      <c r="G309" s="8"/>
      <c r="H309" s="8"/>
      <c r="I309" s="8"/>
      <c r="J309" s="8"/>
      <c r="K309" s="8"/>
      <c r="L309" s="8"/>
      <c r="M309" s="8"/>
      <c r="N309" s="8"/>
      <c r="O309" s="8"/>
    </row>
    <row r="310" spans="1:15" ht="15" customHeight="1" x14ac:dyDescent="0.25">
      <c r="A310" s="6" t="s">
        <v>301</v>
      </c>
      <c r="B310" s="8" t="s">
        <v>250</v>
      </c>
      <c r="C310" s="8" t="s">
        <v>269</v>
      </c>
      <c r="D310" s="34">
        <v>1546</v>
      </c>
      <c r="E310" s="8" t="s">
        <v>247</v>
      </c>
      <c r="F310" s="8"/>
      <c r="G310" s="8"/>
      <c r="H310" s="8"/>
      <c r="I310" s="8"/>
      <c r="J310" s="8"/>
      <c r="K310" s="8"/>
      <c r="L310" s="8"/>
      <c r="M310" s="8"/>
      <c r="N310" s="8"/>
      <c r="O310" s="8"/>
    </row>
    <row r="311" spans="1:15" ht="15" customHeight="1" x14ac:dyDescent="0.25">
      <c r="A311" s="6" t="s">
        <v>523</v>
      </c>
      <c r="B311" s="8" t="s">
        <v>248</v>
      </c>
      <c r="C311" s="8" t="s">
        <v>269</v>
      </c>
      <c r="D311" s="34">
        <v>1666</v>
      </c>
      <c r="E311" s="8" t="s">
        <v>247</v>
      </c>
      <c r="F311" s="8"/>
      <c r="G311" s="8"/>
      <c r="H311" s="8"/>
      <c r="I311" s="8"/>
      <c r="J311" s="8"/>
      <c r="K311" s="8"/>
      <c r="L311" s="8"/>
      <c r="M311" s="8"/>
      <c r="N311" s="8"/>
      <c r="O311" s="8"/>
    </row>
    <row r="312" spans="1:15" ht="15" customHeight="1" x14ac:dyDescent="0.25">
      <c r="A312" s="6" t="s">
        <v>292</v>
      </c>
      <c r="B312" s="8" t="s">
        <v>248</v>
      </c>
      <c r="C312" s="8" t="s">
        <v>269</v>
      </c>
      <c r="D312" s="34">
        <v>2052</v>
      </c>
      <c r="E312" s="8" t="s">
        <v>247</v>
      </c>
      <c r="F312" s="8"/>
      <c r="G312" s="8"/>
      <c r="H312" s="8"/>
      <c r="I312" s="8"/>
      <c r="J312" s="8"/>
      <c r="K312" s="8"/>
      <c r="L312" s="8"/>
      <c r="M312" s="8"/>
      <c r="N312" s="8"/>
      <c r="O312" s="8"/>
    </row>
    <row r="313" spans="1:15" ht="15" customHeight="1" x14ac:dyDescent="0.25">
      <c r="A313" s="6" t="s">
        <v>291</v>
      </c>
      <c r="B313" s="8" t="s">
        <v>4</v>
      </c>
      <c r="C313" s="8" t="s">
        <v>269</v>
      </c>
      <c r="D313" s="34">
        <v>2222</v>
      </c>
      <c r="E313" s="8" t="s">
        <v>247</v>
      </c>
      <c r="F313" s="8"/>
      <c r="G313" s="8"/>
      <c r="H313" s="8"/>
      <c r="I313" s="8"/>
      <c r="J313" s="8"/>
      <c r="K313" s="8"/>
      <c r="L313" s="8"/>
      <c r="M313" s="8"/>
      <c r="N313" s="8"/>
      <c r="O313" s="8"/>
    </row>
    <row r="314" spans="1:15" ht="15" customHeight="1" x14ac:dyDescent="0.25">
      <c r="A314" s="6" t="s">
        <v>299</v>
      </c>
      <c r="B314" s="8" t="s">
        <v>248</v>
      </c>
      <c r="C314" s="8" t="s">
        <v>269</v>
      </c>
      <c r="D314" s="34">
        <v>3178</v>
      </c>
      <c r="E314" s="8" t="s">
        <v>247</v>
      </c>
      <c r="F314" s="8"/>
      <c r="G314" s="8"/>
      <c r="H314" s="8"/>
      <c r="I314" s="8"/>
      <c r="J314" s="8"/>
      <c r="K314" s="8"/>
      <c r="L314" s="8"/>
      <c r="M314" s="8"/>
      <c r="N314" s="8"/>
      <c r="O314" s="8"/>
    </row>
    <row r="315" spans="1:15" ht="15" customHeight="1" x14ac:dyDescent="0.25">
      <c r="A315" s="6" t="s">
        <v>521</v>
      </c>
      <c r="B315" s="8" t="s">
        <v>4</v>
      </c>
      <c r="C315" s="8" t="s">
        <v>269</v>
      </c>
      <c r="D315" s="34">
        <v>3182</v>
      </c>
      <c r="E315" s="8" t="s">
        <v>247</v>
      </c>
      <c r="F315" s="8"/>
      <c r="G315" s="8"/>
      <c r="H315" s="8"/>
      <c r="I315" s="8"/>
      <c r="J315" s="8"/>
      <c r="K315" s="8"/>
      <c r="L315" s="8"/>
      <c r="M315" s="8"/>
      <c r="N315" s="8"/>
      <c r="O315" s="8"/>
    </row>
    <row r="316" spans="1:15" ht="15" customHeight="1" x14ac:dyDescent="0.25">
      <c r="A316" s="6" t="s">
        <v>300</v>
      </c>
      <c r="B316" s="8" t="s">
        <v>4</v>
      </c>
      <c r="C316" s="8" t="s">
        <v>269</v>
      </c>
      <c r="D316" s="34">
        <v>3204</v>
      </c>
      <c r="E316" s="8" t="s">
        <v>247</v>
      </c>
      <c r="F316" s="8"/>
      <c r="G316" s="8"/>
      <c r="H316" s="8"/>
      <c r="I316" s="8"/>
      <c r="J316" s="8"/>
      <c r="K316" s="8"/>
      <c r="L316" s="8"/>
      <c r="M316" s="8"/>
      <c r="N316" s="8"/>
      <c r="O316" s="8"/>
    </row>
    <row r="317" spans="1:15" ht="15" customHeight="1" x14ac:dyDescent="0.25">
      <c r="A317" s="6" t="s">
        <v>296</v>
      </c>
      <c r="B317" s="8" t="s">
        <v>32</v>
      </c>
      <c r="C317" s="8" t="s">
        <v>269</v>
      </c>
      <c r="D317" s="34">
        <v>3264</v>
      </c>
      <c r="E317" s="8" t="s">
        <v>247</v>
      </c>
      <c r="F317" s="8"/>
      <c r="G317" s="8"/>
      <c r="H317" s="8"/>
      <c r="I317" s="8"/>
      <c r="J317" s="8"/>
      <c r="K317" s="8"/>
      <c r="L317" s="8"/>
      <c r="M317" s="8"/>
      <c r="N317" s="8"/>
      <c r="O317" s="8"/>
    </row>
    <row r="318" spans="1:15" ht="15" customHeight="1" x14ac:dyDescent="0.25">
      <c r="A318" s="6" t="s">
        <v>519</v>
      </c>
      <c r="B318" s="8" t="s">
        <v>4</v>
      </c>
      <c r="C318" s="8" t="s">
        <v>269</v>
      </c>
      <c r="D318" s="34">
        <v>3537</v>
      </c>
      <c r="E318" s="8" t="s">
        <v>247</v>
      </c>
      <c r="F318" s="8"/>
      <c r="G318" s="8"/>
      <c r="H318" s="8"/>
      <c r="I318" s="8"/>
      <c r="J318" s="8"/>
      <c r="K318" s="8"/>
      <c r="L318" s="8"/>
      <c r="M318" s="8"/>
      <c r="N318" s="8"/>
      <c r="O318" s="8"/>
    </row>
    <row r="319" spans="1:15" ht="15" customHeight="1" x14ac:dyDescent="0.25">
      <c r="A319" s="6" t="s">
        <v>297</v>
      </c>
      <c r="B319" s="8" t="s">
        <v>250</v>
      </c>
      <c r="C319" s="8" t="s">
        <v>269</v>
      </c>
      <c r="D319" s="34">
        <v>3664</v>
      </c>
      <c r="E319" s="8" t="s">
        <v>247</v>
      </c>
      <c r="F319" s="8"/>
      <c r="G319" s="8"/>
      <c r="H319" s="8"/>
      <c r="I319" s="8"/>
      <c r="J319" s="8"/>
      <c r="K319" s="8"/>
      <c r="L319" s="8"/>
      <c r="M319" s="8"/>
      <c r="N319" s="8"/>
      <c r="O319" s="8"/>
    </row>
    <row r="320" spans="1:15" ht="15" customHeight="1" x14ac:dyDescent="0.25">
      <c r="A320" s="6" t="s">
        <v>302</v>
      </c>
      <c r="B320" s="8" t="s">
        <v>4</v>
      </c>
      <c r="C320" s="8" t="s">
        <v>269</v>
      </c>
      <c r="D320" s="34">
        <v>3839</v>
      </c>
      <c r="E320" s="8" t="s">
        <v>247</v>
      </c>
      <c r="F320" s="8"/>
      <c r="G320" s="8"/>
      <c r="H320" s="8"/>
      <c r="I320" s="8"/>
      <c r="J320" s="8"/>
      <c r="K320" s="8"/>
      <c r="L320" s="8"/>
      <c r="M320" s="8"/>
      <c r="N320" s="8"/>
      <c r="O320" s="8"/>
    </row>
    <row r="321" spans="1:15" ht="15" customHeight="1" x14ac:dyDescent="0.25">
      <c r="A321" s="6" t="s">
        <v>303</v>
      </c>
      <c r="B321" s="8" t="s">
        <v>4</v>
      </c>
      <c r="C321" s="8" t="s">
        <v>269</v>
      </c>
      <c r="D321" s="34">
        <v>3840</v>
      </c>
      <c r="E321" s="8" t="s">
        <v>247</v>
      </c>
      <c r="F321" s="8"/>
      <c r="G321" s="8"/>
      <c r="H321" s="8"/>
      <c r="I321" s="8"/>
      <c r="J321" s="8"/>
      <c r="K321" s="8"/>
      <c r="L321" s="8"/>
      <c r="M321" s="8"/>
      <c r="N321" s="8"/>
      <c r="O321" s="8"/>
    </row>
    <row r="322" spans="1:15" ht="15" customHeight="1" x14ac:dyDescent="0.25">
      <c r="A322" s="6" t="s">
        <v>294</v>
      </c>
      <c r="B322" s="8" t="s">
        <v>4</v>
      </c>
      <c r="C322" s="8" t="s">
        <v>269</v>
      </c>
      <c r="D322" s="34">
        <v>3933</v>
      </c>
      <c r="E322" s="8" t="s">
        <v>247</v>
      </c>
      <c r="F322" s="8"/>
      <c r="G322" s="8"/>
      <c r="H322" s="8"/>
      <c r="I322" s="8"/>
      <c r="J322" s="8"/>
      <c r="K322" s="8"/>
      <c r="L322" s="8"/>
      <c r="M322" s="8"/>
      <c r="N322" s="8"/>
      <c r="O322" s="8"/>
    </row>
    <row r="323" spans="1:15" ht="15" customHeight="1" x14ac:dyDescent="0.25">
      <c r="A323" s="6" t="s">
        <v>518</v>
      </c>
      <c r="B323" s="8" t="s">
        <v>4</v>
      </c>
      <c r="C323" s="8" t="s">
        <v>269</v>
      </c>
      <c r="D323" s="34">
        <v>3934</v>
      </c>
      <c r="E323" s="8" t="s">
        <v>247</v>
      </c>
      <c r="F323" s="8"/>
      <c r="G323" s="8"/>
      <c r="H323" s="8"/>
      <c r="I323" s="8"/>
      <c r="J323" s="8"/>
      <c r="K323" s="8"/>
      <c r="L323" s="8"/>
      <c r="M323" s="8"/>
      <c r="N323" s="8"/>
      <c r="O323" s="8"/>
    </row>
    <row r="324" spans="1:15" ht="15" customHeight="1" x14ac:dyDescent="0.25">
      <c r="A324" s="6" t="s">
        <v>517</v>
      </c>
      <c r="B324" s="8" t="s">
        <v>4</v>
      </c>
      <c r="C324" s="8" t="s">
        <v>269</v>
      </c>
      <c r="D324" s="34">
        <v>4007</v>
      </c>
      <c r="E324" s="8" t="s">
        <v>247</v>
      </c>
      <c r="F324" s="8"/>
      <c r="G324" s="8"/>
      <c r="H324" s="8"/>
      <c r="I324" s="8"/>
      <c r="J324" s="8"/>
      <c r="K324" s="8"/>
      <c r="L324" s="8"/>
      <c r="M324" s="8"/>
      <c r="N324" s="8"/>
      <c r="O324" s="8"/>
    </row>
    <row r="325" spans="1:15" ht="15" customHeight="1" x14ac:dyDescent="0.25">
      <c r="A325" s="6" t="s">
        <v>304</v>
      </c>
      <c r="B325" s="8" t="s">
        <v>4</v>
      </c>
      <c r="C325" s="8" t="s">
        <v>269</v>
      </c>
      <c r="D325" s="34">
        <v>4359</v>
      </c>
      <c r="E325" s="8" t="s">
        <v>247</v>
      </c>
      <c r="F325" s="8"/>
      <c r="G325" s="8"/>
      <c r="H325" s="8"/>
      <c r="I325" s="8"/>
      <c r="J325" s="8"/>
      <c r="K325" s="8"/>
      <c r="L325" s="8"/>
      <c r="M325" s="8"/>
      <c r="N325" s="8"/>
      <c r="O325" s="8"/>
    </row>
    <row r="326" spans="1:15" ht="15" customHeight="1" x14ac:dyDescent="0.25">
      <c r="A326" s="6" t="s">
        <v>333</v>
      </c>
      <c r="B326" s="8" t="s">
        <v>248</v>
      </c>
      <c r="C326" s="8" t="s">
        <v>269</v>
      </c>
      <c r="D326" s="34">
        <v>4610</v>
      </c>
      <c r="E326" s="8" t="s">
        <v>247</v>
      </c>
      <c r="F326" s="8"/>
      <c r="G326" s="8"/>
      <c r="H326" s="8"/>
      <c r="I326" s="8"/>
      <c r="J326" s="8"/>
      <c r="K326" s="8"/>
      <c r="L326" s="8"/>
      <c r="M326" s="8"/>
      <c r="N326" s="8"/>
      <c r="O326" s="8"/>
    </row>
    <row r="327" spans="1:15" ht="15" customHeight="1" x14ac:dyDescent="0.25">
      <c r="A327" s="6" t="s">
        <v>522</v>
      </c>
      <c r="B327" s="8" t="s">
        <v>58</v>
      </c>
      <c r="C327" s="8" t="s">
        <v>269</v>
      </c>
      <c r="D327" s="34">
        <v>4614</v>
      </c>
      <c r="E327" s="8" t="s">
        <v>247</v>
      </c>
      <c r="F327" s="8"/>
      <c r="G327" s="8"/>
      <c r="H327" s="8"/>
      <c r="I327" s="8"/>
      <c r="J327" s="8"/>
      <c r="K327" s="8"/>
      <c r="L327" s="8"/>
      <c r="M327" s="8"/>
      <c r="N327" s="8"/>
      <c r="O327" s="8"/>
    </row>
    <row r="328" spans="1:15" ht="15" customHeight="1" x14ac:dyDescent="0.25">
      <c r="A328" s="6" t="s">
        <v>357</v>
      </c>
      <c r="B328" s="8" t="s">
        <v>4</v>
      </c>
      <c r="C328" s="8" t="s">
        <v>269</v>
      </c>
      <c r="D328" s="34">
        <v>4637</v>
      </c>
      <c r="E328" s="8" t="s">
        <v>247</v>
      </c>
      <c r="F328" s="8"/>
      <c r="G328" s="8"/>
      <c r="H328" s="8"/>
      <c r="I328" s="8"/>
      <c r="J328" s="8"/>
      <c r="K328" s="8"/>
      <c r="L328" s="8"/>
      <c r="M328" s="8"/>
      <c r="N328" s="8"/>
      <c r="O328" s="8"/>
    </row>
    <row r="329" spans="1:15" ht="15" customHeight="1" x14ac:dyDescent="0.25">
      <c r="A329" s="6" t="s">
        <v>378</v>
      </c>
      <c r="B329" s="8" t="s">
        <v>7</v>
      </c>
      <c r="C329" s="8" t="s">
        <v>273</v>
      </c>
      <c r="D329" s="34">
        <v>83</v>
      </c>
      <c r="E329" s="8" t="s">
        <v>247</v>
      </c>
      <c r="F329" s="8"/>
      <c r="G329" s="8"/>
      <c r="H329" s="8"/>
      <c r="I329" s="8"/>
      <c r="J329" s="8"/>
      <c r="K329" s="8"/>
      <c r="L329" s="8"/>
      <c r="M329" s="8"/>
      <c r="N329" s="8"/>
      <c r="O329" s="8"/>
    </row>
    <row r="330" spans="1:15" ht="15" customHeight="1" x14ac:dyDescent="0.25">
      <c r="A330" s="6" t="s">
        <v>373</v>
      </c>
      <c r="B330" s="8" t="s">
        <v>32</v>
      </c>
      <c r="C330" s="8" t="s">
        <v>273</v>
      </c>
      <c r="D330" s="34">
        <v>1126</v>
      </c>
      <c r="E330" s="8" t="s">
        <v>247</v>
      </c>
      <c r="F330" s="8"/>
      <c r="G330" s="8"/>
      <c r="H330" s="8"/>
      <c r="I330" s="8"/>
      <c r="J330" s="8"/>
      <c r="K330" s="8"/>
      <c r="L330" s="8"/>
      <c r="M330" s="8"/>
      <c r="N330" s="8"/>
      <c r="O330" s="8"/>
    </row>
    <row r="331" spans="1:15" ht="15" customHeight="1" x14ac:dyDescent="0.25">
      <c r="A331" s="6" t="s">
        <v>379</v>
      </c>
      <c r="B331" s="8" t="s">
        <v>58</v>
      </c>
      <c r="C331" s="8" t="s">
        <v>273</v>
      </c>
      <c r="D331" s="34">
        <v>1229</v>
      </c>
      <c r="E331" s="8" t="s">
        <v>247</v>
      </c>
      <c r="F331" s="8"/>
      <c r="G331" s="8"/>
      <c r="H331" s="8"/>
      <c r="I331" s="8"/>
      <c r="J331" s="8"/>
      <c r="K331" s="8"/>
      <c r="L331" s="8"/>
      <c r="M331" s="8"/>
      <c r="N331" s="8"/>
      <c r="O331" s="8"/>
    </row>
    <row r="332" spans="1:15" ht="15" customHeight="1" x14ac:dyDescent="0.25">
      <c r="A332" s="6" t="s">
        <v>481</v>
      </c>
      <c r="B332" s="8" t="s">
        <v>4</v>
      </c>
      <c r="C332" s="8" t="s">
        <v>273</v>
      </c>
      <c r="D332" s="34">
        <v>1497</v>
      </c>
      <c r="E332" s="8" t="s">
        <v>247</v>
      </c>
      <c r="F332" s="8"/>
      <c r="G332" s="8"/>
      <c r="H332" s="8"/>
      <c r="I332" s="8"/>
      <c r="J332" s="8"/>
      <c r="K332" s="8"/>
      <c r="L332" s="8"/>
      <c r="M332" s="8"/>
      <c r="N332" s="8"/>
      <c r="O332" s="8"/>
    </row>
    <row r="333" spans="1:15" ht="15" customHeight="1" x14ac:dyDescent="0.25">
      <c r="A333" s="6" t="s">
        <v>374</v>
      </c>
      <c r="B333" s="8" t="s">
        <v>4</v>
      </c>
      <c r="C333" s="8" t="s">
        <v>273</v>
      </c>
      <c r="D333" s="34">
        <v>1536</v>
      </c>
      <c r="E333" s="8" t="s">
        <v>247</v>
      </c>
      <c r="F333" s="8"/>
      <c r="G333" s="8"/>
      <c r="H333" s="8"/>
      <c r="I333" s="8"/>
      <c r="J333" s="8"/>
      <c r="K333" s="8"/>
      <c r="L333" s="8"/>
      <c r="M333" s="8"/>
      <c r="N333" s="8"/>
      <c r="O333" s="8"/>
    </row>
    <row r="334" spans="1:15" ht="15" customHeight="1" x14ac:dyDescent="0.25">
      <c r="A334" s="6" t="s">
        <v>485</v>
      </c>
      <c r="B334" s="8" t="s">
        <v>58</v>
      </c>
      <c r="C334" s="8" t="s">
        <v>273</v>
      </c>
      <c r="D334" s="34">
        <v>1639</v>
      </c>
      <c r="E334" s="8" t="s">
        <v>247</v>
      </c>
      <c r="F334" s="8"/>
      <c r="G334" s="8"/>
      <c r="H334" s="8"/>
      <c r="I334" s="8"/>
      <c r="J334" s="8"/>
      <c r="K334" s="8"/>
      <c r="L334" s="8"/>
      <c r="M334" s="8"/>
      <c r="N334" s="8"/>
      <c r="O334" s="8"/>
    </row>
    <row r="335" spans="1:15" ht="15" customHeight="1" x14ac:dyDescent="0.25">
      <c r="A335" s="6" t="s">
        <v>483</v>
      </c>
      <c r="B335" s="8" t="s">
        <v>4</v>
      </c>
      <c r="C335" s="8" t="s">
        <v>273</v>
      </c>
      <c r="D335" s="34">
        <v>1835</v>
      </c>
      <c r="E335" s="8" t="s">
        <v>247</v>
      </c>
      <c r="F335" s="8"/>
      <c r="G335" s="8"/>
      <c r="H335" s="8"/>
      <c r="I335" s="8"/>
      <c r="J335" s="8"/>
      <c r="K335" s="8"/>
      <c r="L335" s="8"/>
      <c r="M335" s="8"/>
      <c r="N335" s="8"/>
      <c r="O335" s="8"/>
    </row>
    <row r="336" spans="1:15" ht="15" customHeight="1" x14ac:dyDescent="0.25">
      <c r="A336" s="6" t="s">
        <v>480</v>
      </c>
      <c r="B336" s="8" t="s">
        <v>4</v>
      </c>
      <c r="C336" s="8" t="s">
        <v>273</v>
      </c>
      <c r="D336" s="34">
        <v>1993</v>
      </c>
      <c r="E336" s="8" t="s">
        <v>247</v>
      </c>
      <c r="F336" s="8"/>
      <c r="G336" s="8"/>
      <c r="H336" s="8"/>
      <c r="I336" s="8"/>
      <c r="J336" s="8"/>
      <c r="K336" s="8"/>
      <c r="L336" s="8"/>
      <c r="M336" s="8"/>
      <c r="N336" s="8"/>
      <c r="O336" s="8"/>
    </row>
    <row r="337" spans="1:15" ht="15" customHeight="1" x14ac:dyDescent="0.25">
      <c r="A337" s="6" t="s">
        <v>375</v>
      </c>
      <c r="B337" s="8" t="s">
        <v>4</v>
      </c>
      <c r="C337" s="8" t="s">
        <v>273</v>
      </c>
      <c r="D337" s="34">
        <v>2059</v>
      </c>
      <c r="E337" s="8" t="s">
        <v>247</v>
      </c>
      <c r="F337" s="8"/>
      <c r="G337" s="8"/>
      <c r="H337" s="8"/>
      <c r="I337" s="8"/>
      <c r="J337" s="8"/>
      <c r="K337" s="8"/>
      <c r="L337" s="8"/>
      <c r="M337" s="8"/>
      <c r="N337" s="8"/>
      <c r="O337" s="8"/>
    </row>
    <row r="338" spans="1:15" ht="15" customHeight="1" x14ac:dyDescent="0.25">
      <c r="A338" s="6" t="s">
        <v>484</v>
      </c>
      <c r="B338" s="8" t="s">
        <v>4</v>
      </c>
      <c r="C338" s="8" t="s">
        <v>273</v>
      </c>
      <c r="D338" s="34">
        <v>3024</v>
      </c>
      <c r="E338" s="8" t="s">
        <v>247</v>
      </c>
      <c r="F338" s="8"/>
      <c r="G338" s="8"/>
      <c r="H338" s="8"/>
      <c r="I338" s="8"/>
      <c r="J338" s="8"/>
      <c r="K338" s="8"/>
      <c r="L338" s="8"/>
      <c r="M338" s="8"/>
      <c r="N338" s="8"/>
      <c r="O338" s="8"/>
    </row>
    <row r="339" spans="1:15" ht="15" customHeight="1" x14ac:dyDescent="0.25">
      <c r="A339" s="6" t="s">
        <v>377</v>
      </c>
      <c r="B339" s="8" t="s">
        <v>4</v>
      </c>
      <c r="C339" s="8" t="s">
        <v>273</v>
      </c>
      <c r="D339" s="34">
        <v>3294</v>
      </c>
      <c r="E339" s="8" t="s">
        <v>247</v>
      </c>
      <c r="F339" s="8"/>
      <c r="G339" s="8"/>
      <c r="H339" s="8"/>
      <c r="I339" s="8"/>
      <c r="J339" s="8"/>
      <c r="K339" s="8"/>
      <c r="L339" s="8"/>
      <c r="M339" s="8"/>
      <c r="N339" s="8"/>
      <c r="O339" s="8"/>
    </row>
    <row r="340" spans="1:15" ht="15" customHeight="1" x14ac:dyDescent="0.25">
      <c r="A340" s="6" t="s">
        <v>376</v>
      </c>
      <c r="B340" s="8" t="s">
        <v>4</v>
      </c>
      <c r="C340" s="8" t="s">
        <v>273</v>
      </c>
      <c r="D340" s="34">
        <v>3783</v>
      </c>
      <c r="E340" s="8" t="s">
        <v>247</v>
      </c>
      <c r="F340" s="8"/>
      <c r="G340" s="8"/>
      <c r="H340" s="8"/>
      <c r="I340" s="8"/>
      <c r="J340" s="8"/>
      <c r="K340" s="8"/>
      <c r="L340" s="8"/>
      <c r="M340" s="8"/>
      <c r="N340" s="8"/>
      <c r="O340" s="8"/>
    </row>
    <row r="341" spans="1:15" ht="15" customHeight="1" x14ac:dyDescent="0.25">
      <c r="A341" s="6" t="s">
        <v>372</v>
      </c>
      <c r="B341" s="8" t="s">
        <v>4</v>
      </c>
      <c r="C341" s="8" t="s">
        <v>273</v>
      </c>
      <c r="D341" s="34">
        <v>4283</v>
      </c>
      <c r="E341" s="8" t="s">
        <v>247</v>
      </c>
      <c r="F341" s="8"/>
      <c r="G341" s="8"/>
      <c r="H341" s="8"/>
      <c r="I341" s="8"/>
      <c r="J341" s="8"/>
      <c r="K341" s="8"/>
      <c r="L341" s="8"/>
      <c r="M341" s="8"/>
      <c r="N341" s="8"/>
      <c r="O341" s="8"/>
    </row>
    <row r="342" spans="1:15" ht="15" customHeight="1" x14ac:dyDescent="0.25">
      <c r="A342" s="6" t="s">
        <v>482</v>
      </c>
      <c r="B342" s="8" t="s">
        <v>4</v>
      </c>
      <c r="C342" s="8" t="s">
        <v>273</v>
      </c>
      <c r="D342" s="34">
        <v>4402</v>
      </c>
      <c r="E342" s="8" t="s">
        <v>247</v>
      </c>
      <c r="F342" s="8"/>
      <c r="G342" s="8"/>
      <c r="H342" s="8"/>
      <c r="I342" s="8"/>
      <c r="J342" s="8"/>
      <c r="K342" s="8"/>
      <c r="L342" s="8"/>
      <c r="M342" s="8"/>
      <c r="N342" s="8"/>
      <c r="O342" s="8"/>
    </row>
    <row r="343" spans="1:15" ht="15" customHeight="1" x14ac:dyDescent="0.25">
      <c r="A343" s="6" t="s">
        <v>486</v>
      </c>
      <c r="B343" s="8" t="s">
        <v>4</v>
      </c>
      <c r="C343" s="8" t="s">
        <v>273</v>
      </c>
      <c r="D343" s="34">
        <v>4403</v>
      </c>
      <c r="E343" s="8" t="s">
        <v>247</v>
      </c>
      <c r="F343" s="8"/>
      <c r="G343" s="8"/>
      <c r="H343" s="8"/>
      <c r="I343" s="8"/>
      <c r="J343" s="8"/>
      <c r="K343" s="8"/>
      <c r="L343" s="8"/>
      <c r="M343" s="8"/>
      <c r="N343" s="8"/>
      <c r="O343" s="8"/>
    </row>
    <row r="344" spans="1:15" ht="15" customHeight="1" x14ac:dyDescent="0.25">
      <c r="A344" s="6" t="s">
        <v>363</v>
      </c>
      <c r="B344" s="8" t="s">
        <v>248</v>
      </c>
      <c r="C344" s="8" t="s">
        <v>266</v>
      </c>
      <c r="D344" s="34">
        <v>316</v>
      </c>
      <c r="E344" s="8" t="s">
        <v>247</v>
      </c>
      <c r="F344" s="8"/>
      <c r="G344" s="8"/>
      <c r="H344" s="8"/>
      <c r="I344" s="8"/>
      <c r="J344" s="8"/>
      <c r="K344" s="8"/>
      <c r="L344" s="8"/>
      <c r="M344" s="8"/>
      <c r="N344" s="8"/>
      <c r="O344" s="8"/>
    </row>
    <row r="345" spans="1:15" ht="15" customHeight="1" x14ac:dyDescent="0.25">
      <c r="A345" s="6" t="s">
        <v>364</v>
      </c>
      <c r="B345" s="8" t="s">
        <v>248</v>
      </c>
      <c r="C345" s="8" t="s">
        <v>266</v>
      </c>
      <c r="D345" s="34">
        <v>333</v>
      </c>
      <c r="E345" s="8" t="s">
        <v>247</v>
      </c>
      <c r="F345" s="8"/>
      <c r="G345" s="8"/>
      <c r="H345" s="8"/>
      <c r="I345" s="8"/>
      <c r="J345" s="8"/>
      <c r="K345" s="8"/>
      <c r="L345" s="8"/>
      <c r="M345" s="8"/>
      <c r="N345" s="8"/>
      <c r="O345" s="8"/>
    </row>
    <row r="346" spans="1:15" ht="15" customHeight="1" x14ac:dyDescent="0.25">
      <c r="A346" s="6" t="s">
        <v>365</v>
      </c>
      <c r="B346" s="8" t="s">
        <v>58</v>
      </c>
      <c r="C346" s="8" t="s">
        <v>266</v>
      </c>
      <c r="D346" s="34">
        <v>672</v>
      </c>
      <c r="E346" s="8" t="s">
        <v>249</v>
      </c>
      <c r="F346" s="8"/>
      <c r="G346" s="8"/>
      <c r="H346" s="8"/>
      <c r="I346" s="8"/>
      <c r="J346" s="8"/>
      <c r="K346" s="8"/>
      <c r="L346" s="8"/>
      <c r="M346" s="8"/>
      <c r="N346" s="8"/>
      <c r="O346" s="8"/>
    </row>
    <row r="347" spans="1:15" ht="15" customHeight="1" x14ac:dyDescent="0.25">
      <c r="A347" s="6" t="s">
        <v>366</v>
      </c>
      <c r="B347" s="8" t="s">
        <v>4</v>
      </c>
      <c r="C347" s="8" t="s">
        <v>266</v>
      </c>
      <c r="D347" s="34">
        <v>1152</v>
      </c>
      <c r="E347" s="8" t="s">
        <v>247</v>
      </c>
      <c r="F347" s="8"/>
      <c r="G347" s="8"/>
      <c r="H347" s="8"/>
      <c r="I347" s="8"/>
      <c r="J347" s="8"/>
      <c r="K347" s="8"/>
      <c r="L347" s="8"/>
      <c r="M347" s="8"/>
      <c r="N347" s="8"/>
      <c r="O347" s="8"/>
    </row>
    <row r="348" spans="1:15" ht="15" customHeight="1" x14ac:dyDescent="0.25">
      <c r="A348" s="6" t="s">
        <v>371</v>
      </c>
      <c r="B348" s="8" t="s">
        <v>250</v>
      </c>
      <c r="C348" s="8" t="s">
        <v>266</v>
      </c>
      <c r="D348" s="34">
        <v>1832</v>
      </c>
      <c r="E348" s="8" t="s">
        <v>247</v>
      </c>
      <c r="F348" s="8"/>
      <c r="G348" s="8"/>
      <c r="H348" s="8"/>
      <c r="I348" s="8"/>
      <c r="J348" s="8"/>
      <c r="K348" s="8"/>
      <c r="L348" s="8"/>
      <c r="M348" s="8"/>
      <c r="N348" s="8"/>
      <c r="O348" s="8"/>
    </row>
    <row r="349" spans="1:15" ht="15" customHeight="1" x14ac:dyDescent="0.25">
      <c r="A349" s="6" t="s">
        <v>487</v>
      </c>
      <c r="B349" s="8" t="s">
        <v>248</v>
      </c>
      <c r="C349" s="8" t="s">
        <v>266</v>
      </c>
      <c r="D349" s="34">
        <v>1908</v>
      </c>
      <c r="E349" s="8" t="s">
        <v>247</v>
      </c>
      <c r="F349" s="8"/>
      <c r="G349" s="8"/>
      <c r="H349" s="8"/>
      <c r="I349" s="8"/>
      <c r="J349" s="8"/>
      <c r="K349" s="8"/>
      <c r="L349" s="8"/>
      <c r="M349" s="8"/>
      <c r="N349" s="8"/>
      <c r="O349" s="8"/>
    </row>
    <row r="350" spans="1:15" ht="15" customHeight="1" x14ac:dyDescent="0.25">
      <c r="A350" s="6" t="s">
        <v>367</v>
      </c>
      <c r="B350" s="8" t="s">
        <v>4</v>
      </c>
      <c r="C350" s="8" t="s">
        <v>266</v>
      </c>
      <c r="D350" s="34">
        <v>3085</v>
      </c>
      <c r="E350" s="8" t="s">
        <v>247</v>
      </c>
      <c r="F350" s="8"/>
      <c r="G350" s="8"/>
      <c r="H350" s="8"/>
      <c r="I350" s="8"/>
      <c r="J350" s="8"/>
      <c r="K350" s="8"/>
      <c r="L350" s="8"/>
      <c r="M350" s="8"/>
      <c r="N350" s="8"/>
      <c r="O350" s="8"/>
    </row>
    <row r="351" spans="1:15" ht="15" customHeight="1" x14ac:dyDescent="0.25">
      <c r="A351" s="6" t="s">
        <v>362</v>
      </c>
      <c r="B351" s="8" t="s">
        <v>4</v>
      </c>
      <c r="C351" s="8" t="s">
        <v>266</v>
      </c>
      <c r="D351" s="34">
        <v>3086</v>
      </c>
      <c r="E351" s="8" t="s">
        <v>247</v>
      </c>
      <c r="F351" s="8"/>
      <c r="G351" s="8"/>
      <c r="H351" s="8"/>
      <c r="I351" s="8"/>
      <c r="J351" s="8"/>
      <c r="K351" s="8"/>
      <c r="L351" s="8"/>
      <c r="M351" s="8"/>
      <c r="N351" s="8"/>
      <c r="O351" s="8"/>
    </row>
    <row r="352" spans="1:15" ht="15" customHeight="1" x14ac:dyDescent="0.25">
      <c r="A352" s="6" t="s">
        <v>324</v>
      </c>
      <c r="B352" s="8" t="s">
        <v>4</v>
      </c>
      <c r="C352" s="8" t="s">
        <v>266</v>
      </c>
      <c r="D352" s="34">
        <v>3183</v>
      </c>
      <c r="E352" s="8" t="s">
        <v>247</v>
      </c>
      <c r="F352" s="8"/>
      <c r="G352" s="8"/>
      <c r="H352" s="8"/>
      <c r="I352" s="8"/>
      <c r="J352" s="8"/>
      <c r="K352" s="8"/>
      <c r="L352" s="8"/>
      <c r="M352" s="8"/>
      <c r="N352" s="8"/>
      <c r="O352" s="8"/>
    </row>
    <row r="353" spans="1:15" ht="15" customHeight="1" x14ac:dyDescent="0.25">
      <c r="A353" s="6" t="s">
        <v>322</v>
      </c>
      <c r="B353" s="8" t="s">
        <v>4</v>
      </c>
      <c r="C353" s="8" t="s">
        <v>266</v>
      </c>
      <c r="D353" s="34">
        <v>3184</v>
      </c>
      <c r="E353" s="8" t="s">
        <v>247</v>
      </c>
      <c r="F353" s="8"/>
      <c r="G353" s="8"/>
      <c r="H353" s="8"/>
      <c r="I353" s="8"/>
      <c r="J353" s="8"/>
      <c r="K353" s="8"/>
      <c r="L353" s="8"/>
      <c r="M353" s="8"/>
      <c r="N353" s="8"/>
      <c r="O353" s="8"/>
    </row>
    <row r="354" spans="1:15" ht="15" customHeight="1" x14ac:dyDescent="0.25">
      <c r="A354" s="6" t="s">
        <v>361</v>
      </c>
      <c r="B354" s="8" t="s">
        <v>4</v>
      </c>
      <c r="C354" s="8" t="s">
        <v>266</v>
      </c>
      <c r="D354" s="34">
        <v>3185</v>
      </c>
      <c r="E354" s="8" t="s">
        <v>247</v>
      </c>
      <c r="F354" s="8"/>
      <c r="G354" s="8"/>
      <c r="H354" s="8"/>
      <c r="I354" s="8"/>
      <c r="J354" s="8"/>
      <c r="K354" s="8"/>
      <c r="L354" s="8"/>
      <c r="M354" s="8"/>
      <c r="N354" s="8"/>
      <c r="O354" s="8"/>
    </row>
    <row r="355" spans="1:15" ht="15" customHeight="1" x14ac:dyDescent="0.25">
      <c r="A355" s="6" t="s">
        <v>368</v>
      </c>
      <c r="B355" s="8" t="s">
        <v>4</v>
      </c>
      <c r="C355" s="8" t="s">
        <v>266</v>
      </c>
      <c r="D355" s="34">
        <v>3256</v>
      </c>
      <c r="E355" s="8" t="s">
        <v>247</v>
      </c>
      <c r="F355" s="8"/>
      <c r="G355" s="8"/>
      <c r="H355" s="8"/>
      <c r="I355" s="8"/>
      <c r="J355" s="8"/>
      <c r="K355" s="8"/>
      <c r="L355" s="8"/>
      <c r="M355" s="8"/>
      <c r="N355" s="8"/>
      <c r="O355" s="8"/>
    </row>
    <row r="356" spans="1:15" ht="15" customHeight="1" x14ac:dyDescent="0.25">
      <c r="A356" s="6" t="s">
        <v>360</v>
      </c>
      <c r="B356" s="8" t="s">
        <v>4</v>
      </c>
      <c r="C356" s="8" t="s">
        <v>266</v>
      </c>
      <c r="D356" s="34">
        <v>3260</v>
      </c>
      <c r="E356" s="8" t="s">
        <v>247</v>
      </c>
      <c r="F356" s="8"/>
      <c r="G356" s="8"/>
      <c r="H356" s="8"/>
      <c r="I356" s="8"/>
      <c r="J356" s="8"/>
      <c r="K356" s="8"/>
      <c r="L356" s="8"/>
      <c r="M356" s="8"/>
      <c r="N356" s="8"/>
      <c r="O356" s="8"/>
    </row>
    <row r="357" spans="1:15" ht="15" customHeight="1" x14ac:dyDescent="0.25">
      <c r="A357" s="6" t="s">
        <v>369</v>
      </c>
      <c r="B357" s="8" t="s">
        <v>4</v>
      </c>
      <c r="C357" s="8" t="s">
        <v>266</v>
      </c>
      <c r="D357" s="34">
        <v>3389</v>
      </c>
      <c r="E357" s="8" t="s">
        <v>247</v>
      </c>
      <c r="F357" s="8"/>
      <c r="G357" s="8"/>
      <c r="H357" s="8"/>
      <c r="I357" s="8"/>
      <c r="J357" s="8"/>
      <c r="K357" s="8"/>
      <c r="L357" s="8"/>
      <c r="M357" s="8"/>
      <c r="N357" s="8"/>
      <c r="O357" s="8"/>
    </row>
    <row r="358" spans="1:15" ht="15" customHeight="1" x14ac:dyDescent="0.25">
      <c r="A358" s="6" t="s">
        <v>370</v>
      </c>
      <c r="B358" s="8" t="s">
        <v>4</v>
      </c>
      <c r="C358" s="8" t="s">
        <v>266</v>
      </c>
      <c r="D358" s="34">
        <v>3667</v>
      </c>
      <c r="E358" s="8" t="s">
        <v>247</v>
      </c>
      <c r="F358" s="8"/>
      <c r="G358" s="8"/>
      <c r="H358" s="8"/>
      <c r="I358" s="8"/>
      <c r="J358" s="8"/>
      <c r="K358" s="8"/>
      <c r="L358" s="8"/>
      <c r="M358" s="8"/>
      <c r="N358" s="8"/>
      <c r="O358" s="8"/>
    </row>
    <row r="359" spans="1:15" ht="15" customHeight="1" x14ac:dyDescent="0.25">
      <c r="A359" s="6" t="s">
        <v>488</v>
      </c>
      <c r="B359" s="8" t="s">
        <v>250</v>
      </c>
      <c r="C359" s="8" t="s">
        <v>266</v>
      </c>
      <c r="D359" s="34">
        <v>3668</v>
      </c>
      <c r="E359" s="8" t="s">
        <v>247</v>
      </c>
      <c r="F359" s="8"/>
      <c r="G359" s="8"/>
      <c r="H359" s="8"/>
      <c r="I359" s="8"/>
      <c r="J359" s="8"/>
      <c r="K359" s="8"/>
      <c r="L359" s="8"/>
      <c r="M359" s="8"/>
      <c r="N359" s="8"/>
      <c r="O359" s="8"/>
    </row>
    <row r="360" spans="1:15" ht="15" customHeight="1" x14ac:dyDescent="0.25">
      <c r="A360" s="6" t="s">
        <v>489</v>
      </c>
      <c r="B360" s="8" t="s">
        <v>248</v>
      </c>
      <c r="C360" s="8" t="s">
        <v>266</v>
      </c>
      <c r="D360" s="34">
        <v>3669</v>
      </c>
      <c r="E360" s="8" t="s">
        <v>247</v>
      </c>
      <c r="F360" s="8"/>
      <c r="G360" s="8"/>
      <c r="H360" s="8"/>
      <c r="I360" s="8"/>
      <c r="J360" s="8"/>
      <c r="K360" s="8"/>
      <c r="L360" s="8"/>
      <c r="M360" s="8"/>
      <c r="N360" s="8"/>
      <c r="O360" s="8"/>
    </row>
    <row r="361" spans="1:15" ht="15" customHeight="1" x14ac:dyDescent="0.25">
      <c r="A361" s="6" t="s">
        <v>497</v>
      </c>
      <c r="B361" s="8" t="s">
        <v>58</v>
      </c>
      <c r="C361" s="8" t="s">
        <v>267</v>
      </c>
      <c r="D361" s="34">
        <v>152</v>
      </c>
      <c r="E361" s="8" t="s">
        <v>247</v>
      </c>
      <c r="F361" s="8"/>
      <c r="G361" s="8"/>
      <c r="H361" s="8"/>
      <c r="I361" s="8"/>
      <c r="J361" s="8"/>
      <c r="K361" s="8"/>
      <c r="L361" s="8"/>
      <c r="M361" s="8"/>
      <c r="N361" s="8"/>
      <c r="O361" s="8"/>
    </row>
    <row r="362" spans="1:15" ht="15" customHeight="1" x14ac:dyDescent="0.25">
      <c r="A362" s="6" t="s">
        <v>503</v>
      </c>
      <c r="B362" s="8" t="s">
        <v>4</v>
      </c>
      <c r="C362" s="8" t="s">
        <v>267</v>
      </c>
      <c r="D362" s="34">
        <v>153</v>
      </c>
      <c r="E362" s="8" t="s">
        <v>247</v>
      </c>
      <c r="F362" s="8"/>
      <c r="G362" s="8"/>
      <c r="H362" s="8"/>
      <c r="I362" s="8"/>
      <c r="J362" s="8"/>
      <c r="K362" s="8"/>
      <c r="L362" s="8"/>
      <c r="M362" s="8"/>
      <c r="N362" s="8"/>
      <c r="O362" s="8"/>
    </row>
    <row r="363" spans="1:15" ht="15" customHeight="1" x14ac:dyDescent="0.25">
      <c r="A363" s="6" t="s">
        <v>326</v>
      </c>
      <c r="B363" s="8" t="s">
        <v>4</v>
      </c>
      <c r="C363" s="8" t="s">
        <v>267</v>
      </c>
      <c r="D363" s="34">
        <v>164</v>
      </c>
      <c r="E363" s="8" t="s">
        <v>247</v>
      </c>
      <c r="F363" s="8"/>
      <c r="G363" s="8"/>
      <c r="H363" s="8"/>
      <c r="I363" s="8"/>
      <c r="J363" s="8"/>
      <c r="K363" s="8"/>
      <c r="L363" s="8"/>
      <c r="M363" s="8"/>
      <c r="N363" s="8"/>
      <c r="O363" s="8"/>
    </row>
    <row r="364" spans="1:15" ht="15" customHeight="1" x14ac:dyDescent="0.25">
      <c r="A364" s="6" t="s">
        <v>504</v>
      </c>
      <c r="B364" s="8" t="s">
        <v>58</v>
      </c>
      <c r="C364" s="8" t="s">
        <v>267</v>
      </c>
      <c r="D364" s="34">
        <v>167</v>
      </c>
      <c r="E364" s="8" t="s">
        <v>247</v>
      </c>
      <c r="F364" s="8"/>
      <c r="G364" s="8"/>
      <c r="H364" s="8"/>
      <c r="I364" s="8"/>
      <c r="J364" s="8"/>
      <c r="K364" s="8"/>
      <c r="L364" s="8"/>
      <c r="M364" s="8"/>
      <c r="N364" s="8"/>
      <c r="O364" s="8"/>
    </row>
    <row r="365" spans="1:15" ht="15" customHeight="1" x14ac:dyDescent="0.25">
      <c r="A365" s="6" t="s">
        <v>491</v>
      </c>
      <c r="B365" s="8" t="s">
        <v>4</v>
      </c>
      <c r="C365" s="8" t="s">
        <v>267</v>
      </c>
      <c r="D365" s="34">
        <v>561</v>
      </c>
      <c r="E365" s="8" t="s">
        <v>247</v>
      </c>
      <c r="F365" s="8"/>
      <c r="G365" s="8"/>
      <c r="H365" s="8"/>
      <c r="I365" s="8"/>
      <c r="J365" s="8"/>
      <c r="K365" s="8"/>
      <c r="L365" s="8"/>
      <c r="M365" s="8"/>
      <c r="N365" s="8"/>
      <c r="O365" s="8"/>
    </row>
    <row r="366" spans="1:15" ht="15" customHeight="1" x14ac:dyDescent="0.25">
      <c r="A366" s="6" t="s">
        <v>502</v>
      </c>
      <c r="B366" s="8" t="s">
        <v>4</v>
      </c>
      <c r="C366" s="8" t="s">
        <v>267</v>
      </c>
      <c r="D366" s="34">
        <v>664</v>
      </c>
      <c r="E366" s="8" t="s">
        <v>247</v>
      </c>
      <c r="F366" s="8"/>
      <c r="G366" s="8"/>
      <c r="H366" s="8"/>
      <c r="I366" s="8"/>
      <c r="J366" s="8"/>
      <c r="K366" s="8"/>
      <c r="L366" s="8"/>
      <c r="M366" s="8"/>
      <c r="N366" s="8"/>
      <c r="O366" s="8"/>
    </row>
    <row r="367" spans="1:15" ht="15" customHeight="1" x14ac:dyDescent="0.25">
      <c r="A367" s="6" t="s">
        <v>338</v>
      </c>
      <c r="B367" s="8" t="s">
        <v>58</v>
      </c>
      <c r="C367" s="8" t="s">
        <v>267</v>
      </c>
      <c r="D367" s="34">
        <v>667</v>
      </c>
      <c r="E367" s="8" t="s">
        <v>249</v>
      </c>
      <c r="F367" s="8"/>
      <c r="G367" s="8"/>
      <c r="H367" s="8"/>
      <c r="I367" s="8"/>
      <c r="J367" s="8"/>
      <c r="K367" s="8"/>
      <c r="L367" s="8"/>
      <c r="M367" s="8"/>
      <c r="N367" s="8"/>
      <c r="O367" s="8"/>
    </row>
    <row r="368" spans="1:15" ht="15" customHeight="1" x14ac:dyDescent="0.25">
      <c r="A368" s="6" t="s">
        <v>334</v>
      </c>
      <c r="B368" s="8" t="s">
        <v>58</v>
      </c>
      <c r="C368" s="8" t="s">
        <v>267</v>
      </c>
      <c r="D368" s="34">
        <v>682</v>
      </c>
      <c r="E368" s="8" t="s">
        <v>249</v>
      </c>
      <c r="F368" s="8"/>
      <c r="G368" s="8"/>
      <c r="H368" s="8"/>
      <c r="I368" s="8"/>
      <c r="J368" s="8"/>
      <c r="K368" s="8"/>
      <c r="L368" s="8"/>
      <c r="M368" s="8"/>
      <c r="N368" s="8"/>
      <c r="O368" s="8"/>
    </row>
    <row r="369" spans="1:15" ht="15" customHeight="1" x14ac:dyDescent="0.25">
      <c r="A369" s="6" t="s">
        <v>327</v>
      </c>
      <c r="B369" s="8" t="s">
        <v>58</v>
      </c>
      <c r="C369" s="8" t="s">
        <v>267</v>
      </c>
      <c r="D369" s="34">
        <v>797</v>
      </c>
      <c r="E369" s="8" t="s">
        <v>249</v>
      </c>
      <c r="F369" s="8"/>
      <c r="G369" s="8"/>
      <c r="H369" s="8"/>
      <c r="I369" s="8"/>
      <c r="J369" s="8"/>
      <c r="K369" s="8"/>
      <c r="L369" s="8"/>
      <c r="M369" s="8"/>
      <c r="N369" s="8"/>
      <c r="O369" s="8"/>
    </row>
    <row r="370" spans="1:15" ht="15" customHeight="1" x14ac:dyDescent="0.25">
      <c r="A370" s="6" t="s">
        <v>507</v>
      </c>
      <c r="B370" s="8" t="s">
        <v>4</v>
      </c>
      <c r="C370" s="8" t="s">
        <v>267</v>
      </c>
      <c r="D370" s="34">
        <v>1039</v>
      </c>
      <c r="E370" s="8" t="s">
        <v>247</v>
      </c>
      <c r="F370" s="8"/>
      <c r="G370" s="8"/>
      <c r="H370" s="8"/>
      <c r="I370" s="8"/>
      <c r="J370" s="8"/>
      <c r="K370" s="8"/>
      <c r="L370" s="8"/>
      <c r="M370" s="8"/>
      <c r="N370" s="8"/>
      <c r="O370" s="8"/>
    </row>
    <row r="371" spans="1:15" ht="15" customHeight="1" x14ac:dyDescent="0.25">
      <c r="A371" s="6" t="s">
        <v>354</v>
      </c>
      <c r="B371" s="8" t="s">
        <v>4</v>
      </c>
      <c r="C371" s="8" t="s">
        <v>267</v>
      </c>
      <c r="D371" s="34">
        <v>1120</v>
      </c>
      <c r="E371" s="8" t="s">
        <v>247</v>
      </c>
      <c r="F371" s="8"/>
      <c r="G371" s="8"/>
      <c r="H371" s="8"/>
      <c r="I371" s="8"/>
      <c r="J371" s="8"/>
      <c r="K371" s="8"/>
      <c r="L371" s="8"/>
      <c r="M371" s="8"/>
      <c r="N371" s="8"/>
      <c r="O371" s="8"/>
    </row>
    <row r="372" spans="1:15" ht="15" customHeight="1" x14ac:dyDescent="0.25">
      <c r="A372" s="6" t="s">
        <v>508</v>
      </c>
      <c r="B372" s="8" t="s">
        <v>248</v>
      </c>
      <c r="C372" s="8" t="s">
        <v>267</v>
      </c>
      <c r="D372" s="34">
        <v>1594</v>
      </c>
      <c r="E372" s="8" t="s">
        <v>247</v>
      </c>
      <c r="F372" s="8"/>
      <c r="G372" s="8"/>
      <c r="H372" s="8"/>
      <c r="I372" s="8"/>
      <c r="J372" s="8"/>
      <c r="K372" s="8"/>
      <c r="L372" s="8"/>
      <c r="M372" s="8"/>
      <c r="N372" s="8"/>
      <c r="O372" s="8"/>
    </row>
    <row r="373" spans="1:15" ht="15" customHeight="1" x14ac:dyDescent="0.25">
      <c r="A373" s="6" t="s">
        <v>359</v>
      </c>
      <c r="B373" s="8" t="s">
        <v>4</v>
      </c>
      <c r="C373" s="8" t="s">
        <v>267</v>
      </c>
      <c r="D373" s="34">
        <v>1642</v>
      </c>
      <c r="E373" s="8" t="s">
        <v>247</v>
      </c>
      <c r="F373" s="8"/>
      <c r="G373" s="8"/>
      <c r="H373" s="8"/>
      <c r="I373" s="8"/>
      <c r="J373" s="8"/>
      <c r="K373" s="8"/>
      <c r="L373" s="8"/>
      <c r="M373" s="8"/>
      <c r="N373" s="8"/>
      <c r="O373" s="8"/>
    </row>
    <row r="374" spans="1:15" ht="15" customHeight="1" x14ac:dyDescent="0.25">
      <c r="A374" s="6" t="s">
        <v>495</v>
      </c>
      <c r="B374" s="8" t="s">
        <v>4</v>
      </c>
      <c r="C374" s="8" t="s">
        <v>267</v>
      </c>
      <c r="D374" s="34">
        <v>1854</v>
      </c>
      <c r="E374" s="8" t="s">
        <v>247</v>
      </c>
      <c r="F374" s="8"/>
      <c r="G374" s="8"/>
      <c r="H374" s="8"/>
      <c r="I374" s="8"/>
      <c r="J374" s="8"/>
      <c r="K374" s="8"/>
      <c r="L374" s="8"/>
      <c r="M374" s="8"/>
      <c r="N374" s="8"/>
      <c r="O374" s="8"/>
    </row>
    <row r="375" spans="1:15" ht="15" customHeight="1" x14ac:dyDescent="0.25">
      <c r="A375" s="6" t="s">
        <v>490</v>
      </c>
      <c r="B375" s="8" t="s">
        <v>7</v>
      </c>
      <c r="C375" s="8" t="s">
        <v>267</v>
      </c>
      <c r="D375" s="34">
        <v>1859</v>
      </c>
      <c r="E375" s="8" t="s">
        <v>247</v>
      </c>
      <c r="F375" s="8"/>
      <c r="G375" s="8"/>
      <c r="H375" s="8"/>
      <c r="I375" s="8"/>
      <c r="J375" s="8"/>
      <c r="K375" s="8"/>
      <c r="L375" s="8"/>
      <c r="M375" s="8"/>
      <c r="N375" s="8"/>
      <c r="O375" s="8"/>
    </row>
    <row r="376" spans="1:15" ht="15" customHeight="1" x14ac:dyDescent="0.25">
      <c r="A376" s="6" t="s">
        <v>348</v>
      </c>
      <c r="B376" s="8" t="s">
        <v>4</v>
      </c>
      <c r="C376" s="8" t="s">
        <v>267</v>
      </c>
      <c r="D376" s="34">
        <v>2015</v>
      </c>
      <c r="E376" s="8" t="s">
        <v>247</v>
      </c>
      <c r="F376" s="8"/>
      <c r="G376" s="8"/>
      <c r="H376" s="8"/>
      <c r="I376" s="8"/>
      <c r="J376" s="8"/>
      <c r="K376" s="8"/>
      <c r="L376" s="8"/>
      <c r="M376" s="8"/>
      <c r="N376" s="8"/>
      <c r="O376" s="8"/>
    </row>
    <row r="377" spans="1:15" ht="15" customHeight="1" x14ac:dyDescent="0.25">
      <c r="A377" s="6" t="s">
        <v>335</v>
      </c>
      <c r="B377" s="8" t="s">
        <v>4</v>
      </c>
      <c r="C377" s="8" t="s">
        <v>267</v>
      </c>
      <c r="D377" s="34">
        <v>2085</v>
      </c>
      <c r="E377" s="8" t="s">
        <v>249</v>
      </c>
      <c r="F377" s="8"/>
      <c r="G377" s="8"/>
      <c r="H377" s="8"/>
      <c r="I377" s="8"/>
      <c r="J377" s="8"/>
      <c r="K377" s="8"/>
      <c r="L377" s="8"/>
      <c r="M377" s="8"/>
      <c r="N377" s="8"/>
      <c r="O377" s="8"/>
    </row>
    <row r="378" spans="1:15" ht="15" customHeight="1" x14ac:dyDescent="0.25">
      <c r="A378" s="6" t="s">
        <v>492</v>
      </c>
      <c r="B378" s="8" t="s">
        <v>4</v>
      </c>
      <c r="C378" s="8" t="s">
        <v>267</v>
      </c>
      <c r="D378" s="34">
        <v>2324</v>
      </c>
      <c r="E378" s="8" t="s">
        <v>247</v>
      </c>
      <c r="F378" s="8"/>
      <c r="G378" s="8"/>
      <c r="H378" s="8"/>
      <c r="I378" s="8"/>
      <c r="J378" s="8"/>
      <c r="K378" s="8"/>
      <c r="L378" s="8"/>
      <c r="M378" s="8"/>
      <c r="N378" s="8"/>
      <c r="O378" s="8"/>
    </row>
    <row r="379" spans="1:15" ht="15" customHeight="1" x14ac:dyDescent="0.25">
      <c r="A379" s="6" t="s">
        <v>450</v>
      </c>
      <c r="B379" s="8" t="s">
        <v>4</v>
      </c>
      <c r="C379" s="8" t="s">
        <v>267</v>
      </c>
      <c r="D379" s="34">
        <v>3028</v>
      </c>
      <c r="E379" s="8" t="s">
        <v>247</v>
      </c>
      <c r="F379" s="8"/>
      <c r="G379" s="8"/>
      <c r="H379" s="8"/>
      <c r="I379" s="8"/>
      <c r="J379" s="8"/>
      <c r="K379" s="8"/>
      <c r="L379" s="8"/>
      <c r="M379" s="8"/>
      <c r="N379" s="8"/>
      <c r="O379" s="8"/>
    </row>
    <row r="380" spans="1:15" ht="15" customHeight="1" x14ac:dyDescent="0.25">
      <c r="A380" s="6" t="s">
        <v>332</v>
      </c>
      <c r="B380" s="8" t="s">
        <v>32</v>
      </c>
      <c r="C380" s="8" t="s">
        <v>267</v>
      </c>
      <c r="D380" s="34">
        <v>3033</v>
      </c>
      <c r="E380" s="8" t="s">
        <v>247</v>
      </c>
      <c r="F380" s="8"/>
      <c r="G380" s="8"/>
      <c r="H380" s="8"/>
      <c r="I380" s="8"/>
      <c r="J380" s="8"/>
      <c r="K380" s="8"/>
      <c r="L380" s="8"/>
      <c r="M380" s="8"/>
      <c r="N380" s="8"/>
      <c r="O380" s="8"/>
    </row>
    <row r="381" spans="1:15" ht="15" customHeight="1" x14ac:dyDescent="0.25">
      <c r="A381" s="6" t="s">
        <v>342</v>
      </c>
      <c r="B381" s="8" t="s">
        <v>248</v>
      </c>
      <c r="C381" s="8" t="s">
        <v>267</v>
      </c>
      <c r="D381" s="34">
        <v>3057</v>
      </c>
      <c r="E381" s="8" t="s">
        <v>247</v>
      </c>
      <c r="F381" s="8"/>
      <c r="G381" s="8"/>
      <c r="H381" s="8"/>
      <c r="I381" s="8"/>
      <c r="J381" s="8"/>
      <c r="K381" s="8"/>
      <c r="L381" s="8"/>
      <c r="M381" s="8"/>
      <c r="N381" s="8"/>
      <c r="O381" s="8"/>
    </row>
    <row r="382" spans="1:15" ht="15" customHeight="1" x14ac:dyDescent="0.25">
      <c r="A382" s="6" t="s">
        <v>352</v>
      </c>
      <c r="B382" s="8" t="s">
        <v>22</v>
      </c>
      <c r="C382" s="8" t="s">
        <v>267</v>
      </c>
      <c r="D382" s="34">
        <v>3205</v>
      </c>
      <c r="E382" s="8" t="s">
        <v>249</v>
      </c>
      <c r="F382" s="8"/>
      <c r="G382" s="8"/>
      <c r="H382" s="8"/>
      <c r="I382" s="8"/>
      <c r="J382" s="8"/>
      <c r="K382" s="8"/>
      <c r="L382" s="8"/>
      <c r="M382" s="8"/>
      <c r="N382" s="8"/>
      <c r="O382" s="8"/>
    </row>
    <row r="383" spans="1:15" ht="15" customHeight="1" x14ac:dyDescent="0.25">
      <c r="A383" s="6" t="s">
        <v>337</v>
      </c>
      <c r="B383" s="8" t="s">
        <v>248</v>
      </c>
      <c r="C383" s="8" t="s">
        <v>267</v>
      </c>
      <c r="D383" s="34">
        <v>3335</v>
      </c>
      <c r="E383" s="8" t="s">
        <v>247</v>
      </c>
      <c r="F383" s="8"/>
      <c r="G383" s="8"/>
      <c r="H383" s="8"/>
      <c r="I383" s="8"/>
      <c r="J383" s="8"/>
      <c r="K383" s="8"/>
      <c r="L383" s="8"/>
      <c r="M383" s="8"/>
      <c r="N383" s="8"/>
      <c r="O383" s="8"/>
    </row>
    <row r="384" spans="1:15" ht="15" customHeight="1" x14ac:dyDescent="0.25">
      <c r="A384" s="6" t="s">
        <v>276</v>
      </c>
      <c r="B384" s="8" t="s">
        <v>4</v>
      </c>
      <c r="C384" s="8" t="s">
        <v>267</v>
      </c>
      <c r="D384" s="34">
        <v>3336</v>
      </c>
      <c r="E384" s="8" t="s">
        <v>247</v>
      </c>
      <c r="F384" s="8"/>
      <c r="G384" s="8"/>
      <c r="H384" s="8"/>
      <c r="I384" s="8"/>
      <c r="J384" s="8"/>
      <c r="K384" s="8"/>
      <c r="L384" s="8"/>
      <c r="M384" s="8"/>
      <c r="N384" s="8"/>
      <c r="O384" s="8"/>
    </row>
    <row r="385" spans="1:15" ht="15" customHeight="1" x14ac:dyDescent="0.25">
      <c r="A385" s="6" t="s">
        <v>329</v>
      </c>
      <c r="B385" s="8" t="s">
        <v>4</v>
      </c>
      <c r="C385" s="8" t="s">
        <v>267</v>
      </c>
      <c r="D385" s="34">
        <v>3337</v>
      </c>
      <c r="E385" s="8" t="s">
        <v>247</v>
      </c>
      <c r="F385" s="8"/>
      <c r="G385" s="8"/>
      <c r="H385" s="8"/>
      <c r="I385" s="8"/>
      <c r="J385" s="8"/>
      <c r="K385" s="8"/>
      <c r="L385" s="8"/>
      <c r="M385" s="8"/>
      <c r="N385" s="8"/>
      <c r="O385" s="8"/>
    </row>
    <row r="386" spans="1:15" ht="15" customHeight="1" x14ac:dyDescent="0.25">
      <c r="A386" s="6" t="s">
        <v>509</v>
      </c>
      <c r="B386" s="8" t="s">
        <v>4</v>
      </c>
      <c r="C386" s="8" t="s">
        <v>267</v>
      </c>
      <c r="D386" s="34">
        <v>3338</v>
      </c>
      <c r="E386" s="8" t="s">
        <v>247</v>
      </c>
      <c r="F386" s="8"/>
      <c r="G386" s="8"/>
      <c r="H386" s="8"/>
      <c r="I386" s="8"/>
      <c r="J386" s="8"/>
      <c r="K386" s="8"/>
      <c r="L386" s="8"/>
      <c r="M386" s="8"/>
      <c r="N386" s="8"/>
      <c r="O386" s="8"/>
    </row>
    <row r="387" spans="1:15" ht="15" customHeight="1" x14ac:dyDescent="0.25">
      <c r="A387" s="6" t="s">
        <v>496</v>
      </c>
      <c r="B387" s="8" t="s">
        <v>4</v>
      </c>
      <c r="C387" s="8" t="s">
        <v>267</v>
      </c>
      <c r="D387" s="34">
        <v>3349</v>
      </c>
      <c r="E387" s="8" t="s">
        <v>247</v>
      </c>
      <c r="F387" s="8"/>
      <c r="G387" s="8"/>
      <c r="H387" s="8"/>
      <c r="I387" s="8"/>
      <c r="J387" s="8"/>
      <c r="K387" s="8"/>
      <c r="L387" s="8"/>
      <c r="M387" s="8"/>
      <c r="N387" s="8"/>
      <c r="O387" s="8"/>
    </row>
    <row r="388" spans="1:15" ht="15" customHeight="1" x14ac:dyDescent="0.25">
      <c r="A388" s="6" t="s">
        <v>331</v>
      </c>
      <c r="B388" s="8" t="s">
        <v>58</v>
      </c>
      <c r="C388" s="8" t="s">
        <v>267</v>
      </c>
      <c r="D388" s="34">
        <v>3430</v>
      </c>
      <c r="E388" s="8" t="s">
        <v>249</v>
      </c>
      <c r="F388" s="8"/>
      <c r="G388" s="8"/>
      <c r="H388" s="8"/>
      <c r="I388" s="8"/>
      <c r="J388" s="8"/>
      <c r="K388" s="8"/>
      <c r="L388" s="8"/>
      <c r="M388" s="8"/>
      <c r="N388" s="8"/>
      <c r="O388" s="8"/>
    </row>
    <row r="389" spans="1:15" ht="15" customHeight="1" x14ac:dyDescent="0.25">
      <c r="A389" s="6" t="s">
        <v>353</v>
      </c>
      <c r="B389" s="8" t="s">
        <v>4</v>
      </c>
      <c r="C389" s="8" t="s">
        <v>267</v>
      </c>
      <c r="D389" s="34">
        <v>3491</v>
      </c>
      <c r="E389" s="8" t="s">
        <v>247</v>
      </c>
      <c r="F389" s="8"/>
      <c r="G389" s="8"/>
      <c r="H389" s="8"/>
      <c r="I389" s="8"/>
      <c r="J389" s="8"/>
      <c r="K389" s="8"/>
      <c r="L389" s="8"/>
      <c r="M389" s="8"/>
      <c r="N389" s="8"/>
      <c r="O389" s="8"/>
    </row>
    <row r="390" spans="1:15" ht="15" customHeight="1" x14ac:dyDescent="0.25">
      <c r="A390" s="6" t="s">
        <v>355</v>
      </c>
      <c r="B390" s="8" t="s">
        <v>4</v>
      </c>
      <c r="C390" s="8" t="s">
        <v>267</v>
      </c>
      <c r="D390" s="34">
        <v>3500</v>
      </c>
      <c r="E390" s="8" t="s">
        <v>247</v>
      </c>
      <c r="F390" s="8"/>
      <c r="G390" s="8"/>
      <c r="H390" s="8"/>
      <c r="I390" s="8"/>
      <c r="J390" s="8"/>
      <c r="K390" s="8"/>
      <c r="L390" s="8"/>
      <c r="M390" s="8"/>
      <c r="N390" s="8"/>
      <c r="O390" s="8"/>
    </row>
    <row r="391" spans="1:15" ht="15" customHeight="1" x14ac:dyDescent="0.25">
      <c r="A391" s="6" t="s">
        <v>336</v>
      </c>
      <c r="B391" s="8" t="s">
        <v>4</v>
      </c>
      <c r="C391" s="8" t="s">
        <v>267</v>
      </c>
      <c r="D391" s="34">
        <v>3727</v>
      </c>
      <c r="E391" s="8" t="s">
        <v>247</v>
      </c>
      <c r="F391" s="8"/>
      <c r="G391" s="8"/>
      <c r="H391" s="8"/>
      <c r="I391" s="8"/>
      <c r="J391" s="8"/>
      <c r="K391" s="8"/>
      <c r="L391" s="8"/>
      <c r="M391" s="8"/>
      <c r="N391" s="8"/>
      <c r="O391" s="8"/>
    </row>
    <row r="392" spans="1:15" ht="15" customHeight="1" x14ac:dyDescent="0.25">
      <c r="A392" s="6" t="s">
        <v>339</v>
      </c>
      <c r="B392" s="8" t="s">
        <v>4</v>
      </c>
      <c r="C392" s="8" t="s">
        <v>267</v>
      </c>
      <c r="D392" s="34">
        <v>3728</v>
      </c>
      <c r="E392" s="8" t="s">
        <v>247</v>
      </c>
      <c r="F392" s="8"/>
      <c r="G392" s="8"/>
      <c r="H392" s="8"/>
      <c r="I392" s="8"/>
      <c r="J392" s="8"/>
      <c r="K392" s="8"/>
      <c r="L392" s="8"/>
      <c r="M392" s="8"/>
      <c r="N392" s="8"/>
      <c r="O392" s="8"/>
    </row>
    <row r="393" spans="1:15" ht="15" customHeight="1" x14ac:dyDescent="0.25">
      <c r="A393" s="6" t="s">
        <v>493</v>
      </c>
      <c r="B393" s="8" t="s">
        <v>4</v>
      </c>
      <c r="C393" s="8" t="s">
        <v>267</v>
      </c>
      <c r="D393" s="34">
        <v>3729</v>
      </c>
      <c r="E393" s="8" t="s">
        <v>247</v>
      </c>
      <c r="F393" s="8"/>
      <c r="G393" s="8"/>
      <c r="H393" s="8"/>
      <c r="I393" s="8"/>
      <c r="J393" s="8"/>
      <c r="K393" s="8"/>
      <c r="L393" s="8"/>
      <c r="M393" s="8"/>
      <c r="N393" s="8"/>
      <c r="O393" s="8"/>
    </row>
    <row r="394" spans="1:15" ht="15" customHeight="1" x14ac:dyDescent="0.25">
      <c r="A394" s="6" t="s">
        <v>498</v>
      </c>
      <c r="B394" s="8" t="s">
        <v>4</v>
      </c>
      <c r="C394" s="8" t="s">
        <v>267</v>
      </c>
      <c r="D394" s="34">
        <v>3804</v>
      </c>
      <c r="E394" s="8" t="s">
        <v>247</v>
      </c>
      <c r="F394" s="8"/>
      <c r="G394" s="8"/>
      <c r="H394" s="8"/>
      <c r="I394" s="8"/>
      <c r="J394" s="8"/>
      <c r="K394" s="8"/>
      <c r="L394" s="8"/>
      <c r="M394" s="8"/>
      <c r="N394" s="8"/>
      <c r="O394" s="8"/>
    </row>
    <row r="395" spans="1:15" ht="15" customHeight="1" x14ac:dyDescent="0.25">
      <c r="A395" s="6" t="s">
        <v>499</v>
      </c>
      <c r="B395" s="8" t="s">
        <v>248</v>
      </c>
      <c r="C395" s="8" t="s">
        <v>267</v>
      </c>
      <c r="D395" s="34">
        <v>3853</v>
      </c>
      <c r="E395" s="8" t="s">
        <v>247</v>
      </c>
      <c r="F395" s="8"/>
      <c r="G395" s="8"/>
      <c r="H395" s="8"/>
      <c r="I395" s="8"/>
      <c r="J395" s="8"/>
      <c r="K395" s="8"/>
      <c r="L395" s="8"/>
      <c r="M395" s="8"/>
      <c r="N395" s="8"/>
      <c r="O395" s="8"/>
    </row>
    <row r="396" spans="1:15" ht="15" customHeight="1" x14ac:dyDescent="0.25">
      <c r="A396" s="6" t="s">
        <v>500</v>
      </c>
      <c r="B396" s="8" t="s">
        <v>7</v>
      </c>
      <c r="C396" s="8" t="s">
        <v>267</v>
      </c>
      <c r="D396" s="34">
        <v>3930</v>
      </c>
      <c r="E396" s="8" t="s">
        <v>247</v>
      </c>
      <c r="F396" s="8"/>
      <c r="G396" s="8"/>
      <c r="H396" s="8"/>
      <c r="I396" s="8"/>
      <c r="J396" s="8"/>
      <c r="K396" s="8"/>
      <c r="L396" s="8"/>
      <c r="M396" s="8"/>
      <c r="N396" s="8"/>
      <c r="O396" s="8"/>
    </row>
    <row r="397" spans="1:15" ht="15" customHeight="1" x14ac:dyDescent="0.25">
      <c r="A397" s="6" t="s">
        <v>341</v>
      </c>
      <c r="B397" s="8" t="s">
        <v>248</v>
      </c>
      <c r="C397" s="8" t="s">
        <v>267</v>
      </c>
      <c r="D397" s="34">
        <v>3973</v>
      </c>
      <c r="E397" s="8" t="s">
        <v>247</v>
      </c>
      <c r="F397" s="8"/>
      <c r="G397" s="8"/>
      <c r="H397" s="8"/>
      <c r="I397" s="8"/>
      <c r="J397" s="8"/>
      <c r="K397" s="8"/>
      <c r="L397" s="8"/>
      <c r="M397" s="8"/>
      <c r="N397" s="8"/>
      <c r="O397" s="8"/>
    </row>
    <row r="398" spans="1:15" ht="15" customHeight="1" x14ac:dyDescent="0.25">
      <c r="A398" s="6" t="s">
        <v>350</v>
      </c>
      <c r="B398" s="8" t="s">
        <v>4</v>
      </c>
      <c r="C398" s="8" t="s">
        <v>267</v>
      </c>
      <c r="D398" s="34">
        <v>3975</v>
      </c>
      <c r="E398" s="8" t="s">
        <v>247</v>
      </c>
      <c r="F398" s="8"/>
      <c r="G398" s="8"/>
      <c r="H398" s="8"/>
      <c r="I398" s="8"/>
      <c r="J398" s="8"/>
      <c r="K398" s="8"/>
      <c r="L398" s="8"/>
      <c r="M398" s="8"/>
      <c r="N398" s="8"/>
      <c r="O398" s="8"/>
    </row>
    <row r="399" spans="1:15" ht="15" customHeight="1" x14ac:dyDescent="0.25">
      <c r="A399" s="6" t="s">
        <v>494</v>
      </c>
      <c r="B399" s="8" t="s">
        <v>4</v>
      </c>
      <c r="C399" s="8" t="s">
        <v>267</v>
      </c>
      <c r="D399" s="34">
        <v>4237</v>
      </c>
      <c r="E399" s="8" t="s">
        <v>247</v>
      </c>
      <c r="F399" s="8"/>
      <c r="G399" s="8"/>
      <c r="H399" s="8"/>
      <c r="I399" s="8"/>
      <c r="J399" s="8"/>
      <c r="K399" s="8"/>
      <c r="L399" s="8"/>
      <c r="M399" s="8"/>
      <c r="N399" s="8"/>
      <c r="O399" s="8"/>
    </row>
    <row r="400" spans="1:15" ht="15" customHeight="1" x14ac:dyDescent="0.25">
      <c r="A400" s="6" t="s">
        <v>346</v>
      </c>
      <c r="B400" s="8" t="s">
        <v>4</v>
      </c>
      <c r="C400" s="8" t="s">
        <v>267</v>
      </c>
      <c r="D400" s="34">
        <v>4275</v>
      </c>
      <c r="E400" s="8" t="s">
        <v>247</v>
      </c>
      <c r="F400" s="8"/>
      <c r="G400" s="8"/>
      <c r="H400" s="8"/>
      <c r="I400" s="8"/>
      <c r="J400" s="8"/>
      <c r="K400" s="8"/>
      <c r="L400" s="8"/>
      <c r="M400" s="8"/>
      <c r="N400" s="8"/>
      <c r="O400" s="8"/>
    </row>
    <row r="401" spans="1:15" ht="15" customHeight="1" x14ac:dyDescent="0.25">
      <c r="A401" s="6" t="s">
        <v>344</v>
      </c>
      <c r="B401" s="8" t="s">
        <v>4</v>
      </c>
      <c r="C401" s="8" t="s">
        <v>267</v>
      </c>
      <c r="D401" s="34">
        <v>4288</v>
      </c>
      <c r="E401" s="8" t="s">
        <v>247</v>
      </c>
      <c r="F401" s="8"/>
      <c r="G401" s="8"/>
      <c r="H401" s="8"/>
      <c r="I401" s="8"/>
      <c r="J401" s="8"/>
      <c r="K401" s="8"/>
      <c r="L401" s="8"/>
      <c r="M401" s="8"/>
      <c r="N401" s="8"/>
      <c r="O401" s="8"/>
    </row>
    <row r="402" spans="1:15" ht="15" customHeight="1" x14ac:dyDescent="0.25">
      <c r="A402" s="6" t="s">
        <v>501</v>
      </c>
      <c r="B402" s="8" t="s">
        <v>250</v>
      </c>
      <c r="C402" s="8" t="s">
        <v>267</v>
      </c>
      <c r="D402" s="34">
        <v>4336</v>
      </c>
      <c r="E402" s="8" t="s">
        <v>247</v>
      </c>
      <c r="F402" s="8"/>
      <c r="G402" s="8"/>
      <c r="H402" s="8"/>
      <c r="I402" s="8"/>
      <c r="J402" s="8"/>
      <c r="K402" s="8"/>
      <c r="L402" s="8"/>
      <c r="M402" s="8"/>
      <c r="N402" s="8"/>
      <c r="O402" s="8"/>
    </row>
    <row r="403" spans="1:15" ht="15" customHeight="1" x14ac:dyDescent="0.25">
      <c r="A403" s="6" t="s">
        <v>349</v>
      </c>
      <c r="B403" s="8" t="s">
        <v>4</v>
      </c>
      <c r="C403" s="8" t="s">
        <v>267</v>
      </c>
      <c r="D403" s="34">
        <v>4351</v>
      </c>
      <c r="E403" s="8" t="s">
        <v>247</v>
      </c>
      <c r="F403" s="8"/>
      <c r="G403" s="8"/>
      <c r="H403" s="8"/>
      <c r="I403" s="8"/>
      <c r="J403" s="8"/>
      <c r="K403" s="8"/>
      <c r="L403" s="8"/>
      <c r="M403" s="8"/>
      <c r="N403" s="8"/>
      <c r="O403" s="8"/>
    </row>
    <row r="404" spans="1:15" ht="15" customHeight="1" x14ac:dyDescent="0.25">
      <c r="A404" s="6" t="s">
        <v>330</v>
      </c>
      <c r="B404" s="8" t="s">
        <v>4</v>
      </c>
      <c r="C404" s="8" t="s">
        <v>267</v>
      </c>
      <c r="D404" s="34">
        <v>4385</v>
      </c>
      <c r="E404" s="8" t="s">
        <v>247</v>
      </c>
      <c r="F404" s="8"/>
      <c r="G404" s="8"/>
      <c r="H404" s="8"/>
      <c r="I404" s="8"/>
      <c r="J404" s="8"/>
      <c r="K404" s="8"/>
      <c r="L404" s="8"/>
      <c r="M404" s="8"/>
      <c r="N404" s="8"/>
      <c r="O404" s="8"/>
    </row>
    <row r="405" spans="1:15" ht="15" customHeight="1" x14ac:dyDescent="0.25">
      <c r="A405" s="6" t="s">
        <v>340</v>
      </c>
      <c r="B405" s="8" t="s">
        <v>4</v>
      </c>
      <c r="C405" s="8" t="s">
        <v>267</v>
      </c>
      <c r="D405" s="34">
        <v>4386</v>
      </c>
      <c r="E405" s="8" t="s">
        <v>247</v>
      </c>
      <c r="F405" s="8"/>
      <c r="G405" s="8"/>
      <c r="H405" s="8"/>
      <c r="I405" s="8"/>
      <c r="J405" s="8"/>
      <c r="K405" s="8"/>
      <c r="L405" s="8"/>
      <c r="M405" s="8"/>
      <c r="N405" s="8"/>
      <c r="O405" s="8"/>
    </row>
    <row r="406" spans="1:15" ht="15" customHeight="1" x14ac:dyDescent="0.25">
      <c r="A406" s="6" t="s">
        <v>356</v>
      </c>
      <c r="B406" s="8" t="s">
        <v>4</v>
      </c>
      <c r="C406" s="8" t="s">
        <v>267</v>
      </c>
      <c r="D406" s="34">
        <v>4387</v>
      </c>
      <c r="E406" s="8" t="s">
        <v>247</v>
      </c>
      <c r="F406" s="8"/>
      <c r="G406" s="8"/>
      <c r="H406" s="8"/>
      <c r="I406" s="8"/>
      <c r="J406" s="8"/>
      <c r="K406" s="8"/>
      <c r="L406" s="8"/>
      <c r="M406" s="8"/>
      <c r="N406" s="8"/>
      <c r="O406" s="8"/>
    </row>
    <row r="407" spans="1:15" ht="15" customHeight="1" x14ac:dyDescent="0.25">
      <c r="A407" s="6" t="s">
        <v>505</v>
      </c>
      <c r="B407" s="8" t="s">
        <v>7</v>
      </c>
      <c r="C407" s="8" t="s">
        <v>267</v>
      </c>
      <c r="D407" s="34">
        <v>4406</v>
      </c>
      <c r="E407" s="8" t="s">
        <v>249</v>
      </c>
      <c r="F407" s="8"/>
      <c r="G407" s="8"/>
      <c r="H407" s="8"/>
      <c r="I407" s="8"/>
      <c r="J407" s="8"/>
      <c r="K407" s="8"/>
      <c r="L407" s="8"/>
      <c r="M407" s="8"/>
      <c r="N407" s="8"/>
      <c r="O407" s="8"/>
    </row>
    <row r="408" spans="1:15" ht="15" customHeight="1" x14ac:dyDescent="0.25">
      <c r="A408" s="6" t="s">
        <v>351</v>
      </c>
      <c r="B408" s="8" t="s">
        <v>58</v>
      </c>
      <c r="C408" s="8" t="s">
        <v>267</v>
      </c>
      <c r="D408" s="34">
        <v>4535</v>
      </c>
      <c r="E408" s="8" t="s">
        <v>247</v>
      </c>
      <c r="F408" s="8"/>
      <c r="G408" s="8"/>
      <c r="H408" s="8"/>
      <c r="I408" s="8"/>
      <c r="J408" s="8"/>
      <c r="K408" s="8"/>
      <c r="L408" s="8"/>
      <c r="M408" s="8"/>
      <c r="N408" s="8"/>
      <c r="O408" s="8"/>
    </row>
    <row r="409" spans="1:15" ht="15" customHeight="1" x14ac:dyDescent="0.25">
      <c r="A409" s="6" t="s">
        <v>358</v>
      </c>
      <c r="B409" s="8" t="s">
        <v>248</v>
      </c>
      <c r="C409" s="8" t="s">
        <v>267</v>
      </c>
      <c r="D409" s="34">
        <v>4558</v>
      </c>
      <c r="E409" s="8" t="s">
        <v>247</v>
      </c>
      <c r="F409" s="8"/>
      <c r="G409" s="8"/>
      <c r="H409" s="8"/>
      <c r="I409" s="8"/>
      <c r="J409" s="8"/>
      <c r="K409" s="8"/>
      <c r="L409" s="8"/>
      <c r="M409" s="8"/>
      <c r="N409" s="8"/>
      <c r="O409" s="8"/>
    </row>
    <row r="410" spans="1:15" ht="15" customHeight="1" x14ac:dyDescent="0.25">
      <c r="A410" s="6" t="s">
        <v>347</v>
      </c>
      <c r="B410" s="8" t="s">
        <v>7</v>
      </c>
      <c r="C410" s="8" t="s">
        <v>267</v>
      </c>
      <c r="D410" s="34">
        <v>4559</v>
      </c>
      <c r="E410" s="8" t="s">
        <v>249</v>
      </c>
      <c r="F410" s="8"/>
      <c r="G410" s="8"/>
      <c r="H410" s="8"/>
      <c r="I410" s="8"/>
      <c r="J410" s="8"/>
      <c r="K410" s="8"/>
      <c r="L410" s="8"/>
      <c r="M410" s="8"/>
      <c r="N410" s="8"/>
      <c r="O410" s="8"/>
    </row>
    <row r="411" spans="1:15" ht="15" customHeight="1" x14ac:dyDescent="0.25">
      <c r="A411" s="6" t="s">
        <v>345</v>
      </c>
      <c r="B411" s="8" t="s">
        <v>248</v>
      </c>
      <c r="C411" s="8" t="s">
        <v>267</v>
      </c>
      <c r="D411" s="34">
        <v>4604</v>
      </c>
      <c r="E411" s="8" t="s">
        <v>247</v>
      </c>
      <c r="F411" s="8"/>
      <c r="G411" s="8"/>
      <c r="H411" s="8"/>
      <c r="I411" s="8"/>
      <c r="J411" s="8"/>
      <c r="K411" s="8"/>
      <c r="L411" s="8"/>
      <c r="M411" s="8"/>
      <c r="N411" s="8"/>
      <c r="O411" s="8"/>
    </row>
    <row r="412" spans="1:15" ht="15" customHeight="1" x14ac:dyDescent="0.25">
      <c r="A412" s="6" t="s">
        <v>325</v>
      </c>
      <c r="B412" s="8" t="s">
        <v>4</v>
      </c>
      <c r="C412" s="8" t="s">
        <v>267</v>
      </c>
      <c r="D412" s="34">
        <v>4605</v>
      </c>
      <c r="E412" s="8" t="s">
        <v>247</v>
      </c>
      <c r="F412" s="8"/>
      <c r="G412" s="8"/>
      <c r="H412" s="8"/>
      <c r="I412" s="8"/>
      <c r="J412" s="8"/>
      <c r="K412" s="8"/>
      <c r="L412" s="8"/>
      <c r="M412" s="8"/>
      <c r="N412" s="8"/>
      <c r="O412" s="8"/>
    </row>
    <row r="413" spans="1:15" ht="15" customHeight="1" x14ac:dyDescent="0.25">
      <c r="A413" s="6" t="s">
        <v>506</v>
      </c>
      <c r="B413" s="8" t="s">
        <v>248</v>
      </c>
      <c r="C413" s="8" t="s">
        <v>267</v>
      </c>
      <c r="D413" s="34">
        <v>4624</v>
      </c>
      <c r="E413" s="8" t="s">
        <v>247</v>
      </c>
      <c r="F413" s="8"/>
      <c r="G413" s="8"/>
      <c r="H413" s="8"/>
      <c r="I413" s="8"/>
      <c r="J413" s="8"/>
      <c r="K413" s="8"/>
      <c r="L413" s="8"/>
      <c r="M413" s="8"/>
      <c r="N413" s="8"/>
      <c r="O413" s="8"/>
    </row>
    <row r="414" spans="1:15" ht="15" customHeight="1" x14ac:dyDescent="0.25">
      <c r="A414" s="6" t="s">
        <v>343</v>
      </c>
      <c r="B414" s="8" t="s">
        <v>58</v>
      </c>
      <c r="C414" s="8" t="s">
        <v>267</v>
      </c>
      <c r="D414" s="34">
        <v>4634</v>
      </c>
      <c r="E414" s="8" t="s">
        <v>247</v>
      </c>
      <c r="F414" s="8"/>
      <c r="G414" s="8"/>
      <c r="H414" s="8"/>
      <c r="I414" s="8"/>
      <c r="J414" s="8"/>
      <c r="K414" s="8"/>
      <c r="L414" s="8"/>
      <c r="M414" s="8"/>
      <c r="N414" s="8"/>
      <c r="O414" s="8"/>
    </row>
    <row r="415" spans="1:15" ht="15" customHeight="1" x14ac:dyDescent="0.25">
      <c r="A415" s="6" t="s">
        <v>328</v>
      </c>
      <c r="B415" s="8" t="s">
        <v>4</v>
      </c>
      <c r="C415" s="8" t="s">
        <v>267</v>
      </c>
      <c r="D415" s="34">
        <v>4650</v>
      </c>
      <c r="E415" s="8" t="s">
        <v>247</v>
      </c>
      <c r="F415" s="8"/>
      <c r="G415" s="8"/>
      <c r="H415" s="8"/>
      <c r="I415" s="8"/>
      <c r="J415" s="8"/>
      <c r="K415" s="8"/>
      <c r="L415" s="8"/>
      <c r="M415" s="8"/>
      <c r="N415" s="8"/>
      <c r="O415" s="8"/>
    </row>
    <row r="416" spans="1:15" ht="15" customHeight="1" x14ac:dyDescent="0.25">
      <c r="A416" s="6" t="s">
        <v>474</v>
      </c>
      <c r="B416" s="8" t="s">
        <v>58</v>
      </c>
      <c r="C416" s="8" t="s">
        <v>272</v>
      </c>
      <c r="D416" s="34">
        <v>323</v>
      </c>
      <c r="E416" s="8" t="s">
        <v>247</v>
      </c>
      <c r="F416" s="8"/>
      <c r="G416" s="8"/>
      <c r="H416" s="8"/>
      <c r="I416" s="8"/>
      <c r="J416" s="8"/>
      <c r="K416" s="8"/>
      <c r="L416" s="8"/>
      <c r="M416" s="8"/>
      <c r="N416" s="8"/>
      <c r="O416" s="8"/>
    </row>
    <row r="417" spans="1:15" ht="15" customHeight="1" x14ac:dyDescent="0.25">
      <c r="A417" s="6" t="s">
        <v>387</v>
      </c>
      <c r="B417" s="8" t="s">
        <v>32</v>
      </c>
      <c r="C417" s="8" t="s">
        <v>272</v>
      </c>
      <c r="D417" s="34">
        <v>332</v>
      </c>
      <c r="E417" s="8" t="s">
        <v>247</v>
      </c>
      <c r="F417" s="8"/>
      <c r="G417" s="8"/>
      <c r="H417" s="8"/>
      <c r="I417" s="8"/>
      <c r="J417" s="8"/>
      <c r="K417" s="8"/>
      <c r="L417" s="8"/>
      <c r="M417" s="8"/>
      <c r="N417" s="8"/>
      <c r="O417" s="8"/>
    </row>
    <row r="418" spans="1:15" ht="15" customHeight="1" x14ac:dyDescent="0.25">
      <c r="A418" s="6" t="s">
        <v>471</v>
      </c>
      <c r="B418" s="8" t="s">
        <v>32</v>
      </c>
      <c r="C418" s="8" t="s">
        <v>272</v>
      </c>
      <c r="D418" s="34">
        <v>750</v>
      </c>
      <c r="E418" s="8" t="s">
        <v>247</v>
      </c>
      <c r="F418" s="8"/>
      <c r="G418" s="8"/>
      <c r="H418" s="8"/>
      <c r="I418" s="8"/>
      <c r="J418" s="8"/>
      <c r="K418" s="8"/>
      <c r="L418" s="8"/>
      <c r="M418" s="8"/>
      <c r="N418" s="8"/>
      <c r="O418" s="8"/>
    </row>
    <row r="419" spans="1:15" ht="15" customHeight="1" x14ac:dyDescent="0.25">
      <c r="A419" s="6" t="s">
        <v>411</v>
      </c>
      <c r="B419" s="8" t="s">
        <v>32</v>
      </c>
      <c r="C419" s="8" t="s">
        <v>272</v>
      </c>
      <c r="D419" s="34">
        <v>837</v>
      </c>
      <c r="E419" s="8" t="s">
        <v>247</v>
      </c>
      <c r="F419" s="8"/>
      <c r="G419" s="8"/>
      <c r="H419" s="8"/>
      <c r="I419" s="8"/>
      <c r="J419" s="8"/>
      <c r="K419" s="8"/>
      <c r="L419" s="8"/>
      <c r="M419" s="8"/>
      <c r="N419" s="8"/>
      <c r="O419" s="8"/>
    </row>
    <row r="420" spans="1:15" ht="15" customHeight="1" x14ac:dyDescent="0.25">
      <c r="A420" s="6" t="s">
        <v>407</v>
      </c>
      <c r="B420" s="8" t="s">
        <v>32</v>
      </c>
      <c r="C420" s="8" t="s">
        <v>272</v>
      </c>
      <c r="D420" s="34">
        <v>1157</v>
      </c>
      <c r="E420" s="8" t="s">
        <v>247</v>
      </c>
      <c r="F420" s="8"/>
      <c r="G420" s="8"/>
      <c r="H420" s="8"/>
      <c r="I420" s="8"/>
      <c r="J420" s="8"/>
      <c r="K420" s="8"/>
      <c r="L420" s="8"/>
      <c r="M420" s="8"/>
      <c r="N420" s="8"/>
      <c r="O420" s="8"/>
    </row>
    <row r="421" spans="1:15" ht="15" customHeight="1" x14ac:dyDescent="0.25">
      <c r="A421" s="6" t="s">
        <v>398</v>
      </c>
      <c r="B421" s="8" t="s">
        <v>58</v>
      </c>
      <c r="C421" s="8" t="s">
        <v>272</v>
      </c>
      <c r="D421" s="34">
        <v>1200</v>
      </c>
      <c r="E421" s="8" t="s">
        <v>247</v>
      </c>
      <c r="F421" s="8"/>
      <c r="G421" s="8"/>
      <c r="H421" s="8"/>
      <c r="I421" s="8"/>
      <c r="J421" s="8"/>
      <c r="K421" s="8"/>
      <c r="L421" s="8"/>
      <c r="M421" s="8"/>
      <c r="N421" s="8"/>
      <c r="O421" s="8"/>
    </row>
    <row r="422" spans="1:15" ht="15" customHeight="1" x14ac:dyDescent="0.25">
      <c r="A422" s="6" t="s">
        <v>403</v>
      </c>
      <c r="B422" s="8" t="s">
        <v>32</v>
      </c>
      <c r="C422" s="8" t="s">
        <v>272</v>
      </c>
      <c r="D422" s="34">
        <v>1376</v>
      </c>
      <c r="E422" s="8" t="s">
        <v>247</v>
      </c>
      <c r="F422" s="8"/>
      <c r="G422" s="8"/>
      <c r="H422" s="8"/>
      <c r="I422" s="8"/>
      <c r="J422" s="8"/>
      <c r="K422" s="8"/>
      <c r="L422" s="8"/>
      <c r="M422" s="8"/>
      <c r="N422" s="8"/>
      <c r="O422" s="8"/>
    </row>
    <row r="423" spans="1:15" ht="15" customHeight="1" x14ac:dyDescent="0.25">
      <c r="A423" s="6" t="s">
        <v>399</v>
      </c>
      <c r="B423" s="8" t="s">
        <v>4</v>
      </c>
      <c r="C423" s="8" t="s">
        <v>272</v>
      </c>
      <c r="D423" s="34">
        <v>1485</v>
      </c>
      <c r="E423" s="8" t="s">
        <v>247</v>
      </c>
      <c r="F423" s="8"/>
      <c r="G423" s="8"/>
      <c r="H423" s="8"/>
      <c r="I423" s="8"/>
      <c r="J423" s="8"/>
      <c r="K423" s="8"/>
      <c r="L423" s="8"/>
      <c r="M423" s="8"/>
      <c r="N423" s="8"/>
      <c r="O423" s="8"/>
    </row>
    <row r="424" spans="1:15" ht="15" customHeight="1" x14ac:dyDescent="0.25">
      <c r="A424" s="6" t="s">
        <v>409</v>
      </c>
      <c r="B424" s="8" t="s">
        <v>32</v>
      </c>
      <c r="C424" s="8" t="s">
        <v>272</v>
      </c>
      <c r="D424" s="34">
        <v>1531</v>
      </c>
      <c r="E424" s="8" t="s">
        <v>247</v>
      </c>
      <c r="F424" s="8"/>
      <c r="G424" s="8"/>
      <c r="H424" s="8"/>
      <c r="I424" s="8"/>
      <c r="J424" s="8"/>
      <c r="K424" s="8"/>
      <c r="L424" s="8"/>
      <c r="M424" s="8"/>
      <c r="N424" s="8"/>
      <c r="O424" s="8"/>
    </row>
    <row r="425" spans="1:15" ht="15" customHeight="1" x14ac:dyDescent="0.25">
      <c r="A425" s="6" t="s">
        <v>470</v>
      </c>
      <c r="B425" s="8" t="s">
        <v>248</v>
      </c>
      <c r="C425" s="8" t="s">
        <v>272</v>
      </c>
      <c r="D425" s="34">
        <v>1672</v>
      </c>
      <c r="E425" s="8" t="s">
        <v>247</v>
      </c>
      <c r="F425" s="8"/>
      <c r="G425" s="8"/>
      <c r="H425" s="8"/>
      <c r="I425" s="8"/>
      <c r="J425" s="8"/>
      <c r="K425" s="8"/>
      <c r="L425" s="8"/>
      <c r="M425" s="8"/>
      <c r="N425" s="8"/>
      <c r="O425" s="8"/>
    </row>
    <row r="426" spans="1:15" ht="15" customHeight="1" x14ac:dyDescent="0.25">
      <c r="A426" s="6" t="s">
        <v>400</v>
      </c>
      <c r="B426" s="8" t="s">
        <v>248</v>
      </c>
      <c r="C426" s="8" t="s">
        <v>272</v>
      </c>
      <c r="D426" s="34">
        <v>1685</v>
      </c>
      <c r="E426" s="8" t="s">
        <v>247</v>
      </c>
      <c r="F426" s="8"/>
      <c r="G426" s="8"/>
      <c r="H426" s="8"/>
      <c r="I426" s="8"/>
      <c r="J426" s="8"/>
      <c r="K426" s="8"/>
      <c r="L426" s="8"/>
      <c r="M426" s="8"/>
      <c r="N426" s="8"/>
      <c r="O426" s="8"/>
    </row>
    <row r="427" spans="1:15" ht="15" customHeight="1" x14ac:dyDescent="0.25">
      <c r="A427" s="6" t="s">
        <v>469</v>
      </c>
      <c r="B427" s="8" t="s">
        <v>4</v>
      </c>
      <c r="C427" s="8" t="s">
        <v>272</v>
      </c>
      <c r="D427" s="34">
        <v>1702</v>
      </c>
      <c r="E427" s="8" t="s">
        <v>247</v>
      </c>
      <c r="F427" s="8"/>
      <c r="G427" s="8"/>
      <c r="H427" s="8"/>
      <c r="I427" s="8"/>
      <c r="J427" s="8"/>
      <c r="K427" s="8"/>
      <c r="L427" s="8"/>
      <c r="M427" s="8"/>
      <c r="N427" s="8"/>
      <c r="O427" s="8"/>
    </row>
    <row r="428" spans="1:15" ht="15" customHeight="1" x14ac:dyDescent="0.25">
      <c r="A428" s="6" t="s">
        <v>394</v>
      </c>
      <c r="B428" s="8" t="s">
        <v>248</v>
      </c>
      <c r="C428" s="8" t="s">
        <v>272</v>
      </c>
      <c r="D428" s="34">
        <v>1718</v>
      </c>
      <c r="E428" s="8" t="s">
        <v>247</v>
      </c>
      <c r="F428" s="8"/>
      <c r="G428" s="8"/>
      <c r="H428" s="8"/>
      <c r="I428" s="8"/>
      <c r="J428" s="8"/>
      <c r="K428" s="8"/>
      <c r="L428" s="8"/>
      <c r="M428" s="8"/>
      <c r="N428" s="8"/>
      <c r="O428" s="8"/>
    </row>
    <row r="429" spans="1:15" ht="15" customHeight="1" x14ac:dyDescent="0.25">
      <c r="A429" s="6" t="s">
        <v>386</v>
      </c>
      <c r="B429" s="8" t="s">
        <v>248</v>
      </c>
      <c r="C429" s="8" t="s">
        <v>272</v>
      </c>
      <c r="D429" s="34">
        <v>1938</v>
      </c>
      <c r="E429" s="8" t="s">
        <v>247</v>
      </c>
      <c r="F429" s="8"/>
      <c r="G429" s="8"/>
      <c r="H429" s="8"/>
      <c r="I429" s="8"/>
      <c r="J429" s="8"/>
      <c r="K429" s="8"/>
      <c r="L429" s="8"/>
      <c r="M429" s="8"/>
      <c r="N429" s="8"/>
      <c r="O429" s="8"/>
    </row>
    <row r="430" spans="1:15" ht="15" customHeight="1" x14ac:dyDescent="0.25">
      <c r="A430" s="6" t="s">
        <v>413</v>
      </c>
      <c r="B430" s="8" t="s">
        <v>4</v>
      </c>
      <c r="C430" s="8" t="s">
        <v>272</v>
      </c>
      <c r="D430" s="34">
        <v>2171</v>
      </c>
      <c r="E430" s="8" t="s">
        <v>247</v>
      </c>
      <c r="F430" s="8"/>
      <c r="G430" s="8"/>
      <c r="H430" s="8"/>
      <c r="I430" s="8"/>
      <c r="J430" s="8"/>
      <c r="K430" s="8"/>
      <c r="L430" s="8"/>
      <c r="M430" s="8"/>
      <c r="N430" s="8"/>
      <c r="O430" s="8"/>
    </row>
    <row r="431" spans="1:15" ht="15" customHeight="1" x14ac:dyDescent="0.25">
      <c r="A431" s="6" t="s">
        <v>393</v>
      </c>
      <c r="B431" s="8" t="s">
        <v>4</v>
      </c>
      <c r="C431" s="8" t="s">
        <v>272</v>
      </c>
      <c r="D431" s="34">
        <v>2276</v>
      </c>
      <c r="E431" s="8" t="s">
        <v>247</v>
      </c>
      <c r="F431" s="8"/>
      <c r="G431" s="8"/>
      <c r="H431" s="8"/>
      <c r="I431" s="8"/>
      <c r="J431" s="8"/>
      <c r="K431" s="8"/>
      <c r="L431" s="8"/>
      <c r="M431" s="8"/>
      <c r="N431" s="8"/>
      <c r="O431" s="8"/>
    </row>
    <row r="432" spans="1:15" ht="15" customHeight="1" x14ac:dyDescent="0.25">
      <c r="A432" s="6" t="s">
        <v>408</v>
      </c>
      <c r="B432" s="8" t="s">
        <v>32</v>
      </c>
      <c r="C432" s="8" t="s">
        <v>272</v>
      </c>
      <c r="D432" s="34">
        <v>2280</v>
      </c>
      <c r="E432" s="8" t="s">
        <v>247</v>
      </c>
      <c r="F432" s="8"/>
      <c r="G432" s="8"/>
      <c r="H432" s="8"/>
      <c r="I432" s="8"/>
      <c r="J432" s="8"/>
      <c r="K432" s="8"/>
      <c r="L432" s="8"/>
      <c r="M432" s="8"/>
      <c r="N432" s="8"/>
      <c r="O432" s="8"/>
    </row>
    <row r="433" spans="1:15" ht="15" customHeight="1" x14ac:dyDescent="0.25">
      <c r="A433" s="6" t="s">
        <v>468</v>
      </c>
      <c r="B433" s="8" t="s">
        <v>32</v>
      </c>
      <c r="C433" s="8" t="s">
        <v>272</v>
      </c>
      <c r="D433" s="34">
        <v>3052</v>
      </c>
      <c r="E433" s="8" t="s">
        <v>247</v>
      </c>
      <c r="F433" s="8"/>
      <c r="G433" s="8"/>
      <c r="H433" s="8"/>
      <c r="I433" s="8"/>
      <c r="J433" s="8"/>
      <c r="K433" s="8"/>
      <c r="L433" s="8"/>
      <c r="M433" s="8"/>
      <c r="N433" s="8"/>
      <c r="O433" s="8"/>
    </row>
    <row r="434" spans="1:15" ht="15" customHeight="1" x14ac:dyDescent="0.25">
      <c r="A434" s="6" t="s">
        <v>410</v>
      </c>
      <c r="B434" s="8" t="s">
        <v>4</v>
      </c>
      <c r="C434" s="8" t="s">
        <v>272</v>
      </c>
      <c r="D434" s="34">
        <v>3097</v>
      </c>
      <c r="E434" s="8" t="s">
        <v>247</v>
      </c>
      <c r="F434" s="8"/>
      <c r="G434" s="8"/>
      <c r="H434" s="8"/>
      <c r="I434" s="8"/>
      <c r="J434" s="8"/>
      <c r="K434" s="8"/>
      <c r="L434" s="8"/>
      <c r="M434" s="8"/>
      <c r="N434" s="8"/>
      <c r="O434" s="8"/>
    </row>
    <row r="435" spans="1:15" ht="15" customHeight="1" x14ac:dyDescent="0.25">
      <c r="A435" s="6" t="s">
        <v>384</v>
      </c>
      <c r="B435" s="8" t="s">
        <v>248</v>
      </c>
      <c r="C435" s="8" t="s">
        <v>272</v>
      </c>
      <c r="D435" s="34">
        <v>3098</v>
      </c>
      <c r="E435" s="8" t="s">
        <v>247</v>
      </c>
      <c r="F435" s="8"/>
      <c r="G435" s="8"/>
      <c r="H435" s="8"/>
      <c r="I435" s="8"/>
      <c r="J435" s="8"/>
      <c r="K435" s="8"/>
      <c r="L435" s="8"/>
      <c r="M435" s="8"/>
      <c r="N435" s="8"/>
      <c r="O435" s="8"/>
    </row>
    <row r="436" spans="1:15" ht="15" customHeight="1" x14ac:dyDescent="0.25">
      <c r="A436" s="6" t="s">
        <v>472</v>
      </c>
      <c r="B436" s="8" t="s">
        <v>10</v>
      </c>
      <c r="C436" s="8" t="s">
        <v>272</v>
      </c>
      <c r="D436" s="34">
        <v>3186</v>
      </c>
      <c r="E436" s="8" t="s">
        <v>247</v>
      </c>
      <c r="F436" s="8"/>
      <c r="G436" s="8"/>
      <c r="H436" s="8"/>
      <c r="I436" s="8"/>
      <c r="J436" s="8"/>
      <c r="K436" s="8"/>
      <c r="L436" s="8"/>
      <c r="M436" s="8"/>
      <c r="N436" s="8"/>
      <c r="O436" s="8"/>
    </row>
    <row r="437" spans="1:15" ht="15" customHeight="1" x14ac:dyDescent="0.25">
      <c r="A437" s="6" t="s">
        <v>475</v>
      </c>
      <c r="B437" s="8" t="s">
        <v>4</v>
      </c>
      <c r="C437" s="8" t="s">
        <v>272</v>
      </c>
      <c r="D437" s="34">
        <v>3191</v>
      </c>
      <c r="E437" s="8" t="s">
        <v>247</v>
      </c>
      <c r="F437" s="8"/>
      <c r="G437" s="8"/>
      <c r="H437" s="8"/>
      <c r="I437" s="8"/>
      <c r="J437" s="8"/>
      <c r="K437" s="8"/>
      <c r="L437" s="8"/>
      <c r="M437" s="8"/>
      <c r="N437" s="8"/>
      <c r="O437" s="8"/>
    </row>
    <row r="438" spans="1:15" ht="15" customHeight="1" x14ac:dyDescent="0.25">
      <c r="A438" s="6" t="s">
        <v>389</v>
      </c>
      <c r="B438" s="8" t="s">
        <v>4</v>
      </c>
      <c r="C438" s="8" t="s">
        <v>272</v>
      </c>
      <c r="D438" s="34">
        <v>3192</v>
      </c>
      <c r="E438" s="8" t="s">
        <v>247</v>
      </c>
      <c r="F438" s="8"/>
      <c r="G438" s="8"/>
      <c r="H438" s="8"/>
      <c r="I438" s="8"/>
      <c r="J438" s="8"/>
      <c r="K438" s="8"/>
      <c r="L438" s="8"/>
      <c r="M438" s="8"/>
      <c r="N438" s="8"/>
      <c r="O438" s="8"/>
    </row>
    <row r="439" spans="1:15" ht="15" customHeight="1" x14ac:dyDescent="0.25">
      <c r="A439" s="6" t="s">
        <v>414</v>
      </c>
      <c r="B439" s="8" t="s">
        <v>32</v>
      </c>
      <c r="C439" s="8" t="s">
        <v>272</v>
      </c>
      <c r="D439" s="34">
        <v>3213</v>
      </c>
      <c r="E439" s="8" t="s">
        <v>247</v>
      </c>
      <c r="F439" s="8"/>
      <c r="G439" s="8"/>
      <c r="H439" s="8"/>
      <c r="I439" s="8"/>
      <c r="J439" s="8"/>
      <c r="K439" s="8"/>
      <c r="L439" s="8"/>
      <c r="M439" s="8"/>
      <c r="N439" s="8"/>
      <c r="O439" s="8"/>
    </row>
    <row r="440" spans="1:15" ht="15" customHeight="1" x14ac:dyDescent="0.25">
      <c r="A440" s="6" t="s">
        <v>479</v>
      </c>
      <c r="B440" s="8" t="s">
        <v>32</v>
      </c>
      <c r="C440" s="8" t="s">
        <v>272</v>
      </c>
      <c r="D440" s="34">
        <v>3299</v>
      </c>
      <c r="E440" s="8" t="s">
        <v>247</v>
      </c>
      <c r="F440" s="8"/>
      <c r="G440" s="8"/>
      <c r="H440" s="8"/>
      <c r="I440" s="8"/>
      <c r="J440" s="8"/>
      <c r="K440" s="8"/>
      <c r="L440" s="8"/>
      <c r="M440" s="8"/>
      <c r="N440" s="8"/>
      <c r="O440" s="8"/>
    </row>
    <row r="441" spans="1:15" ht="15" customHeight="1" x14ac:dyDescent="0.25">
      <c r="A441" s="6" t="s">
        <v>397</v>
      </c>
      <c r="B441" s="8" t="s">
        <v>32</v>
      </c>
      <c r="C441" s="8" t="s">
        <v>272</v>
      </c>
      <c r="D441" s="34">
        <v>3357</v>
      </c>
      <c r="E441" s="8" t="s">
        <v>247</v>
      </c>
      <c r="F441" s="8"/>
      <c r="G441" s="8"/>
      <c r="H441" s="8"/>
      <c r="I441" s="8"/>
      <c r="J441" s="8"/>
      <c r="K441" s="8"/>
      <c r="L441" s="8"/>
      <c r="M441" s="8"/>
      <c r="N441" s="8"/>
      <c r="O441" s="8"/>
    </row>
    <row r="442" spans="1:15" ht="15" customHeight="1" x14ac:dyDescent="0.25">
      <c r="A442" s="6" t="s">
        <v>478</v>
      </c>
      <c r="B442" s="8" t="s">
        <v>58</v>
      </c>
      <c r="C442" s="8" t="s">
        <v>272</v>
      </c>
      <c r="D442" s="34">
        <v>3380</v>
      </c>
      <c r="E442" s="8" t="s">
        <v>247</v>
      </c>
      <c r="F442" s="8"/>
      <c r="G442" s="8"/>
      <c r="H442" s="8"/>
      <c r="I442" s="8"/>
      <c r="J442" s="8"/>
      <c r="K442" s="8"/>
      <c r="L442" s="8"/>
      <c r="M442" s="8"/>
      <c r="N442" s="8"/>
      <c r="O442" s="8"/>
    </row>
    <row r="443" spans="1:15" ht="15" customHeight="1" x14ac:dyDescent="0.25">
      <c r="A443" s="6" t="s">
        <v>385</v>
      </c>
      <c r="B443" s="8" t="s">
        <v>32</v>
      </c>
      <c r="C443" s="8" t="s">
        <v>272</v>
      </c>
      <c r="D443" s="34">
        <v>3401</v>
      </c>
      <c r="E443" s="8" t="s">
        <v>247</v>
      </c>
      <c r="F443" s="8"/>
      <c r="G443" s="8"/>
      <c r="H443" s="8"/>
      <c r="I443" s="8"/>
      <c r="J443" s="8"/>
      <c r="K443" s="8"/>
      <c r="L443" s="8"/>
      <c r="M443" s="8"/>
      <c r="N443" s="8"/>
      <c r="O443" s="8"/>
    </row>
    <row r="444" spans="1:15" ht="15" customHeight="1" x14ac:dyDescent="0.25">
      <c r="A444" s="6" t="s">
        <v>449</v>
      </c>
      <c r="B444" s="8" t="s">
        <v>4</v>
      </c>
      <c r="C444" s="8" t="s">
        <v>272</v>
      </c>
      <c r="D444" s="34">
        <v>3407</v>
      </c>
      <c r="E444" s="8" t="s">
        <v>247</v>
      </c>
      <c r="F444" s="8"/>
      <c r="G444" s="8"/>
      <c r="H444" s="8"/>
      <c r="I444" s="8"/>
      <c r="J444" s="8"/>
      <c r="K444" s="8"/>
      <c r="L444" s="8"/>
      <c r="M444" s="8"/>
      <c r="N444" s="8"/>
      <c r="O444" s="8"/>
    </row>
    <row r="445" spans="1:15" ht="15" customHeight="1" x14ac:dyDescent="0.25">
      <c r="A445" s="6" t="s">
        <v>402</v>
      </c>
      <c r="B445" s="8" t="s">
        <v>4</v>
      </c>
      <c r="C445" s="8" t="s">
        <v>272</v>
      </c>
      <c r="D445" s="34">
        <v>3489</v>
      </c>
      <c r="E445" s="8" t="s">
        <v>247</v>
      </c>
      <c r="F445" s="8"/>
      <c r="G445" s="8"/>
      <c r="H445" s="8"/>
      <c r="I445" s="8"/>
      <c r="J445" s="8"/>
      <c r="K445" s="8"/>
      <c r="L445" s="8"/>
      <c r="M445" s="8"/>
      <c r="N445" s="8"/>
      <c r="O445" s="8"/>
    </row>
    <row r="446" spans="1:15" ht="15" customHeight="1" x14ac:dyDescent="0.25">
      <c r="A446" s="6" t="s">
        <v>405</v>
      </c>
      <c r="B446" s="8" t="s">
        <v>10</v>
      </c>
      <c r="C446" s="8" t="s">
        <v>272</v>
      </c>
      <c r="D446" s="34">
        <v>3654</v>
      </c>
      <c r="E446" s="8" t="s">
        <v>247</v>
      </c>
      <c r="F446" s="8"/>
      <c r="G446" s="8"/>
      <c r="H446" s="8"/>
      <c r="I446" s="8"/>
      <c r="J446" s="8"/>
      <c r="K446" s="8"/>
      <c r="L446" s="8"/>
      <c r="M446" s="8"/>
      <c r="N446" s="8"/>
      <c r="O446" s="8"/>
    </row>
    <row r="447" spans="1:15" ht="15" customHeight="1" x14ac:dyDescent="0.25">
      <c r="A447" s="6" t="s">
        <v>401</v>
      </c>
      <c r="B447" s="8" t="s">
        <v>248</v>
      </c>
      <c r="C447" s="8" t="s">
        <v>272</v>
      </c>
      <c r="D447" s="34">
        <v>3671</v>
      </c>
      <c r="E447" s="8" t="s">
        <v>247</v>
      </c>
      <c r="F447" s="8"/>
      <c r="G447" s="8"/>
      <c r="H447" s="8"/>
      <c r="I447" s="8"/>
      <c r="J447" s="8"/>
      <c r="K447" s="8"/>
      <c r="L447" s="8"/>
      <c r="M447" s="8"/>
      <c r="N447" s="8"/>
      <c r="O447" s="8"/>
    </row>
    <row r="448" spans="1:15" ht="15" customHeight="1" x14ac:dyDescent="0.25">
      <c r="A448" s="6" t="s">
        <v>396</v>
      </c>
      <c r="B448" s="8" t="s">
        <v>22</v>
      </c>
      <c r="C448" s="8" t="s">
        <v>272</v>
      </c>
      <c r="D448" s="34">
        <v>3787</v>
      </c>
      <c r="E448" s="8" t="s">
        <v>247</v>
      </c>
      <c r="F448" s="8"/>
      <c r="G448" s="8"/>
      <c r="H448" s="8"/>
      <c r="I448" s="8"/>
      <c r="J448" s="8"/>
      <c r="K448" s="8"/>
      <c r="L448" s="8"/>
      <c r="M448" s="8"/>
      <c r="N448" s="8"/>
      <c r="O448" s="8"/>
    </row>
    <row r="449" spans="1:15" ht="15" customHeight="1" x14ac:dyDescent="0.25">
      <c r="A449" s="6" t="s">
        <v>392</v>
      </c>
      <c r="B449" s="8" t="s">
        <v>7</v>
      </c>
      <c r="C449" s="8" t="s">
        <v>272</v>
      </c>
      <c r="D449" s="34">
        <v>3843</v>
      </c>
      <c r="E449" s="8" t="s">
        <v>247</v>
      </c>
      <c r="F449" s="8"/>
      <c r="G449" s="8"/>
      <c r="H449" s="8"/>
      <c r="I449" s="8"/>
      <c r="J449" s="8"/>
      <c r="K449" s="8"/>
      <c r="L449" s="8"/>
      <c r="M449" s="8"/>
      <c r="N449" s="8"/>
      <c r="O449" s="8"/>
    </row>
    <row r="450" spans="1:15" ht="15" customHeight="1" x14ac:dyDescent="0.25">
      <c r="A450" s="6" t="s">
        <v>383</v>
      </c>
      <c r="B450" s="8" t="s">
        <v>248</v>
      </c>
      <c r="C450" s="8" t="s">
        <v>272</v>
      </c>
      <c r="D450" s="34">
        <v>3844</v>
      </c>
      <c r="E450" s="8" t="s">
        <v>247</v>
      </c>
      <c r="F450" s="8"/>
      <c r="G450" s="8"/>
      <c r="H450" s="8"/>
      <c r="I450" s="8"/>
      <c r="J450" s="8"/>
      <c r="K450" s="8"/>
      <c r="L450" s="8"/>
      <c r="M450" s="8"/>
      <c r="N450" s="8"/>
      <c r="O450" s="8"/>
    </row>
    <row r="451" spans="1:15" ht="15" customHeight="1" x14ac:dyDescent="0.25">
      <c r="A451" s="6" t="s">
        <v>404</v>
      </c>
      <c r="B451" s="8" t="s">
        <v>4</v>
      </c>
      <c r="C451" s="8" t="s">
        <v>272</v>
      </c>
      <c r="D451" s="34">
        <v>3867</v>
      </c>
      <c r="E451" s="8" t="s">
        <v>247</v>
      </c>
      <c r="F451" s="8"/>
      <c r="G451" s="8"/>
      <c r="H451" s="8"/>
      <c r="I451" s="8"/>
      <c r="J451" s="8"/>
      <c r="K451" s="8"/>
      <c r="L451" s="8"/>
      <c r="M451" s="8"/>
      <c r="N451" s="8"/>
      <c r="O451" s="8"/>
    </row>
    <row r="452" spans="1:15" ht="15" customHeight="1" x14ac:dyDescent="0.25">
      <c r="A452" s="6" t="s">
        <v>473</v>
      </c>
      <c r="B452" s="8" t="s">
        <v>58</v>
      </c>
      <c r="C452" s="8" t="s">
        <v>272</v>
      </c>
      <c r="D452" s="34">
        <v>3921</v>
      </c>
      <c r="E452" s="8" t="s">
        <v>247</v>
      </c>
      <c r="F452" s="8"/>
      <c r="G452" s="8"/>
      <c r="H452" s="8"/>
      <c r="I452" s="8"/>
      <c r="J452" s="8"/>
      <c r="K452" s="8"/>
      <c r="L452" s="8"/>
      <c r="M452" s="8"/>
      <c r="N452" s="8"/>
      <c r="O452" s="8"/>
    </row>
    <row r="453" spans="1:15" ht="15" customHeight="1" x14ac:dyDescent="0.25">
      <c r="A453" s="6" t="s">
        <v>380</v>
      </c>
      <c r="B453" s="8" t="s">
        <v>248</v>
      </c>
      <c r="C453" s="8" t="s">
        <v>272</v>
      </c>
      <c r="D453" s="34">
        <v>3922</v>
      </c>
      <c r="E453" s="8" t="s">
        <v>247</v>
      </c>
      <c r="F453" s="8"/>
      <c r="G453" s="8"/>
      <c r="H453" s="8"/>
      <c r="I453" s="8"/>
      <c r="J453" s="8"/>
      <c r="K453" s="8"/>
      <c r="L453" s="8"/>
      <c r="M453" s="8"/>
      <c r="N453" s="8"/>
      <c r="O453" s="8"/>
    </row>
    <row r="454" spans="1:15" ht="15" customHeight="1" x14ac:dyDescent="0.25">
      <c r="A454" s="6" t="s">
        <v>390</v>
      </c>
      <c r="B454" s="8" t="s">
        <v>58</v>
      </c>
      <c r="C454" s="8" t="s">
        <v>272</v>
      </c>
      <c r="D454" s="34">
        <v>3940</v>
      </c>
      <c r="E454" s="8" t="s">
        <v>247</v>
      </c>
      <c r="F454" s="8"/>
      <c r="G454" s="8"/>
      <c r="H454" s="8"/>
      <c r="I454" s="8"/>
      <c r="J454" s="8"/>
      <c r="K454" s="8"/>
      <c r="L454" s="8"/>
      <c r="M454" s="8"/>
      <c r="N454" s="8"/>
      <c r="O454" s="8"/>
    </row>
    <row r="455" spans="1:15" ht="15" customHeight="1" x14ac:dyDescent="0.25">
      <c r="A455" s="6" t="s">
        <v>412</v>
      </c>
      <c r="B455" s="8" t="s">
        <v>32</v>
      </c>
      <c r="C455" s="8" t="s">
        <v>272</v>
      </c>
      <c r="D455" s="34">
        <v>3976</v>
      </c>
      <c r="E455" s="8" t="s">
        <v>247</v>
      </c>
      <c r="F455" s="8"/>
      <c r="G455" s="8"/>
      <c r="H455" s="8"/>
      <c r="I455" s="8"/>
      <c r="J455" s="8"/>
      <c r="K455" s="8"/>
      <c r="L455" s="8"/>
      <c r="M455" s="8"/>
      <c r="N455" s="8"/>
      <c r="O455" s="8"/>
    </row>
    <row r="456" spans="1:15" x14ac:dyDescent="0.25">
      <c r="A456" s="6" t="s">
        <v>381</v>
      </c>
      <c r="B456" s="8" t="s">
        <v>4</v>
      </c>
      <c r="C456" s="8" t="s">
        <v>272</v>
      </c>
      <c r="D456" s="34">
        <v>4239</v>
      </c>
      <c r="E456" s="8" t="s">
        <v>247</v>
      </c>
      <c r="F456" s="8"/>
      <c r="G456" s="8"/>
      <c r="H456" s="8"/>
      <c r="I456" s="8"/>
      <c r="J456" s="8"/>
      <c r="K456" s="8"/>
      <c r="L456" s="8"/>
      <c r="M456" s="8"/>
      <c r="N456" s="8"/>
      <c r="O456" s="8"/>
    </row>
    <row r="457" spans="1:15" x14ac:dyDescent="0.25">
      <c r="A457" s="6" t="s">
        <v>476</v>
      </c>
      <c r="B457" s="8" t="s">
        <v>4</v>
      </c>
      <c r="C457" s="8" t="s">
        <v>272</v>
      </c>
      <c r="D457" s="34">
        <v>4241</v>
      </c>
      <c r="E457" s="8" t="s">
        <v>247</v>
      </c>
      <c r="F457" s="8"/>
      <c r="G457" s="8"/>
      <c r="H457" s="8"/>
      <c r="I457" s="8"/>
      <c r="J457" s="8"/>
      <c r="K457" s="8"/>
      <c r="L457" s="8"/>
      <c r="M457" s="8"/>
      <c r="N457" s="8"/>
      <c r="O457" s="8"/>
    </row>
    <row r="458" spans="1:15" x14ac:dyDescent="0.25">
      <c r="A458" s="6" t="s">
        <v>406</v>
      </c>
      <c r="B458" s="8" t="s">
        <v>4</v>
      </c>
      <c r="C458" s="8" t="s">
        <v>272</v>
      </c>
      <c r="D458" s="34">
        <v>4290</v>
      </c>
      <c r="E458" s="8" t="s">
        <v>247</v>
      </c>
      <c r="F458" s="8"/>
      <c r="G458" s="8"/>
      <c r="H458" s="8"/>
      <c r="I458" s="8"/>
      <c r="J458" s="8"/>
      <c r="K458" s="8"/>
      <c r="L458" s="8"/>
      <c r="M458" s="8"/>
      <c r="N458" s="8"/>
      <c r="O458" s="8"/>
    </row>
    <row r="459" spans="1:15" x14ac:dyDescent="0.25">
      <c r="A459" s="6" t="s">
        <v>415</v>
      </c>
      <c r="B459" s="8" t="s">
        <v>32</v>
      </c>
      <c r="C459" s="8" t="s">
        <v>272</v>
      </c>
      <c r="D459" s="34">
        <v>4352</v>
      </c>
      <c r="E459" s="8" t="s">
        <v>247</v>
      </c>
      <c r="F459" s="8"/>
      <c r="G459" s="8"/>
      <c r="H459" s="8"/>
      <c r="I459" s="8"/>
      <c r="J459" s="8"/>
      <c r="K459" s="8"/>
      <c r="L459" s="8"/>
      <c r="M459" s="8"/>
      <c r="N459" s="8"/>
      <c r="O459" s="8"/>
    </row>
    <row r="460" spans="1:15" x14ac:dyDescent="0.25">
      <c r="A460" s="6" t="s">
        <v>395</v>
      </c>
      <c r="B460" s="8" t="s">
        <v>32</v>
      </c>
      <c r="C460" s="8" t="s">
        <v>272</v>
      </c>
      <c r="D460" s="34">
        <v>4353</v>
      </c>
      <c r="E460" s="8" t="s">
        <v>247</v>
      </c>
      <c r="F460" s="8"/>
      <c r="G460" s="8"/>
      <c r="H460" s="8"/>
      <c r="I460" s="8"/>
      <c r="J460" s="8"/>
      <c r="K460" s="8"/>
      <c r="L460" s="8"/>
      <c r="M460" s="8"/>
      <c r="N460" s="8"/>
      <c r="O460" s="8"/>
    </row>
    <row r="461" spans="1:15" x14ac:dyDescent="0.25">
      <c r="A461" s="6" t="s">
        <v>417</v>
      </c>
      <c r="B461" s="8" t="s">
        <v>4</v>
      </c>
      <c r="C461" s="8" t="s">
        <v>272</v>
      </c>
      <c r="D461" s="34">
        <v>4383</v>
      </c>
      <c r="E461" s="8" t="s">
        <v>247</v>
      </c>
      <c r="F461" s="8"/>
      <c r="G461" s="8"/>
      <c r="H461" s="8"/>
      <c r="I461" s="8"/>
      <c r="J461" s="8"/>
      <c r="K461" s="8"/>
      <c r="L461" s="8"/>
      <c r="M461" s="8"/>
      <c r="N461" s="8"/>
      <c r="O461" s="8"/>
    </row>
    <row r="462" spans="1:15" x14ac:dyDescent="0.25">
      <c r="A462" s="6" t="s">
        <v>382</v>
      </c>
      <c r="B462" s="8" t="s">
        <v>32</v>
      </c>
      <c r="C462" s="8" t="s">
        <v>272</v>
      </c>
      <c r="D462" s="34">
        <v>4407</v>
      </c>
      <c r="E462" s="8" t="s">
        <v>247</v>
      </c>
      <c r="F462" s="8"/>
      <c r="G462" s="8"/>
      <c r="H462" s="8"/>
      <c r="I462" s="8"/>
      <c r="J462" s="8"/>
      <c r="K462" s="8"/>
      <c r="L462" s="8"/>
      <c r="M462" s="8"/>
      <c r="N462" s="8"/>
      <c r="O462" s="8"/>
    </row>
    <row r="463" spans="1:15" x14ac:dyDescent="0.25">
      <c r="A463" s="6" t="s">
        <v>388</v>
      </c>
      <c r="B463" s="8" t="s">
        <v>58</v>
      </c>
      <c r="C463" s="8" t="s">
        <v>272</v>
      </c>
      <c r="D463" s="34">
        <v>4486</v>
      </c>
      <c r="E463" s="8" t="s">
        <v>247</v>
      </c>
      <c r="F463" s="8"/>
      <c r="G463" s="8"/>
      <c r="H463" s="8"/>
      <c r="I463" s="8"/>
      <c r="J463" s="8"/>
      <c r="K463" s="8"/>
      <c r="L463" s="8"/>
      <c r="M463" s="8"/>
      <c r="N463" s="8"/>
      <c r="O463" s="8"/>
    </row>
    <row r="464" spans="1:15" x14ac:dyDescent="0.25">
      <c r="A464" s="6" t="s">
        <v>467</v>
      </c>
      <c r="B464" s="8" t="s">
        <v>4</v>
      </c>
      <c r="C464" s="8" t="s">
        <v>272</v>
      </c>
      <c r="D464" s="34">
        <v>4547</v>
      </c>
      <c r="E464" s="8" t="s">
        <v>247</v>
      </c>
      <c r="F464" s="8"/>
      <c r="G464" s="8"/>
      <c r="H464" s="8"/>
      <c r="I464" s="8"/>
      <c r="J464" s="8"/>
      <c r="K464" s="8"/>
      <c r="L464" s="8"/>
      <c r="M464" s="8"/>
      <c r="N464" s="8"/>
      <c r="O464" s="8"/>
    </row>
    <row r="465" spans="1:15" x14ac:dyDescent="0.25">
      <c r="A465" s="6" t="s">
        <v>416</v>
      </c>
      <c r="B465" s="8" t="s">
        <v>4</v>
      </c>
      <c r="C465" s="8" t="s">
        <v>272</v>
      </c>
      <c r="D465" s="34">
        <v>4548</v>
      </c>
      <c r="E465" s="8" t="s">
        <v>247</v>
      </c>
      <c r="F465" s="8"/>
      <c r="G465" s="8"/>
      <c r="H465" s="8"/>
      <c r="I465" s="8"/>
      <c r="J465" s="8"/>
      <c r="K465" s="8"/>
      <c r="L465" s="8"/>
      <c r="M465" s="8"/>
      <c r="N465" s="8"/>
      <c r="O465" s="8"/>
    </row>
    <row r="466" spans="1:15" x14ac:dyDescent="0.25">
      <c r="A466" s="6" t="s">
        <v>391</v>
      </c>
      <c r="B466" s="8" t="s">
        <v>248</v>
      </c>
      <c r="C466" s="8" t="s">
        <v>272</v>
      </c>
      <c r="D466" s="34">
        <v>4557</v>
      </c>
      <c r="E466" s="8" t="s">
        <v>247</v>
      </c>
      <c r="F466" s="8"/>
      <c r="G466" s="8"/>
      <c r="H466" s="8"/>
      <c r="I466" s="8"/>
      <c r="J466" s="8"/>
      <c r="K466" s="8"/>
      <c r="L466" s="8"/>
      <c r="M466" s="8"/>
      <c r="N466" s="8"/>
      <c r="O466" s="8"/>
    </row>
    <row r="467" spans="1:15" x14ac:dyDescent="0.25">
      <c r="A467" s="6" t="s">
        <v>477</v>
      </c>
      <c r="B467" s="8" t="s">
        <v>4</v>
      </c>
      <c r="C467" s="8" t="s">
        <v>272</v>
      </c>
      <c r="D467" s="34">
        <v>4575</v>
      </c>
      <c r="E467" s="8" t="s">
        <v>247</v>
      </c>
      <c r="F467" s="8"/>
      <c r="G467" s="8"/>
      <c r="H467" s="8"/>
      <c r="I467" s="8"/>
      <c r="J467" s="8"/>
      <c r="K467" s="8"/>
      <c r="L467" s="8"/>
      <c r="M467" s="8"/>
      <c r="N467" s="8"/>
      <c r="O467" s="8"/>
    </row>
    <row r="468" spans="1:15" x14ac:dyDescent="0.25">
      <c r="A468" s="6" t="s">
        <v>319</v>
      </c>
      <c r="B468" s="8" t="s">
        <v>4</v>
      </c>
      <c r="C468" s="8" t="s">
        <v>268</v>
      </c>
      <c r="D468" s="34">
        <v>345</v>
      </c>
      <c r="E468" s="8" t="s">
        <v>247</v>
      </c>
      <c r="F468" s="8"/>
      <c r="G468" s="8"/>
      <c r="H468" s="8"/>
      <c r="I468" s="8"/>
      <c r="J468" s="8"/>
      <c r="K468" s="8"/>
      <c r="L468" s="8"/>
      <c r="M468" s="8"/>
      <c r="N468" s="8"/>
      <c r="O468" s="8"/>
    </row>
    <row r="469" spans="1:15" x14ac:dyDescent="0.25">
      <c r="A469" s="6" t="s">
        <v>310</v>
      </c>
      <c r="B469" s="8" t="s">
        <v>4</v>
      </c>
      <c r="C469" s="8" t="s">
        <v>268</v>
      </c>
      <c r="D469" s="34">
        <v>517</v>
      </c>
      <c r="E469" s="8" t="s">
        <v>247</v>
      </c>
      <c r="F469" s="8"/>
      <c r="G469" s="8"/>
      <c r="H469" s="8"/>
      <c r="I469" s="8"/>
      <c r="J469" s="8"/>
      <c r="K469" s="8"/>
      <c r="L469" s="8"/>
      <c r="M469" s="8"/>
      <c r="N469" s="8"/>
      <c r="O469" s="8"/>
    </row>
    <row r="470" spans="1:15" x14ac:dyDescent="0.25">
      <c r="A470" s="6" t="s">
        <v>315</v>
      </c>
      <c r="B470" s="8" t="s">
        <v>4</v>
      </c>
      <c r="C470" s="8" t="s">
        <v>268</v>
      </c>
      <c r="D470" s="34">
        <v>798</v>
      </c>
      <c r="E470" s="8" t="s">
        <v>247</v>
      </c>
      <c r="F470" s="8"/>
      <c r="G470" s="8"/>
      <c r="H470" s="8"/>
      <c r="I470" s="8"/>
      <c r="J470" s="8"/>
      <c r="K470" s="8"/>
      <c r="L470" s="8"/>
      <c r="M470" s="8"/>
      <c r="N470" s="8"/>
      <c r="O470" s="8"/>
    </row>
    <row r="471" spans="1:15" x14ac:dyDescent="0.25">
      <c r="A471" s="6" t="s">
        <v>511</v>
      </c>
      <c r="B471" s="8" t="s">
        <v>4</v>
      </c>
      <c r="C471" s="8" t="s">
        <v>268</v>
      </c>
      <c r="D471" s="34">
        <v>1726</v>
      </c>
      <c r="E471" s="8" t="s">
        <v>247</v>
      </c>
      <c r="F471" s="8"/>
      <c r="G471" s="8"/>
      <c r="H471" s="8"/>
      <c r="I471" s="8"/>
      <c r="J471" s="8"/>
      <c r="K471" s="8"/>
      <c r="L471" s="8"/>
      <c r="M471" s="8"/>
      <c r="N471" s="8"/>
      <c r="O471" s="8"/>
    </row>
    <row r="472" spans="1:15" x14ac:dyDescent="0.25">
      <c r="A472" s="6" t="s">
        <v>485</v>
      </c>
      <c r="B472" s="8" t="s">
        <v>4</v>
      </c>
      <c r="C472" s="8" t="s">
        <v>268</v>
      </c>
      <c r="D472" s="34">
        <v>1731</v>
      </c>
      <c r="E472" s="8" t="s">
        <v>247</v>
      </c>
      <c r="F472" s="8"/>
      <c r="G472" s="8"/>
      <c r="H472" s="8"/>
      <c r="I472" s="8"/>
      <c r="J472" s="8"/>
      <c r="K472" s="8"/>
      <c r="L472" s="8"/>
      <c r="M472" s="8"/>
      <c r="N472" s="8"/>
      <c r="O472" s="8"/>
    </row>
    <row r="473" spans="1:15" x14ac:dyDescent="0.25">
      <c r="A473" s="6" t="s">
        <v>316</v>
      </c>
      <c r="B473" s="8" t="s">
        <v>4</v>
      </c>
      <c r="C473" s="8" t="s">
        <v>268</v>
      </c>
      <c r="D473" s="34">
        <v>1733</v>
      </c>
      <c r="E473" s="8" t="s">
        <v>247</v>
      </c>
      <c r="F473" s="8"/>
      <c r="G473" s="8"/>
      <c r="H473" s="8"/>
      <c r="I473" s="8"/>
      <c r="J473" s="8"/>
      <c r="K473" s="8"/>
      <c r="L473" s="8"/>
      <c r="M473" s="8"/>
      <c r="N473" s="8"/>
      <c r="O473" s="8"/>
    </row>
    <row r="474" spans="1:15" x14ac:dyDescent="0.25">
      <c r="A474" s="6" t="s">
        <v>513</v>
      </c>
      <c r="B474" s="8" t="s">
        <v>32</v>
      </c>
      <c r="C474" s="8" t="s">
        <v>268</v>
      </c>
      <c r="D474" s="34">
        <v>2170</v>
      </c>
      <c r="E474" s="8" t="s">
        <v>247</v>
      </c>
      <c r="F474" s="8"/>
      <c r="G474" s="8"/>
      <c r="H474" s="8"/>
      <c r="I474" s="8"/>
      <c r="J474" s="8"/>
      <c r="K474" s="8"/>
      <c r="L474" s="8"/>
      <c r="M474" s="8"/>
      <c r="N474" s="8"/>
      <c r="O474" s="8"/>
    </row>
    <row r="475" spans="1:15" x14ac:dyDescent="0.25">
      <c r="A475" s="6" t="s">
        <v>308</v>
      </c>
      <c r="B475" s="8" t="s">
        <v>4</v>
      </c>
      <c r="C475" s="8" t="s">
        <v>268</v>
      </c>
      <c r="D475" s="34">
        <v>2269</v>
      </c>
      <c r="E475" s="8" t="s">
        <v>247</v>
      </c>
      <c r="F475" s="8"/>
      <c r="G475" s="8"/>
      <c r="H475" s="8"/>
      <c r="I475" s="8"/>
      <c r="J475" s="8"/>
      <c r="K475" s="8"/>
      <c r="L475" s="8"/>
      <c r="M475" s="8"/>
      <c r="N475" s="8"/>
      <c r="O475" s="8"/>
    </row>
    <row r="476" spans="1:15" x14ac:dyDescent="0.25">
      <c r="A476" s="6" t="s">
        <v>307</v>
      </c>
      <c r="B476" s="8" t="s">
        <v>4</v>
      </c>
      <c r="C476" s="8" t="s">
        <v>268</v>
      </c>
      <c r="D476" s="34">
        <v>3081</v>
      </c>
      <c r="E476" s="8" t="s">
        <v>247</v>
      </c>
      <c r="F476" s="8"/>
      <c r="G476" s="8"/>
      <c r="H476" s="8"/>
      <c r="I476" s="8"/>
      <c r="J476" s="8"/>
      <c r="K476" s="8"/>
      <c r="L476" s="8"/>
      <c r="M476" s="8"/>
      <c r="N476" s="8"/>
      <c r="O476" s="8"/>
    </row>
    <row r="477" spans="1:15" x14ac:dyDescent="0.25">
      <c r="A477" s="6" t="s">
        <v>305</v>
      </c>
      <c r="B477" s="8" t="s">
        <v>248</v>
      </c>
      <c r="C477" s="8" t="s">
        <v>268</v>
      </c>
      <c r="D477" s="34">
        <v>3194</v>
      </c>
      <c r="E477" s="8" t="s">
        <v>247</v>
      </c>
      <c r="F477" s="8"/>
      <c r="G477" s="8"/>
      <c r="H477" s="8"/>
      <c r="I477" s="8"/>
      <c r="J477" s="8"/>
      <c r="K477" s="8"/>
      <c r="L477" s="8"/>
      <c r="M477" s="8"/>
      <c r="N477" s="8"/>
      <c r="O477" s="8"/>
    </row>
    <row r="478" spans="1:15" x14ac:dyDescent="0.25">
      <c r="A478" s="6" t="s">
        <v>320</v>
      </c>
      <c r="B478" s="8" t="s">
        <v>4</v>
      </c>
      <c r="C478" s="8" t="s">
        <v>268</v>
      </c>
      <c r="D478" s="34">
        <v>3209</v>
      </c>
      <c r="E478" s="8" t="s">
        <v>247</v>
      </c>
      <c r="F478" s="8"/>
      <c r="G478" s="8"/>
      <c r="H478" s="8"/>
      <c r="I478" s="8"/>
      <c r="J478" s="8"/>
      <c r="K478" s="8"/>
      <c r="L478" s="8"/>
      <c r="M478" s="8"/>
      <c r="N478" s="8"/>
      <c r="O478" s="8"/>
    </row>
    <row r="479" spans="1:15" x14ac:dyDescent="0.25">
      <c r="A479" s="6" t="s">
        <v>515</v>
      </c>
      <c r="B479" s="8" t="s">
        <v>4</v>
      </c>
      <c r="C479" s="8" t="s">
        <v>268</v>
      </c>
      <c r="D479" s="34">
        <v>3342</v>
      </c>
      <c r="E479" s="8" t="s">
        <v>247</v>
      </c>
      <c r="F479" s="8"/>
      <c r="G479" s="8"/>
      <c r="H479" s="8"/>
      <c r="I479" s="8"/>
      <c r="J479" s="8"/>
      <c r="K479" s="8"/>
      <c r="L479" s="8"/>
      <c r="M479" s="8"/>
      <c r="N479" s="8"/>
      <c r="O479" s="8"/>
    </row>
    <row r="480" spans="1:15" x14ac:dyDescent="0.25">
      <c r="A480" s="6" t="s">
        <v>321</v>
      </c>
      <c r="B480" s="8" t="s">
        <v>4</v>
      </c>
      <c r="C480" s="8" t="s">
        <v>268</v>
      </c>
      <c r="D480" s="34">
        <v>3399</v>
      </c>
      <c r="E480" s="8" t="s">
        <v>247</v>
      </c>
      <c r="F480" s="8"/>
      <c r="G480" s="8"/>
      <c r="H480" s="8"/>
      <c r="I480" s="8"/>
      <c r="J480" s="8"/>
      <c r="K480" s="8"/>
      <c r="L480" s="8"/>
      <c r="M480" s="8"/>
      <c r="N480" s="8"/>
      <c r="O480" s="8"/>
    </row>
    <row r="481" spans="1:15" x14ac:dyDescent="0.25">
      <c r="A481" s="6" t="s">
        <v>311</v>
      </c>
      <c r="B481" s="8" t="s">
        <v>248</v>
      </c>
      <c r="C481" s="8" t="s">
        <v>268</v>
      </c>
      <c r="D481" s="34">
        <v>3405</v>
      </c>
      <c r="E481" s="8" t="s">
        <v>247</v>
      </c>
      <c r="F481" s="8"/>
      <c r="G481" s="8"/>
      <c r="H481" s="8"/>
      <c r="I481" s="8"/>
      <c r="J481" s="8"/>
      <c r="K481" s="8"/>
      <c r="L481" s="8"/>
      <c r="M481" s="8"/>
      <c r="N481" s="8"/>
      <c r="O481" s="8"/>
    </row>
    <row r="482" spans="1:15" x14ac:dyDescent="0.25">
      <c r="A482" s="6" t="s">
        <v>514</v>
      </c>
      <c r="B482" s="8" t="s">
        <v>248</v>
      </c>
      <c r="C482" s="8" t="s">
        <v>268</v>
      </c>
      <c r="D482" s="34">
        <v>3417</v>
      </c>
      <c r="E482" s="8" t="s">
        <v>247</v>
      </c>
      <c r="F482" s="8"/>
      <c r="G482" s="8"/>
      <c r="H482" s="8"/>
      <c r="I482" s="8"/>
      <c r="J482" s="8"/>
      <c r="K482" s="8"/>
      <c r="L482" s="8"/>
      <c r="M482" s="8"/>
      <c r="N482" s="8"/>
      <c r="O482" s="8"/>
    </row>
    <row r="483" spans="1:15" x14ac:dyDescent="0.25">
      <c r="A483" s="6" t="s">
        <v>314</v>
      </c>
      <c r="B483" s="8" t="s">
        <v>58</v>
      </c>
      <c r="C483" s="8" t="s">
        <v>268</v>
      </c>
      <c r="D483" s="34">
        <v>3424</v>
      </c>
      <c r="E483" s="8" t="s">
        <v>247</v>
      </c>
      <c r="F483" s="8"/>
      <c r="G483" s="8"/>
      <c r="H483" s="8"/>
      <c r="I483" s="8"/>
      <c r="J483" s="8"/>
      <c r="K483" s="8"/>
      <c r="L483" s="8"/>
      <c r="M483" s="8"/>
      <c r="N483" s="8"/>
      <c r="O483" s="8"/>
    </row>
    <row r="484" spans="1:15" x14ac:dyDescent="0.25">
      <c r="A484" s="6" t="s">
        <v>313</v>
      </c>
      <c r="B484" s="8" t="s">
        <v>4</v>
      </c>
      <c r="C484" s="8" t="s">
        <v>268</v>
      </c>
      <c r="D484" s="34">
        <v>3492</v>
      </c>
      <c r="E484" s="8" t="s">
        <v>247</v>
      </c>
      <c r="F484" s="8"/>
      <c r="G484" s="8"/>
      <c r="H484" s="8"/>
      <c r="I484" s="8"/>
      <c r="J484" s="8"/>
      <c r="K484" s="8"/>
      <c r="L484" s="8"/>
      <c r="M484" s="8"/>
      <c r="N484" s="8"/>
      <c r="O484" s="8"/>
    </row>
    <row r="485" spans="1:15" x14ac:dyDescent="0.25">
      <c r="A485" s="6" t="s">
        <v>323</v>
      </c>
      <c r="B485" s="8" t="s">
        <v>248</v>
      </c>
      <c r="C485" s="8" t="s">
        <v>268</v>
      </c>
      <c r="D485" s="34">
        <v>3525</v>
      </c>
      <c r="E485" s="8" t="s">
        <v>247</v>
      </c>
      <c r="F485" s="8"/>
      <c r="G485" s="8"/>
      <c r="H485" s="8"/>
      <c r="I485" s="8"/>
      <c r="J485" s="8"/>
      <c r="K485" s="8"/>
      <c r="L485" s="8"/>
      <c r="M485" s="8"/>
      <c r="N485" s="8"/>
      <c r="O485" s="8"/>
    </row>
    <row r="486" spans="1:15" x14ac:dyDescent="0.25">
      <c r="A486" s="6" t="s">
        <v>516</v>
      </c>
      <c r="B486" s="8" t="s">
        <v>4</v>
      </c>
      <c r="C486" s="8" t="s">
        <v>268</v>
      </c>
      <c r="D486" s="34">
        <v>3526</v>
      </c>
      <c r="E486" s="8" t="s">
        <v>247</v>
      </c>
      <c r="F486" s="8"/>
      <c r="G486" s="8"/>
      <c r="H486" s="8"/>
      <c r="I486" s="8"/>
      <c r="J486" s="8"/>
      <c r="K486" s="8"/>
      <c r="L486" s="8"/>
      <c r="M486" s="8"/>
      <c r="N486" s="8"/>
      <c r="O486" s="8"/>
    </row>
    <row r="487" spans="1:15" x14ac:dyDescent="0.25">
      <c r="A487" s="6" t="s">
        <v>309</v>
      </c>
      <c r="B487" s="8" t="s">
        <v>248</v>
      </c>
      <c r="C487" s="8" t="s">
        <v>268</v>
      </c>
      <c r="D487" s="34">
        <v>3622</v>
      </c>
      <c r="E487" s="8" t="s">
        <v>247</v>
      </c>
      <c r="F487" s="8"/>
      <c r="G487" s="8"/>
      <c r="H487" s="8"/>
      <c r="I487" s="8"/>
      <c r="J487" s="8"/>
      <c r="K487" s="8"/>
      <c r="L487" s="8"/>
      <c r="M487" s="8"/>
      <c r="N487" s="8"/>
      <c r="O487" s="8"/>
    </row>
    <row r="488" spans="1:15" x14ac:dyDescent="0.25">
      <c r="A488" s="6" t="s">
        <v>317</v>
      </c>
      <c r="B488" s="8" t="s">
        <v>4</v>
      </c>
      <c r="C488" s="8" t="s">
        <v>268</v>
      </c>
      <c r="D488" s="34">
        <v>3789</v>
      </c>
      <c r="E488" s="8" t="s">
        <v>247</v>
      </c>
      <c r="F488" s="8"/>
      <c r="G488" s="8"/>
      <c r="H488" s="8"/>
      <c r="I488" s="8"/>
      <c r="J488" s="8"/>
      <c r="K488" s="8"/>
      <c r="L488" s="8"/>
      <c r="M488" s="8"/>
      <c r="N488" s="8"/>
      <c r="O488" s="8"/>
    </row>
    <row r="489" spans="1:15" x14ac:dyDescent="0.25">
      <c r="A489" s="6" t="s">
        <v>318</v>
      </c>
      <c r="B489" s="8" t="s">
        <v>4</v>
      </c>
      <c r="C489" s="8" t="s">
        <v>268</v>
      </c>
      <c r="D489" s="34">
        <v>4238</v>
      </c>
      <c r="E489" s="8" t="s">
        <v>247</v>
      </c>
      <c r="F489" s="8"/>
      <c r="G489" s="8"/>
      <c r="H489" s="8"/>
      <c r="I489" s="8"/>
      <c r="J489" s="8"/>
      <c r="K489" s="8"/>
      <c r="L489" s="8"/>
      <c r="M489" s="8"/>
      <c r="N489" s="8"/>
      <c r="O489" s="8"/>
    </row>
    <row r="490" spans="1:15" x14ac:dyDescent="0.25">
      <c r="A490" s="6" t="s">
        <v>510</v>
      </c>
      <c r="B490" s="8" t="s">
        <v>22</v>
      </c>
      <c r="C490" s="8" t="s">
        <v>268</v>
      </c>
      <c r="D490" s="34">
        <v>4508</v>
      </c>
      <c r="E490" s="8" t="s">
        <v>247</v>
      </c>
      <c r="F490" s="8"/>
      <c r="G490" s="8"/>
      <c r="H490" s="8"/>
      <c r="I490" s="8"/>
      <c r="J490" s="8"/>
      <c r="K490" s="8"/>
      <c r="L490" s="8"/>
      <c r="M490" s="8"/>
      <c r="N490" s="8"/>
      <c r="O490" s="8"/>
    </row>
    <row r="491" spans="1:15" x14ac:dyDescent="0.25">
      <c r="A491" s="6" t="s">
        <v>306</v>
      </c>
      <c r="B491" s="8" t="s">
        <v>248</v>
      </c>
      <c r="C491" s="8" t="s">
        <v>268</v>
      </c>
      <c r="D491" s="34">
        <v>4509</v>
      </c>
      <c r="E491" s="8" t="s">
        <v>247</v>
      </c>
      <c r="F491" s="8"/>
      <c r="G491" s="8"/>
      <c r="H491" s="8"/>
      <c r="I491" s="8"/>
      <c r="J491" s="8"/>
      <c r="K491" s="8"/>
      <c r="L491" s="8"/>
      <c r="M491" s="8"/>
      <c r="N491" s="8"/>
      <c r="O491" s="8"/>
    </row>
    <row r="492" spans="1:15" x14ac:dyDescent="0.25">
      <c r="A492" s="6" t="s">
        <v>512</v>
      </c>
      <c r="B492" s="8" t="s">
        <v>4</v>
      </c>
      <c r="C492" s="8" t="s">
        <v>268</v>
      </c>
      <c r="D492" s="34">
        <v>4510</v>
      </c>
      <c r="E492" s="8" t="s">
        <v>247</v>
      </c>
      <c r="F492" s="8"/>
      <c r="G492" s="8"/>
      <c r="H492" s="8"/>
      <c r="I492" s="8"/>
      <c r="J492" s="8"/>
      <c r="K492" s="8"/>
      <c r="L492" s="8"/>
      <c r="M492" s="8"/>
      <c r="N492" s="8"/>
      <c r="O492" s="8"/>
    </row>
    <row r="493" spans="1:15" x14ac:dyDescent="0.25">
      <c r="A493" s="6" t="s">
        <v>312</v>
      </c>
      <c r="B493" s="8" t="s">
        <v>4</v>
      </c>
      <c r="C493" s="8" t="s">
        <v>268</v>
      </c>
      <c r="D493" s="34">
        <v>4545</v>
      </c>
      <c r="E493" s="8" t="s">
        <v>247</v>
      </c>
      <c r="F493" s="8"/>
      <c r="G493" s="8"/>
      <c r="H493" s="8"/>
      <c r="I493" s="8"/>
      <c r="J493" s="8"/>
      <c r="K493" s="8"/>
      <c r="L493" s="8"/>
      <c r="M493" s="8"/>
      <c r="N493" s="8"/>
      <c r="O493" s="8"/>
    </row>
    <row r="494" spans="1:15" x14ac:dyDescent="0.25">
      <c r="A494" s="36" t="s">
        <v>544</v>
      </c>
      <c r="B494" s="36"/>
      <c r="C494" s="37"/>
      <c r="D494" s="33">
        <v>9999</v>
      </c>
      <c r="E494" s="36"/>
      <c r="F494" s="8"/>
      <c r="G494" s="8"/>
      <c r="H494" s="8"/>
      <c r="I494" s="8"/>
      <c r="J494" s="8"/>
      <c r="K494" s="8"/>
      <c r="L494" s="8"/>
      <c r="M494" s="8"/>
      <c r="N494" s="8"/>
      <c r="O494" s="8"/>
    </row>
    <row r="495" spans="1:15" x14ac:dyDescent="0.25">
      <c r="A495" s="36" t="s">
        <v>544</v>
      </c>
      <c r="B495" s="36"/>
      <c r="C495" s="37"/>
      <c r="D495" s="33" t="s">
        <v>568</v>
      </c>
      <c r="E495" s="36"/>
      <c r="F495" s="8"/>
      <c r="G495" s="8"/>
      <c r="H495" s="8"/>
      <c r="I495" s="8"/>
      <c r="J495" s="8"/>
      <c r="K495" s="8"/>
      <c r="L495" s="8"/>
      <c r="M495" s="8"/>
      <c r="N495" s="8"/>
      <c r="O495" s="8"/>
    </row>
  </sheetData>
  <mergeCells count="1">
    <mergeCell ref="F1:O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AG63"/>
  <sheetViews>
    <sheetView showGridLines="0" tabSelected="1" zoomScale="110" zoomScaleNormal="110" workbookViewId="0">
      <selection activeCell="C8" sqref="C8"/>
    </sheetView>
  </sheetViews>
  <sheetFormatPr baseColWidth="10" defaultRowHeight="15" x14ac:dyDescent="0.25"/>
  <cols>
    <col min="1" max="1" width="1.85546875" style="1" customWidth="1"/>
    <col min="2" max="2" width="21.5703125" style="1" customWidth="1"/>
    <col min="3" max="4" width="4.42578125" style="1" customWidth="1"/>
    <col min="5" max="8" width="4.42578125" style="11" customWidth="1"/>
    <col min="9" max="9" width="0.5703125" style="49" customWidth="1"/>
    <col min="10" max="10" width="21.85546875" style="1" customWidth="1"/>
    <col min="11" max="16" width="4.42578125" style="1" customWidth="1"/>
    <col min="17" max="16384" width="11.42578125" style="1"/>
  </cols>
  <sheetData>
    <row r="1" spans="1:18" ht="13.5" customHeight="1" x14ac:dyDescent="0.25">
      <c r="A1" s="77"/>
      <c r="B1" s="78"/>
      <c r="C1" s="79"/>
      <c r="D1" s="79"/>
      <c r="E1" s="79"/>
      <c r="F1" s="79"/>
      <c r="G1" s="79"/>
      <c r="H1" s="79"/>
      <c r="I1" s="79"/>
      <c r="J1" s="79"/>
      <c r="K1" s="79"/>
      <c r="L1" s="106">
        <f ca="1">L4</f>
        <v>43187</v>
      </c>
      <c r="M1" s="106"/>
      <c r="N1" s="106"/>
      <c r="O1" s="106"/>
      <c r="P1" s="107"/>
    </row>
    <row r="2" spans="1:18" ht="13.5" customHeight="1" x14ac:dyDescent="0.25">
      <c r="A2" s="80"/>
      <c r="B2" s="75"/>
      <c r="C2" s="115" t="s">
        <v>656</v>
      </c>
      <c r="D2" s="115"/>
      <c r="E2" s="115"/>
      <c r="F2" s="115"/>
      <c r="G2" s="115"/>
      <c r="H2" s="115"/>
      <c r="I2" s="115"/>
      <c r="J2" s="115"/>
      <c r="K2" s="76"/>
      <c r="L2" s="108"/>
      <c r="M2" s="108"/>
      <c r="N2" s="108"/>
      <c r="O2" s="108"/>
      <c r="P2" s="109"/>
      <c r="R2" s="50"/>
    </row>
    <row r="3" spans="1:18" ht="13.5" customHeight="1" x14ac:dyDescent="0.25">
      <c r="A3" s="80"/>
      <c r="B3" s="75"/>
      <c r="C3" s="76"/>
      <c r="D3" s="76"/>
      <c r="E3" s="76"/>
      <c r="F3" s="76"/>
      <c r="G3" s="76"/>
      <c r="H3" s="76"/>
      <c r="I3" s="76"/>
      <c r="J3" s="76"/>
      <c r="K3" s="76"/>
      <c r="L3" s="108"/>
      <c r="M3" s="108"/>
      <c r="N3" s="108"/>
      <c r="O3" s="108"/>
      <c r="P3" s="109"/>
      <c r="R3" s="51"/>
    </row>
    <row r="4" spans="1:18" ht="13.5" customHeight="1" x14ac:dyDescent="0.25">
      <c r="A4" s="80"/>
      <c r="B4" s="56"/>
      <c r="C4" s="32"/>
      <c r="D4" s="3"/>
      <c r="E4" s="44"/>
      <c r="F4" s="44"/>
      <c r="G4" s="44"/>
      <c r="H4" s="44"/>
      <c r="I4" s="56"/>
      <c r="J4" s="3"/>
      <c r="K4" s="3"/>
      <c r="L4" s="57">
        <f ca="1">TODAY()</f>
        <v>43187</v>
      </c>
      <c r="M4" s="32"/>
      <c r="N4" s="32"/>
      <c r="O4" s="32"/>
      <c r="P4" s="81"/>
    </row>
    <row r="5" spans="1:18" x14ac:dyDescent="0.25">
      <c r="A5" s="82"/>
      <c r="B5" s="110" t="s">
        <v>274</v>
      </c>
      <c r="C5" s="110"/>
      <c r="D5" s="110"/>
      <c r="E5" s="110"/>
      <c r="F5" s="110"/>
      <c r="G5" s="110"/>
      <c r="H5" s="110"/>
      <c r="I5" s="56"/>
      <c r="J5" s="110" t="s">
        <v>275</v>
      </c>
      <c r="K5" s="110"/>
      <c r="L5" s="110"/>
      <c r="M5" s="110"/>
      <c r="N5" s="110"/>
      <c r="O5" s="110"/>
      <c r="P5" s="110"/>
    </row>
    <row r="6" spans="1:18" ht="15" customHeight="1" x14ac:dyDescent="0.25">
      <c r="A6" s="82"/>
      <c r="B6" s="111" t="s">
        <v>572</v>
      </c>
      <c r="C6" s="111"/>
      <c r="D6" s="111"/>
      <c r="E6" s="48" t="s">
        <v>1</v>
      </c>
      <c r="F6" s="48" t="s">
        <v>569</v>
      </c>
      <c r="G6" s="48" t="s">
        <v>605</v>
      </c>
      <c r="H6" s="48" t="s">
        <v>252</v>
      </c>
      <c r="I6" s="62"/>
      <c r="J6" s="112" t="s">
        <v>572</v>
      </c>
      <c r="K6" s="113"/>
      <c r="L6" s="114"/>
      <c r="M6" s="63" t="s">
        <v>1</v>
      </c>
      <c r="N6" s="63" t="s">
        <v>569</v>
      </c>
      <c r="O6" s="63" t="s">
        <v>605</v>
      </c>
      <c r="P6" s="63" t="s">
        <v>252</v>
      </c>
    </row>
    <row r="7" spans="1:18" ht="15" customHeight="1" x14ac:dyDescent="0.25">
      <c r="A7" s="82"/>
      <c r="B7" s="122" t="s">
        <v>659</v>
      </c>
      <c r="C7" s="123"/>
      <c r="D7" s="123"/>
      <c r="E7" s="123"/>
      <c r="F7" s="123"/>
      <c r="G7" s="123"/>
      <c r="H7" s="124"/>
      <c r="I7" s="62"/>
      <c r="J7" s="122" t="s">
        <v>662</v>
      </c>
      <c r="K7" s="123"/>
      <c r="L7" s="123"/>
      <c r="M7" s="123"/>
      <c r="N7" s="123"/>
      <c r="O7" s="123"/>
      <c r="P7" s="124"/>
    </row>
    <row r="8" spans="1:18" ht="13.5" customHeight="1" x14ac:dyDescent="0.25">
      <c r="A8" s="105" t="s">
        <v>237</v>
      </c>
      <c r="B8" s="147" t="str">
        <f t="array" ref="B8">IFERROR(INDEX(BDDAJA!$B$4:$B$84,SMALL(IF(BDDAJA!$C$4:$C$84=$B$7,ROW(BDDAJA!$C$4:$C$84)-3),ROWS($1:1))),"")</f>
        <v>ADAM KEVIN</v>
      </c>
      <c r="C8" s="145"/>
      <c r="D8" s="146"/>
      <c r="E8" s="42" t="str">
        <f>IF(ISNA(VLOOKUP(B8,SP_AJA[],3,FALSE)),"",VLOOKUP(B8,SP_AJA[],3,FALSE))</f>
        <v>ADJ</v>
      </c>
      <c r="F8" s="42" t="str">
        <f>IF(ISNA(VLOOKUP(B8,SP_AJA[],5,FALSE)),"",VLOOKUP(B8,SP_AJA[],5,FALSE))</f>
        <v>AJA</v>
      </c>
      <c r="G8" s="42">
        <f>IF(ISNA(VLOOKUP(B8,SP_AJA[],4,FALSE)),"",VLOOKUP(B8,SP_AJA[],4,FALSE))</f>
        <v>3631</v>
      </c>
      <c r="H8" s="52" t="s">
        <v>247</v>
      </c>
      <c r="I8" s="56"/>
      <c r="J8" s="116"/>
      <c r="K8" s="116"/>
      <c r="L8" s="116"/>
      <c r="M8" s="42" t="str">
        <f>IF(ISNA(VLOOKUP(J8,BDD_NORD[],2,FALSE)),"",VLOOKUP(J8,BDD_NORD[],2,FALSE))</f>
        <v/>
      </c>
      <c r="N8" s="42" t="str">
        <f>IF(ISNA(VLOOKUP(J8,BDD_NORD[],3,FALSE)),"",VLOOKUP(J8,BDD_NORD[],3,FALSE))</f>
        <v/>
      </c>
      <c r="O8" s="42" t="str">
        <f>IF(ISNA(VLOOKUP(J8,BDD_NORD[],4,FALSE)),"",VLOOKUP(J8,BDD_NORD[],4,FALSE))</f>
        <v/>
      </c>
      <c r="P8" s="52"/>
    </row>
    <row r="9" spans="1:18" ht="13.5" customHeight="1" x14ac:dyDescent="0.25">
      <c r="A9" s="105"/>
      <c r="B9" s="147" t="str">
        <f t="array" ref="B9">IFERROR(INDEX(BDDAJA!$B$4:$B$84,SMALL(IF(BDDAJA!$C$4:$C$84=$B$7,ROW(BDDAJA!$C$4:$C$84)-3),ROWS($1:2))),"")</f>
        <v>ALBA JEAN FRANCOIS</v>
      </c>
      <c r="C9" s="145"/>
      <c r="D9" s="146"/>
      <c r="E9" s="42" t="str">
        <f>IF(ISNA(VLOOKUP(B9,SP_AJA[],3,FALSE)),"",VLOOKUP(B9,SP_AJA[],3,FALSE))</f>
        <v>ADC</v>
      </c>
      <c r="F9" s="42" t="str">
        <f>IF(ISNA(VLOOKUP(B9,SP_AJA[],5,FALSE)),"",VLOOKUP(B9,SP_AJA[],5,FALSE))</f>
        <v>AJA</v>
      </c>
      <c r="G9" s="42">
        <f>IF(ISNA(VLOOKUP(B9,SP_AJA[],4,FALSE)),"",VLOOKUP(B9,SP_AJA[],4,FALSE))</f>
        <v>1820</v>
      </c>
      <c r="H9" s="52"/>
      <c r="I9" s="56"/>
      <c r="J9" s="116"/>
      <c r="K9" s="116"/>
      <c r="L9" s="116"/>
      <c r="M9" s="47" t="str">
        <f>IF(ISNA(VLOOKUP(J9,BDD_NORD[],2,FALSE)),"",VLOOKUP(J9,BDD_NORD[],2,FALSE))</f>
        <v/>
      </c>
      <c r="N9" s="47" t="str">
        <f>IF(ISNA(VLOOKUP(J9,BDD_NORD[],3,FALSE)),"",VLOOKUP(J9,BDD_NORD[],3,FALSE))</f>
        <v/>
      </c>
      <c r="O9" s="47" t="str">
        <f>IF(ISNA(VLOOKUP(J9,BDD_NORD[],4,FALSE)),"",VLOOKUP(J9,BDD_NORD[],4,FALSE))</f>
        <v/>
      </c>
      <c r="P9" s="52"/>
    </row>
    <row r="10" spans="1:18" ht="13.5" customHeight="1" x14ac:dyDescent="0.25">
      <c r="A10" s="105"/>
      <c r="B10" s="147" t="str">
        <f t="array" ref="B10">IFERROR(INDEX(BDDAJA!$B$4:$B$84,SMALL(IF(BDDAJA!$C$4:$C$84=$B$7,ROW(BDDAJA!$C$4:$C$84)-3),ROWS($1:3))),"")</f>
        <v>ANDREANI JEAN CLAUDE</v>
      </c>
      <c r="C10" s="145"/>
      <c r="D10" s="146"/>
      <c r="E10" s="42" t="str">
        <f>IF(ISNA(VLOOKUP(B10,SP_AJA[],3,FALSE)),"",VLOOKUP(B10,SP_AJA[],3,FALSE))</f>
        <v>CAP</v>
      </c>
      <c r="F10" s="42" t="str">
        <f>IF(ISNA(VLOOKUP(B10,SP_AJA[],5,FALSE)),"",VLOOKUP(B10,SP_AJA[],5,FALSE))</f>
        <v>AJA</v>
      </c>
      <c r="G10" s="42">
        <f>IF(ISNA(VLOOKUP(B10,SP_AJA[],4,FALSE)),"",VLOOKUP(B10,SP_AJA[],4,FALSE))</f>
        <v>3841</v>
      </c>
      <c r="H10" s="52"/>
      <c r="I10" s="56"/>
      <c r="J10" s="116"/>
      <c r="K10" s="116"/>
      <c r="L10" s="116"/>
      <c r="M10" s="47" t="str">
        <f>IF(ISNA(VLOOKUP(J10,BDD_NORD[],2,FALSE)),"",VLOOKUP(J10,BDD_NORD[],2,FALSE))</f>
        <v/>
      </c>
      <c r="N10" s="47" t="str">
        <f>IF(ISNA(VLOOKUP(J10,BDD_NORD[],3,FALSE)),"",VLOOKUP(J10,BDD_NORD[],3,FALSE))</f>
        <v/>
      </c>
      <c r="O10" s="47" t="str">
        <f>IF(ISNA(VLOOKUP(J10,BDD_NORD[],4,FALSE)),"",VLOOKUP(J10,BDD_NORD[],4,FALSE))</f>
        <v/>
      </c>
      <c r="P10" s="52"/>
    </row>
    <row r="11" spans="1:18" ht="13.5" customHeight="1" x14ac:dyDescent="0.25">
      <c r="A11" s="105"/>
      <c r="B11" s="147" t="str">
        <f t="array" ref="B11">IFERROR(INDEX(BDDAJA!$B$4:$B$84,SMALL(IF(BDDAJA!$C$4:$C$84=$B$7,ROW(BDDAJA!$C$4:$C$84)-3),ROWS($1:4))),"")</f>
        <v>ANDREOZZI SERENA SAVERIA</v>
      </c>
      <c r="C11" s="145"/>
      <c r="D11" s="146"/>
      <c r="E11" s="42" t="str">
        <f>IF(ISNA(VLOOKUP(B11,SP_AJA[],3,FALSE)),"",VLOOKUP(B11,SP_AJA[],3,FALSE))</f>
        <v>CAP</v>
      </c>
      <c r="F11" s="42" t="str">
        <f>IF(ISNA(VLOOKUP(B11,SP_AJA[],5,FALSE)),"",VLOOKUP(B11,SP_AJA[],5,FALSE))</f>
        <v>AJA</v>
      </c>
      <c r="G11" s="42">
        <f>IF(ISNA(VLOOKUP(B11,SP_AJA[],4,FALSE)),"",VLOOKUP(B11,SP_AJA[],4,FALSE))</f>
        <v>1057</v>
      </c>
      <c r="H11" s="52"/>
      <c r="I11" s="56"/>
      <c r="J11" s="116"/>
      <c r="K11" s="116"/>
      <c r="L11" s="116"/>
      <c r="M11" s="47" t="str">
        <f>IF(ISNA(VLOOKUP(J11,BDD_NORD[],2,FALSE)),"",VLOOKUP(J11,BDD_NORD[],2,FALSE))</f>
        <v/>
      </c>
      <c r="N11" s="47" t="str">
        <f>IF(ISNA(VLOOKUP(J11,BDD_NORD[],3,FALSE)),"",VLOOKUP(J11,BDD_NORD[],3,FALSE))</f>
        <v/>
      </c>
      <c r="O11" s="47" t="str">
        <f>IF(ISNA(VLOOKUP(J11,BDD_NORD[],4,FALSE)),"",VLOOKUP(J11,BDD_NORD[],4,FALSE))</f>
        <v/>
      </c>
      <c r="P11" s="52"/>
    </row>
    <row r="12" spans="1:18" ht="13.5" customHeight="1" x14ac:dyDescent="0.25">
      <c r="A12" s="105"/>
      <c r="B12" s="147" t="str">
        <f t="array" ref="B12">IFERROR(INDEX(BDDAJA!$B$4:$B$84,SMALL(IF(BDDAJA!$C$4:$C$84=$B$7,ROW(BDDAJA!$C$4:$C$84)-3),ROWS($1:5))),"")</f>
        <v>ANGELETTI CHARLES ANDRE</v>
      </c>
      <c r="C12" s="145"/>
      <c r="D12" s="146"/>
      <c r="E12" s="42" t="str">
        <f>IF(ISNA(VLOOKUP(B12,SP_AJA[],3,FALSE)),"",VLOOKUP(B12,SP_AJA[],3,FALSE))</f>
        <v>ADJ</v>
      </c>
      <c r="F12" s="42" t="str">
        <f>IF(ISNA(VLOOKUP(B12,SP_AJA[],5,FALSE)),"",VLOOKUP(B12,SP_AJA[],5,FALSE))</f>
        <v>AJA</v>
      </c>
      <c r="G12" s="42">
        <f>IF(ISNA(VLOOKUP(B12,SP_AJA[],4,FALSE)),"",VLOOKUP(B12,SP_AJA[],4,FALSE))</f>
        <v>567</v>
      </c>
      <c r="H12" s="52"/>
      <c r="I12" s="56"/>
      <c r="J12" s="116"/>
      <c r="K12" s="116"/>
      <c r="L12" s="116"/>
      <c r="M12" s="47" t="str">
        <f>IF(ISNA(VLOOKUP(J12,BDD_NORD[],2,FALSE)),"",VLOOKUP(J12,BDD_NORD[],2,FALSE))</f>
        <v/>
      </c>
      <c r="N12" s="47" t="str">
        <f>IF(ISNA(VLOOKUP(J12,BDD_NORD[],3,FALSE)),"",VLOOKUP(J12,BDD_NORD[],3,FALSE))</f>
        <v/>
      </c>
      <c r="O12" s="47" t="str">
        <f>IF(ISNA(VLOOKUP(J12,BDD_NORD[],4,FALSE)),"",VLOOKUP(J12,BDD_NORD[],4,FALSE))</f>
        <v/>
      </c>
      <c r="P12" s="52"/>
    </row>
    <row r="13" spans="1:18" ht="13.5" customHeight="1" x14ac:dyDescent="0.25">
      <c r="A13" s="105"/>
      <c r="B13" s="147" t="str">
        <f t="array" ref="B13">IFERROR(INDEX(BDDAJA!$B$4:$B$84,SMALL(IF(BDDAJA!$C$4:$C$84=$B$7,ROW(BDDAJA!$C$4:$C$84)-3),ROWS($1:6))),"")</f>
        <v>ANTONETTI JEAN ETIENNE</v>
      </c>
      <c r="C13" s="145"/>
      <c r="D13" s="146"/>
      <c r="E13" s="42" t="str">
        <f>IF(ISNA(VLOOKUP(B13,SP_AJA[],3,FALSE)),"",VLOOKUP(B13,SP_AJA[],3,FALSE))</f>
        <v>ADC</v>
      </c>
      <c r="F13" s="42" t="str">
        <f>IF(ISNA(VLOOKUP(B13,SP_AJA[],5,FALSE)),"",VLOOKUP(B13,SP_AJA[],5,FALSE))</f>
        <v>AJA</v>
      </c>
      <c r="G13" s="42">
        <f>IF(ISNA(VLOOKUP(B13,SP_AJA[],4,FALSE)),"",VLOOKUP(B13,SP_AJA[],4,FALSE))</f>
        <v>4374</v>
      </c>
      <c r="H13" s="52"/>
      <c r="I13" s="56"/>
      <c r="J13" s="116"/>
      <c r="K13" s="116"/>
      <c r="L13" s="116"/>
      <c r="M13" s="47" t="str">
        <f>IF(ISNA(VLOOKUP(J13,BDD_NORD[],2,FALSE)),"",VLOOKUP(J13,BDD_NORD[],2,FALSE))</f>
        <v/>
      </c>
      <c r="N13" s="47" t="str">
        <f>IF(ISNA(VLOOKUP(J13,BDD_NORD[],3,FALSE)),"",VLOOKUP(J13,BDD_NORD[],3,FALSE))</f>
        <v/>
      </c>
      <c r="O13" s="47" t="str">
        <f>IF(ISNA(VLOOKUP(J13,BDD_NORD[],4,FALSE)),"",VLOOKUP(J13,BDD_NORD[],4,FALSE))</f>
        <v/>
      </c>
      <c r="P13" s="52"/>
    </row>
    <row r="14" spans="1:18" ht="13.5" customHeight="1" x14ac:dyDescent="0.25">
      <c r="A14" s="105"/>
      <c r="B14" s="147" t="str">
        <f t="array" ref="B14">IFERROR(INDEX(BDDAJA!$B$4:$B$84,SMALL(IF(BDDAJA!$C$4:$C$84=$B$7,ROW(BDDAJA!$C$4:$C$84)-3),ROWS($1:7))),"")</f>
        <v>ANTONINI PHILIPPE</v>
      </c>
      <c r="C14" s="145"/>
      <c r="D14" s="146"/>
      <c r="E14" s="42" t="str">
        <f>IF(ISNA(VLOOKUP(B14,SP_AJA[],3,FALSE)),"",VLOOKUP(B14,SP_AJA[],3,FALSE))</f>
        <v>CAP</v>
      </c>
      <c r="F14" s="42" t="str">
        <f>IF(ISNA(VLOOKUP(B14,SP_AJA[],5,FALSE)),"",VLOOKUP(B14,SP_AJA[],5,FALSE))</f>
        <v>AJA</v>
      </c>
      <c r="G14" s="42">
        <f>IF(ISNA(VLOOKUP(B14,SP_AJA[],4,FALSE)),"",VLOOKUP(B14,SP_AJA[],4,FALSE))</f>
        <v>3737</v>
      </c>
      <c r="H14" s="52"/>
      <c r="I14" s="56"/>
      <c r="J14" s="116"/>
      <c r="K14" s="116"/>
      <c r="L14" s="116"/>
      <c r="M14" s="47" t="str">
        <f>IF(ISNA(VLOOKUP(J14,BDD_NORD[],2,FALSE)),"",VLOOKUP(J14,BDD_NORD[],2,FALSE))</f>
        <v/>
      </c>
      <c r="N14" s="47" t="str">
        <f>IF(ISNA(VLOOKUP(J14,BDD_NORD[],3,FALSE)),"",VLOOKUP(J14,BDD_NORD[],3,FALSE))</f>
        <v/>
      </c>
      <c r="O14" s="47" t="str">
        <f>IF(ISNA(VLOOKUP(J14,BDD_NORD[],4,FALSE)),"",VLOOKUP(J14,BDD_NORD[],4,FALSE))</f>
        <v/>
      </c>
      <c r="P14" s="52"/>
    </row>
    <row r="15" spans="1:18" ht="13.5" customHeight="1" x14ac:dyDescent="0.25">
      <c r="A15" s="105"/>
      <c r="B15" s="147" t="str">
        <f t="array" ref="B15">IFERROR(INDEX(BDDAJA!$B$4:$B$84,SMALL(IF(BDDAJA!$C$4:$C$84=$B$7,ROW(BDDAJA!$C$4:$C$84)-3),ROWS($1:8))),"")</f>
        <v>APRIANI JEAN NOEL</v>
      </c>
      <c r="C15" s="145"/>
      <c r="D15" s="146"/>
      <c r="E15" s="42" t="str">
        <f>IF(ISNA(VLOOKUP(B15,SP_AJA[],3,FALSE)),"",VLOOKUP(B15,SP_AJA[],3,FALSE))</f>
        <v>ADC</v>
      </c>
      <c r="F15" s="42" t="str">
        <f>IF(ISNA(VLOOKUP(B15,SP_AJA[],5,FALSE)),"",VLOOKUP(B15,SP_AJA[],5,FALSE))</f>
        <v>AJA</v>
      </c>
      <c r="G15" s="42">
        <f>IF(ISNA(VLOOKUP(B15,SP_AJA[],4,FALSE)),"",VLOOKUP(B15,SP_AJA[],4,FALSE))</f>
        <v>3587</v>
      </c>
      <c r="H15" s="52"/>
      <c r="I15" s="56"/>
      <c r="J15" s="116"/>
      <c r="K15" s="116"/>
      <c r="L15" s="116"/>
      <c r="M15" s="47" t="str">
        <f>IF(ISNA(VLOOKUP(J15,BDD_NORD[],2,FALSE)),"",VLOOKUP(J15,BDD_NORD[],2,FALSE))</f>
        <v/>
      </c>
      <c r="N15" s="47" t="str">
        <f>IF(ISNA(VLOOKUP(J15,BDD_NORD[],3,FALSE)),"",VLOOKUP(J15,BDD_NORD[],3,FALSE))</f>
        <v/>
      </c>
      <c r="O15" s="47" t="str">
        <f>IF(ISNA(VLOOKUP(J15,BDD_NORD[],4,FALSE)),"",VLOOKUP(J15,BDD_NORD[],4,FALSE))</f>
        <v/>
      </c>
      <c r="P15" s="52"/>
    </row>
    <row r="16" spans="1:18" ht="12.75" customHeight="1" x14ac:dyDescent="0.25">
      <c r="A16" s="105"/>
      <c r="B16" s="147" t="str">
        <f t="array" ref="B16">IFERROR(INDEX(BDDAJA!$B$4:$B$84,SMALL(IF(BDDAJA!$C$4:$C$84=$B$7,ROW(BDDAJA!$C$4:$C$84)-3),ROWS($1:9))),"")</f>
        <v>ARRII CHRISTIAN</v>
      </c>
      <c r="C16" s="145"/>
      <c r="D16" s="146"/>
      <c r="E16" s="42" t="str">
        <f>IF(ISNA(VLOOKUP(B16,SP_AJA[],3,FALSE)),"",VLOOKUP(B16,SP_AJA[],3,FALSE))</f>
        <v>LTN</v>
      </c>
      <c r="F16" s="42" t="str">
        <f>IF(ISNA(VLOOKUP(B16,SP_AJA[],5,FALSE)),"",VLOOKUP(B16,SP_AJA[],5,FALSE))</f>
        <v>AJA</v>
      </c>
      <c r="G16" s="42">
        <f>IF(ISNA(VLOOKUP(B16,SP_AJA[],4,FALSE)),"",VLOOKUP(B16,SP_AJA[],4,FALSE))</f>
        <v>417</v>
      </c>
      <c r="H16" s="52"/>
      <c r="I16" s="56"/>
      <c r="J16" s="116"/>
      <c r="K16" s="116"/>
      <c r="L16" s="116"/>
      <c r="M16" s="47" t="str">
        <f>IF(ISNA(VLOOKUP(J16,BDD_NORD[],2,FALSE)),"",VLOOKUP(J16,BDD_NORD[],2,FALSE))</f>
        <v/>
      </c>
      <c r="N16" s="47" t="str">
        <f>IF(ISNA(VLOOKUP(J16,BDD_NORD[],3,FALSE)),"",VLOOKUP(J16,BDD_NORD[],3,FALSE))</f>
        <v/>
      </c>
      <c r="O16" s="47" t="str">
        <f>IF(ISNA(VLOOKUP(J16,BDD_NORD[],4,FALSE)),"",VLOOKUP(J16,BDD_NORD[],4,FALSE))</f>
        <v/>
      </c>
      <c r="P16" s="52"/>
    </row>
    <row r="17" spans="1:16" ht="12.75" customHeight="1" x14ac:dyDescent="0.25">
      <c r="A17" s="105"/>
      <c r="B17" s="147" t="str">
        <f t="array" ref="B17">IFERROR(INDEX(BDDAJA!$B$4:$B$84,SMALL(IF(BDDAJA!$C$4:$C$84=$B$7,ROW(BDDAJA!$C$4:$C$84)-3),ROWS($1:10))),"")</f>
        <v>AUBERT ALAIN</v>
      </c>
      <c r="C17" s="145"/>
      <c r="D17" s="146"/>
      <c r="E17" s="42" t="str">
        <f>IF(ISNA(VLOOKUP(B17,SP_AJA[],3,FALSE)),"",VLOOKUP(B17,SP_AJA[],3,FALSE))</f>
        <v>CAP</v>
      </c>
      <c r="F17" s="42" t="str">
        <f>IF(ISNA(VLOOKUP(B17,SP_AJA[],5,FALSE)),"",VLOOKUP(B17,SP_AJA[],5,FALSE))</f>
        <v>AJA</v>
      </c>
      <c r="G17" s="42">
        <f>IF(ISNA(VLOOKUP(B17,SP_AJA[],4,FALSE)),"",VLOOKUP(B17,SP_AJA[],4,FALSE))</f>
        <v>4291</v>
      </c>
      <c r="H17" s="52"/>
      <c r="I17" s="56"/>
      <c r="J17" s="116"/>
      <c r="K17" s="116"/>
      <c r="L17" s="116"/>
      <c r="M17" s="47" t="str">
        <f>IF(ISNA(VLOOKUP(J17,BDD_NORD[],2,FALSE)),"",VLOOKUP(J17,BDD_NORD[],2,FALSE))</f>
        <v/>
      </c>
      <c r="N17" s="47" t="str">
        <f>IF(ISNA(VLOOKUP(J17,BDD_NORD[],3,FALSE)),"",VLOOKUP(J17,BDD_NORD[],3,FALSE))</f>
        <v/>
      </c>
      <c r="O17" s="47" t="str">
        <f>IF(ISNA(VLOOKUP(J17,BDD_NORD[],4,FALSE)),"",VLOOKUP(J17,BDD_NORD[],4,FALSE))</f>
        <v/>
      </c>
      <c r="P17" s="52"/>
    </row>
    <row r="18" spans="1:16" ht="12.75" customHeight="1" x14ac:dyDescent="0.25">
      <c r="A18" s="105"/>
      <c r="B18" s="147" t="str">
        <f t="array" ref="B18">IFERROR(INDEX(BDDAJA!$B$4:$B$84,SMALL(IF(BDDAJA!$C$4:$C$84=$B$7,ROW(BDDAJA!$C$4:$C$84)-3),ROWS($1:11))),"")</f>
        <v>BAGHIONI JOSEPH ANTOINE</v>
      </c>
      <c r="C18" s="145"/>
      <c r="D18" s="146"/>
      <c r="E18" s="42" t="str">
        <f>IF(ISNA(VLOOKUP(B18,SP_AJA[],3,FALSE)),"",VLOOKUP(B18,SP_AJA[],3,FALSE))</f>
        <v>ADJ</v>
      </c>
      <c r="F18" s="42" t="str">
        <f>IF(ISNA(VLOOKUP(B18,SP_AJA[],5,FALSE)),"",VLOOKUP(B18,SP_AJA[],5,FALSE))</f>
        <v>AJA</v>
      </c>
      <c r="G18" s="42">
        <f>IF(ISNA(VLOOKUP(B18,SP_AJA[],4,FALSE)),"",VLOOKUP(B18,SP_AJA[],4,FALSE))</f>
        <v>4587</v>
      </c>
      <c r="H18" s="52"/>
      <c r="I18" s="56"/>
      <c r="J18" s="116"/>
      <c r="K18" s="116"/>
      <c r="L18" s="116"/>
      <c r="M18" s="47" t="str">
        <f>IF(ISNA(VLOOKUP(J18,BDD_NORD[],2,FALSE)),"",VLOOKUP(J18,BDD_NORD[],2,FALSE))</f>
        <v/>
      </c>
      <c r="N18" s="47" t="str">
        <f>IF(ISNA(VLOOKUP(J18,BDD_NORD[],3,FALSE)),"",VLOOKUP(J18,BDD_NORD[],3,FALSE))</f>
        <v/>
      </c>
      <c r="O18" s="47" t="str">
        <f>IF(ISNA(VLOOKUP(J18,BDD_NORD[],4,FALSE)),"",VLOOKUP(J18,BDD_NORD[],4,FALSE))</f>
        <v/>
      </c>
      <c r="P18" s="52"/>
    </row>
    <row r="19" spans="1:16" ht="12.75" customHeight="1" x14ac:dyDescent="0.25">
      <c r="A19" s="105"/>
      <c r="B19" s="147" t="str">
        <f t="array" ref="B19">IFERROR(INDEX(BDDAJA!$B$4:$B$84,SMALL(IF(BDDAJA!$C$4:$C$84=$B$7,ROW(BDDAJA!$C$4:$C$84)-3),ROWS($1:12))),"")</f>
        <v>BANES PIERRE-JEAN</v>
      </c>
      <c r="C19" s="145"/>
      <c r="D19" s="146"/>
      <c r="E19" s="42" t="str">
        <f>IF(ISNA(VLOOKUP(B19,SP_AJA[],3,FALSE)),"",VLOOKUP(B19,SP_AJA[],3,FALSE))</f>
        <v>LTN</v>
      </c>
      <c r="F19" s="42" t="str">
        <f>IF(ISNA(VLOOKUP(B19,SP_AJA[],5,FALSE)),"",VLOOKUP(B19,SP_AJA[],5,FALSE))</f>
        <v>AJA</v>
      </c>
      <c r="G19" s="42">
        <f>IF(ISNA(VLOOKUP(B19,SP_AJA[],4,FALSE)),"",VLOOKUP(B19,SP_AJA[],4,FALSE))</f>
        <v>436</v>
      </c>
      <c r="H19" s="52"/>
      <c r="I19" s="56"/>
      <c r="J19" s="116"/>
      <c r="K19" s="116"/>
      <c r="L19" s="116"/>
      <c r="M19" s="47" t="str">
        <f>IF(ISNA(VLOOKUP(J19,BDD_NORD[],2,FALSE)),"",VLOOKUP(J19,BDD_NORD[],2,FALSE))</f>
        <v/>
      </c>
      <c r="N19" s="47" t="str">
        <f>IF(ISNA(VLOOKUP(J19,BDD_NORD[],3,FALSE)),"",VLOOKUP(J19,BDD_NORD[],3,FALSE))</f>
        <v/>
      </c>
      <c r="O19" s="47" t="str">
        <f>IF(ISNA(VLOOKUP(J19,BDD_NORD[],4,FALSE)),"",VLOOKUP(J19,BDD_NORD[],4,FALSE))</f>
        <v/>
      </c>
      <c r="P19" s="52"/>
    </row>
    <row r="20" spans="1:16" ht="12.75" customHeight="1" x14ac:dyDescent="0.25">
      <c r="A20" s="105"/>
      <c r="B20" s="147" t="str">
        <f t="array" ref="B20">IFERROR(INDEX(BDDAJA!$B$4:$B$84,SMALL(IF(BDDAJA!$C$4:$C$84=$B$7,ROW(BDDAJA!$C$4:$C$84)-3),ROWS($1:13))),"")</f>
        <v>BANES YVES</v>
      </c>
      <c r="C20" s="145"/>
      <c r="D20" s="146"/>
      <c r="E20" s="42" t="str">
        <f>IF(ISNA(VLOOKUP(B20,SP_AJA[],3,FALSE)),"",VLOOKUP(B20,SP_AJA[],3,FALSE))</f>
        <v>CAP</v>
      </c>
      <c r="F20" s="42" t="str">
        <f>IF(ISNA(VLOOKUP(B20,SP_AJA[],5,FALSE)),"",VLOOKUP(B20,SP_AJA[],5,FALSE))</f>
        <v>AJA</v>
      </c>
      <c r="G20" s="42">
        <f>IF(ISNA(VLOOKUP(B20,SP_AJA[],4,FALSE)),"",VLOOKUP(B20,SP_AJA[],4,FALSE))</f>
        <v>4419</v>
      </c>
      <c r="H20" s="52"/>
      <c r="I20" s="56"/>
      <c r="J20" s="116"/>
      <c r="K20" s="116"/>
      <c r="L20" s="116"/>
      <c r="M20" s="47" t="str">
        <f>IF(ISNA(VLOOKUP(J20,BDD_NORD[],2,FALSE)),"",VLOOKUP(J20,BDD_NORD[],2,FALSE))</f>
        <v/>
      </c>
      <c r="N20" s="47" t="str">
        <f>IF(ISNA(VLOOKUP(J20,BDD_NORD[],3,FALSE)),"",VLOOKUP(J20,BDD_NORD[],3,FALSE))</f>
        <v/>
      </c>
      <c r="O20" s="47" t="str">
        <f>IF(ISNA(VLOOKUP(J20,BDD_NORD[],4,FALSE)),"",VLOOKUP(J20,BDD_NORD[],4,FALSE))</f>
        <v/>
      </c>
      <c r="P20" s="52"/>
    </row>
    <row r="21" spans="1:16" ht="12.75" customHeight="1" x14ac:dyDescent="0.25">
      <c r="A21" s="105"/>
      <c r="B21" s="147" t="str">
        <f t="array" ref="B21">IFERROR(INDEX(BDDAJA!$B$4:$B$84,SMALL(IF(BDDAJA!$C$4:$C$84=$B$7,ROW(BDDAJA!$C$4:$C$84)-3),ROWS($1:14))),"")</f>
        <v>BARRET ANTHONY</v>
      </c>
      <c r="C21" s="145"/>
      <c r="D21" s="146"/>
      <c r="E21" s="42" t="str">
        <f>IF(ISNA(VLOOKUP(B21,SP_AJA[],3,FALSE)),"",VLOOKUP(B21,SP_AJA[],3,FALSE))</f>
        <v>CAP</v>
      </c>
      <c r="F21" s="42" t="str">
        <f>IF(ISNA(VLOOKUP(B21,SP_AJA[],5,FALSE)),"",VLOOKUP(B21,SP_AJA[],5,FALSE))</f>
        <v>AJA</v>
      </c>
      <c r="G21" s="42">
        <f>IF(ISNA(VLOOKUP(B21,SP_AJA[],4,FALSE)),"",VLOOKUP(B21,SP_AJA[],4,FALSE))</f>
        <v>4589</v>
      </c>
      <c r="H21" s="52"/>
      <c r="I21" s="56"/>
      <c r="J21" s="116"/>
      <c r="K21" s="116"/>
      <c r="L21" s="116"/>
      <c r="M21" s="47" t="str">
        <f>IF(ISNA(VLOOKUP(J21,BDD_NORD[],2,FALSE)),"",VLOOKUP(J21,BDD_NORD[],2,FALSE))</f>
        <v/>
      </c>
      <c r="N21" s="47" t="str">
        <f>IF(ISNA(VLOOKUP(J21,BDD_NORD[],3,FALSE)),"",VLOOKUP(J21,BDD_NORD[],3,FALSE))</f>
        <v/>
      </c>
      <c r="O21" s="47" t="str">
        <f>IF(ISNA(VLOOKUP(J21,BDD_NORD[],4,FALSE)),"",VLOOKUP(J21,BDD_NORD[],4,FALSE))</f>
        <v/>
      </c>
      <c r="P21" s="52"/>
    </row>
    <row r="22" spans="1:16" ht="12.75" customHeight="1" x14ac:dyDescent="0.25">
      <c r="A22" s="105"/>
      <c r="B22" s="147" t="str">
        <f t="array" ref="B22">IFERROR(INDEX(BDDAJA!$B$4:$B$84,SMALL(IF(BDDAJA!$C$4:$C$84=$B$7,ROW(BDDAJA!$C$4:$C$84)-3),ROWS($1:15))),"")</f>
        <v>BARTOLI PIERRE FRANCOIS</v>
      </c>
      <c r="C22" s="145"/>
      <c r="D22" s="146"/>
      <c r="E22" s="42" t="str">
        <f>IF(ISNA(VLOOKUP(B22,SP_AJA[],3,FALSE)),"",VLOOKUP(B22,SP_AJA[],3,FALSE))</f>
        <v>SCH</v>
      </c>
      <c r="F22" s="42" t="str">
        <f>IF(ISNA(VLOOKUP(B22,SP_AJA[],5,FALSE)),"",VLOOKUP(B22,SP_AJA[],5,FALSE))</f>
        <v>AJA</v>
      </c>
      <c r="G22" s="42">
        <f>IF(ISNA(VLOOKUP(B22,SP_AJA[],4,FALSE)),"",VLOOKUP(B22,SP_AJA[],4,FALSE))</f>
        <v>1569</v>
      </c>
      <c r="H22" s="52"/>
      <c r="I22" s="56"/>
      <c r="J22" s="116"/>
      <c r="K22" s="116"/>
      <c r="L22" s="116"/>
      <c r="M22" s="47" t="str">
        <f>IF(ISNA(VLOOKUP(J22,BDD_NORD[],2,FALSE)),"",VLOOKUP(J22,BDD_NORD[],2,FALSE))</f>
        <v/>
      </c>
      <c r="N22" s="47" t="str">
        <f>IF(ISNA(VLOOKUP(J22,BDD_NORD[],3,FALSE)),"",VLOOKUP(J22,BDD_NORD[],3,FALSE))</f>
        <v/>
      </c>
      <c r="O22" s="47" t="str">
        <f>IF(ISNA(VLOOKUP(J22,BDD_NORD[],4,FALSE)),"",VLOOKUP(J22,BDD_NORD[],4,FALSE))</f>
        <v/>
      </c>
      <c r="P22" s="52"/>
    </row>
    <row r="23" spans="1:16" ht="12.75" customHeight="1" x14ac:dyDescent="0.25">
      <c r="A23" s="105"/>
      <c r="B23" s="147" t="str">
        <f t="array" ref="B23">IFERROR(INDEX(BDDAJA!$B$4:$B$84,SMALL(IF(BDDAJA!$C$4:$C$84=$B$7,ROW(BDDAJA!$C$4:$C$84)-3),ROWS($1:16))),"")</f>
        <v>BATISTINI PIERRE</v>
      </c>
      <c r="C23" s="145"/>
      <c r="D23" s="146"/>
      <c r="E23" s="42" t="str">
        <f>IF(ISNA(VLOOKUP(B23,SP_AJA[],3,FALSE)),"",VLOOKUP(B23,SP_AJA[],3,FALSE))</f>
        <v>SCH</v>
      </c>
      <c r="F23" s="42" t="str">
        <f>IF(ISNA(VLOOKUP(B23,SP_AJA[],5,FALSE)),"",VLOOKUP(B23,SP_AJA[],5,FALSE))</f>
        <v>AJA</v>
      </c>
      <c r="G23" s="42">
        <f>IF(ISNA(VLOOKUP(B23,SP_AJA[],4,FALSE)),"",VLOOKUP(B23,SP_AJA[],4,FALSE))</f>
        <v>1165</v>
      </c>
      <c r="H23" s="52"/>
      <c r="I23" s="56"/>
      <c r="J23" s="116"/>
      <c r="K23" s="116"/>
      <c r="L23" s="116"/>
      <c r="M23" s="47" t="str">
        <f>IF(ISNA(VLOOKUP(J23,BDD_NORD[],2,FALSE)),"",VLOOKUP(J23,BDD_NORD[],2,FALSE))</f>
        <v/>
      </c>
      <c r="N23" s="47" t="str">
        <f>IF(ISNA(VLOOKUP(J23,BDD_NORD[],3,FALSE)),"",VLOOKUP(J23,BDD_NORD[],3,FALSE))</f>
        <v/>
      </c>
      <c r="O23" s="47" t="str">
        <f>IF(ISNA(VLOOKUP(J23,BDD_NORD[],4,FALSE)),"",VLOOKUP(J23,BDD_NORD[],4,FALSE))</f>
        <v/>
      </c>
      <c r="P23" s="52"/>
    </row>
    <row r="24" spans="1:16" ht="12.75" customHeight="1" x14ac:dyDescent="0.25">
      <c r="A24" s="105"/>
      <c r="B24" s="147" t="str">
        <f t="array" ref="B24">IFERROR(INDEX(BDDAJA!$B$4:$B$84,SMALL(IF(BDDAJA!$C$4:$C$84=$B$7,ROW(BDDAJA!$C$4:$C$84)-3),ROWS($1:17))),"")</f>
        <v>BATTILONI WARREN</v>
      </c>
      <c r="C24" s="145"/>
      <c r="D24" s="146"/>
      <c r="E24" s="42" t="str">
        <f>IF(ISNA(VLOOKUP(B24,SP_AJA[],3,FALSE)),"",VLOOKUP(B24,SP_AJA[],3,FALSE))</f>
        <v>ADC</v>
      </c>
      <c r="F24" s="42" t="str">
        <f>IF(ISNA(VLOOKUP(B24,SP_AJA[],5,FALSE)),"",VLOOKUP(B24,SP_AJA[],5,FALSE))</f>
        <v>AJA</v>
      </c>
      <c r="G24" s="42">
        <f>IF(ISNA(VLOOKUP(B24,SP_AJA[],4,FALSE)),"",VLOOKUP(B24,SP_AJA[],4,FALSE))</f>
        <v>4423</v>
      </c>
      <c r="H24" s="52"/>
      <c r="I24" s="56"/>
      <c r="J24" s="116"/>
      <c r="K24" s="116"/>
      <c r="L24" s="116"/>
      <c r="M24" s="47" t="str">
        <f>IF(ISNA(VLOOKUP(J24,BDD_NORD[],2,FALSE)),"",VLOOKUP(J24,BDD_NORD[],2,FALSE))</f>
        <v/>
      </c>
      <c r="N24" s="47" t="str">
        <f>IF(ISNA(VLOOKUP(J24,BDD_NORD[],3,FALSE)),"",VLOOKUP(J24,BDD_NORD[],3,FALSE))</f>
        <v/>
      </c>
      <c r="O24" s="47" t="str">
        <f>IF(ISNA(VLOOKUP(J24,BDD_NORD[],4,FALSE)),"",VLOOKUP(J24,BDD_NORD[],4,FALSE))</f>
        <v/>
      </c>
      <c r="P24" s="52"/>
    </row>
    <row r="25" spans="1:16" ht="12.75" customHeight="1" x14ac:dyDescent="0.25">
      <c r="A25" s="105"/>
      <c r="B25" s="147" t="str">
        <f t="array" ref="B25">IFERROR(INDEX(BDDAJA!$B$4:$B$84,SMALL(IF(BDDAJA!$C$4:$C$84=$B$7,ROW(BDDAJA!$C$4:$C$84)-3),ROWS($1:18))),"")</f>
        <v/>
      </c>
      <c r="C25" s="145"/>
      <c r="D25" s="146"/>
      <c r="E25" s="42" t="str">
        <f>IF(ISNA(VLOOKUP(B25,SP_AJA[],3,FALSE)),"",VLOOKUP(B25,SP_AJA[],3,FALSE))</f>
        <v/>
      </c>
      <c r="F25" s="42" t="str">
        <f>IF(ISNA(VLOOKUP(B25,SP_AJA[],5,FALSE)),"",VLOOKUP(B25,SP_AJA[],5,FALSE))</f>
        <v/>
      </c>
      <c r="G25" s="42" t="str">
        <f>IF(ISNA(VLOOKUP(B25,SP_AJA[],4,FALSE)),"",VLOOKUP(B25,SP_AJA[],4,FALSE))</f>
        <v/>
      </c>
      <c r="H25" s="52"/>
      <c r="I25" s="56"/>
      <c r="J25" s="140"/>
      <c r="K25" s="141"/>
      <c r="L25" s="142"/>
      <c r="M25" s="47" t="str">
        <f>IF(ISNA(VLOOKUP(J25,BDD_NORD[],2,FALSE)),"",VLOOKUP(J25,BDD_NORD[],2,FALSE))</f>
        <v/>
      </c>
      <c r="N25" s="47" t="str">
        <f>IF(ISNA(VLOOKUP(J25,BDD_NORD[],3,FALSE)),"",VLOOKUP(J25,BDD_NORD[],3,FALSE))</f>
        <v/>
      </c>
      <c r="O25" s="47" t="str">
        <f>IF(ISNA(VLOOKUP(J25,BDD_NORD[],4,FALSE)),"",VLOOKUP(J25,BDD_NORD[],4,FALSE))</f>
        <v/>
      </c>
      <c r="P25" s="52"/>
    </row>
    <row r="26" spans="1:16" ht="12.75" customHeight="1" x14ac:dyDescent="0.25">
      <c r="A26" s="105"/>
      <c r="B26" s="147" t="str">
        <f t="array" ref="B26">IFERROR(INDEX(BDDAJA!$B$4:$B$84,SMALL(IF(BDDAJA!$C$4:$C$84=$B$7,ROW(BDDAJA!$C$4:$C$84)-3),ROWS($1:19))),"")</f>
        <v/>
      </c>
      <c r="C26" s="145"/>
      <c r="D26" s="146"/>
      <c r="E26" s="42" t="str">
        <f>IF(ISNA(VLOOKUP(B26,SP_AJA[],3,FALSE)),"",VLOOKUP(B26,SP_AJA[],3,FALSE))</f>
        <v/>
      </c>
      <c r="F26" s="42" t="str">
        <f>IF(ISNA(VLOOKUP(B26,SP_AJA[],5,FALSE)),"",VLOOKUP(B26,SP_AJA[],5,FALSE))</f>
        <v/>
      </c>
      <c r="G26" s="42" t="str">
        <f>IF(ISNA(VLOOKUP(B26,SP_AJA[],4,FALSE)),"",VLOOKUP(B26,SP_AJA[],4,FALSE))</f>
        <v/>
      </c>
      <c r="H26" s="52"/>
      <c r="I26" s="56"/>
      <c r="J26" s="140"/>
      <c r="K26" s="141"/>
      <c r="L26" s="142"/>
      <c r="M26" s="47" t="str">
        <f>IF(ISNA(VLOOKUP(J26,BDD_NORD[],2,FALSE)),"",VLOOKUP(J26,BDD_NORD[],2,FALSE))</f>
        <v/>
      </c>
      <c r="N26" s="47" t="str">
        <f>IF(ISNA(VLOOKUP(J26,BDD_NORD[],3,FALSE)),"",VLOOKUP(J26,BDD_NORD[],3,FALSE))</f>
        <v/>
      </c>
      <c r="O26" s="47" t="str">
        <f>IF(ISNA(VLOOKUP(J26,BDD_NORD[],4,FALSE)),"",VLOOKUP(J26,BDD_NORD[],4,FALSE))</f>
        <v/>
      </c>
      <c r="P26" s="52"/>
    </row>
    <row r="27" spans="1:16" ht="12.75" customHeight="1" x14ac:dyDescent="0.25">
      <c r="A27" s="105"/>
      <c r="B27" s="147" t="str">
        <f t="array" ref="B27">IFERROR(INDEX(BDDAJA!$B$4:$B$84,SMALL(IF(BDDAJA!$C$4:$C$84=$B$7,ROW(BDDAJA!$C$4:$C$84)-3),ROWS($1:20))),"")</f>
        <v/>
      </c>
      <c r="C27" s="145"/>
      <c r="D27" s="146"/>
      <c r="E27" s="42" t="str">
        <f>IF(ISNA(VLOOKUP(B27,SP_AJA[],3,FALSE)),"",VLOOKUP(B27,SP_AJA[],3,FALSE))</f>
        <v/>
      </c>
      <c r="F27" s="42" t="str">
        <f>IF(ISNA(VLOOKUP(B27,SP_AJA[],5,FALSE)),"",VLOOKUP(B27,SP_AJA[],5,FALSE))</f>
        <v/>
      </c>
      <c r="G27" s="42" t="str">
        <f>IF(ISNA(VLOOKUP(B27,SP_AJA[],4,FALSE)),"",VLOOKUP(B27,SP_AJA[],4,FALSE))</f>
        <v/>
      </c>
      <c r="H27" s="52"/>
      <c r="I27" s="56"/>
      <c r="J27" s="140"/>
      <c r="K27" s="141"/>
      <c r="L27" s="142"/>
      <c r="M27" s="47" t="str">
        <f>IF(ISNA(VLOOKUP(J27,BDD_NORD[],2,FALSE)),"",VLOOKUP(J27,BDD_NORD[],2,FALSE))</f>
        <v/>
      </c>
      <c r="N27" s="47" t="str">
        <f>IF(ISNA(VLOOKUP(J27,BDD_NORD[],3,FALSE)),"",VLOOKUP(J27,BDD_NORD[],3,FALSE))</f>
        <v/>
      </c>
      <c r="O27" s="47" t="str">
        <f>IF(ISNA(VLOOKUP(J27,BDD_NORD[],4,FALSE)),"",VLOOKUP(J27,BDD_NORD[],4,FALSE))</f>
        <v/>
      </c>
      <c r="P27" s="52"/>
    </row>
    <row r="28" spans="1:16" ht="12.75" customHeight="1" x14ac:dyDescent="0.25">
      <c r="A28" s="105"/>
      <c r="B28" s="147" t="str">
        <f t="array" ref="B28">IFERROR(INDEX(BDDAJA!$B$4:$B$84,SMALL(IF(BDDAJA!$C$4:$C$84=$B$7,ROW(BDDAJA!$C$4:$C$84)-3),ROWS($1:21))),"")</f>
        <v/>
      </c>
      <c r="C28" s="145"/>
      <c r="D28" s="146"/>
      <c r="E28" s="42" t="str">
        <f>IF(ISNA(VLOOKUP(B28,SP_AJA[],3,FALSE)),"",VLOOKUP(B28,SP_AJA[],3,FALSE))</f>
        <v/>
      </c>
      <c r="F28" s="42" t="str">
        <f>IF(ISNA(VLOOKUP(B28,SP_AJA[],5,FALSE)),"",VLOOKUP(B28,SP_AJA[],5,FALSE))</f>
        <v/>
      </c>
      <c r="G28" s="42" t="str">
        <f>IF(ISNA(VLOOKUP(B28,SP_AJA[],4,FALSE)),"",VLOOKUP(B28,SP_AJA[],4,FALSE))</f>
        <v/>
      </c>
      <c r="H28" s="52"/>
      <c r="I28" s="56"/>
      <c r="J28" s="116"/>
      <c r="K28" s="116"/>
      <c r="L28" s="116"/>
      <c r="M28" s="47" t="str">
        <f>IF(ISNA(VLOOKUP(J28,BDD_NORD[],2,FALSE)),"",VLOOKUP(J28,BDD_NORD[],2,FALSE))</f>
        <v/>
      </c>
      <c r="N28" s="47" t="str">
        <f>IF(ISNA(VLOOKUP(J28,BDD_NORD[],3,FALSE)),"",VLOOKUP(J28,BDD_NORD[],3,FALSE))</f>
        <v/>
      </c>
      <c r="O28" s="47" t="str">
        <f>IF(ISNA(VLOOKUP(J28,BDD_NORD[],4,FALSE)),"",VLOOKUP(J28,BDD_NORD[],4,FALSE))</f>
        <v/>
      </c>
      <c r="P28" s="52"/>
    </row>
    <row r="29" spans="1:16" ht="12.75" customHeight="1" x14ac:dyDescent="0.25">
      <c r="A29" s="105"/>
      <c r="B29" s="147" t="str">
        <f t="array" ref="B29">IFERROR(INDEX(BDDAJA!$B$4:$B$84,SMALL(IF(BDDAJA!$C$4:$C$84=$B$7,ROW(BDDAJA!$C$4:$C$84)-3),ROWS($1:22))),"")</f>
        <v/>
      </c>
      <c r="C29" s="145"/>
      <c r="D29" s="146"/>
      <c r="E29" s="42" t="str">
        <f>IF(ISNA(VLOOKUP(B29,SP_AJA[],3,FALSE)),"",VLOOKUP(B29,SP_AJA[],3,FALSE))</f>
        <v/>
      </c>
      <c r="F29" s="42" t="str">
        <f>IF(ISNA(VLOOKUP(B29,SP_AJA[],5,FALSE)),"",VLOOKUP(B29,SP_AJA[],5,FALSE))</f>
        <v/>
      </c>
      <c r="G29" s="42" t="str">
        <f>IF(ISNA(VLOOKUP(B29,SP_AJA[],4,FALSE)),"",VLOOKUP(B29,SP_AJA[],4,FALSE))</f>
        <v/>
      </c>
      <c r="H29" s="52"/>
      <c r="I29" s="56"/>
      <c r="J29" s="116"/>
      <c r="K29" s="116"/>
      <c r="L29" s="116"/>
      <c r="M29" s="47" t="str">
        <f>IF(ISNA(VLOOKUP(J29,BDD_NORD[],2,FALSE)),"",VLOOKUP(J29,BDD_NORD[],2,FALSE))</f>
        <v/>
      </c>
      <c r="N29" s="47" t="str">
        <f>IF(ISNA(VLOOKUP(J29,BDD_NORD[],3,FALSE)),"",VLOOKUP(J29,BDD_NORD[],3,FALSE))</f>
        <v/>
      </c>
      <c r="O29" s="47" t="str">
        <f>IF(ISNA(VLOOKUP(J29,BDD_NORD[],4,FALSE)),"",VLOOKUP(J29,BDD_NORD[],4,FALSE))</f>
        <v/>
      </c>
      <c r="P29" s="52"/>
    </row>
    <row r="30" spans="1:16" ht="12.75" customHeight="1" x14ac:dyDescent="0.25">
      <c r="A30" s="105"/>
      <c r="B30" s="147" t="str">
        <f t="array" ref="B30">IFERROR(INDEX(BDDAJA!$B$4:$B$84,SMALL(IF(BDDAJA!$C$4:$C$84=$B$7,ROW(BDDAJA!$C$4:$C$84)-3),ROWS($1:23))),"")</f>
        <v/>
      </c>
      <c r="C30" s="145"/>
      <c r="D30" s="146"/>
      <c r="E30" s="42" t="str">
        <f>IF(ISNA(VLOOKUP(B30,SP_AJA[],3,FALSE)),"",VLOOKUP(B30,SP_AJA[],3,FALSE))</f>
        <v/>
      </c>
      <c r="F30" s="42" t="str">
        <f>IF(ISNA(VLOOKUP(B30,SP_AJA[],5,FALSE)),"",VLOOKUP(B30,SP_AJA[],5,FALSE))</f>
        <v/>
      </c>
      <c r="G30" s="42" t="str">
        <f>IF(ISNA(VLOOKUP(B30,SP_AJA[],4,FALSE)),"",VLOOKUP(B30,SP_AJA[],4,FALSE))</f>
        <v/>
      </c>
      <c r="H30" s="52"/>
      <c r="I30" s="56"/>
      <c r="J30" s="116"/>
      <c r="K30" s="116"/>
      <c r="L30" s="116"/>
      <c r="M30" s="47" t="str">
        <f>IF(ISNA(VLOOKUP(J30,BDD_NORD[],2,FALSE)),"",VLOOKUP(J30,BDD_NORD[],2,FALSE))</f>
        <v/>
      </c>
      <c r="N30" s="47" t="str">
        <f>IF(ISNA(VLOOKUP(J30,BDD_NORD[],3,FALSE)),"",VLOOKUP(J30,BDD_NORD[],3,FALSE))</f>
        <v/>
      </c>
      <c r="O30" s="47" t="str">
        <f>IF(ISNA(VLOOKUP(J30,BDD_NORD[],4,FALSE)),"",VLOOKUP(J30,BDD_NORD[],4,FALSE))</f>
        <v/>
      </c>
      <c r="P30" s="52"/>
    </row>
    <row r="31" spans="1:16" ht="12.75" customHeight="1" x14ac:dyDescent="0.25">
      <c r="A31" s="105"/>
      <c r="B31" s="147" t="str">
        <f t="array" ref="B31">IFERROR(INDEX(BDDAJA!$B$4:$B$84,SMALL(IF(BDDAJA!$C$4:$C$84=$B$7,ROW(BDDAJA!$C$4:$C$84)-3),ROWS($1:24))),"")</f>
        <v/>
      </c>
      <c r="C31" s="145"/>
      <c r="D31" s="146"/>
      <c r="E31" s="42" t="str">
        <f>IF(ISNA(VLOOKUP(B31,SP_AJA[],3,FALSE)),"",VLOOKUP(B31,SP_AJA[],3,FALSE))</f>
        <v/>
      </c>
      <c r="F31" s="42" t="str">
        <f>IF(ISNA(VLOOKUP(B31,SP_AJA[],5,FALSE)),"",VLOOKUP(B31,SP_AJA[],5,FALSE))</f>
        <v/>
      </c>
      <c r="G31" s="42" t="str">
        <f>IF(ISNA(VLOOKUP(B31,SP_AJA[],4,FALSE)),"",VLOOKUP(B31,SP_AJA[],4,FALSE))</f>
        <v/>
      </c>
      <c r="H31" s="52"/>
      <c r="I31" s="56"/>
      <c r="J31" s="116"/>
      <c r="K31" s="116"/>
      <c r="L31" s="116"/>
      <c r="M31" s="47" t="str">
        <f>IF(ISNA(VLOOKUP(J31,BDD_NORD[],2,FALSE)),"",VLOOKUP(J31,BDD_NORD[],2,FALSE))</f>
        <v/>
      </c>
      <c r="N31" s="47" t="str">
        <f>IF(ISNA(VLOOKUP(J31,BDD_NORD[],3,FALSE)),"",VLOOKUP(J31,BDD_NORD[],3,FALSE))</f>
        <v/>
      </c>
      <c r="O31" s="47" t="str">
        <f>IF(ISNA(VLOOKUP(J31,BDD_NORD[],4,FALSE)),"",VLOOKUP(J31,BDD_NORD[],4,FALSE))</f>
        <v/>
      </c>
      <c r="P31" s="52"/>
    </row>
    <row r="32" spans="1:16" x14ac:dyDescent="0.25">
      <c r="A32" s="105"/>
      <c r="B32" s="147" t="str">
        <f t="array" ref="B32">IFERROR(INDEX(BDDAJA!$B$4:$B$84,SMALL(IF(BDDAJA!$C$4:$C$84=$B$7,ROW(BDDAJA!$C$4:$C$84)-3),ROWS($1:25))),"")</f>
        <v/>
      </c>
      <c r="C32" s="145"/>
      <c r="D32" s="146"/>
      <c r="E32" s="42" t="str">
        <f>IF(ISNA(VLOOKUP(B32,SP_AJA[],3,FALSE)),"",VLOOKUP(B32,SP_AJA[],3,FALSE))</f>
        <v/>
      </c>
      <c r="F32" s="42" t="str">
        <f>IF(ISNA(VLOOKUP(B32,SP_AJA[],5,FALSE)),"",VLOOKUP(B32,SP_AJA[],5,FALSE))</f>
        <v/>
      </c>
      <c r="G32" s="42" t="str">
        <f>IF(ISNA(VLOOKUP(B32,SP_AJA[],4,FALSE)),"",VLOOKUP(B32,SP_AJA[],4,FALSE))</f>
        <v/>
      </c>
      <c r="H32" s="52"/>
      <c r="I32" s="56"/>
      <c r="J32" s="116"/>
      <c r="K32" s="116"/>
      <c r="L32" s="116"/>
      <c r="M32" s="47" t="str">
        <f>IF(ISNA(VLOOKUP(J32,BDD_NORD[],2,FALSE)),"",VLOOKUP(J32,BDD_NORD[],2,FALSE))</f>
        <v/>
      </c>
      <c r="N32" s="47" t="str">
        <f>IF(ISNA(VLOOKUP(J32,BDD_NORD[],3,FALSE)),"",VLOOKUP(J32,BDD_NORD[],3,FALSE))</f>
        <v/>
      </c>
      <c r="O32" s="47" t="str">
        <f>IF(ISNA(VLOOKUP(J32,BDD_NORD[],4,FALSE)),"",VLOOKUP(J32,BDD_NORD[],4,FALSE))</f>
        <v/>
      </c>
      <c r="P32" s="52"/>
    </row>
    <row r="33" spans="1:21" x14ac:dyDescent="0.25">
      <c r="A33" s="105"/>
      <c r="B33" s="147" t="str">
        <f t="array" ref="B33">IFERROR(INDEX(BDDAJA!$B$4:$B$84,SMALL(IF(BDDAJA!$C$4:$C$84=$B$7,ROW(BDDAJA!$C$4:$C$84)-3),ROWS($1:26))),"")</f>
        <v/>
      </c>
      <c r="C33" s="145"/>
      <c r="D33" s="146"/>
      <c r="E33" s="42" t="str">
        <f>IF(ISNA(VLOOKUP(B33,SP_AJA[],3,FALSE)),"",VLOOKUP(B33,SP_AJA[],3,FALSE))</f>
        <v/>
      </c>
      <c r="F33" s="42" t="str">
        <f>IF(ISNA(VLOOKUP(B33,SP_AJA[],5,FALSE)),"",VLOOKUP(B33,SP_AJA[],5,FALSE))</f>
        <v/>
      </c>
      <c r="G33" s="42" t="str">
        <f>IF(ISNA(VLOOKUP(B33,SP_AJA[],4,FALSE)),"",VLOOKUP(B33,SP_AJA[],4,FALSE))</f>
        <v/>
      </c>
      <c r="H33" s="52"/>
      <c r="I33" s="56"/>
      <c r="J33" s="116"/>
      <c r="K33" s="116"/>
      <c r="L33" s="116"/>
      <c r="M33" s="47" t="str">
        <f>IF(ISNA(VLOOKUP(J33,BDD_NORD[],2,FALSE)),"",VLOOKUP(J33,BDD_NORD[],2,FALSE))</f>
        <v/>
      </c>
      <c r="N33" s="47" t="str">
        <f>IF(ISNA(VLOOKUP(J33,BDD_NORD[],3,FALSE)),"",VLOOKUP(J33,BDD_NORD[],3,FALSE))</f>
        <v/>
      </c>
      <c r="O33" s="47" t="str">
        <f>IF(ISNA(VLOOKUP(J33,BDD_NORD[],4,FALSE)),"",VLOOKUP(J33,BDD_NORD[],4,FALSE))</f>
        <v/>
      </c>
      <c r="P33" s="52"/>
    </row>
    <row r="34" spans="1:21" ht="15" customHeight="1" x14ac:dyDescent="0.25">
      <c r="A34" s="105"/>
      <c r="B34" s="147" t="str">
        <f t="array" ref="B34">IFERROR(INDEX(BDDAJA!$B$4:$B$84,SMALL(IF(BDDAJA!$C$4:$C$84=$B$7,ROW(BDDAJA!$C$4:$C$84)-3),ROWS($1:27))),"")</f>
        <v/>
      </c>
      <c r="C34" s="145"/>
      <c r="D34" s="146"/>
      <c r="E34" s="42" t="str">
        <f>IF(ISNA(VLOOKUP(B34,SP_AJA[],3,FALSE)),"",VLOOKUP(B34,SP_AJA[],3,FALSE))</f>
        <v/>
      </c>
      <c r="F34" s="42" t="str">
        <f>IF(ISNA(VLOOKUP(B34,SP_AJA[],5,FALSE)),"",VLOOKUP(B34,SP_AJA[],5,FALSE))</f>
        <v/>
      </c>
      <c r="G34" s="42" t="str">
        <f>IF(ISNA(VLOOKUP(B34,SP_AJA[],4,FALSE)),"",VLOOKUP(B34,SP_AJA[],4,FALSE))</f>
        <v/>
      </c>
      <c r="H34" s="52"/>
      <c r="I34" s="56"/>
      <c r="J34" s="116"/>
      <c r="K34" s="116"/>
      <c r="L34" s="116"/>
      <c r="M34" s="47" t="str">
        <f>IF(ISNA(VLOOKUP(J34,BDD_NORD[],2,FALSE)),"",VLOOKUP(J34,BDD_NORD[],2,FALSE))</f>
        <v/>
      </c>
      <c r="N34" s="47" t="str">
        <f>IF(ISNA(VLOOKUP(J34,BDD_NORD[],3,FALSE)),"",VLOOKUP(J34,BDD_NORD[],3,FALSE))</f>
        <v/>
      </c>
      <c r="O34" s="47" t="str">
        <f>IF(ISNA(VLOOKUP(J34,BDD_NORD[],4,FALSE)),"",VLOOKUP(J34,BDD_NORD[],4,FALSE))</f>
        <v/>
      </c>
      <c r="P34" s="52"/>
    </row>
    <row r="35" spans="1:21" ht="15" customHeight="1" x14ac:dyDescent="0.25">
      <c r="A35" s="143"/>
      <c r="B35" s="147" t="str">
        <f t="array" ref="B35">IFERROR(INDEX(BDDAJA!$B$4:$B$84,SMALL(IF(BDDAJA!$C$4:$C$84=$B$7,ROW(BDDAJA!$C$4:$C$84)-3),ROWS($1:28))),"")</f>
        <v/>
      </c>
      <c r="C35" s="145"/>
      <c r="D35" s="146"/>
      <c r="E35" s="42" t="str">
        <f>IF(ISNA(VLOOKUP(B35,SP_AJA[],3,FALSE)),"",VLOOKUP(B35,SP_AJA[],3,FALSE))</f>
        <v/>
      </c>
      <c r="F35" s="42" t="str">
        <f>IF(ISNA(VLOOKUP(B35,SP_AJA[],5,FALSE)),"",VLOOKUP(B35,SP_AJA[],5,FALSE))</f>
        <v/>
      </c>
      <c r="G35" s="42" t="str">
        <f>IF(ISNA(VLOOKUP(B35,SP_AJA[],4,FALSE)),"",VLOOKUP(B35,SP_AJA[],4,FALSE))</f>
        <v/>
      </c>
      <c r="H35" s="52"/>
      <c r="I35" s="56"/>
      <c r="J35" s="116"/>
      <c r="K35" s="116"/>
      <c r="L35" s="116"/>
      <c r="M35" s="47" t="str">
        <f>IF(ISNA(VLOOKUP(J35,BDD_NORD[],2,FALSE)),"",VLOOKUP(J35,BDD_NORD[],2,FALSE))</f>
        <v/>
      </c>
      <c r="N35" s="47" t="str">
        <f>IF(ISNA(VLOOKUP(J35,BDD_NORD[],3,FALSE)),"",VLOOKUP(J35,BDD_NORD[],3,FALSE))</f>
        <v/>
      </c>
      <c r="O35" s="47" t="str">
        <f>IF(ISNA(VLOOKUP(J35,BDD_NORD[],4,FALSE)),"",VLOOKUP(J35,BDD_NORD[],4,FALSE))</f>
        <v/>
      </c>
      <c r="P35" s="52"/>
    </row>
    <row r="36" spans="1:21" ht="15" customHeight="1" x14ac:dyDescent="0.25">
      <c r="A36" s="105"/>
      <c r="B36" s="147" t="str">
        <f t="array" ref="B36">IFERROR(INDEX(BDDAJA!$B$4:$B$84,SMALL(IF(BDDAJA!$C$4:$C$84=$B$7,ROW(BDDAJA!$C$4:$C$84)-3),ROWS($1:29))),"")</f>
        <v/>
      </c>
      <c r="C36" s="145"/>
      <c r="D36" s="146"/>
      <c r="E36" s="42" t="str">
        <f>IF(ISNA(VLOOKUP(B36,SP_AJA[],3,FALSE)),"",VLOOKUP(B36,SP_AJA[],3,FALSE))</f>
        <v/>
      </c>
      <c r="F36" s="42" t="str">
        <f>IF(ISNA(VLOOKUP(B36,SP_AJA[],5,FALSE)),"",VLOOKUP(B36,SP_AJA[],5,FALSE))</f>
        <v/>
      </c>
      <c r="G36" s="42" t="str">
        <f>IF(ISNA(VLOOKUP(B36,SP_AJA[],4,FALSE)),"",VLOOKUP(B36,SP_AJA[],4,FALSE))</f>
        <v/>
      </c>
      <c r="H36" s="52"/>
      <c r="I36" s="56"/>
      <c r="J36" s="116"/>
      <c r="K36" s="116"/>
      <c r="L36" s="116"/>
      <c r="M36" s="47" t="str">
        <f>IF(ISNA(VLOOKUP(J36,BDD_NORD[],2,FALSE)),"",VLOOKUP(J36,BDD_NORD[],2,FALSE))</f>
        <v/>
      </c>
      <c r="N36" s="47" t="str">
        <f>IF(ISNA(VLOOKUP(J36,BDD_NORD[],3,FALSE)),"",VLOOKUP(J36,BDD_NORD[],3,FALSE))</f>
        <v/>
      </c>
      <c r="O36" s="47" t="str">
        <f>IF(ISNA(VLOOKUP(J36,BDD_NORD[],4,FALSE)),"",VLOOKUP(J36,BDD_NORD[],4,FALSE))</f>
        <v/>
      </c>
      <c r="P36" s="52"/>
    </row>
    <row r="37" spans="1:21" x14ac:dyDescent="0.25">
      <c r="A37" s="94"/>
      <c r="B37" s="125" t="s">
        <v>651</v>
      </c>
      <c r="C37" s="126"/>
      <c r="D37" s="127"/>
      <c r="E37" s="120">
        <f>COUNTA(B8:B36)</f>
        <v>29</v>
      </c>
      <c r="F37" s="120"/>
      <c r="G37" s="120"/>
      <c r="H37" s="120"/>
      <c r="I37" s="56"/>
      <c r="J37" s="121" t="s">
        <v>651</v>
      </c>
      <c r="K37" s="121"/>
      <c r="L37" s="121"/>
      <c r="M37" s="120">
        <f>COUNTA(J8:J36)</f>
        <v>0</v>
      </c>
      <c r="N37" s="120"/>
      <c r="O37" s="120"/>
      <c r="P37" s="120"/>
    </row>
    <row r="38" spans="1:21" ht="5.25" customHeight="1" thickBot="1" x14ac:dyDescent="0.3">
      <c r="A38" s="80"/>
      <c r="B38" s="32"/>
      <c r="C38" s="32"/>
      <c r="D38" s="32"/>
      <c r="E38" s="32"/>
      <c r="F38" s="32"/>
      <c r="G38" s="32"/>
      <c r="H38" s="32"/>
      <c r="I38" s="56"/>
      <c r="J38" s="32"/>
      <c r="K38" s="32"/>
      <c r="L38" s="32"/>
      <c r="M38" s="32"/>
      <c r="N38" s="32"/>
      <c r="O38" s="32"/>
      <c r="P38" s="81"/>
    </row>
    <row r="39" spans="1:21" ht="11.25" customHeight="1" x14ac:dyDescent="0.25">
      <c r="A39" s="80"/>
      <c r="B39" s="53" t="s">
        <v>653</v>
      </c>
      <c r="C39" s="41" t="s">
        <v>1</v>
      </c>
      <c r="D39" s="41" t="s">
        <v>569</v>
      </c>
      <c r="E39" s="41" t="s">
        <v>605</v>
      </c>
      <c r="F39" s="46" t="s">
        <v>652</v>
      </c>
      <c r="G39" s="65" t="s">
        <v>654</v>
      </c>
      <c r="H39" s="66" t="s">
        <v>655</v>
      </c>
      <c r="I39" s="56"/>
      <c r="J39" s="53" t="s">
        <v>653</v>
      </c>
      <c r="K39" s="41" t="s">
        <v>1</v>
      </c>
      <c r="L39" s="41" t="s">
        <v>569</v>
      </c>
      <c r="M39" s="41" t="s">
        <v>605</v>
      </c>
      <c r="N39" s="46" t="s">
        <v>652</v>
      </c>
      <c r="O39" s="65" t="s">
        <v>654</v>
      </c>
      <c r="P39" s="83" t="s">
        <v>655</v>
      </c>
      <c r="U39" s="38"/>
    </row>
    <row r="40" spans="1:21" s="3" customFormat="1" ht="15" customHeight="1" x14ac:dyDescent="0.25">
      <c r="A40" s="105" t="s">
        <v>606</v>
      </c>
      <c r="B40" s="73"/>
      <c r="C40" s="42" t="str">
        <f>IF(ISNA(VLOOKUP(B40,BDD_NORD[],2,FALSE)),"",VLOOKUP(B40,BDD_NORD[],2,FALSE))</f>
        <v/>
      </c>
      <c r="D40" s="42" t="str">
        <f>IF(ISNA(VLOOKUP(B40,BDD_NORD[],3,FALSE)),"",VLOOKUP(B40,BDD_NORD[],3,FALSE))</f>
        <v/>
      </c>
      <c r="E40" s="42" t="str">
        <f>IF(ISNA(VLOOKUP(B40,BDD_NORD[],4,FALSE)),"",VLOOKUP(B40,BDD_NORD[],4,FALSE))</f>
        <v/>
      </c>
      <c r="F40" s="64"/>
      <c r="G40" s="67"/>
      <c r="H40" s="54"/>
      <c r="I40" s="56"/>
      <c r="J40" s="73"/>
      <c r="K40" s="42" t="str">
        <f>IF(ISNA(VLOOKUP(J40,BDD_NORD[],2,FALSE)),"",VLOOKUP(J40,BDD_NORD[],2,FALSE))</f>
        <v/>
      </c>
      <c r="L40" s="42" t="str">
        <f>IF(ISNA(VLOOKUP(J40,BDD_NORD[],3,FALSE)),"",VLOOKUP(J40,BDD_NORD[],3,FALSE))</f>
        <v/>
      </c>
      <c r="M40" s="42" t="str">
        <f>IF(ISNA(VLOOKUP(J40,BDD_NORD[],4,FALSE)),"",VLOOKUP(J40,BDD_NORD[],4,FALSE))</f>
        <v/>
      </c>
      <c r="N40" s="64"/>
      <c r="O40" s="67"/>
      <c r="P40" s="42"/>
      <c r="Q40" s="45"/>
      <c r="R40" s="45"/>
      <c r="S40" s="43"/>
      <c r="T40" s="43"/>
    </row>
    <row r="41" spans="1:21" s="3" customFormat="1" x14ac:dyDescent="0.25">
      <c r="A41" s="105"/>
      <c r="B41" s="73"/>
      <c r="C41" s="42" t="str">
        <f>IF(ISNA(VLOOKUP(B41,BDD_NORD[],2,FALSE)),"",VLOOKUP(B41,BDD_NORD[],2,FALSE))</f>
        <v/>
      </c>
      <c r="D41" s="42" t="str">
        <f>IF(ISNA(VLOOKUP(B41,BDD_NORD[],2,FALSE)),"",VLOOKUP(B41,BDD_NORD[],2,FALSE))</f>
        <v/>
      </c>
      <c r="E41" s="42" t="str">
        <f>IF(ISNA(VLOOKUP(B41,BDD_NORD[],3,FALSE)),"",VLOOKUP(B41,BDD_NORD[],3,FALSE))</f>
        <v/>
      </c>
      <c r="F41" s="64"/>
      <c r="G41" s="67"/>
      <c r="H41" s="54"/>
      <c r="I41" s="56"/>
      <c r="J41" s="73"/>
      <c r="K41" s="42" t="str">
        <f>IF(ISNA(VLOOKUP(J41,BDD_NORD[],2,FALSE)),"",VLOOKUP(J41,BDD_NORD[],2,FALSE))</f>
        <v/>
      </c>
      <c r="L41" s="42" t="str">
        <f>IF(ISNA(VLOOKUP(J41,BDD_NORD[],3,FALSE)),"",VLOOKUP(J41,BDD_NORD[],3,FALSE))</f>
        <v/>
      </c>
      <c r="M41" s="42" t="str">
        <f>IF(ISNA(VLOOKUP(J41,BDD_NORD[],4,FALSE)),"",VLOOKUP(J41,BDD_NORD[],4,FALSE))</f>
        <v/>
      </c>
      <c r="N41" s="64"/>
      <c r="O41" s="67"/>
      <c r="P41" s="42"/>
      <c r="Q41" s="45"/>
      <c r="R41" s="45"/>
      <c r="S41" s="43"/>
      <c r="T41" s="43"/>
    </row>
    <row r="42" spans="1:21" s="3" customFormat="1" ht="15" customHeight="1" x14ac:dyDescent="0.25">
      <c r="A42" s="105"/>
      <c r="B42" s="73"/>
      <c r="C42" s="42" t="str">
        <f>IF(ISNA(VLOOKUP(B42,BDD_NORD[],2,FALSE)),"",VLOOKUP(B42,BDD_NORD[],2,FALSE))</f>
        <v/>
      </c>
      <c r="D42" s="42" t="str">
        <f>IF(ISNA(VLOOKUP(B42,BDD_NORD[],2,FALSE)),"",VLOOKUP(B42,BDD_NORD[],2,FALSE))</f>
        <v/>
      </c>
      <c r="E42" s="42" t="str">
        <f>IF(ISNA(VLOOKUP(B42,BDD_NORD[],3,FALSE)),"",VLOOKUP(B42,BDD_NORD[],3,FALSE))</f>
        <v/>
      </c>
      <c r="F42" s="64"/>
      <c r="G42" s="67"/>
      <c r="H42" s="54"/>
      <c r="J42" s="73"/>
      <c r="K42" s="42" t="str">
        <f>IF(ISNA(VLOOKUP(J42,BDD_NORD[],2,FALSE)),"",VLOOKUP(J42,BDD_NORD[],2,FALSE))</f>
        <v/>
      </c>
      <c r="L42" s="42" t="str">
        <f>IF(ISNA(VLOOKUP(J42,BDD_NORD[],3,FALSE)),"",VLOOKUP(J42,BDD_NORD[],3,FALSE))</f>
        <v/>
      </c>
      <c r="M42" s="42" t="str">
        <f>IF(ISNA(VLOOKUP(J42,BDD_NORD[],4,FALSE)),"",VLOOKUP(J42,BDD_NORD[],4,FALSE))</f>
        <v/>
      </c>
      <c r="N42" s="64"/>
      <c r="O42" s="67"/>
      <c r="P42" s="42"/>
      <c r="Q42" s="45"/>
      <c r="R42" s="45"/>
      <c r="S42" s="43"/>
      <c r="T42" s="43"/>
    </row>
    <row r="43" spans="1:21" s="3" customFormat="1" x14ac:dyDescent="0.25">
      <c r="A43" s="105"/>
      <c r="B43" s="73"/>
      <c r="C43" s="42" t="str">
        <f>IF(ISNA(VLOOKUP(B43,BDD_NORD[],2,FALSE)),"",VLOOKUP(B43,BDD_NORD[],2,FALSE))</f>
        <v/>
      </c>
      <c r="D43" s="42" t="str">
        <f>IF(ISNA(VLOOKUP(B43,BDD_NORD[],2,FALSE)),"",VLOOKUP(B43,BDD_NORD[],2,FALSE))</f>
        <v/>
      </c>
      <c r="E43" s="42" t="str">
        <f>IF(ISNA(VLOOKUP(B43,BDD_NORD[],3,FALSE)),"",VLOOKUP(B43,BDD_NORD[],3,FALSE))</f>
        <v/>
      </c>
      <c r="F43" s="64"/>
      <c r="G43" s="67"/>
      <c r="H43" s="54"/>
      <c r="J43" s="73"/>
      <c r="K43" s="42" t="str">
        <f>IF(ISNA(VLOOKUP(J43,BDD_NORD[],2,FALSE)),"",VLOOKUP(J43,BDD_NORD[],2,FALSE))</f>
        <v/>
      </c>
      <c r="L43" s="42" t="str">
        <f>IF(ISNA(VLOOKUP(J43,BDD_NORD[],3,FALSE)),"",VLOOKUP(J43,BDD_NORD[],3,FALSE))</f>
        <v/>
      </c>
      <c r="M43" s="42" t="str">
        <f>IF(ISNA(VLOOKUP(J43,BDD_NORD[],4,FALSE)),"",VLOOKUP(J43,BDD_NORD[],4,FALSE))</f>
        <v/>
      </c>
      <c r="N43" s="64"/>
      <c r="O43" s="67"/>
      <c r="P43" s="42"/>
      <c r="Q43" s="45"/>
      <c r="R43" s="45"/>
    </row>
    <row r="44" spans="1:21" s="3" customFormat="1" x14ac:dyDescent="0.25">
      <c r="A44" s="105"/>
      <c r="B44" s="73"/>
      <c r="C44" s="42" t="str">
        <f>IF(ISNA(VLOOKUP(B44,BDD_NORD[],2,FALSE)),"",VLOOKUP(B44,BDD_NORD[],2,FALSE))</f>
        <v/>
      </c>
      <c r="D44" s="42" t="str">
        <f>IF(ISNA(VLOOKUP(B44,BDD_NORD[],2,FALSE)),"",VLOOKUP(B44,BDD_NORD[],2,FALSE))</f>
        <v/>
      </c>
      <c r="E44" s="42" t="str">
        <f>IF(ISNA(VLOOKUP(B44,BDD_NORD[],3,FALSE)),"",VLOOKUP(B44,BDD_NORD[],3,FALSE))</f>
        <v/>
      </c>
      <c r="F44" s="64"/>
      <c r="G44" s="67"/>
      <c r="H44" s="54"/>
      <c r="J44" s="73"/>
      <c r="K44" s="42" t="str">
        <f>IF(ISNA(VLOOKUP(J44,BDD_NORD[],2,FALSE)),"",VLOOKUP(J44,BDD_NORD[],2,FALSE))</f>
        <v/>
      </c>
      <c r="L44" s="42" t="str">
        <f>IF(ISNA(VLOOKUP(J44,BDD_NORD[],3,FALSE)),"",VLOOKUP(J44,BDD_NORD[],3,FALSE))</f>
        <v/>
      </c>
      <c r="M44" s="42" t="str">
        <f>IF(ISNA(VLOOKUP(J44,BDD_NORD[],4,FALSE)),"",VLOOKUP(J44,BDD_NORD[],4,FALSE))</f>
        <v/>
      </c>
      <c r="N44" s="64"/>
      <c r="O44" s="67"/>
      <c r="P44" s="42"/>
      <c r="Q44" s="45"/>
      <c r="R44" s="45"/>
      <c r="S44" s="43"/>
      <c r="T44" s="43"/>
    </row>
    <row r="45" spans="1:21" s="3" customFormat="1" ht="15.75" thickBot="1" x14ac:dyDescent="0.3">
      <c r="A45" s="105"/>
      <c r="B45" s="73"/>
      <c r="C45" s="42" t="str">
        <f>IF(ISNA(VLOOKUP(B45,BDD_NORD[],2,FALSE)),"",VLOOKUP(B45,BDD_NORD[],2,FALSE))</f>
        <v/>
      </c>
      <c r="D45" s="42" t="str">
        <f>IF(ISNA(VLOOKUP(B45,BDD_NORD[],2,FALSE)),"",VLOOKUP(B45,BDD_NORD[],2,FALSE))</f>
        <v/>
      </c>
      <c r="E45" s="42" t="str">
        <f>IF(ISNA(VLOOKUP(B45,BDD_NORD[],3,FALSE)),"",VLOOKUP(B45,BDD_NORD[],3,FALSE))</f>
        <v/>
      </c>
      <c r="F45" s="64"/>
      <c r="G45" s="68"/>
      <c r="H45" s="55"/>
      <c r="J45" s="73"/>
      <c r="K45" s="42" t="str">
        <f>IF(ISNA(VLOOKUP(J45,BDD_NORD[],2,FALSE)),"",VLOOKUP(J45,BDD_NORD[],2,FALSE))</f>
        <v/>
      </c>
      <c r="L45" s="42" t="str">
        <f>IF(ISNA(VLOOKUP(J45,BDD_NORD[],3,FALSE)),"",VLOOKUP(J45,BDD_NORD[],3,FALSE))</f>
        <v/>
      </c>
      <c r="M45" s="42" t="str">
        <f>IF(ISNA(VLOOKUP(J45,BDD_NORD[],4,FALSE)),"",VLOOKUP(J45,BDD_NORD[],4,FALSE))</f>
        <v/>
      </c>
      <c r="N45" s="64"/>
      <c r="O45" s="68"/>
      <c r="P45" s="84"/>
      <c r="Q45" s="45"/>
      <c r="R45" s="45"/>
      <c r="S45" s="43"/>
      <c r="T45" s="43"/>
    </row>
    <row r="46" spans="1:21" s="3" customFormat="1" ht="5.25" customHeight="1" thickBot="1" x14ac:dyDescent="0.3">
      <c r="A46" s="91"/>
      <c r="B46" s="32"/>
      <c r="C46" s="32"/>
      <c r="D46" s="32"/>
      <c r="E46" s="32"/>
      <c r="F46" s="32"/>
      <c r="G46" s="32"/>
      <c r="H46" s="32"/>
      <c r="J46" s="32"/>
      <c r="K46" s="32"/>
      <c r="L46" s="32"/>
      <c r="M46" s="32"/>
      <c r="N46" s="32"/>
      <c r="O46" s="32"/>
      <c r="P46" s="81"/>
      <c r="Q46" s="45"/>
      <c r="R46" s="45"/>
      <c r="S46" s="43"/>
      <c r="T46" s="43"/>
    </row>
    <row r="47" spans="1:21" s="3" customFormat="1" x14ac:dyDescent="0.25">
      <c r="A47" s="105" t="s">
        <v>607</v>
      </c>
      <c r="B47" s="92"/>
      <c r="C47" s="42" t="str">
        <f>IF(ISNA(VLOOKUP(B47,BDD_NORD[],2,FALSE)),"",VLOOKUP(B47,BDD_NORD[],2,FALSE))</f>
        <v/>
      </c>
      <c r="D47" s="42" t="str">
        <f>IF(ISNA(VLOOKUP(B47,BDD_NORD[],3,FALSE)),"",VLOOKUP(B47,BDD_NORD[],3,FALSE))</f>
        <v/>
      </c>
      <c r="E47" s="42" t="str">
        <f>IF(ISNA(VLOOKUP(B47,BDD_NORD[],4,FALSE)),"",VLOOKUP(B47,BDD_NORD[],4,FALSE))</f>
        <v/>
      </c>
      <c r="F47" s="61"/>
      <c r="G47" s="69"/>
      <c r="H47" s="59"/>
      <c r="J47" s="73"/>
      <c r="K47" s="42" t="str">
        <f>IF(ISNA(VLOOKUP(J47,BDD_NORD[],2,FALSE)),"",VLOOKUP(J47,BDD_NORD[],2,FALSE))</f>
        <v/>
      </c>
      <c r="L47" s="42" t="str">
        <f>IF(ISNA(VLOOKUP(J47,BDD_NORD[],3,FALSE)),"",VLOOKUP(J47,BDD_NORD[],3,FALSE))</f>
        <v/>
      </c>
      <c r="M47" s="42" t="str">
        <f>IF(ISNA(VLOOKUP(J47,BDD_NORD[],4,FALSE)),"",VLOOKUP(J47,BDD_NORD[],4,FALSE))</f>
        <v/>
      </c>
      <c r="N47" s="64"/>
      <c r="O47" s="69"/>
      <c r="P47" s="85"/>
    </row>
    <row r="48" spans="1:21" s="3" customFormat="1" x14ac:dyDescent="0.25">
      <c r="A48" s="105"/>
      <c r="B48" s="93"/>
      <c r="C48" s="42" t="str">
        <f>IF(ISNA(VLOOKUP(B48,BDD_NORD[],2,FALSE)),"",VLOOKUP(B48,BDD_NORD[],2,FALSE))</f>
        <v/>
      </c>
      <c r="D48" s="42" t="str">
        <f>IF(ISNA(VLOOKUP(B48,BDD_NORD[],3,FALSE)),"",VLOOKUP(B48,BDD_NORD[],3,FALSE))</f>
        <v/>
      </c>
      <c r="E48" s="42" t="str">
        <f>IF(ISNA(VLOOKUP(B48,BDD_NORD[],4,FALSE)),"",VLOOKUP(B48,BDD_NORD[],4,FALSE))</f>
        <v/>
      </c>
      <c r="F48" s="61"/>
      <c r="G48" s="70"/>
      <c r="H48" s="60"/>
      <c r="J48" s="73"/>
      <c r="K48" s="42" t="str">
        <f>IF(ISNA(VLOOKUP(J48,BDD_NORD[],2,FALSE)),"",VLOOKUP(J48,BDD_NORD[],2,FALSE))</f>
        <v/>
      </c>
      <c r="L48" s="42" t="str">
        <f>IF(ISNA(VLOOKUP(J48,BDD_NORD[],3,FALSE)),"",VLOOKUP(J48,BDD_NORD[],3,FALSE))</f>
        <v/>
      </c>
      <c r="M48" s="42" t="str">
        <f>IF(ISNA(VLOOKUP(J48,BDD_NORD[],4,FALSE)),"",VLOOKUP(J48,BDD_NORD[],4,FALSE))</f>
        <v/>
      </c>
      <c r="N48" s="64"/>
      <c r="O48" s="67"/>
      <c r="P48" s="42"/>
    </row>
    <row r="49" spans="1:33" s="3" customFormat="1" x14ac:dyDescent="0.25">
      <c r="A49" s="105"/>
      <c r="B49" s="93"/>
      <c r="C49" s="42" t="str">
        <f>IF(ISNA(VLOOKUP(B49,BDD_NORD[],2,FALSE)),"",VLOOKUP(B49,BDD_NORD[],2,FALSE))</f>
        <v/>
      </c>
      <c r="D49" s="42" t="str">
        <f>IF(ISNA(VLOOKUP(B49,BDD_NORD[],3,FALSE)),"",VLOOKUP(B49,BDD_NORD[],3,FALSE))</f>
        <v/>
      </c>
      <c r="E49" s="42" t="str">
        <f>IF(ISNA(VLOOKUP(B49,BDD_NORD[],4,FALSE)),"",VLOOKUP(B49,BDD_NORD[],4,FALSE))</f>
        <v/>
      </c>
      <c r="F49" s="61"/>
      <c r="G49" s="70"/>
      <c r="H49" s="60"/>
      <c r="J49" s="73"/>
      <c r="K49" s="42" t="str">
        <f>IF(ISNA(VLOOKUP(J49,BDD_NORD[],2,FALSE)),"",VLOOKUP(J49,BDD_NORD[],2,FALSE))</f>
        <v/>
      </c>
      <c r="L49" s="42" t="str">
        <f>IF(ISNA(VLOOKUP(J49,BDD_NORD[],3,FALSE)),"",VLOOKUP(J49,BDD_NORD[],3,FALSE))</f>
        <v/>
      </c>
      <c r="M49" s="42" t="str">
        <f>IF(ISNA(VLOOKUP(J49,BDD_NORD[],4,FALSE)),"",VLOOKUP(J49,BDD_NORD[],4,FALSE))</f>
        <v/>
      </c>
      <c r="N49" s="64"/>
      <c r="O49" s="67"/>
      <c r="P49" s="42"/>
    </row>
    <row r="50" spans="1:33" s="3" customFormat="1" x14ac:dyDescent="0.25">
      <c r="A50" s="105"/>
      <c r="B50" s="93"/>
      <c r="C50" s="42" t="str">
        <f>IF(ISNA(VLOOKUP(B50,BDD_NORD[],2,FALSE)),"",VLOOKUP(B50,BDD_NORD[],2,FALSE))</f>
        <v/>
      </c>
      <c r="D50" s="42" t="str">
        <f>IF(ISNA(VLOOKUP(B50,BDD_NORD[],3,FALSE)),"",VLOOKUP(B50,BDD_NORD[],3,FALSE))</f>
        <v/>
      </c>
      <c r="E50" s="42" t="str">
        <f>IF(ISNA(VLOOKUP(B50,BDD_NORD[],4,FALSE)),"",VLOOKUP(B50,BDD_NORD[],4,FALSE))</f>
        <v/>
      </c>
      <c r="F50" s="61"/>
      <c r="G50" s="70"/>
      <c r="H50" s="60"/>
      <c r="J50" s="73"/>
      <c r="K50" s="42" t="str">
        <f>IF(ISNA(VLOOKUP(J50,BDD_NORD[],2,FALSE)),"",VLOOKUP(J50,BDD_NORD[],2,FALSE))</f>
        <v/>
      </c>
      <c r="L50" s="42" t="str">
        <f>IF(ISNA(VLOOKUP(J50,BDD_NORD[],3,FALSE)),"",VLOOKUP(J50,BDD_NORD[],3,FALSE))</f>
        <v/>
      </c>
      <c r="M50" s="42" t="str">
        <f>IF(ISNA(VLOOKUP(J50,BDD_NORD[],4,FALSE)),"",VLOOKUP(J50,BDD_NORD[],4,FALSE))</f>
        <v/>
      </c>
      <c r="N50" s="64"/>
      <c r="O50" s="67"/>
      <c r="P50" s="42"/>
    </row>
    <row r="51" spans="1:33" s="3" customFormat="1" x14ac:dyDescent="0.25">
      <c r="A51" s="105"/>
      <c r="B51" s="93"/>
      <c r="C51" s="42" t="str">
        <f>IF(ISNA(VLOOKUP(B51,BDD_NORD[],2,FALSE)),"",VLOOKUP(B51,BDD_NORD[],2,FALSE))</f>
        <v/>
      </c>
      <c r="D51" s="42" t="str">
        <f>IF(ISNA(VLOOKUP(B51,BDD_NORD[],3,FALSE)),"",VLOOKUP(B51,BDD_NORD[],3,FALSE))</f>
        <v/>
      </c>
      <c r="E51" s="42" t="str">
        <f>IF(ISNA(VLOOKUP(B51,BDD_NORD[],4,FALSE)),"",VLOOKUP(B51,BDD_NORD[],4,FALSE))</f>
        <v/>
      </c>
      <c r="F51" s="61"/>
      <c r="G51" s="70"/>
      <c r="H51" s="60"/>
      <c r="J51" s="73"/>
      <c r="K51" s="42" t="str">
        <f>IF(ISNA(VLOOKUP(J51,BDD_NORD[],2,FALSE)),"",VLOOKUP(J51,BDD_NORD[],2,FALSE))</f>
        <v/>
      </c>
      <c r="L51" s="42" t="str">
        <f>IF(ISNA(VLOOKUP(J51,BDD_NORD[],3,FALSE)),"",VLOOKUP(J51,BDD_NORD[],3,FALSE))</f>
        <v/>
      </c>
      <c r="M51" s="42" t="str">
        <f>IF(ISNA(VLOOKUP(J51,BDD_NORD[],4,FALSE)),"",VLOOKUP(J51,BDD_NORD[],4,FALSE))</f>
        <v/>
      </c>
      <c r="N51" s="64"/>
      <c r="O51" s="67"/>
      <c r="P51" s="42"/>
    </row>
    <row r="52" spans="1:33" s="3" customFormat="1" x14ac:dyDescent="0.25">
      <c r="A52" s="105"/>
      <c r="B52" s="93"/>
      <c r="C52" s="42" t="str">
        <f>IF(ISNA(VLOOKUP(B52,BDD_NORD[],2,FALSE)),"",VLOOKUP(B52,BDD_NORD[],2,FALSE))</f>
        <v/>
      </c>
      <c r="D52" s="42" t="str">
        <f>IF(ISNA(VLOOKUP(B52,BDD_NORD[],3,FALSE)),"",VLOOKUP(B52,BDD_NORD[],3,FALSE))</f>
        <v/>
      </c>
      <c r="E52" s="42" t="str">
        <f>IF(ISNA(VLOOKUP(B52,BDD_NORD[],4,FALSE)),"",VLOOKUP(B52,BDD_NORD[],4,FALSE))</f>
        <v/>
      </c>
      <c r="F52" s="61"/>
      <c r="G52" s="70"/>
      <c r="H52" s="60"/>
      <c r="J52" s="73"/>
      <c r="K52" s="42" t="str">
        <f>IF(ISNA(VLOOKUP(J52,BDD_NORD[],2,FALSE)),"",VLOOKUP(J52,BDD_NORD[],2,FALSE))</f>
        <v/>
      </c>
      <c r="L52" s="42" t="str">
        <f>IF(ISNA(VLOOKUP(J52,BDD_NORD[],3,FALSE)),"",VLOOKUP(J52,BDD_NORD[],3,FALSE))</f>
        <v/>
      </c>
      <c r="M52" s="42" t="str">
        <f>IF(ISNA(VLOOKUP(J52,BDD_NORD[],4,FALSE)),"",VLOOKUP(J52,BDD_NORD[],4,FALSE))</f>
        <v/>
      </c>
      <c r="N52" s="64"/>
      <c r="O52" s="67"/>
      <c r="P52" s="42"/>
    </row>
    <row r="53" spans="1:33" s="3" customFormat="1" ht="15.75" thickBot="1" x14ac:dyDescent="0.3">
      <c r="A53" s="105"/>
      <c r="B53" s="93"/>
      <c r="C53" s="42" t="str">
        <f>IF(ISNA(VLOOKUP(B53,BDD_NORD[],2,FALSE)),"",VLOOKUP(B53,BDD_NORD[],2,FALSE))</f>
        <v/>
      </c>
      <c r="D53" s="42" t="str">
        <f>IF(ISNA(VLOOKUP(B53,BDD_NORD[],3,FALSE)),"",VLOOKUP(B53,BDD_NORD[],3,FALSE))</f>
        <v/>
      </c>
      <c r="E53" s="42" t="str">
        <f>IF(ISNA(VLOOKUP(B53,BDD_NORD[],4,FALSE)),"",VLOOKUP(B53,BDD_NORD[],4,FALSE))</f>
        <v/>
      </c>
      <c r="F53" s="61"/>
      <c r="G53" s="71"/>
      <c r="H53" s="72"/>
      <c r="J53" s="73"/>
      <c r="K53" s="42" t="str">
        <f>IF(ISNA(VLOOKUP(J53,BDD_NORD[],2,FALSE)),"",VLOOKUP(J53,BDD_NORD[],2,FALSE))</f>
        <v/>
      </c>
      <c r="L53" s="42" t="str">
        <f>IF(ISNA(VLOOKUP(J53,BDD_NORD[],3,FALSE)),"",VLOOKUP(J53,BDD_NORD[],3,FALSE))</f>
        <v/>
      </c>
      <c r="M53" s="42" t="str">
        <f>IF(ISNA(VLOOKUP(J53,BDD_NORD[],4,FALSE)),"",VLOOKUP(J53,BDD_NORD[],4,FALSE))</f>
        <v/>
      </c>
      <c r="N53" s="64"/>
      <c r="O53" s="68"/>
      <c r="P53" s="84"/>
    </row>
    <row r="54" spans="1:33" ht="5.25" customHeight="1" x14ac:dyDescent="0.25">
      <c r="A54" s="77"/>
      <c r="B54" s="32"/>
      <c r="C54" s="32"/>
      <c r="D54" s="32"/>
      <c r="E54" s="32"/>
      <c r="F54" s="32"/>
      <c r="G54" s="32"/>
      <c r="H54" s="58"/>
      <c r="I54" s="44"/>
      <c r="J54" s="32"/>
      <c r="K54" s="32"/>
      <c r="L54" s="32"/>
      <c r="M54" s="32"/>
      <c r="N54" s="32"/>
      <c r="O54" s="32"/>
      <c r="P54" s="81"/>
    </row>
    <row r="55" spans="1:33" s="56" customFormat="1" ht="5.25" customHeight="1" x14ac:dyDescent="0.25">
      <c r="A55" s="86"/>
      <c r="P55" s="87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</row>
    <row r="56" spans="1:33" ht="15" customHeight="1" x14ac:dyDescent="0.25">
      <c r="A56" s="128" t="s">
        <v>650</v>
      </c>
      <c r="B56" s="131"/>
      <c r="C56" s="132"/>
      <c r="D56" s="132"/>
      <c r="E56" s="132"/>
      <c r="F56" s="132"/>
      <c r="G56" s="132"/>
      <c r="H56" s="132"/>
      <c r="I56" s="132"/>
      <c r="J56" s="132"/>
      <c r="K56" s="132"/>
      <c r="L56" s="132"/>
      <c r="M56" s="132"/>
      <c r="N56" s="132"/>
      <c r="O56" s="132"/>
      <c r="P56" s="133"/>
    </row>
    <row r="57" spans="1:33" x14ac:dyDescent="0.25">
      <c r="A57" s="129"/>
      <c r="B57" s="134"/>
      <c r="C57" s="135"/>
      <c r="D57" s="135"/>
      <c r="E57" s="135"/>
      <c r="F57" s="135"/>
      <c r="G57" s="135"/>
      <c r="H57" s="135"/>
      <c r="I57" s="135"/>
      <c r="J57" s="135"/>
      <c r="K57" s="135"/>
      <c r="L57" s="135"/>
      <c r="M57" s="135"/>
      <c r="N57" s="135"/>
      <c r="O57" s="135"/>
      <c r="P57" s="136"/>
    </row>
    <row r="58" spans="1:33" x14ac:dyDescent="0.25">
      <c r="A58" s="129"/>
      <c r="B58" s="134"/>
      <c r="C58" s="135"/>
      <c r="D58" s="135"/>
      <c r="E58" s="135"/>
      <c r="F58" s="135"/>
      <c r="G58" s="135"/>
      <c r="H58" s="135"/>
      <c r="I58" s="135"/>
      <c r="J58" s="135"/>
      <c r="K58" s="135"/>
      <c r="L58" s="135"/>
      <c r="M58" s="135"/>
      <c r="N58" s="135"/>
      <c r="O58" s="135"/>
      <c r="P58" s="136"/>
    </row>
    <row r="59" spans="1:33" x14ac:dyDescent="0.25">
      <c r="A59" s="129"/>
      <c r="B59" s="134"/>
      <c r="C59" s="135"/>
      <c r="D59" s="135"/>
      <c r="E59" s="135"/>
      <c r="F59" s="135"/>
      <c r="G59" s="135"/>
      <c r="H59" s="135"/>
      <c r="I59" s="135"/>
      <c r="J59" s="135"/>
      <c r="K59" s="135"/>
      <c r="L59" s="135"/>
      <c r="M59" s="135"/>
      <c r="N59" s="135"/>
      <c r="O59" s="135"/>
      <c r="P59" s="136"/>
    </row>
    <row r="60" spans="1:33" x14ac:dyDescent="0.25">
      <c r="A60" s="129"/>
      <c r="B60" s="134"/>
      <c r="C60" s="135"/>
      <c r="D60" s="135"/>
      <c r="E60" s="135"/>
      <c r="F60" s="135"/>
      <c r="G60" s="135"/>
      <c r="H60" s="135"/>
      <c r="I60" s="135"/>
      <c r="J60" s="135"/>
      <c r="K60" s="135"/>
      <c r="L60" s="135"/>
      <c r="M60" s="135"/>
      <c r="N60" s="135"/>
      <c r="O60" s="135"/>
      <c r="P60" s="136"/>
    </row>
    <row r="61" spans="1:33" x14ac:dyDescent="0.25">
      <c r="A61" s="130"/>
      <c r="B61" s="137"/>
      <c r="C61" s="138"/>
      <c r="D61" s="138"/>
      <c r="E61" s="138"/>
      <c r="F61" s="138"/>
      <c r="G61" s="138"/>
      <c r="H61" s="138"/>
      <c r="I61" s="138"/>
      <c r="J61" s="138"/>
      <c r="K61" s="138"/>
      <c r="L61" s="138"/>
      <c r="M61" s="138"/>
      <c r="N61" s="138"/>
      <c r="O61" s="138"/>
      <c r="P61" s="139"/>
    </row>
    <row r="62" spans="1:33" x14ac:dyDescent="0.25">
      <c r="A62" s="80"/>
      <c r="B62" s="32"/>
      <c r="C62" s="32"/>
      <c r="D62" s="32"/>
      <c r="E62" s="58"/>
      <c r="F62" s="58"/>
      <c r="G62" s="58"/>
      <c r="H62" s="58"/>
      <c r="I62" s="44"/>
      <c r="J62" s="32"/>
      <c r="K62" s="32"/>
      <c r="L62" s="32"/>
      <c r="M62" s="32"/>
      <c r="N62" s="32"/>
      <c r="O62" s="32"/>
      <c r="P62" s="81"/>
    </row>
    <row r="63" spans="1:33" x14ac:dyDescent="0.25">
      <c r="A63" s="88"/>
      <c r="B63" s="89"/>
      <c r="C63" s="89"/>
      <c r="D63" s="89"/>
      <c r="E63" s="89"/>
      <c r="F63" s="90"/>
      <c r="G63" s="90"/>
      <c r="H63" s="90"/>
      <c r="I63" s="90"/>
      <c r="J63" s="74" t="s">
        <v>649</v>
      </c>
      <c r="K63" s="117"/>
      <c r="L63" s="118"/>
      <c r="M63" s="118"/>
      <c r="N63" s="118"/>
      <c r="O63" s="118"/>
      <c r="P63" s="119"/>
    </row>
  </sheetData>
  <mergeCells count="47">
    <mergeCell ref="B7:H7"/>
    <mergeCell ref="J7:P7"/>
    <mergeCell ref="B37:D37"/>
    <mergeCell ref="A56:A61"/>
    <mergeCell ref="B56:P61"/>
    <mergeCell ref="J25:L25"/>
    <mergeCell ref="J26:L26"/>
    <mergeCell ref="J27:L27"/>
    <mergeCell ref="A8:A36"/>
    <mergeCell ref="A40:A45"/>
    <mergeCell ref="K63:P63"/>
    <mergeCell ref="J20:L20"/>
    <mergeCell ref="J21:L21"/>
    <mergeCell ref="J35:L35"/>
    <mergeCell ref="M37:P37"/>
    <mergeCell ref="E37:H37"/>
    <mergeCell ref="J37:L37"/>
    <mergeCell ref="J31:L31"/>
    <mergeCell ref="J32:L32"/>
    <mergeCell ref="J33:L33"/>
    <mergeCell ref="J34:L34"/>
    <mergeCell ref="J36:L36"/>
    <mergeCell ref="J23:L23"/>
    <mergeCell ref="J30:L30"/>
    <mergeCell ref="J8:L8"/>
    <mergeCell ref="J9:L9"/>
    <mergeCell ref="J10:L10"/>
    <mergeCell ref="J11:L11"/>
    <mergeCell ref="J12:L12"/>
    <mergeCell ref="J13:L13"/>
    <mergeCell ref="J14:L14"/>
    <mergeCell ref="J15:L15"/>
    <mergeCell ref="J16:L16"/>
    <mergeCell ref="J17:L17"/>
    <mergeCell ref="J22:L22"/>
    <mergeCell ref="J24:L24"/>
    <mergeCell ref="J28:L28"/>
    <mergeCell ref="J29:L29"/>
    <mergeCell ref="A47:A53"/>
    <mergeCell ref="L1:P3"/>
    <mergeCell ref="J5:P5"/>
    <mergeCell ref="B5:H5"/>
    <mergeCell ref="B6:D6"/>
    <mergeCell ref="J6:L6"/>
    <mergeCell ref="C2:J2"/>
    <mergeCell ref="J18:L18"/>
    <mergeCell ref="J19:L19"/>
  </mergeCells>
  <dataValidations count="3">
    <dataValidation type="list" allowBlank="1" showInputMessage="1" showErrorMessage="1" sqref="H8:H36 Q40:R46 N47:N53 F40:F45 N40:N45 P8:P36" xr:uid="{00000000-0002-0000-0200-000000000000}">
      <formula1>STATUT</formula1>
    </dataValidation>
    <dataValidation type="list" allowBlank="1" showInputMessage="1" showErrorMessage="1" sqref="J8:J36 B40:B45 J40:J45 J47:J53 B47:B53" xr:uid="{00000000-0002-0000-0200-000001000000}">
      <formula1>MAT_NORD</formula1>
    </dataValidation>
    <dataValidation type="list" allowBlank="1" showInputMessage="1" showErrorMessage="1" sqref="B7:H7 J7:P7" xr:uid="{00000000-0002-0000-0200-000002000000}">
      <formula1>Equipes</formula1>
    </dataValidation>
  </dataValidations>
  <pageMargins left="0" right="0" top="0" bottom="0" header="0" footer="0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3:M226"/>
  <sheetViews>
    <sheetView topLeftCell="A3" zoomScale="90" zoomScaleNormal="90" workbookViewId="0">
      <selection activeCell="D19" sqref="D19"/>
    </sheetView>
  </sheetViews>
  <sheetFormatPr baseColWidth="10" defaultRowHeight="15" x14ac:dyDescent="0.25"/>
  <cols>
    <col min="2" max="2" width="31.140625" bestFit="1" customWidth="1"/>
    <col min="3" max="3" width="8.7109375" bestFit="1" customWidth="1"/>
    <col min="6" max="6" width="12" bestFit="1" customWidth="1"/>
    <col min="8" max="8" width="14.28515625" bestFit="1" customWidth="1"/>
    <col min="9" max="9" width="24.7109375" bestFit="1" customWidth="1"/>
    <col min="10" max="10" width="27.5703125" bestFit="1" customWidth="1"/>
    <col min="11" max="11" width="26.85546875" bestFit="1" customWidth="1"/>
    <col min="12" max="12" width="29.42578125" bestFit="1" customWidth="1"/>
  </cols>
  <sheetData>
    <row r="3" spans="1:13" x14ac:dyDescent="0.25">
      <c r="A3" s="14"/>
      <c r="B3" s="35" t="s">
        <v>2</v>
      </c>
      <c r="C3" s="35" t="s">
        <v>658</v>
      </c>
      <c r="D3" s="14" t="s">
        <v>1</v>
      </c>
      <c r="E3" s="13" t="s">
        <v>0</v>
      </c>
      <c r="F3" s="13" t="s">
        <v>663</v>
      </c>
      <c r="G3" s="14" t="s">
        <v>3</v>
      </c>
      <c r="I3" s="38" t="s">
        <v>658</v>
      </c>
      <c r="J3" s="1" t="s">
        <v>545</v>
      </c>
      <c r="K3" s="1" t="s">
        <v>566</v>
      </c>
      <c r="L3" s="1" t="s">
        <v>549</v>
      </c>
      <c r="M3" s="1" t="s">
        <v>565</v>
      </c>
    </row>
    <row r="4" spans="1:13" x14ac:dyDescent="0.25">
      <c r="B4" s="16" t="s">
        <v>5</v>
      </c>
      <c r="C4" s="95" t="s">
        <v>659</v>
      </c>
      <c r="D4" s="16" t="s">
        <v>7</v>
      </c>
      <c r="E4" s="33">
        <v>3631</v>
      </c>
      <c r="F4" s="33" t="s">
        <v>265</v>
      </c>
      <c r="G4" s="16" t="s">
        <v>9</v>
      </c>
      <c r="I4" s="97" t="s">
        <v>662</v>
      </c>
      <c r="J4" s="1" t="s">
        <v>529</v>
      </c>
      <c r="K4" s="1" t="s">
        <v>257</v>
      </c>
      <c r="L4" s="1" t="s">
        <v>546</v>
      </c>
      <c r="M4" s="1" t="s">
        <v>550</v>
      </c>
    </row>
    <row r="5" spans="1:13" x14ac:dyDescent="0.25">
      <c r="B5" s="16" t="s">
        <v>8</v>
      </c>
      <c r="C5" s="95" t="s">
        <v>659</v>
      </c>
      <c r="D5" s="16" t="s">
        <v>10</v>
      </c>
      <c r="E5" s="33">
        <v>1820</v>
      </c>
      <c r="F5" s="33" t="s">
        <v>265</v>
      </c>
      <c r="G5" s="16" t="s">
        <v>9</v>
      </c>
      <c r="I5" s="95" t="s">
        <v>659</v>
      </c>
      <c r="J5" s="1" t="s">
        <v>530</v>
      </c>
      <c r="K5" s="1" t="s">
        <v>257</v>
      </c>
      <c r="L5" s="1" t="s">
        <v>547</v>
      </c>
      <c r="M5" s="1" t="s">
        <v>546</v>
      </c>
    </row>
    <row r="6" spans="1:13" x14ac:dyDescent="0.25">
      <c r="B6" s="16" t="s">
        <v>11</v>
      </c>
      <c r="C6" s="95" t="s">
        <v>659</v>
      </c>
      <c r="D6" s="16" t="s">
        <v>13</v>
      </c>
      <c r="E6" s="33">
        <v>3841</v>
      </c>
      <c r="F6" s="33" t="s">
        <v>265</v>
      </c>
      <c r="G6" s="16" t="s">
        <v>9</v>
      </c>
      <c r="H6" s="12"/>
      <c r="I6" s="95" t="s">
        <v>660</v>
      </c>
      <c r="J6" s="1" t="s">
        <v>531</v>
      </c>
      <c r="K6" s="1" t="s">
        <v>257</v>
      </c>
      <c r="L6" s="1" t="s">
        <v>548</v>
      </c>
      <c r="M6" s="1" t="s">
        <v>551</v>
      </c>
    </row>
    <row r="7" spans="1:13" x14ac:dyDescent="0.25">
      <c r="B7" s="16" t="s">
        <v>12</v>
      </c>
      <c r="C7" s="95" t="s">
        <v>659</v>
      </c>
      <c r="D7" s="16" t="s">
        <v>13</v>
      </c>
      <c r="E7" s="33">
        <v>1057</v>
      </c>
      <c r="F7" s="33" t="s">
        <v>265</v>
      </c>
      <c r="G7" s="16" t="s">
        <v>9</v>
      </c>
      <c r="I7" s="95" t="s">
        <v>661</v>
      </c>
      <c r="J7" s="1" t="s">
        <v>532</v>
      </c>
      <c r="K7" s="1" t="s">
        <v>257</v>
      </c>
      <c r="M7" s="1" t="s">
        <v>552</v>
      </c>
    </row>
    <row r="8" spans="1:13" x14ac:dyDescent="0.25">
      <c r="B8" s="101" t="s">
        <v>14</v>
      </c>
      <c r="C8" s="100" t="s">
        <v>659</v>
      </c>
      <c r="D8" s="101" t="s">
        <v>7</v>
      </c>
      <c r="E8" s="33">
        <v>567</v>
      </c>
      <c r="F8" s="33" t="s">
        <v>265</v>
      </c>
      <c r="G8" s="101" t="s">
        <v>9</v>
      </c>
      <c r="I8" s="95" t="s">
        <v>657</v>
      </c>
      <c r="J8" s="1" t="s">
        <v>257</v>
      </c>
      <c r="M8" s="1" t="s">
        <v>553</v>
      </c>
    </row>
    <row r="9" spans="1:13" x14ac:dyDescent="0.25">
      <c r="B9" s="16" t="s">
        <v>15</v>
      </c>
      <c r="C9" s="95" t="s">
        <v>659</v>
      </c>
      <c r="D9" s="16" t="s">
        <v>10</v>
      </c>
      <c r="E9" s="33">
        <v>4374</v>
      </c>
      <c r="F9" s="33" t="s">
        <v>265</v>
      </c>
      <c r="G9" s="16" t="s">
        <v>9</v>
      </c>
      <c r="J9" s="1" t="s">
        <v>529</v>
      </c>
      <c r="M9" s="1" t="s">
        <v>554</v>
      </c>
    </row>
    <row r="10" spans="1:13" x14ac:dyDescent="0.25">
      <c r="B10" s="16" t="s">
        <v>16</v>
      </c>
      <c r="C10" s="95" t="s">
        <v>659</v>
      </c>
      <c r="D10" s="16" t="s">
        <v>13</v>
      </c>
      <c r="E10" s="33">
        <v>3737</v>
      </c>
      <c r="F10" s="33" t="s">
        <v>265</v>
      </c>
      <c r="G10" s="16" t="s">
        <v>9</v>
      </c>
      <c r="J10" s="1" t="s">
        <v>533</v>
      </c>
      <c r="M10" s="1" t="s">
        <v>555</v>
      </c>
    </row>
    <row r="11" spans="1:13" x14ac:dyDescent="0.25">
      <c r="B11" s="16" t="s">
        <v>17</v>
      </c>
      <c r="C11" s="95" t="s">
        <v>659</v>
      </c>
      <c r="D11" s="16" t="s">
        <v>10</v>
      </c>
      <c r="E11" s="33">
        <v>3587</v>
      </c>
      <c r="F11" s="33" t="s">
        <v>265</v>
      </c>
      <c r="G11" s="16" t="s">
        <v>9</v>
      </c>
      <c r="J11" s="1" t="s">
        <v>530</v>
      </c>
      <c r="M11" s="1" t="s">
        <v>556</v>
      </c>
    </row>
    <row r="12" spans="1:13" x14ac:dyDescent="0.25">
      <c r="B12" s="16" t="s">
        <v>18</v>
      </c>
      <c r="C12" s="95" t="s">
        <v>659</v>
      </c>
      <c r="D12" s="16" t="s">
        <v>22</v>
      </c>
      <c r="E12" s="33">
        <v>417</v>
      </c>
      <c r="F12" s="33" t="s">
        <v>265</v>
      </c>
      <c r="G12" s="16" t="s">
        <v>9</v>
      </c>
      <c r="J12" s="1" t="s">
        <v>534</v>
      </c>
      <c r="M12" s="1" t="s">
        <v>557</v>
      </c>
    </row>
    <row r="13" spans="1:13" x14ac:dyDescent="0.25">
      <c r="B13" s="16" t="s">
        <v>19</v>
      </c>
      <c r="C13" s="95" t="s">
        <v>659</v>
      </c>
      <c r="D13" s="16" t="s">
        <v>13</v>
      </c>
      <c r="E13" s="33">
        <v>4291</v>
      </c>
      <c r="F13" s="33" t="s">
        <v>265</v>
      </c>
      <c r="G13" s="16" t="s">
        <v>9</v>
      </c>
      <c r="J13" s="1" t="s">
        <v>531</v>
      </c>
      <c r="M13" s="1" t="s">
        <v>558</v>
      </c>
    </row>
    <row r="14" spans="1:13" x14ac:dyDescent="0.25">
      <c r="B14" s="16" t="s">
        <v>20</v>
      </c>
      <c r="C14" s="95" t="s">
        <v>659</v>
      </c>
      <c r="D14" s="16" t="s">
        <v>7</v>
      </c>
      <c r="E14" s="33">
        <v>4587</v>
      </c>
      <c r="F14" s="33" t="s">
        <v>265</v>
      </c>
      <c r="G14" s="16" t="s">
        <v>9</v>
      </c>
      <c r="J14" s="1" t="s">
        <v>532</v>
      </c>
      <c r="M14" s="1" t="s">
        <v>547</v>
      </c>
    </row>
    <row r="15" spans="1:13" x14ac:dyDescent="0.25">
      <c r="B15" s="16" t="s">
        <v>21</v>
      </c>
      <c r="C15" s="95" t="s">
        <v>659</v>
      </c>
      <c r="D15" s="16" t="s">
        <v>22</v>
      </c>
      <c r="E15" s="33">
        <v>436</v>
      </c>
      <c r="F15" s="33" t="s">
        <v>265</v>
      </c>
      <c r="G15" s="16" t="s">
        <v>9</v>
      </c>
      <c r="J15" s="1" t="s">
        <v>535</v>
      </c>
      <c r="M15" s="1" t="s">
        <v>559</v>
      </c>
    </row>
    <row r="16" spans="1:13" x14ac:dyDescent="0.25">
      <c r="B16" s="16" t="s">
        <v>23</v>
      </c>
      <c r="C16" s="95" t="s">
        <v>659</v>
      </c>
      <c r="D16" s="16" t="s">
        <v>13</v>
      </c>
      <c r="E16" s="33">
        <v>4419</v>
      </c>
      <c r="F16" s="33" t="s">
        <v>265</v>
      </c>
      <c r="G16" s="16" t="s">
        <v>9</v>
      </c>
      <c r="J16" s="1" t="s">
        <v>536</v>
      </c>
      <c r="M16" s="1" t="s">
        <v>548</v>
      </c>
    </row>
    <row r="17" spans="2:13" x14ac:dyDescent="0.25">
      <c r="B17" s="16" t="s">
        <v>24</v>
      </c>
      <c r="C17" s="95" t="s">
        <v>659</v>
      </c>
      <c r="D17" s="16" t="s">
        <v>13</v>
      </c>
      <c r="E17" s="33">
        <v>4589</v>
      </c>
      <c r="F17" s="33" t="s">
        <v>265</v>
      </c>
      <c r="G17" s="16" t="s">
        <v>9</v>
      </c>
      <c r="J17" s="1" t="s">
        <v>537</v>
      </c>
      <c r="M17" s="1" t="s">
        <v>560</v>
      </c>
    </row>
    <row r="18" spans="2:13" x14ac:dyDescent="0.25">
      <c r="B18" s="16" t="s">
        <v>25</v>
      </c>
      <c r="C18" s="95" t="s">
        <v>659</v>
      </c>
      <c r="D18" s="16" t="s">
        <v>37</v>
      </c>
      <c r="E18" s="33">
        <v>1569</v>
      </c>
      <c r="F18" s="33" t="s">
        <v>265</v>
      </c>
      <c r="G18" s="16" t="s">
        <v>9</v>
      </c>
      <c r="J18" s="1" t="s">
        <v>538</v>
      </c>
      <c r="M18" s="1" t="s">
        <v>561</v>
      </c>
    </row>
    <row r="19" spans="2:13" x14ac:dyDescent="0.25">
      <c r="B19" s="16" t="s">
        <v>26</v>
      </c>
      <c r="C19" s="95" t="s">
        <v>659</v>
      </c>
      <c r="D19" s="16" t="s">
        <v>37</v>
      </c>
      <c r="E19" s="33">
        <v>1165</v>
      </c>
      <c r="F19" s="33" t="s">
        <v>265</v>
      </c>
      <c r="G19" s="16" t="s">
        <v>9</v>
      </c>
      <c r="J19" s="1" t="s">
        <v>539</v>
      </c>
      <c r="M19" s="1" t="s">
        <v>562</v>
      </c>
    </row>
    <row r="20" spans="2:13" x14ac:dyDescent="0.25">
      <c r="B20" s="16" t="s">
        <v>27</v>
      </c>
      <c r="C20" s="95" t="s">
        <v>659</v>
      </c>
      <c r="D20" s="16" t="s">
        <v>10</v>
      </c>
      <c r="E20" s="33">
        <v>4423</v>
      </c>
      <c r="F20" s="33" t="s">
        <v>265</v>
      </c>
      <c r="G20" s="16" t="s">
        <v>9</v>
      </c>
      <c r="J20" s="1" t="s">
        <v>540</v>
      </c>
      <c r="M20" s="1" t="s">
        <v>563</v>
      </c>
    </row>
    <row r="21" spans="2:13" x14ac:dyDescent="0.25">
      <c r="B21" s="16" t="s">
        <v>28</v>
      </c>
      <c r="C21" s="95" t="s">
        <v>660</v>
      </c>
      <c r="D21" s="16" t="s">
        <v>10</v>
      </c>
      <c r="E21" s="33">
        <v>3096</v>
      </c>
      <c r="F21" s="33" t="s">
        <v>265</v>
      </c>
      <c r="G21" s="16" t="s">
        <v>9</v>
      </c>
      <c r="J21" s="1" t="s">
        <v>541</v>
      </c>
      <c r="M21" s="1" t="s">
        <v>564</v>
      </c>
    </row>
    <row r="22" spans="2:13" x14ac:dyDescent="0.25">
      <c r="B22" s="16" t="s">
        <v>29</v>
      </c>
      <c r="C22" s="95" t="s">
        <v>660</v>
      </c>
      <c r="D22" s="16" t="s">
        <v>37</v>
      </c>
      <c r="E22" s="33">
        <v>3733</v>
      </c>
      <c r="F22" s="33" t="s">
        <v>265</v>
      </c>
      <c r="G22" s="16" t="s">
        <v>9</v>
      </c>
      <c r="J22" s="1" t="s">
        <v>542</v>
      </c>
    </row>
    <row r="23" spans="2:13" x14ac:dyDescent="0.25">
      <c r="B23" s="16" t="s">
        <v>30</v>
      </c>
      <c r="C23" s="95" t="s">
        <v>660</v>
      </c>
      <c r="D23" s="16" t="s">
        <v>10</v>
      </c>
      <c r="E23" s="33">
        <v>1824</v>
      </c>
      <c r="F23" s="33" t="s">
        <v>265</v>
      </c>
      <c r="G23" s="16" t="s">
        <v>9</v>
      </c>
      <c r="J23" s="1" t="s">
        <v>543</v>
      </c>
    </row>
    <row r="24" spans="2:13" x14ac:dyDescent="0.25">
      <c r="B24" s="16" t="s">
        <v>31</v>
      </c>
      <c r="C24" s="95" t="s">
        <v>660</v>
      </c>
      <c r="D24" s="16" t="s">
        <v>7</v>
      </c>
      <c r="E24" s="33">
        <v>3925</v>
      </c>
      <c r="F24" s="33" t="s">
        <v>265</v>
      </c>
      <c r="G24" s="16" t="s">
        <v>9</v>
      </c>
      <c r="J24" s="1" t="s">
        <v>544</v>
      </c>
    </row>
    <row r="25" spans="2:13" x14ac:dyDescent="0.25">
      <c r="B25" s="16" t="s">
        <v>33</v>
      </c>
      <c r="C25" s="95" t="s">
        <v>660</v>
      </c>
      <c r="D25" s="16" t="s">
        <v>7</v>
      </c>
      <c r="E25" s="33">
        <v>3978</v>
      </c>
      <c r="F25" s="33" t="s">
        <v>265</v>
      </c>
      <c r="G25" s="16" t="s">
        <v>9</v>
      </c>
    </row>
    <row r="26" spans="2:13" x14ac:dyDescent="0.25">
      <c r="B26" s="16" t="s">
        <v>34</v>
      </c>
      <c r="C26" s="95" t="s">
        <v>660</v>
      </c>
      <c r="D26" s="16" t="s">
        <v>13</v>
      </c>
      <c r="E26" s="33">
        <v>4543</v>
      </c>
      <c r="F26" s="33" t="s">
        <v>265</v>
      </c>
      <c r="G26" s="16" t="s">
        <v>9</v>
      </c>
    </row>
    <row r="27" spans="2:13" x14ac:dyDescent="0.25">
      <c r="B27" s="16" t="s">
        <v>35</v>
      </c>
      <c r="C27" s="95" t="s">
        <v>660</v>
      </c>
      <c r="D27" s="16" t="s">
        <v>58</v>
      </c>
      <c r="E27" s="34">
        <v>1584</v>
      </c>
      <c r="F27" s="33" t="s">
        <v>265</v>
      </c>
      <c r="G27" s="16" t="s">
        <v>9</v>
      </c>
    </row>
    <row r="28" spans="2:13" x14ac:dyDescent="0.25">
      <c r="B28" s="16" t="s">
        <v>36</v>
      </c>
      <c r="C28" s="95" t="s">
        <v>660</v>
      </c>
      <c r="D28" s="16" t="s">
        <v>10</v>
      </c>
      <c r="E28" s="34">
        <v>4417</v>
      </c>
      <c r="F28" s="33" t="s">
        <v>265</v>
      </c>
      <c r="G28" s="16" t="s">
        <v>9</v>
      </c>
    </row>
    <row r="29" spans="2:13" x14ac:dyDescent="0.25">
      <c r="B29" s="16" t="s">
        <v>38</v>
      </c>
      <c r="C29" s="95" t="s">
        <v>660</v>
      </c>
      <c r="D29" s="16" t="s">
        <v>13</v>
      </c>
      <c r="E29" s="34">
        <v>1244</v>
      </c>
      <c r="F29" s="33" t="s">
        <v>265</v>
      </c>
      <c r="G29" s="16" t="s">
        <v>9</v>
      </c>
    </row>
    <row r="30" spans="2:13" x14ac:dyDescent="0.25">
      <c r="B30" s="16" t="s">
        <v>39</v>
      </c>
      <c r="C30" s="95" t="s">
        <v>660</v>
      </c>
      <c r="D30" s="16" t="s">
        <v>13</v>
      </c>
      <c r="E30" s="34">
        <v>951</v>
      </c>
      <c r="F30" s="33" t="s">
        <v>265</v>
      </c>
      <c r="G30" s="16" t="s">
        <v>9</v>
      </c>
    </row>
    <row r="31" spans="2:13" x14ac:dyDescent="0.25">
      <c r="B31" s="16" t="s">
        <v>40</v>
      </c>
      <c r="C31" s="95" t="s">
        <v>660</v>
      </c>
      <c r="D31" s="16" t="s">
        <v>13</v>
      </c>
      <c r="E31" s="34">
        <v>632</v>
      </c>
      <c r="F31" s="33" t="s">
        <v>265</v>
      </c>
      <c r="G31" s="16" t="s">
        <v>9</v>
      </c>
    </row>
    <row r="32" spans="2:13" x14ac:dyDescent="0.25">
      <c r="B32" s="16" t="s">
        <v>41</v>
      </c>
      <c r="C32" s="95" t="s">
        <v>660</v>
      </c>
      <c r="D32" s="16" t="s">
        <v>13</v>
      </c>
      <c r="E32" s="34">
        <v>4544</v>
      </c>
      <c r="F32" s="33" t="s">
        <v>265</v>
      </c>
      <c r="G32" s="16" t="s">
        <v>9</v>
      </c>
    </row>
    <row r="33" spans="2:7" x14ac:dyDescent="0.25">
      <c r="B33" s="16" t="s">
        <v>42</v>
      </c>
      <c r="C33" s="95" t="s">
        <v>660</v>
      </c>
      <c r="D33" s="16" t="s">
        <v>37</v>
      </c>
      <c r="E33" s="34">
        <v>4659</v>
      </c>
      <c r="F33" s="33" t="s">
        <v>265</v>
      </c>
      <c r="G33" s="16" t="s">
        <v>9</v>
      </c>
    </row>
    <row r="34" spans="2:7" x14ac:dyDescent="0.25">
      <c r="B34" s="16" t="s">
        <v>43</v>
      </c>
      <c r="C34" s="95" t="s">
        <v>660</v>
      </c>
      <c r="D34" s="16" t="s">
        <v>37</v>
      </c>
      <c r="E34" s="34">
        <v>4034</v>
      </c>
      <c r="F34" s="33" t="s">
        <v>265</v>
      </c>
      <c r="G34" s="16" t="s">
        <v>9</v>
      </c>
    </row>
    <row r="35" spans="2:7" x14ac:dyDescent="0.25">
      <c r="B35" s="16" t="s">
        <v>44</v>
      </c>
      <c r="C35" s="95" t="s">
        <v>660</v>
      </c>
      <c r="D35" s="16" t="s">
        <v>10</v>
      </c>
      <c r="E35" s="34">
        <v>1174</v>
      </c>
      <c r="F35" s="33" t="s">
        <v>265</v>
      </c>
      <c r="G35" s="16" t="s">
        <v>9</v>
      </c>
    </row>
    <row r="36" spans="2:7" x14ac:dyDescent="0.25">
      <c r="B36" s="16" t="s">
        <v>45</v>
      </c>
      <c r="C36" s="95" t="s">
        <v>660</v>
      </c>
      <c r="D36" s="16" t="s">
        <v>37</v>
      </c>
      <c r="E36" s="34">
        <v>3531</v>
      </c>
      <c r="F36" s="33" t="s">
        <v>265</v>
      </c>
      <c r="G36" s="16" t="s">
        <v>9</v>
      </c>
    </row>
    <row r="37" spans="2:7" x14ac:dyDescent="0.25">
      <c r="B37" s="16" t="s">
        <v>46</v>
      </c>
      <c r="C37" s="95" t="s">
        <v>660</v>
      </c>
      <c r="D37" s="16" t="s">
        <v>10</v>
      </c>
      <c r="E37" s="34">
        <v>4602</v>
      </c>
      <c r="F37" s="33" t="s">
        <v>265</v>
      </c>
      <c r="G37" s="16" t="s">
        <v>9</v>
      </c>
    </row>
    <row r="38" spans="2:7" x14ac:dyDescent="0.25">
      <c r="B38" s="16" t="s">
        <v>47</v>
      </c>
      <c r="C38" s="95" t="s">
        <v>660</v>
      </c>
      <c r="D38" s="16" t="s">
        <v>13</v>
      </c>
      <c r="E38" s="34">
        <v>3305</v>
      </c>
      <c r="F38" s="33" t="s">
        <v>265</v>
      </c>
      <c r="G38" s="16" t="s">
        <v>9</v>
      </c>
    </row>
    <row r="39" spans="2:7" x14ac:dyDescent="0.25">
      <c r="B39" s="16" t="s">
        <v>48</v>
      </c>
      <c r="C39" s="95" t="s">
        <v>660</v>
      </c>
      <c r="D39" s="16" t="s">
        <v>107</v>
      </c>
      <c r="E39" s="34">
        <v>2043</v>
      </c>
      <c r="F39" s="33" t="s">
        <v>265</v>
      </c>
      <c r="G39" s="16" t="s">
        <v>9</v>
      </c>
    </row>
    <row r="40" spans="2:7" x14ac:dyDescent="0.25">
      <c r="B40" s="16" t="s">
        <v>49</v>
      </c>
      <c r="C40" s="95" t="s">
        <v>660</v>
      </c>
      <c r="D40" s="16" t="s">
        <v>22</v>
      </c>
      <c r="E40" s="34">
        <v>3397</v>
      </c>
      <c r="F40" s="33" t="s">
        <v>265</v>
      </c>
      <c r="G40" s="16" t="s">
        <v>9</v>
      </c>
    </row>
    <row r="41" spans="2:7" x14ac:dyDescent="0.25">
      <c r="B41" s="16" t="s">
        <v>50</v>
      </c>
      <c r="C41" s="95" t="s">
        <v>660</v>
      </c>
      <c r="D41" s="16" t="s">
        <v>13</v>
      </c>
      <c r="E41" s="34">
        <v>4271</v>
      </c>
      <c r="F41" s="33" t="s">
        <v>265</v>
      </c>
      <c r="G41" s="16" t="s">
        <v>9</v>
      </c>
    </row>
    <row r="42" spans="2:7" x14ac:dyDescent="0.25">
      <c r="B42" s="16" t="s">
        <v>51</v>
      </c>
      <c r="C42" s="95" t="s">
        <v>661</v>
      </c>
      <c r="D42" s="16" t="s">
        <v>10</v>
      </c>
      <c r="E42" s="34">
        <v>514</v>
      </c>
      <c r="F42" s="33" t="s">
        <v>265</v>
      </c>
      <c r="G42" s="16" t="s">
        <v>9</v>
      </c>
    </row>
    <row r="43" spans="2:7" x14ac:dyDescent="0.25">
      <c r="B43" s="16" t="s">
        <v>52</v>
      </c>
      <c r="C43" s="95" t="s">
        <v>661</v>
      </c>
      <c r="D43" s="16" t="s">
        <v>10</v>
      </c>
      <c r="E43" s="34">
        <v>836</v>
      </c>
      <c r="F43" s="33" t="s">
        <v>265</v>
      </c>
      <c r="G43" s="16" t="s">
        <v>9</v>
      </c>
    </row>
    <row r="44" spans="2:7" x14ac:dyDescent="0.25">
      <c r="B44" s="16" t="s">
        <v>53</v>
      </c>
      <c r="C44" s="95" t="s">
        <v>661</v>
      </c>
      <c r="D44" s="16" t="s">
        <v>13</v>
      </c>
      <c r="E44" s="34">
        <v>3674</v>
      </c>
      <c r="F44" s="33" t="s">
        <v>265</v>
      </c>
      <c r="G44" s="16" t="s">
        <v>9</v>
      </c>
    </row>
    <row r="45" spans="2:7" x14ac:dyDescent="0.25">
      <c r="B45" s="16" t="s">
        <v>54</v>
      </c>
      <c r="C45" s="95" t="s">
        <v>661</v>
      </c>
      <c r="D45" s="16" t="s">
        <v>10</v>
      </c>
      <c r="E45" s="34">
        <v>3838</v>
      </c>
      <c r="F45" s="33" t="s">
        <v>265</v>
      </c>
      <c r="G45" s="16" t="s">
        <v>9</v>
      </c>
    </row>
    <row r="46" spans="2:7" x14ac:dyDescent="0.25">
      <c r="B46" s="16" t="s">
        <v>55</v>
      </c>
      <c r="C46" s="95" t="s">
        <v>661</v>
      </c>
      <c r="D46" s="16" t="s">
        <v>10</v>
      </c>
      <c r="E46" s="34">
        <v>1738</v>
      </c>
      <c r="F46" s="33" t="s">
        <v>265</v>
      </c>
      <c r="G46" s="16" t="s">
        <v>9</v>
      </c>
    </row>
    <row r="47" spans="2:7" x14ac:dyDescent="0.25">
      <c r="B47" s="16" t="s">
        <v>56</v>
      </c>
      <c r="C47" s="95" t="s">
        <v>661</v>
      </c>
      <c r="D47" s="16" t="s">
        <v>13</v>
      </c>
      <c r="E47" s="34">
        <v>4391</v>
      </c>
      <c r="F47" s="33" t="s">
        <v>265</v>
      </c>
      <c r="G47" s="16" t="s">
        <v>9</v>
      </c>
    </row>
    <row r="48" spans="2:7" x14ac:dyDescent="0.25">
      <c r="B48" s="16" t="s">
        <v>57</v>
      </c>
      <c r="C48" s="95" t="s">
        <v>661</v>
      </c>
      <c r="D48" s="16" t="s">
        <v>10</v>
      </c>
      <c r="E48" s="34">
        <v>3395</v>
      </c>
      <c r="F48" s="33" t="s">
        <v>265</v>
      </c>
      <c r="G48" s="16" t="s">
        <v>9</v>
      </c>
    </row>
    <row r="49" spans="2:7" x14ac:dyDescent="0.25">
      <c r="B49" s="16" t="s">
        <v>59</v>
      </c>
      <c r="C49" s="95" t="s">
        <v>661</v>
      </c>
      <c r="D49" s="16" t="s">
        <v>10</v>
      </c>
      <c r="E49" s="34">
        <v>3304</v>
      </c>
      <c r="F49" s="33" t="s">
        <v>265</v>
      </c>
      <c r="G49" s="16" t="s">
        <v>9</v>
      </c>
    </row>
    <row r="50" spans="2:7" x14ac:dyDescent="0.25">
      <c r="B50" s="16" t="s">
        <v>60</v>
      </c>
      <c r="C50" s="95" t="s">
        <v>661</v>
      </c>
      <c r="D50" s="16" t="s">
        <v>37</v>
      </c>
      <c r="E50" s="34">
        <v>3343</v>
      </c>
      <c r="F50" s="33" t="s">
        <v>265</v>
      </c>
      <c r="G50" s="16" t="s">
        <v>9</v>
      </c>
    </row>
    <row r="51" spans="2:7" x14ac:dyDescent="0.25">
      <c r="B51" s="16" t="s">
        <v>61</v>
      </c>
      <c r="C51" s="95" t="s">
        <v>661</v>
      </c>
      <c r="D51" s="16" t="s">
        <v>58</v>
      </c>
      <c r="E51" s="34">
        <v>3546</v>
      </c>
      <c r="F51" s="33" t="s">
        <v>265</v>
      </c>
      <c r="G51" s="16" t="s">
        <v>9</v>
      </c>
    </row>
    <row r="52" spans="2:7" x14ac:dyDescent="0.25">
      <c r="B52" s="16" t="s">
        <v>62</v>
      </c>
      <c r="C52" s="95" t="s">
        <v>661</v>
      </c>
      <c r="D52" s="16" t="s">
        <v>13</v>
      </c>
      <c r="E52" s="34">
        <v>1698</v>
      </c>
      <c r="F52" s="33" t="s">
        <v>265</v>
      </c>
      <c r="G52" s="16" t="s">
        <v>9</v>
      </c>
    </row>
    <row r="53" spans="2:7" x14ac:dyDescent="0.25">
      <c r="B53" s="16" t="s">
        <v>63</v>
      </c>
      <c r="C53" s="95" t="s">
        <v>661</v>
      </c>
      <c r="D53" s="16" t="s">
        <v>7</v>
      </c>
      <c r="E53" s="34">
        <v>737</v>
      </c>
      <c r="F53" s="33" t="s">
        <v>265</v>
      </c>
      <c r="G53" s="16" t="s">
        <v>9</v>
      </c>
    </row>
    <row r="54" spans="2:7" x14ac:dyDescent="0.25">
      <c r="B54" s="16" t="s">
        <v>64</v>
      </c>
      <c r="C54" s="95" t="s">
        <v>661</v>
      </c>
      <c r="D54" s="16" t="s">
        <v>37</v>
      </c>
      <c r="E54" s="34">
        <v>3835</v>
      </c>
      <c r="F54" s="33" t="s">
        <v>265</v>
      </c>
      <c r="G54" s="16" t="s">
        <v>9</v>
      </c>
    </row>
    <row r="55" spans="2:7" x14ac:dyDescent="0.25">
      <c r="B55" s="16" t="s">
        <v>65</v>
      </c>
      <c r="C55" s="95" t="s">
        <v>661</v>
      </c>
      <c r="D55" s="16" t="s">
        <v>10</v>
      </c>
      <c r="E55" s="34">
        <v>3169</v>
      </c>
      <c r="F55" s="33" t="s">
        <v>265</v>
      </c>
      <c r="G55" s="16" t="s">
        <v>9</v>
      </c>
    </row>
    <row r="56" spans="2:7" x14ac:dyDescent="0.25">
      <c r="B56" s="16" t="s">
        <v>66</v>
      </c>
      <c r="C56" s="95" t="s">
        <v>661</v>
      </c>
      <c r="D56" s="16" t="s">
        <v>107</v>
      </c>
      <c r="E56" s="34">
        <v>1895</v>
      </c>
      <c r="F56" s="33" t="s">
        <v>265</v>
      </c>
      <c r="G56" s="16" t="s">
        <v>9</v>
      </c>
    </row>
    <row r="57" spans="2:7" x14ac:dyDescent="0.25">
      <c r="B57" s="16" t="s">
        <v>67</v>
      </c>
      <c r="C57" s="95" t="s">
        <v>661</v>
      </c>
      <c r="D57" s="16" t="s">
        <v>10</v>
      </c>
      <c r="E57" s="34">
        <v>3730</v>
      </c>
      <c r="F57" s="33" t="s">
        <v>265</v>
      </c>
      <c r="G57" s="16" t="s">
        <v>9</v>
      </c>
    </row>
    <row r="58" spans="2:7" x14ac:dyDescent="0.25">
      <c r="B58" s="16" t="s">
        <v>68</v>
      </c>
      <c r="C58" s="95" t="s">
        <v>661</v>
      </c>
      <c r="D58" s="16" t="s">
        <v>37</v>
      </c>
      <c r="E58" s="34">
        <v>3980</v>
      </c>
      <c r="F58" s="33" t="s">
        <v>265</v>
      </c>
      <c r="G58" s="16" t="s">
        <v>9</v>
      </c>
    </row>
    <row r="59" spans="2:7" x14ac:dyDescent="0.25">
      <c r="B59" s="16" t="s">
        <v>69</v>
      </c>
      <c r="C59" s="95" t="s">
        <v>661</v>
      </c>
      <c r="D59" s="16" t="s">
        <v>10</v>
      </c>
      <c r="E59" s="34">
        <v>2365</v>
      </c>
      <c r="F59" s="33" t="s">
        <v>265</v>
      </c>
      <c r="G59" s="16" t="s">
        <v>9</v>
      </c>
    </row>
    <row r="60" spans="2:7" x14ac:dyDescent="0.25">
      <c r="B60" s="16" t="s">
        <v>70</v>
      </c>
      <c r="C60" s="95" t="s">
        <v>661</v>
      </c>
      <c r="D60" s="16" t="s">
        <v>13</v>
      </c>
      <c r="E60" s="34">
        <v>3004</v>
      </c>
      <c r="F60" s="33" t="s">
        <v>265</v>
      </c>
      <c r="G60" s="16" t="s">
        <v>9</v>
      </c>
    </row>
    <row r="61" spans="2:7" x14ac:dyDescent="0.25">
      <c r="B61" s="16" t="s">
        <v>71</v>
      </c>
      <c r="C61" s="95" t="s">
        <v>657</v>
      </c>
      <c r="D61" s="16" t="s">
        <v>10</v>
      </c>
      <c r="E61" s="34">
        <v>4506</v>
      </c>
      <c r="F61" s="33" t="s">
        <v>265</v>
      </c>
      <c r="G61" s="16" t="s">
        <v>9</v>
      </c>
    </row>
    <row r="62" spans="2:7" x14ac:dyDescent="0.25">
      <c r="B62" s="16" t="s">
        <v>72</v>
      </c>
      <c r="C62" s="95" t="s">
        <v>657</v>
      </c>
      <c r="D62" s="16" t="s">
        <v>10</v>
      </c>
      <c r="E62" s="34">
        <v>1007</v>
      </c>
      <c r="F62" s="33" t="s">
        <v>265</v>
      </c>
      <c r="G62" s="16" t="s">
        <v>9</v>
      </c>
    </row>
    <row r="63" spans="2:7" x14ac:dyDescent="0.25">
      <c r="B63" s="16" t="s">
        <v>74</v>
      </c>
      <c r="C63" s="95" t="s">
        <v>657</v>
      </c>
      <c r="D63" s="16" t="s">
        <v>13</v>
      </c>
      <c r="E63" s="34">
        <v>4273</v>
      </c>
      <c r="F63" s="33" t="s">
        <v>265</v>
      </c>
      <c r="G63" s="16" t="s">
        <v>9</v>
      </c>
    </row>
    <row r="64" spans="2:7" x14ac:dyDescent="0.25">
      <c r="B64" s="16" t="s">
        <v>73</v>
      </c>
      <c r="C64" s="95" t="s">
        <v>657</v>
      </c>
      <c r="D64" s="16" t="s">
        <v>37</v>
      </c>
      <c r="E64" s="34">
        <v>4657</v>
      </c>
      <c r="F64" s="33" t="s">
        <v>265</v>
      </c>
      <c r="G64" s="16" t="s">
        <v>9</v>
      </c>
    </row>
    <row r="65" spans="2:7" x14ac:dyDescent="0.25">
      <c r="B65" s="16" t="s">
        <v>75</v>
      </c>
      <c r="C65" s="95" t="s">
        <v>657</v>
      </c>
      <c r="D65" s="16" t="s">
        <v>7</v>
      </c>
      <c r="E65" s="34">
        <v>764</v>
      </c>
      <c r="F65" s="33" t="s">
        <v>265</v>
      </c>
      <c r="G65" s="16" t="s">
        <v>9</v>
      </c>
    </row>
    <row r="66" spans="2:7" x14ac:dyDescent="0.25">
      <c r="B66" s="16" t="s">
        <v>76</v>
      </c>
      <c r="C66" s="95" t="s">
        <v>657</v>
      </c>
      <c r="D66" s="16" t="s">
        <v>13</v>
      </c>
      <c r="E66" s="34">
        <v>4505</v>
      </c>
      <c r="F66" s="33" t="s">
        <v>265</v>
      </c>
      <c r="G66" s="16" t="s">
        <v>9</v>
      </c>
    </row>
    <row r="67" spans="2:7" x14ac:dyDescent="0.25">
      <c r="B67" s="16" t="s">
        <v>77</v>
      </c>
      <c r="C67" s="95" t="s">
        <v>657</v>
      </c>
      <c r="D67" s="16" t="s">
        <v>58</v>
      </c>
      <c r="E67" s="34">
        <v>4348</v>
      </c>
      <c r="F67" s="33" t="s">
        <v>265</v>
      </c>
      <c r="G67" s="16" t="s">
        <v>9</v>
      </c>
    </row>
    <row r="68" spans="2:7" x14ac:dyDescent="0.25">
      <c r="B68" s="16" t="s">
        <v>78</v>
      </c>
      <c r="C68" s="95" t="s">
        <v>657</v>
      </c>
      <c r="D68" s="16" t="s">
        <v>10</v>
      </c>
      <c r="E68" s="34">
        <v>4393</v>
      </c>
      <c r="F68" s="33" t="s">
        <v>265</v>
      </c>
      <c r="G68" s="16" t="s">
        <v>9</v>
      </c>
    </row>
    <row r="69" spans="2:7" x14ac:dyDescent="0.25">
      <c r="B69" s="16" t="s">
        <v>79</v>
      </c>
      <c r="C69" s="95" t="s">
        <v>657</v>
      </c>
      <c r="D69" s="16" t="s">
        <v>13</v>
      </c>
      <c r="E69" s="34">
        <v>3165</v>
      </c>
      <c r="F69" s="33" t="s">
        <v>265</v>
      </c>
      <c r="G69" s="16" t="s">
        <v>9</v>
      </c>
    </row>
    <row r="70" spans="2:7" x14ac:dyDescent="0.25">
      <c r="B70" s="16" t="s">
        <v>80</v>
      </c>
      <c r="C70" s="95" t="s">
        <v>657</v>
      </c>
      <c r="D70" s="16" t="s">
        <v>58</v>
      </c>
      <c r="E70" s="34">
        <v>4542</v>
      </c>
      <c r="F70" s="33" t="s">
        <v>265</v>
      </c>
      <c r="G70" s="16" t="s">
        <v>9</v>
      </c>
    </row>
    <row r="71" spans="2:7" x14ac:dyDescent="0.25">
      <c r="B71" s="16" t="s">
        <v>81</v>
      </c>
      <c r="C71" s="95" t="s">
        <v>657</v>
      </c>
      <c r="D71" s="16" t="s">
        <v>37</v>
      </c>
      <c r="E71" s="34">
        <v>3977</v>
      </c>
      <c r="F71" s="33" t="s">
        <v>265</v>
      </c>
      <c r="G71" s="16" t="s">
        <v>9</v>
      </c>
    </row>
    <row r="72" spans="2:7" x14ac:dyDescent="0.25">
      <c r="B72" s="16" t="s">
        <v>82</v>
      </c>
      <c r="C72" s="95" t="s">
        <v>657</v>
      </c>
      <c r="D72" s="16" t="s">
        <v>13</v>
      </c>
      <c r="E72" s="34">
        <v>3741</v>
      </c>
      <c r="F72" s="33" t="s">
        <v>265</v>
      </c>
      <c r="G72" s="16" t="s">
        <v>9</v>
      </c>
    </row>
    <row r="73" spans="2:7" x14ac:dyDescent="0.25">
      <c r="B73" s="16" t="s">
        <v>83</v>
      </c>
      <c r="C73" s="95" t="s">
        <v>657</v>
      </c>
      <c r="D73" s="16" t="s">
        <v>37</v>
      </c>
      <c r="E73" s="34">
        <v>3601</v>
      </c>
      <c r="F73" s="33" t="s">
        <v>265</v>
      </c>
      <c r="G73" s="16" t="s">
        <v>9</v>
      </c>
    </row>
    <row r="74" spans="2:7" x14ac:dyDescent="0.25">
      <c r="B74" s="16" t="s">
        <v>84</v>
      </c>
      <c r="C74" s="95" t="s">
        <v>657</v>
      </c>
      <c r="D74" s="16" t="s">
        <v>13</v>
      </c>
      <c r="E74" s="34">
        <v>1855</v>
      </c>
      <c r="F74" s="33" t="s">
        <v>265</v>
      </c>
      <c r="G74" s="16" t="s">
        <v>9</v>
      </c>
    </row>
    <row r="75" spans="2:7" x14ac:dyDescent="0.25">
      <c r="B75" s="16" t="s">
        <v>85</v>
      </c>
      <c r="C75" s="95" t="s">
        <v>657</v>
      </c>
      <c r="D75" s="16" t="s">
        <v>7</v>
      </c>
      <c r="E75" s="34">
        <v>3731</v>
      </c>
      <c r="F75" s="33" t="s">
        <v>265</v>
      </c>
      <c r="G75" s="16" t="s">
        <v>9</v>
      </c>
    </row>
    <row r="76" spans="2:7" x14ac:dyDescent="0.25">
      <c r="B76" s="16" t="s">
        <v>86</v>
      </c>
      <c r="C76" s="95" t="s">
        <v>657</v>
      </c>
      <c r="D76" s="16" t="s">
        <v>7</v>
      </c>
      <c r="E76" s="34">
        <v>3776</v>
      </c>
      <c r="F76" s="33" t="s">
        <v>265</v>
      </c>
      <c r="G76" s="16" t="s">
        <v>9</v>
      </c>
    </row>
    <row r="77" spans="2:7" x14ac:dyDescent="0.25">
      <c r="B77" s="16" t="s">
        <v>87</v>
      </c>
      <c r="C77" s="95" t="s">
        <v>657</v>
      </c>
      <c r="D77" s="16" t="s">
        <v>37</v>
      </c>
      <c r="E77" s="34">
        <v>3861</v>
      </c>
      <c r="F77" s="33" t="s">
        <v>265</v>
      </c>
      <c r="G77" s="16" t="s">
        <v>9</v>
      </c>
    </row>
    <row r="78" spans="2:7" x14ac:dyDescent="0.25">
      <c r="B78" s="16" t="s">
        <v>88</v>
      </c>
      <c r="C78" s="95" t="s">
        <v>657</v>
      </c>
      <c r="D78" s="16" t="s">
        <v>7</v>
      </c>
      <c r="E78" s="98"/>
      <c r="F78" s="33" t="s">
        <v>265</v>
      </c>
      <c r="G78" s="16" t="s">
        <v>9</v>
      </c>
    </row>
    <row r="79" spans="2:7" x14ac:dyDescent="0.25">
      <c r="B79" s="16" t="s">
        <v>89</v>
      </c>
      <c r="C79" s="95" t="s">
        <v>657</v>
      </c>
      <c r="D79" s="16" t="s">
        <v>10</v>
      </c>
      <c r="E79" s="98"/>
      <c r="F79" s="33" t="s">
        <v>265</v>
      </c>
      <c r="G79" s="16" t="s">
        <v>9</v>
      </c>
    </row>
    <row r="80" spans="2:7" x14ac:dyDescent="0.25">
      <c r="B80" s="16" t="s">
        <v>90</v>
      </c>
      <c r="C80" s="95" t="s">
        <v>657</v>
      </c>
      <c r="D80" s="16" t="s">
        <v>58</v>
      </c>
      <c r="E80" s="98"/>
      <c r="F80" s="33" t="s">
        <v>265</v>
      </c>
      <c r="G80" s="16" t="s">
        <v>9</v>
      </c>
    </row>
    <row r="81" spans="2:7" x14ac:dyDescent="0.25">
      <c r="B81" s="16" t="s">
        <v>91</v>
      </c>
      <c r="C81" s="95" t="s">
        <v>657</v>
      </c>
      <c r="D81" s="16" t="s">
        <v>37</v>
      </c>
      <c r="E81" s="98"/>
      <c r="F81" s="33" t="s">
        <v>265</v>
      </c>
      <c r="G81" s="16" t="s">
        <v>9</v>
      </c>
    </row>
    <row r="82" spans="2:7" x14ac:dyDescent="0.25">
      <c r="B82" s="16" t="s">
        <v>92</v>
      </c>
      <c r="C82" s="95" t="s">
        <v>657</v>
      </c>
      <c r="D82" s="16" t="s">
        <v>37</v>
      </c>
      <c r="E82" s="98"/>
      <c r="F82" s="33" t="s">
        <v>265</v>
      </c>
      <c r="G82" s="16" t="s">
        <v>9</v>
      </c>
    </row>
    <row r="83" spans="2:7" x14ac:dyDescent="0.25">
      <c r="B83" s="16" t="s">
        <v>93</v>
      </c>
      <c r="C83" s="95" t="s">
        <v>657</v>
      </c>
      <c r="D83" s="16" t="s">
        <v>37</v>
      </c>
      <c r="E83" s="98"/>
      <c r="F83" s="33" t="s">
        <v>265</v>
      </c>
      <c r="G83" s="16" t="s">
        <v>9</v>
      </c>
    </row>
    <row r="84" spans="2:7" x14ac:dyDescent="0.25">
      <c r="B84" s="16" t="s">
        <v>94</v>
      </c>
      <c r="C84" s="95" t="s">
        <v>657</v>
      </c>
      <c r="D84" s="16" t="s">
        <v>13</v>
      </c>
      <c r="E84" s="98"/>
      <c r="F84" s="33" t="s">
        <v>265</v>
      </c>
      <c r="G84" s="16" t="s">
        <v>9</v>
      </c>
    </row>
    <row r="85" spans="2:7" x14ac:dyDescent="0.25">
      <c r="B85" s="16" t="s">
        <v>95</v>
      </c>
      <c r="C85" s="95"/>
      <c r="D85" s="16" t="s">
        <v>4</v>
      </c>
      <c r="E85" s="33">
        <v>2034</v>
      </c>
      <c r="F85" s="33"/>
      <c r="G85" s="16" t="s">
        <v>6</v>
      </c>
    </row>
    <row r="86" spans="2:7" x14ac:dyDescent="0.25">
      <c r="B86" s="16" t="s">
        <v>96</v>
      </c>
      <c r="C86" s="95"/>
      <c r="D86" s="16" t="s">
        <v>4</v>
      </c>
      <c r="E86" s="33">
        <v>3451</v>
      </c>
      <c r="F86" s="33"/>
      <c r="G86" s="16" t="s">
        <v>6</v>
      </c>
    </row>
    <row r="87" spans="2:7" x14ac:dyDescent="0.25">
      <c r="B87" s="16" t="s">
        <v>97</v>
      </c>
      <c r="C87" s="95"/>
      <c r="D87" s="16" t="s">
        <v>4</v>
      </c>
      <c r="E87" s="33">
        <v>2363</v>
      </c>
      <c r="F87" s="33"/>
      <c r="G87" s="16" t="s">
        <v>6</v>
      </c>
    </row>
    <row r="88" spans="2:7" x14ac:dyDescent="0.25">
      <c r="B88" s="16" t="s">
        <v>98</v>
      </c>
      <c r="C88" s="95"/>
      <c r="D88" s="16" t="s">
        <v>13</v>
      </c>
      <c r="E88" s="33">
        <v>4354</v>
      </c>
      <c r="F88" s="33"/>
      <c r="G88" s="16" t="s">
        <v>6</v>
      </c>
    </row>
    <row r="89" spans="2:7" x14ac:dyDescent="0.25">
      <c r="B89" s="16" t="s">
        <v>99</v>
      </c>
      <c r="C89" s="95"/>
      <c r="D89" s="16" t="s">
        <v>4</v>
      </c>
      <c r="E89" s="33">
        <v>4411</v>
      </c>
      <c r="F89" s="33"/>
      <c r="G89" s="16" t="s">
        <v>6</v>
      </c>
    </row>
    <row r="90" spans="2:7" x14ac:dyDescent="0.25">
      <c r="B90" s="16" t="s">
        <v>100</v>
      </c>
      <c r="C90" s="95"/>
      <c r="D90" s="16" t="s">
        <v>22</v>
      </c>
      <c r="E90" s="33">
        <v>568</v>
      </c>
      <c r="F90" s="33"/>
      <c r="G90" s="16" t="s">
        <v>6</v>
      </c>
    </row>
    <row r="91" spans="2:7" x14ac:dyDescent="0.25">
      <c r="B91" s="16" t="s">
        <v>101</v>
      </c>
      <c r="C91" s="95"/>
      <c r="D91" s="16" t="s">
        <v>4</v>
      </c>
      <c r="E91" s="33">
        <v>3894</v>
      </c>
      <c r="F91" s="33"/>
      <c r="G91" s="16" t="s">
        <v>6</v>
      </c>
    </row>
    <row r="92" spans="2:7" x14ac:dyDescent="0.25">
      <c r="B92" s="16" t="s">
        <v>102</v>
      </c>
      <c r="C92" s="95"/>
      <c r="D92" s="16" t="s">
        <v>4</v>
      </c>
      <c r="E92" s="33">
        <v>571</v>
      </c>
      <c r="F92" s="33"/>
      <c r="G92" s="16" t="s">
        <v>6</v>
      </c>
    </row>
    <row r="93" spans="2:7" x14ac:dyDescent="0.25">
      <c r="B93" s="16" t="s">
        <v>103</v>
      </c>
      <c r="C93" s="95"/>
      <c r="D93" s="16" t="s">
        <v>4</v>
      </c>
      <c r="E93" s="33">
        <v>1920</v>
      </c>
      <c r="F93" s="33"/>
      <c r="G93" s="16" t="s">
        <v>6</v>
      </c>
    </row>
    <row r="94" spans="2:7" x14ac:dyDescent="0.25">
      <c r="B94" s="16" t="s">
        <v>104</v>
      </c>
      <c r="C94" s="95"/>
      <c r="D94" s="16" t="s">
        <v>4</v>
      </c>
      <c r="E94" s="33">
        <v>1919</v>
      </c>
      <c r="F94" s="33"/>
      <c r="G94" s="16" t="s">
        <v>6</v>
      </c>
    </row>
    <row r="95" spans="2:7" x14ac:dyDescent="0.25">
      <c r="B95" s="16" t="s">
        <v>105</v>
      </c>
      <c r="C95" s="95"/>
      <c r="D95" s="16" t="s">
        <v>7</v>
      </c>
      <c r="E95" s="33">
        <v>575</v>
      </c>
      <c r="F95" s="33"/>
      <c r="G95" s="16" t="s">
        <v>6</v>
      </c>
    </row>
    <row r="96" spans="2:7" x14ac:dyDescent="0.25">
      <c r="B96" s="16" t="s">
        <v>106</v>
      </c>
      <c r="C96" s="95"/>
      <c r="D96" s="16" t="s">
        <v>32</v>
      </c>
      <c r="E96" s="33">
        <v>576</v>
      </c>
      <c r="F96" s="33"/>
      <c r="G96" s="16" t="s">
        <v>6</v>
      </c>
    </row>
    <row r="97" spans="2:7" x14ac:dyDescent="0.25">
      <c r="B97" s="16" t="s">
        <v>108</v>
      </c>
      <c r="C97" s="95"/>
      <c r="D97" s="16" t="s">
        <v>4</v>
      </c>
      <c r="E97" s="33">
        <v>1887</v>
      </c>
      <c r="F97" s="33"/>
      <c r="G97" s="16" t="s">
        <v>6</v>
      </c>
    </row>
    <row r="98" spans="2:7" x14ac:dyDescent="0.25">
      <c r="B98" s="16" t="s">
        <v>109</v>
      </c>
      <c r="C98" s="95"/>
      <c r="D98" s="16" t="s">
        <v>37</v>
      </c>
      <c r="E98" s="33">
        <v>4539</v>
      </c>
      <c r="F98" s="33"/>
      <c r="G98" s="16" t="s">
        <v>6</v>
      </c>
    </row>
    <row r="99" spans="2:7" x14ac:dyDescent="0.25">
      <c r="B99" s="16" t="s">
        <v>110</v>
      </c>
      <c r="C99" s="95"/>
      <c r="D99" s="16" t="s">
        <v>4</v>
      </c>
      <c r="E99" s="33">
        <v>1814</v>
      </c>
      <c r="F99" s="33"/>
      <c r="G99" s="16" t="s">
        <v>6</v>
      </c>
    </row>
    <row r="100" spans="2:7" x14ac:dyDescent="0.25">
      <c r="B100" s="16" t="s">
        <v>111</v>
      </c>
      <c r="C100" s="95"/>
      <c r="D100" s="16" t="s">
        <v>7</v>
      </c>
      <c r="E100" s="33">
        <v>4289</v>
      </c>
      <c r="F100" s="33"/>
      <c r="G100" s="16" t="s">
        <v>6</v>
      </c>
    </row>
    <row r="101" spans="2:7" x14ac:dyDescent="0.25">
      <c r="B101" s="16" t="s">
        <v>112</v>
      </c>
      <c r="C101" s="95"/>
      <c r="D101" s="16" t="s">
        <v>4</v>
      </c>
      <c r="E101" s="33">
        <v>630</v>
      </c>
      <c r="F101" s="33"/>
      <c r="G101" s="16" t="s">
        <v>6</v>
      </c>
    </row>
    <row r="102" spans="2:7" x14ac:dyDescent="0.25">
      <c r="B102" s="16" t="s">
        <v>113</v>
      </c>
      <c r="C102" s="95"/>
      <c r="D102" s="16" t="s">
        <v>4</v>
      </c>
      <c r="E102" s="33">
        <v>4311</v>
      </c>
      <c r="F102" s="33"/>
      <c r="G102" s="16" t="s">
        <v>6</v>
      </c>
    </row>
    <row r="103" spans="2:7" x14ac:dyDescent="0.25">
      <c r="B103" s="16" t="s">
        <v>114</v>
      </c>
      <c r="C103" s="95"/>
      <c r="D103" s="16" t="s">
        <v>4</v>
      </c>
      <c r="E103" s="33">
        <v>3988</v>
      </c>
      <c r="F103" s="33"/>
      <c r="G103" s="16" t="s">
        <v>6</v>
      </c>
    </row>
    <row r="104" spans="2:7" x14ac:dyDescent="0.25">
      <c r="B104" s="16" t="s">
        <v>115</v>
      </c>
      <c r="C104" s="95"/>
      <c r="D104" s="16" t="s">
        <v>4</v>
      </c>
      <c r="E104" s="33">
        <v>592</v>
      </c>
      <c r="F104" s="33"/>
      <c r="G104" s="16" t="s">
        <v>6</v>
      </c>
    </row>
    <row r="105" spans="2:7" x14ac:dyDescent="0.25">
      <c r="B105" s="16" t="s">
        <v>116</v>
      </c>
      <c r="C105" s="95"/>
      <c r="D105" s="16" t="s">
        <v>7</v>
      </c>
      <c r="E105" s="33">
        <v>1445</v>
      </c>
      <c r="F105" s="33"/>
      <c r="G105" s="16" t="s">
        <v>6</v>
      </c>
    </row>
    <row r="106" spans="2:7" x14ac:dyDescent="0.25">
      <c r="B106" s="16" t="s">
        <v>117</v>
      </c>
      <c r="C106" s="95"/>
      <c r="D106" s="16" t="s">
        <v>4</v>
      </c>
      <c r="E106" s="33">
        <v>1633</v>
      </c>
      <c r="F106" s="33"/>
      <c r="G106" s="16" t="s">
        <v>6</v>
      </c>
    </row>
    <row r="107" spans="2:7" x14ac:dyDescent="0.25">
      <c r="B107" s="16" t="s">
        <v>118</v>
      </c>
      <c r="C107" s="95"/>
      <c r="D107" s="16" t="s">
        <v>4</v>
      </c>
      <c r="E107" s="33">
        <v>2364</v>
      </c>
      <c r="F107" s="33"/>
      <c r="G107" s="16" t="s">
        <v>6</v>
      </c>
    </row>
    <row r="108" spans="2:7" x14ac:dyDescent="0.25">
      <c r="B108" s="16" t="s">
        <v>119</v>
      </c>
      <c r="C108" s="95"/>
      <c r="D108" s="16" t="s">
        <v>13</v>
      </c>
      <c r="E108" s="33">
        <v>3736</v>
      </c>
      <c r="F108" s="33"/>
      <c r="G108" s="16" t="s">
        <v>6</v>
      </c>
    </row>
    <row r="109" spans="2:7" x14ac:dyDescent="0.25">
      <c r="B109" s="16" t="s">
        <v>120</v>
      </c>
      <c r="C109" s="95"/>
      <c r="D109" s="16" t="s">
        <v>13</v>
      </c>
      <c r="E109" s="33">
        <v>724</v>
      </c>
      <c r="F109" s="33"/>
      <c r="G109" s="16" t="s">
        <v>6</v>
      </c>
    </row>
    <row r="110" spans="2:7" x14ac:dyDescent="0.25">
      <c r="B110" s="16" t="s">
        <v>121</v>
      </c>
      <c r="C110" s="95"/>
      <c r="D110" s="16" t="s">
        <v>58</v>
      </c>
      <c r="E110" s="33">
        <v>4376</v>
      </c>
      <c r="F110" s="33"/>
      <c r="G110" s="16" t="s">
        <v>6</v>
      </c>
    </row>
    <row r="111" spans="2:7" x14ac:dyDescent="0.25">
      <c r="B111" s="16" t="s">
        <v>122</v>
      </c>
      <c r="C111" s="95"/>
      <c r="D111" s="16" t="s">
        <v>32</v>
      </c>
      <c r="E111" s="33">
        <v>2191</v>
      </c>
      <c r="F111" s="33"/>
      <c r="G111" s="16" t="s">
        <v>6</v>
      </c>
    </row>
    <row r="112" spans="2:7" x14ac:dyDescent="0.25">
      <c r="B112" s="16" t="s">
        <v>123</v>
      </c>
      <c r="C112" s="95"/>
      <c r="D112" s="16" t="s">
        <v>4</v>
      </c>
      <c r="E112" s="33">
        <v>1975</v>
      </c>
      <c r="F112" s="33"/>
      <c r="G112" s="16" t="s">
        <v>6</v>
      </c>
    </row>
    <row r="113" spans="2:7" x14ac:dyDescent="0.25">
      <c r="B113" s="16" t="s">
        <v>124</v>
      </c>
      <c r="C113" s="95"/>
      <c r="D113" s="16" t="s">
        <v>13</v>
      </c>
      <c r="E113" s="33">
        <v>3306</v>
      </c>
      <c r="F113" s="33"/>
      <c r="G113" s="16" t="s">
        <v>6</v>
      </c>
    </row>
    <row r="114" spans="2:7" x14ac:dyDescent="0.25">
      <c r="B114" s="16" t="s">
        <v>125</v>
      </c>
      <c r="C114" s="95"/>
      <c r="D114" s="16" t="s">
        <v>4</v>
      </c>
      <c r="E114" s="33">
        <v>3463</v>
      </c>
      <c r="F114" s="33"/>
      <c r="G114" s="16" t="s">
        <v>6</v>
      </c>
    </row>
    <row r="115" spans="2:7" x14ac:dyDescent="0.25">
      <c r="B115" s="16" t="s">
        <v>126</v>
      </c>
      <c r="C115" s="95"/>
      <c r="D115" s="16" t="s">
        <v>4</v>
      </c>
      <c r="E115" s="33">
        <v>4588</v>
      </c>
      <c r="F115" s="33"/>
      <c r="G115" s="16" t="s">
        <v>6</v>
      </c>
    </row>
    <row r="116" spans="2:7" x14ac:dyDescent="0.25">
      <c r="B116" s="16" t="s">
        <v>127</v>
      </c>
      <c r="C116" s="95"/>
      <c r="D116" s="16" t="s">
        <v>10</v>
      </c>
      <c r="E116" s="33">
        <v>1553</v>
      </c>
      <c r="F116" s="33"/>
      <c r="G116" s="16" t="s">
        <v>6</v>
      </c>
    </row>
    <row r="117" spans="2:7" x14ac:dyDescent="0.25">
      <c r="B117" s="16" t="s">
        <v>128</v>
      </c>
      <c r="C117" s="95"/>
      <c r="D117" s="16" t="s">
        <v>13</v>
      </c>
      <c r="E117" s="33">
        <v>1812</v>
      </c>
      <c r="F117" s="33"/>
      <c r="G117" s="16" t="s">
        <v>6</v>
      </c>
    </row>
    <row r="118" spans="2:7" x14ac:dyDescent="0.25">
      <c r="B118" s="16" t="s">
        <v>129</v>
      </c>
      <c r="C118" s="95"/>
      <c r="D118" s="16" t="s">
        <v>13</v>
      </c>
      <c r="E118" s="33">
        <v>3911</v>
      </c>
      <c r="F118" s="33"/>
      <c r="G118" s="16" t="s">
        <v>6</v>
      </c>
    </row>
    <row r="119" spans="2:7" x14ac:dyDescent="0.25">
      <c r="B119" s="16" t="s">
        <v>130</v>
      </c>
      <c r="C119" s="95"/>
      <c r="D119" s="16" t="s">
        <v>4</v>
      </c>
      <c r="E119" s="33">
        <v>3740</v>
      </c>
      <c r="F119" s="33"/>
      <c r="G119" s="16" t="s">
        <v>6</v>
      </c>
    </row>
    <row r="120" spans="2:7" x14ac:dyDescent="0.25">
      <c r="B120" s="16" t="s">
        <v>131</v>
      </c>
      <c r="C120" s="95"/>
      <c r="D120" s="16" t="s">
        <v>13</v>
      </c>
      <c r="E120" s="33">
        <v>2001</v>
      </c>
      <c r="F120" s="33"/>
      <c r="G120" s="16" t="s">
        <v>6</v>
      </c>
    </row>
    <row r="121" spans="2:7" x14ac:dyDescent="0.25">
      <c r="B121" s="16" t="s">
        <v>132</v>
      </c>
      <c r="C121" s="95"/>
      <c r="D121" s="16" t="s">
        <v>4</v>
      </c>
      <c r="E121" s="34">
        <v>4414</v>
      </c>
      <c r="F121" s="34"/>
      <c r="G121" s="16" t="s">
        <v>6</v>
      </c>
    </row>
    <row r="122" spans="2:7" x14ac:dyDescent="0.25">
      <c r="B122" s="16" t="s">
        <v>133</v>
      </c>
      <c r="C122" s="95"/>
      <c r="D122" s="16" t="s">
        <v>4</v>
      </c>
      <c r="E122" s="34">
        <v>2104</v>
      </c>
      <c r="F122" s="34"/>
      <c r="G122" s="16" t="s">
        <v>6</v>
      </c>
    </row>
    <row r="123" spans="2:7" x14ac:dyDescent="0.25">
      <c r="B123" s="16" t="s">
        <v>134</v>
      </c>
      <c r="C123" s="95"/>
      <c r="D123" s="16" t="s">
        <v>58</v>
      </c>
      <c r="E123" s="34">
        <v>2002</v>
      </c>
      <c r="F123" s="34"/>
      <c r="G123" s="16" t="s">
        <v>6</v>
      </c>
    </row>
    <row r="124" spans="2:7" x14ac:dyDescent="0.25">
      <c r="B124" s="16" t="s">
        <v>135</v>
      </c>
      <c r="C124" s="95"/>
      <c r="D124" s="16" t="s">
        <v>4</v>
      </c>
      <c r="E124" s="34">
        <v>444</v>
      </c>
      <c r="F124" s="34"/>
      <c r="G124" s="16" t="s">
        <v>6</v>
      </c>
    </row>
    <row r="125" spans="2:7" x14ac:dyDescent="0.25">
      <c r="B125" s="16" t="s">
        <v>136</v>
      </c>
      <c r="C125" s="95"/>
      <c r="D125" s="16" t="s">
        <v>4</v>
      </c>
      <c r="E125" s="34">
        <v>3392</v>
      </c>
      <c r="F125" s="34"/>
      <c r="G125" s="16" t="s">
        <v>6</v>
      </c>
    </row>
    <row r="126" spans="2:7" x14ac:dyDescent="0.25">
      <c r="B126" s="16" t="s">
        <v>137</v>
      </c>
      <c r="C126" s="95"/>
      <c r="D126" s="16" t="s">
        <v>58</v>
      </c>
      <c r="E126" s="34">
        <v>626</v>
      </c>
      <c r="F126" s="34"/>
      <c r="G126" s="16" t="s">
        <v>6</v>
      </c>
    </row>
    <row r="127" spans="2:7" x14ac:dyDescent="0.25">
      <c r="B127" s="16" t="s">
        <v>139</v>
      </c>
      <c r="C127" s="95"/>
      <c r="D127" s="16" t="s">
        <v>4</v>
      </c>
      <c r="E127" s="34">
        <v>4409</v>
      </c>
      <c r="F127" s="34"/>
      <c r="G127" s="16" t="s">
        <v>6</v>
      </c>
    </row>
    <row r="128" spans="2:7" x14ac:dyDescent="0.25">
      <c r="B128" s="16" t="s">
        <v>138</v>
      </c>
      <c r="C128" s="95"/>
      <c r="D128" s="16" t="s">
        <v>4</v>
      </c>
      <c r="E128" s="34">
        <v>4601</v>
      </c>
      <c r="F128" s="34"/>
      <c r="G128" s="16" t="s">
        <v>6</v>
      </c>
    </row>
    <row r="129" spans="2:7" x14ac:dyDescent="0.25">
      <c r="B129" s="16" t="s">
        <v>140</v>
      </c>
      <c r="C129" s="95"/>
      <c r="D129" s="16" t="s">
        <v>4</v>
      </c>
      <c r="E129" s="34">
        <v>4270</v>
      </c>
      <c r="F129" s="34"/>
      <c r="G129" s="16" t="s">
        <v>6</v>
      </c>
    </row>
    <row r="130" spans="2:7" x14ac:dyDescent="0.25">
      <c r="B130" s="16" t="s">
        <v>141</v>
      </c>
      <c r="C130" s="95"/>
      <c r="D130" s="16" t="s">
        <v>13</v>
      </c>
      <c r="E130" s="34">
        <v>4504</v>
      </c>
      <c r="F130" s="34"/>
      <c r="G130" s="16" t="s">
        <v>6</v>
      </c>
    </row>
    <row r="131" spans="2:7" x14ac:dyDescent="0.25">
      <c r="B131" s="16" t="s">
        <v>142</v>
      </c>
      <c r="C131" s="95"/>
      <c r="D131" s="16" t="s">
        <v>13</v>
      </c>
      <c r="E131" s="34">
        <v>2318</v>
      </c>
      <c r="F131" s="34"/>
      <c r="G131" s="16" t="s">
        <v>6</v>
      </c>
    </row>
    <row r="132" spans="2:7" x14ac:dyDescent="0.25">
      <c r="B132" s="16" t="s">
        <v>143</v>
      </c>
      <c r="C132" s="95"/>
      <c r="D132" s="16" t="s">
        <v>4</v>
      </c>
      <c r="E132" s="34">
        <v>4277</v>
      </c>
      <c r="F132" s="34"/>
      <c r="G132" s="16" t="s">
        <v>6</v>
      </c>
    </row>
    <row r="133" spans="2:7" x14ac:dyDescent="0.25">
      <c r="B133" s="16" t="s">
        <v>144</v>
      </c>
      <c r="C133" s="95"/>
      <c r="D133" s="16" t="s">
        <v>4</v>
      </c>
      <c r="E133" s="34">
        <v>4536</v>
      </c>
      <c r="F133" s="34"/>
      <c r="G133" s="16" t="s">
        <v>6</v>
      </c>
    </row>
    <row r="134" spans="2:7" x14ac:dyDescent="0.25">
      <c r="B134" s="16" t="s">
        <v>145</v>
      </c>
      <c r="C134" s="95"/>
      <c r="D134" s="16" t="s">
        <v>4</v>
      </c>
      <c r="E134" s="34">
        <v>595</v>
      </c>
      <c r="F134" s="34"/>
      <c r="G134" s="16" t="s">
        <v>6</v>
      </c>
    </row>
    <row r="135" spans="2:7" x14ac:dyDescent="0.25">
      <c r="B135" s="16" t="s">
        <v>146</v>
      </c>
      <c r="C135" s="95"/>
      <c r="D135" s="16" t="s">
        <v>4</v>
      </c>
      <c r="E135" s="34">
        <v>610</v>
      </c>
      <c r="F135" s="34"/>
      <c r="G135" s="16" t="s">
        <v>6</v>
      </c>
    </row>
    <row r="136" spans="2:7" x14ac:dyDescent="0.25">
      <c r="B136" s="16" t="s">
        <v>147</v>
      </c>
      <c r="C136" s="95"/>
      <c r="D136" s="16" t="s">
        <v>4</v>
      </c>
      <c r="E136" s="34">
        <v>1811</v>
      </c>
      <c r="F136" s="34"/>
      <c r="G136" s="16" t="s">
        <v>6</v>
      </c>
    </row>
    <row r="137" spans="2:7" x14ac:dyDescent="0.25">
      <c r="B137" s="16" t="s">
        <v>148</v>
      </c>
      <c r="C137" s="96"/>
      <c r="D137" s="16" t="s">
        <v>4</v>
      </c>
      <c r="E137" s="34">
        <v>1072</v>
      </c>
      <c r="F137" s="34"/>
      <c r="G137" s="16" t="s">
        <v>6</v>
      </c>
    </row>
    <row r="138" spans="2:7" x14ac:dyDescent="0.25">
      <c r="B138" s="16" t="s">
        <v>149</v>
      </c>
      <c r="D138" s="16" t="s">
        <v>4</v>
      </c>
      <c r="E138" s="34">
        <v>4656</v>
      </c>
      <c r="F138" s="34"/>
      <c r="G138" s="16" t="s">
        <v>6</v>
      </c>
    </row>
    <row r="139" spans="2:7" x14ac:dyDescent="0.25">
      <c r="B139" s="16" t="s">
        <v>150</v>
      </c>
      <c r="C139" s="96"/>
      <c r="D139" s="16" t="s">
        <v>32</v>
      </c>
      <c r="E139" s="34">
        <v>611</v>
      </c>
      <c r="F139" s="34"/>
      <c r="G139" s="16" t="s">
        <v>6</v>
      </c>
    </row>
    <row r="140" spans="2:7" x14ac:dyDescent="0.25">
      <c r="B140" s="16" t="s">
        <v>151</v>
      </c>
      <c r="C140" s="96"/>
      <c r="D140" s="16" t="s">
        <v>13</v>
      </c>
      <c r="E140" s="34">
        <v>4337</v>
      </c>
      <c r="F140" s="34"/>
      <c r="G140" s="16" t="s">
        <v>6</v>
      </c>
    </row>
    <row r="141" spans="2:7" x14ac:dyDescent="0.25">
      <c r="B141" s="16" t="s">
        <v>152</v>
      </c>
      <c r="C141" s="96"/>
      <c r="D141" s="16" t="s">
        <v>4</v>
      </c>
      <c r="E141" s="34">
        <v>612</v>
      </c>
      <c r="F141" s="34"/>
      <c r="G141" s="16" t="s">
        <v>6</v>
      </c>
    </row>
    <row r="142" spans="2:7" x14ac:dyDescent="0.25">
      <c r="B142" s="16" t="s">
        <v>153</v>
      </c>
      <c r="C142" s="96"/>
      <c r="D142" s="16" t="s">
        <v>4</v>
      </c>
      <c r="E142" s="34">
        <v>619</v>
      </c>
      <c r="F142" s="34"/>
      <c r="G142" s="16" t="s">
        <v>6</v>
      </c>
    </row>
    <row r="143" spans="2:7" x14ac:dyDescent="0.25">
      <c r="B143" s="16" t="s">
        <v>154</v>
      </c>
      <c r="C143" s="96"/>
      <c r="D143" s="16" t="s">
        <v>4</v>
      </c>
      <c r="E143" s="34">
        <v>3935</v>
      </c>
      <c r="F143" s="34"/>
      <c r="G143" s="16" t="s">
        <v>6</v>
      </c>
    </row>
    <row r="144" spans="2:7" x14ac:dyDescent="0.25">
      <c r="B144" s="16" t="s">
        <v>155</v>
      </c>
      <c r="C144" s="96"/>
      <c r="D144" s="16" t="s">
        <v>4</v>
      </c>
      <c r="E144" s="34">
        <v>3003</v>
      </c>
      <c r="F144" s="34"/>
      <c r="G144" s="16" t="s">
        <v>6</v>
      </c>
    </row>
    <row r="145" spans="2:7" x14ac:dyDescent="0.25">
      <c r="B145" s="16" t="s">
        <v>156</v>
      </c>
      <c r="C145" s="96"/>
      <c r="D145" s="16" t="s">
        <v>13</v>
      </c>
      <c r="E145" s="34">
        <v>1168</v>
      </c>
      <c r="F145" s="34"/>
      <c r="G145" s="16" t="s">
        <v>6</v>
      </c>
    </row>
    <row r="146" spans="2:7" x14ac:dyDescent="0.25">
      <c r="B146" s="16" t="s">
        <v>157</v>
      </c>
      <c r="C146" s="96"/>
      <c r="D146" s="16" t="s">
        <v>4</v>
      </c>
      <c r="E146" s="34">
        <v>2226</v>
      </c>
      <c r="F146" s="34"/>
      <c r="G146" s="16" t="s">
        <v>6</v>
      </c>
    </row>
    <row r="147" spans="2:7" x14ac:dyDescent="0.25">
      <c r="B147" s="16" t="s">
        <v>158</v>
      </c>
      <c r="C147" s="96"/>
      <c r="D147" s="16" t="s">
        <v>22</v>
      </c>
      <c r="E147" s="34">
        <v>1562</v>
      </c>
      <c r="F147" s="34"/>
      <c r="G147" s="16" t="s">
        <v>6</v>
      </c>
    </row>
    <row r="148" spans="2:7" x14ac:dyDescent="0.25">
      <c r="B148" s="16" t="s">
        <v>159</v>
      </c>
      <c r="C148" s="96"/>
      <c r="D148" s="16" t="s">
        <v>4</v>
      </c>
      <c r="E148" s="34">
        <v>4355</v>
      </c>
      <c r="F148" s="34"/>
      <c r="G148" s="16" t="s">
        <v>6</v>
      </c>
    </row>
    <row r="149" spans="2:7" x14ac:dyDescent="0.25">
      <c r="B149" s="16" t="s">
        <v>160</v>
      </c>
      <c r="C149" s="96"/>
      <c r="D149" s="16" t="s">
        <v>4</v>
      </c>
      <c r="E149" s="34">
        <v>1585</v>
      </c>
      <c r="F149" s="34"/>
      <c r="G149" s="16" t="s">
        <v>6</v>
      </c>
    </row>
    <row r="150" spans="2:7" x14ac:dyDescent="0.25">
      <c r="B150" s="16" t="s">
        <v>161</v>
      </c>
      <c r="C150" s="96"/>
      <c r="D150" s="16" t="s">
        <v>4</v>
      </c>
      <c r="E150" s="34">
        <v>1194</v>
      </c>
      <c r="F150" s="34"/>
      <c r="G150" s="16" t="s">
        <v>6</v>
      </c>
    </row>
    <row r="151" spans="2:7" x14ac:dyDescent="0.25">
      <c r="B151" s="16" t="s">
        <v>162</v>
      </c>
      <c r="C151" s="96"/>
      <c r="D151" s="16" t="s">
        <v>13</v>
      </c>
      <c r="E151" s="34">
        <v>928</v>
      </c>
      <c r="F151" s="34"/>
      <c r="G151" s="16" t="s">
        <v>6</v>
      </c>
    </row>
    <row r="152" spans="2:7" x14ac:dyDescent="0.25">
      <c r="B152" s="16" t="s">
        <v>163</v>
      </c>
      <c r="C152" s="96"/>
      <c r="D152" s="16" t="s">
        <v>7</v>
      </c>
      <c r="E152" s="34">
        <v>4538</v>
      </c>
      <c r="F152" s="34"/>
      <c r="G152" s="16" t="s">
        <v>6</v>
      </c>
    </row>
    <row r="153" spans="2:7" x14ac:dyDescent="0.25">
      <c r="B153" s="16" t="s">
        <v>164</v>
      </c>
      <c r="C153" s="96"/>
      <c r="D153" s="16" t="s">
        <v>4</v>
      </c>
      <c r="E153" s="34">
        <v>950</v>
      </c>
      <c r="F153" s="34"/>
      <c r="G153" s="16" t="s">
        <v>6</v>
      </c>
    </row>
    <row r="154" spans="2:7" x14ac:dyDescent="0.25">
      <c r="B154" s="16" t="s">
        <v>165</v>
      </c>
      <c r="C154" s="96"/>
      <c r="D154" s="16" t="s">
        <v>4</v>
      </c>
      <c r="E154" s="34">
        <v>4410</v>
      </c>
      <c r="F154" s="34"/>
      <c r="G154" s="16" t="s">
        <v>6</v>
      </c>
    </row>
    <row r="155" spans="2:7" x14ac:dyDescent="0.25">
      <c r="B155" s="16" t="s">
        <v>166</v>
      </c>
      <c r="C155" s="96"/>
      <c r="D155" s="16" t="s">
        <v>58</v>
      </c>
      <c r="E155" s="34">
        <v>666</v>
      </c>
      <c r="F155" s="34"/>
      <c r="G155" s="16" t="s">
        <v>6</v>
      </c>
    </row>
    <row r="156" spans="2:7" x14ac:dyDescent="0.25">
      <c r="B156" s="16" t="s">
        <v>167</v>
      </c>
      <c r="C156" s="96"/>
      <c r="D156" s="16" t="s">
        <v>22</v>
      </c>
      <c r="E156" s="34">
        <v>3170</v>
      </c>
      <c r="F156" s="34"/>
      <c r="G156" s="16" t="s">
        <v>6</v>
      </c>
    </row>
    <row r="157" spans="2:7" x14ac:dyDescent="0.25">
      <c r="B157" s="16" t="s">
        <v>168</v>
      </c>
      <c r="C157" s="96"/>
      <c r="D157" s="16" t="s">
        <v>32</v>
      </c>
      <c r="E157" s="34">
        <v>673</v>
      </c>
      <c r="F157" s="34"/>
      <c r="G157" s="16" t="s">
        <v>6</v>
      </c>
    </row>
    <row r="158" spans="2:7" x14ac:dyDescent="0.25">
      <c r="B158" s="16" t="s">
        <v>169</v>
      </c>
      <c r="C158" s="96"/>
      <c r="D158" s="16" t="s">
        <v>4</v>
      </c>
      <c r="E158" s="34">
        <v>3545</v>
      </c>
      <c r="F158" s="34"/>
      <c r="G158" s="16" t="s">
        <v>6</v>
      </c>
    </row>
    <row r="159" spans="2:7" x14ac:dyDescent="0.25">
      <c r="B159" s="16" t="s">
        <v>170</v>
      </c>
      <c r="C159" s="96"/>
      <c r="D159" s="16" t="s">
        <v>4</v>
      </c>
      <c r="E159" s="34">
        <v>4574</v>
      </c>
      <c r="F159" s="34"/>
      <c r="G159" s="16" t="s">
        <v>6</v>
      </c>
    </row>
    <row r="160" spans="2:7" x14ac:dyDescent="0.25">
      <c r="B160" s="16" t="s">
        <v>171</v>
      </c>
      <c r="C160" s="96"/>
      <c r="D160" s="16" t="s">
        <v>13</v>
      </c>
      <c r="E160" s="34">
        <v>3938</v>
      </c>
      <c r="F160" s="34"/>
      <c r="G160" s="16" t="s">
        <v>6</v>
      </c>
    </row>
    <row r="161" spans="2:7" x14ac:dyDescent="0.25">
      <c r="B161" s="16" t="s">
        <v>172</v>
      </c>
      <c r="C161" s="96"/>
      <c r="D161" s="16" t="s">
        <v>7</v>
      </c>
      <c r="E161" s="34">
        <v>4390</v>
      </c>
      <c r="F161" s="34"/>
      <c r="G161" s="16" t="s">
        <v>6</v>
      </c>
    </row>
    <row r="162" spans="2:7" x14ac:dyDescent="0.25">
      <c r="B162" s="16" t="s">
        <v>173</v>
      </c>
      <c r="C162" s="96"/>
      <c r="D162" s="16" t="s">
        <v>4</v>
      </c>
      <c r="E162" s="34">
        <v>3481</v>
      </c>
      <c r="F162" s="34"/>
      <c r="G162" s="16" t="s">
        <v>6</v>
      </c>
    </row>
    <row r="163" spans="2:7" x14ac:dyDescent="0.25">
      <c r="B163" s="16" t="s">
        <v>174</v>
      </c>
      <c r="C163" s="96"/>
      <c r="D163" s="16" t="s">
        <v>4</v>
      </c>
      <c r="E163" s="34">
        <v>3981</v>
      </c>
      <c r="F163" s="34"/>
      <c r="G163" s="16" t="s">
        <v>6</v>
      </c>
    </row>
    <row r="164" spans="2:7" x14ac:dyDescent="0.25">
      <c r="B164" s="16" t="s">
        <v>175</v>
      </c>
      <c r="C164" s="96"/>
      <c r="D164" s="16" t="s">
        <v>4</v>
      </c>
      <c r="E164" s="34">
        <v>3006</v>
      </c>
      <c r="F164" s="34"/>
      <c r="G164" s="16" t="s">
        <v>6</v>
      </c>
    </row>
    <row r="165" spans="2:7" x14ac:dyDescent="0.25">
      <c r="B165" s="16" t="s">
        <v>176</v>
      </c>
      <c r="C165" s="96"/>
      <c r="D165" s="16" t="s">
        <v>58</v>
      </c>
      <c r="E165" s="34">
        <v>4408</v>
      </c>
      <c r="F165" s="34"/>
      <c r="G165" s="16" t="s">
        <v>6</v>
      </c>
    </row>
    <row r="166" spans="2:7" x14ac:dyDescent="0.25">
      <c r="B166" s="16" t="s">
        <v>177</v>
      </c>
      <c r="C166" s="96"/>
      <c r="D166" s="16" t="s">
        <v>13</v>
      </c>
      <c r="E166" s="34">
        <v>3346</v>
      </c>
      <c r="F166" s="34"/>
      <c r="G166" s="16" t="s">
        <v>6</v>
      </c>
    </row>
    <row r="167" spans="2:7" x14ac:dyDescent="0.25">
      <c r="B167" s="16" t="s">
        <v>178</v>
      </c>
      <c r="C167" s="96"/>
      <c r="D167" s="16" t="s">
        <v>4</v>
      </c>
      <c r="E167" s="34">
        <v>4418</v>
      </c>
      <c r="F167" s="34"/>
      <c r="G167" s="16" t="s">
        <v>6</v>
      </c>
    </row>
    <row r="168" spans="2:7" x14ac:dyDescent="0.25">
      <c r="B168" s="16" t="s">
        <v>179</v>
      </c>
      <c r="C168" s="96"/>
      <c r="D168" s="16" t="s">
        <v>37</v>
      </c>
      <c r="E168" s="34">
        <v>715</v>
      </c>
      <c r="F168" s="34"/>
      <c r="G168" s="16" t="s">
        <v>6</v>
      </c>
    </row>
    <row r="169" spans="2:7" x14ac:dyDescent="0.25">
      <c r="B169" s="16" t="s">
        <v>180</v>
      </c>
      <c r="C169" s="96"/>
      <c r="D169" s="16" t="s">
        <v>13</v>
      </c>
      <c r="E169" s="34">
        <v>1697</v>
      </c>
      <c r="F169" s="34"/>
      <c r="G169" s="16" t="s">
        <v>6</v>
      </c>
    </row>
    <row r="170" spans="2:7" x14ac:dyDescent="0.25">
      <c r="B170" s="16" t="s">
        <v>181</v>
      </c>
      <c r="C170" s="96"/>
      <c r="D170" s="16" t="s">
        <v>4</v>
      </c>
      <c r="E170" s="34">
        <v>1630</v>
      </c>
      <c r="F170" s="34"/>
      <c r="G170" s="16" t="s">
        <v>6</v>
      </c>
    </row>
    <row r="171" spans="2:7" x14ac:dyDescent="0.25">
      <c r="B171" s="16" t="s">
        <v>182</v>
      </c>
      <c r="C171" s="96"/>
      <c r="D171" s="16" t="s">
        <v>4</v>
      </c>
      <c r="E171" s="34">
        <v>1374</v>
      </c>
      <c r="F171" s="34"/>
      <c r="G171" s="16" t="s">
        <v>6</v>
      </c>
    </row>
    <row r="172" spans="2:7" x14ac:dyDescent="0.25">
      <c r="B172" s="16" t="s">
        <v>183</v>
      </c>
      <c r="C172" s="96"/>
      <c r="D172" s="16" t="s">
        <v>4</v>
      </c>
      <c r="E172" s="34">
        <v>3936</v>
      </c>
      <c r="F172" s="34"/>
      <c r="G172" s="16" t="s">
        <v>6</v>
      </c>
    </row>
    <row r="173" spans="2:7" x14ac:dyDescent="0.25">
      <c r="B173" s="16" t="s">
        <v>184</v>
      </c>
      <c r="C173" s="96"/>
      <c r="D173" s="16" t="s">
        <v>13</v>
      </c>
      <c r="E173" s="34">
        <v>2349</v>
      </c>
      <c r="F173" s="34"/>
      <c r="G173" s="16" t="s">
        <v>6</v>
      </c>
    </row>
    <row r="174" spans="2:7" x14ac:dyDescent="0.25">
      <c r="B174" s="16" t="s">
        <v>185</v>
      </c>
      <c r="C174" s="96"/>
      <c r="D174" s="16" t="s">
        <v>4</v>
      </c>
      <c r="E174" s="34">
        <v>4416</v>
      </c>
      <c r="F174" s="34"/>
      <c r="G174" s="16" t="s">
        <v>6</v>
      </c>
    </row>
    <row r="175" spans="2:7" x14ac:dyDescent="0.25">
      <c r="B175" s="16" t="s">
        <v>186</v>
      </c>
      <c r="C175" s="96"/>
      <c r="D175" s="16" t="s">
        <v>58</v>
      </c>
      <c r="E175" s="34">
        <v>3162</v>
      </c>
      <c r="F175" s="34"/>
      <c r="G175" s="16" t="s">
        <v>6</v>
      </c>
    </row>
    <row r="176" spans="2:7" x14ac:dyDescent="0.25">
      <c r="B176" s="16" t="s">
        <v>187</v>
      </c>
      <c r="C176" s="96"/>
      <c r="D176" s="16" t="s">
        <v>4</v>
      </c>
      <c r="E176" s="34">
        <v>4541</v>
      </c>
      <c r="F176" s="34"/>
      <c r="G176" s="16" t="s">
        <v>6</v>
      </c>
    </row>
    <row r="177" spans="2:7" x14ac:dyDescent="0.25">
      <c r="B177" s="16" t="s">
        <v>188</v>
      </c>
      <c r="C177" s="96"/>
      <c r="D177" s="16" t="s">
        <v>4</v>
      </c>
      <c r="E177" s="34">
        <v>3902</v>
      </c>
      <c r="F177" s="34"/>
      <c r="G177" s="16" t="s">
        <v>6</v>
      </c>
    </row>
    <row r="178" spans="2:7" x14ac:dyDescent="0.25">
      <c r="B178" s="16" t="s">
        <v>189</v>
      </c>
      <c r="C178" s="96"/>
      <c r="D178" s="16" t="s">
        <v>13</v>
      </c>
      <c r="E178" s="34">
        <v>782</v>
      </c>
      <c r="F178" s="34"/>
      <c r="G178" s="16" t="s">
        <v>6</v>
      </c>
    </row>
    <row r="179" spans="2:7" x14ac:dyDescent="0.25">
      <c r="B179" s="16" t="s">
        <v>190</v>
      </c>
      <c r="C179" s="96"/>
      <c r="D179" s="16" t="s">
        <v>4</v>
      </c>
      <c r="E179" s="34">
        <v>3483</v>
      </c>
      <c r="F179" s="34"/>
      <c r="G179" s="16" t="s">
        <v>6</v>
      </c>
    </row>
    <row r="180" spans="2:7" x14ac:dyDescent="0.25">
      <c r="B180" s="16" t="s">
        <v>191</v>
      </c>
      <c r="C180" s="96"/>
      <c r="D180" s="16" t="s">
        <v>4</v>
      </c>
      <c r="E180" s="34">
        <v>843</v>
      </c>
      <c r="F180" s="34"/>
      <c r="G180" s="16" t="s">
        <v>6</v>
      </c>
    </row>
    <row r="181" spans="2:7" x14ac:dyDescent="0.25">
      <c r="B181" s="16" t="s">
        <v>192</v>
      </c>
      <c r="C181" s="96"/>
      <c r="D181" s="16" t="s">
        <v>4</v>
      </c>
      <c r="E181" s="34">
        <v>4269</v>
      </c>
      <c r="F181" s="34"/>
      <c r="G181" s="16" t="s">
        <v>6</v>
      </c>
    </row>
    <row r="182" spans="2:7" x14ac:dyDescent="0.25">
      <c r="B182" s="16" t="s">
        <v>193</v>
      </c>
      <c r="C182" s="96"/>
      <c r="D182" s="16" t="s">
        <v>32</v>
      </c>
      <c r="E182" s="34">
        <v>348</v>
      </c>
      <c r="F182" s="34"/>
      <c r="G182" s="16" t="s">
        <v>6</v>
      </c>
    </row>
    <row r="183" spans="2:7" x14ac:dyDescent="0.25">
      <c r="B183" s="16" t="s">
        <v>194</v>
      </c>
      <c r="C183" s="96"/>
      <c r="D183" s="16" t="s">
        <v>32</v>
      </c>
      <c r="E183" s="34">
        <v>469</v>
      </c>
      <c r="F183" s="34"/>
      <c r="G183" s="16" t="s">
        <v>6</v>
      </c>
    </row>
    <row r="184" spans="2:7" x14ac:dyDescent="0.25">
      <c r="B184" s="16" t="s">
        <v>195</v>
      </c>
      <c r="C184" s="96"/>
      <c r="D184" s="16" t="s">
        <v>4</v>
      </c>
      <c r="E184" s="34">
        <v>1599</v>
      </c>
      <c r="F184" s="34"/>
      <c r="G184" s="16" t="s">
        <v>6</v>
      </c>
    </row>
    <row r="185" spans="2:7" x14ac:dyDescent="0.25">
      <c r="B185" s="16" t="s">
        <v>196</v>
      </c>
      <c r="C185" s="96"/>
      <c r="D185" s="16" t="s">
        <v>37</v>
      </c>
      <c r="E185" s="34">
        <v>3742</v>
      </c>
      <c r="F185" s="34"/>
      <c r="G185" s="16" t="s">
        <v>6</v>
      </c>
    </row>
    <row r="186" spans="2:7" x14ac:dyDescent="0.25">
      <c r="B186" s="16" t="s">
        <v>197</v>
      </c>
      <c r="C186" s="96"/>
      <c r="D186" s="16" t="s">
        <v>4</v>
      </c>
      <c r="E186" s="34">
        <v>3718</v>
      </c>
      <c r="F186" s="34"/>
      <c r="G186" s="16" t="s">
        <v>6</v>
      </c>
    </row>
    <row r="187" spans="2:7" x14ac:dyDescent="0.25">
      <c r="B187" s="16" t="s">
        <v>198</v>
      </c>
      <c r="C187" s="96"/>
      <c r="D187" s="16" t="s">
        <v>4</v>
      </c>
      <c r="E187" s="34">
        <v>3719</v>
      </c>
      <c r="F187" s="34"/>
      <c r="G187" s="16" t="s">
        <v>6</v>
      </c>
    </row>
    <row r="188" spans="2:7" x14ac:dyDescent="0.25">
      <c r="B188" s="16" t="s">
        <v>199</v>
      </c>
      <c r="C188" s="96"/>
      <c r="D188" s="16" t="s">
        <v>32</v>
      </c>
      <c r="E188" s="34">
        <v>929</v>
      </c>
      <c r="F188" s="34"/>
      <c r="G188" s="16" t="s">
        <v>6</v>
      </c>
    </row>
    <row r="189" spans="2:7" x14ac:dyDescent="0.25">
      <c r="B189" s="16" t="s">
        <v>200</v>
      </c>
      <c r="C189" s="96"/>
      <c r="D189" s="16" t="s">
        <v>13</v>
      </c>
      <c r="E189" s="34">
        <v>4412</v>
      </c>
      <c r="F189" s="34"/>
      <c r="G189" s="16" t="s">
        <v>6</v>
      </c>
    </row>
    <row r="190" spans="2:7" x14ac:dyDescent="0.25">
      <c r="B190" s="16" t="s">
        <v>201</v>
      </c>
      <c r="C190" s="96"/>
      <c r="D190" s="16" t="s">
        <v>4</v>
      </c>
      <c r="E190" s="34">
        <v>465</v>
      </c>
      <c r="F190" s="34"/>
      <c r="G190" s="16" t="s">
        <v>6</v>
      </c>
    </row>
    <row r="191" spans="2:7" x14ac:dyDescent="0.25">
      <c r="B191" s="16" t="s">
        <v>202</v>
      </c>
      <c r="C191" s="96"/>
      <c r="D191" s="16" t="s">
        <v>4</v>
      </c>
      <c r="E191" s="34">
        <v>3270</v>
      </c>
      <c r="F191" s="34"/>
      <c r="G191" s="16" t="s">
        <v>6</v>
      </c>
    </row>
    <row r="192" spans="2:7" x14ac:dyDescent="0.25">
      <c r="B192" s="16" t="s">
        <v>203</v>
      </c>
      <c r="C192" s="96"/>
      <c r="D192" s="16" t="s">
        <v>4</v>
      </c>
      <c r="E192" s="34">
        <v>3479</v>
      </c>
      <c r="F192" s="34"/>
      <c r="G192" s="16" t="s">
        <v>6</v>
      </c>
    </row>
    <row r="193" spans="2:7" x14ac:dyDescent="0.25">
      <c r="B193" s="16" t="s">
        <v>204</v>
      </c>
      <c r="C193" s="96"/>
      <c r="D193" s="16" t="s">
        <v>4</v>
      </c>
      <c r="E193" s="34">
        <v>1006</v>
      </c>
      <c r="F193" s="34"/>
      <c r="G193" s="16" t="s">
        <v>6</v>
      </c>
    </row>
    <row r="194" spans="2:7" x14ac:dyDescent="0.25">
      <c r="B194" s="16" t="s">
        <v>205</v>
      </c>
      <c r="C194" s="96"/>
      <c r="D194" s="16" t="s">
        <v>4</v>
      </c>
      <c r="E194" s="34">
        <v>4537</v>
      </c>
      <c r="F194" s="34"/>
      <c r="G194" s="16" t="s">
        <v>6</v>
      </c>
    </row>
    <row r="195" spans="2:7" x14ac:dyDescent="0.25">
      <c r="B195" s="16" t="s">
        <v>206</v>
      </c>
      <c r="C195" s="96"/>
      <c r="D195" s="16" t="s">
        <v>4</v>
      </c>
      <c r="E195" s="34">
        <v>1503</v>
      </c>
      <c r="F195" s="34"/>
      <c r="G195" s="16" t="s">
        <v>6</v>
      </c>
    </row>
    <row r="196" spans="2:7" x14ac:dyDescent="0.25">
      <c r="B196" s="16" t="s">
        <v>207</v>
      </c>
      <c r="C196" s="96"/>
      <c r="D196" s="16" t="s">
        <v>22</v>
      </c>
      <c r="E196" s="34">
        <v>3979</v>
      </c>
      <c r="F196" s="34"/>
      <c r="G196" s="16" t="s">
        <v>6</v>
      </c>
    </row>
    <row r="197" spans="2:7" x14ac:dyDescent="0.25">
      <c r="B197" s="16" t="s">
        <v>208</v>
      </c>
      <c r="C197" s="96"/>
      <c r="D197" s="16" t="s">
        <v>4</v>
      </c>
      <c r="E197" s="34">
        <v>4421</v>
      </c>
      <c r="F197" s="34"/>
      <c r="G197" s="16" t="s">
        <v>6</v>
      </c>
    </row>
    <row r="198" spans="2:7" x14ac:dyDescent="0.25">
      <c r="B198" s="16" t="s">
        <v>209</v>
      </c>
      <c r="C198" s="96"/>
      <c r="D198" s="16" t="s">
        <v>4</v>
      </c>
      <c r="E198" s="34">
        <v>1259</v>
      </c>
      <c r="F198" s="34"/>
      <c r="G198" s="16" t="s">
        <v>6</v>
      </c>
    </row>
    <row r="199" spans="2:7" x14ac:dyDescent="0.25">
      <c r="B199" s="16" t="s">
        <v>210</v>
      </c>
      <c r="C199" s="96"/>
      <c r="D199" s="16" t="s">
        <v>4</v>
      </c>
      <c r="E199" s="34">
        <v>3997</v>
      </c>
      <c r="F199" s="34"/>
      <c r="G199" s="16" t="s">
        <v>6</v>
      </c>
    </row>
    <row r="200" spans="2:7" x14ac:dyDescent="0.25">
      <c r="B200" s="16" t="s">
        <v>211</v>
      </c>
      <c r="C200" s="96"/>
      <c r="D200" s="16" t="s">
        <v>4</v>
      </c>
      <c r="E200" s="34">
        <v>707</v>
      </c>
      <c r="F200" s="34"/>
      <c r="G200" s="16" t="s">
        <v>6</v>
      </c>
    </row>
    <row r="201" spans="2:7" x14ac:dyDescent="0.25">
      <c r="B201" s="16" t="s">
        <v>212</v>
      </c>
      <c r="C201" s="96"/>
      <c r="D201" s="16" t="s">
        <v>13</v>
      </c>
      <c r="E201" s="99">
        <v>1631</v>
      </c>
      <c r="F201" s="99"/>
      <c r="G201" s="16" t="s">
        <v>6</v>
      </c>
    </row>
    <row r="202" spans="2:7" x14ac:dyDescent="0.25">
      <c r="B202" s="16" t="s">
        <v>213</v>
      </c>
      <c r="C202" s="96"/>
      <c r="D202" s="16" t="s">
        <v>4</v>
      </c>
      <c r="E202" s="99">
        <v>4540</v>
      </c>
      <c r="F202" s="99"/>
      <c r="G202" s="16" t="s">
        <v>6</v>
      </c>
    </row>
    <row r="203" spans="2:7" x14ac:dyDescent="0.25">
      <c r="B203" s="16" t="s">
        <v>214</v>
      </c>
      <c r="C203" s="96"/>
      <c r="D203" s="16" t="s">
        <v>4</v>
      </c>
      <c r="E203" s="99">
        <v>4586</v>
      </c>
      <c r="F203" s="99"/>
      <c r="G203" s="16" t="s">
        <v>6</v>
      </c>
    </row>
    <row r="204" spans="2:7" x14ac:dyDescent="0.25">
      <c r="B204" s="16" t="s">
        <v>215</v>
      </c>
      <c r="C204" s="96"/>
      <c r="D204" s="16" t="s">
        <v>4</v>
      </c>
      <c r="E204" s="99">
        <v>4661</v>
      </c>
      <c r="F204" s="99"/>
      <c r="G204" s="16" t="s">
        <v>6</v>
      </c>
    </row>
    <row r="205" spans="2:7" x14ac:dyDescent="0.25">
      <c r="B205" s="16" t="s">
        <v>216</v>
      </c>
      <c r="C205" s="96"/>
      <c r="D205" s="16" t="s">
        <v>4</v>
      </c>
      <c r="E205" s="99">
        <v>759</v>
      </c>
      <c r="F205" s="99"/>
      <c r="G205" s="16" t="s">
        <v>6</v>
      </c>
    </row>
    <row r="206" spans="2:7" x14ac:dyDescent="0.25">
      <c r="B206" s="16" t="s">
        <v>217</v>
      </c>
      <c r="C206" s="96"/>
      <c r="D206" s="16" t="s">
        <v>13</v>
      </c>
      <c r="E206" s="99">
        <v>3171</v>
      </c>
      <c r="F206" s="99"/>
      <c r="G206" s="16" t="s">
        <v>6</v>
      </c>
    </row>
    <row r="207" spans="2:7" x14ac:dyDescent="0.25">
      <c r="B207" s="16" t="s">
        <v>218</v>
      </c>
      <c r="C207" s="96"/>
      <c r="D207" s="16" t="s">
        <v>4</v>
      </c>
      <c r="E207" s="99">
        <v>4356</v>
      </c>
      <c r="F207" s="99"/>
      <c r="G207" s="16" t="s">
        <v>6</v>
      </c>
    </row>
    <row r="208" spans="2:7" x14ac:dyDescent="0.25">
      <c r="B208" s="16" t="s">
        <v>219</v>
      </c>
      <c r="C208" s="96"/>
      <c r="D208" s="16" t="s">
        <v>4</v>
      </c>
      <c r="E208" s="15"/>
      <c r="F208" s="15"/>
      <c r="G208" s="16" t="s">
        <v>6</v>
      </c>
    </row>
    <row r="209" spans="2:7" x14ac:dyDescent="0.25">
      <c r="B209" s="16" t="s">
        <v>220</v>
      </c>
      <c r="C209" s="96"/>
      <c r="D209" s="16" t="s">
        <v>58</v>
      </c>
      <c r="E209" s="15"/>
      <c r="F209" s="15"/>
      <c r="G209" s="16" t="s">
        <v>6</v>
      </c>
    </row>
    <row r="210" spans="2:7" x14ac:dyDescent="0.25">
      <c r="B210" s="16" t="s">
        <v>221</v>
      </c>
      <c r="C210" s="96"/>
      <c r="D210" s="16" t="s">
        <v>22</v>
      </c>
      <c r="E210" s="15"/>
      <c r="F210" s="15"/>
      <c r="G210" s="16" t="s">
        <v>6</v>
      </c>
    </row>
    <row r="211" spans="2:7" x14ac:dyDescent="0.25">
      <c r="B211" s="16" t="s">
        <v>222</v>
      </c>
      <c r="C211" s="96"/>
      <c r="D211" s="16" t="s">
        <v>13</v>
      </c>
      <c r="E211" s="15"/>
      <c r="F211" s="15"/>
      <c r="G211" s="16" t="s">
        <v>6</v>
      </c>
    </row>
    <row r="212" spans="2:7" x14ac:dyDescent="0.25">
      <c r="B212" s="16" t="s">
        <v>223</v>
      </c>
      <c r="C212" s="96"/>
      <c r="D212" s="16" t="s">
        <v>4</v>
      </c>
      <c r="E212" s="15"/>
      <c r="F212" s="15"/>
      <c r="G212" s="16" t="s">
        <v>6</v>
      </c>
    </row>
    <row r="213" spans="2:7" x14ac:dyDescent="0.25">
      <c r="B213" s="16" t="s">
        <v>225</v>
      </c>
      <c r="C213" s="96"/>
      <c r="D213" s="16" t="s">
        <v>22</v>
      </c>
      <c r="E213" s="15"/>
      <c r="F213" s="15"/>
      <c r="G213" s="16" t="s">
        <v>6</v>
      </c>
    </row>
    <row r="214" spans="2:7" x14ac:dyDescent="0.25">
      <c r="B214" s="16" t="s">
        <v>228</v>
      </c>
      <c r="C214" s="96"/>
      <c r="D214" s="16" t="s">
        <v>4</v>
      </c>
      <c r="E214" s="15"/>
      <c r="F214" s="15"/>
      <c r="G214" s="16" t="s">
        <v>6</v>
      </c>
    </row>
    <row r="215" spans="2:7" x14ac:dyDescent="0.25">
      <c r="B215" s="16" t="s">
        <v>227</v>
      </c>
      <c r="C215" s="96"/>
      <c r="D215" s="16" t="s">
        <v>4</v>
      </c>
      <c r="E215" s="15"/>
      <c r="F215" s="15"/>
      <c r="G215" s="16" t="s">
        <v>6</v>
      </c>
    </row>
    <row r="216" spans="2:7" x14ac:dyDescent="0.25">
      <c r="B216" s="16" t="s">
        <v>224</v>
      </c>
      <c r="C216" s="96"/>
      <c r="D216" s="16" t="s">
        <v>58</v>
      </c>
      <c r="E216" s="15"/>
      <c r="F216" s="15"/>
      <c r="G216" s="16" t="s">
        <v>6</v>
      </c>
    </row>
    <row r="217" spans="2:7" x14ac:dyDescent="0.25">
      <c r="B217" s="16" t="s">
        <v>226</v>
      </c>
      <c r="C217" s="96"/>
      <c r="D217" s="16" t="s">
        <v>4</v>
      </c>
      <c r="E217" s="15"/>
      <c r="F217" s="15"/>
      <c r="G217" s="16" t="s">
        <v>6</v>
      </c>
    </row>
    <row r="218" spans="2:7" x14ac:dyDescent="0.25">
      <c r="B218" s="16" t="s">
        <v>229</v>
      </c>
      <c r="C218" s="96"/>
      <c r="D218" s="16" t="s">
        <v>37</v>
      </c>
      <c r="E218" s="15"/>
      <c r="F218" s="15"/>
      <c r="G218" s="16" t="s">
        <v>6</v>
      </c>
    </row>
    <row r="219" spans="2:7" x14ac:dyDescent="0.25">
      <c r="B219" s="16" t="s">
        <v>230</v>
      </c>
      <c r="C219" s="96"/>
      <c r="D219" s="16" t="s">
        <v>4</v>
      </c>
      <c r="E219" s="15"/>
      <c r="F219" s="15"/>
      <c r="G219" s="16" t="s">
        <v>6</v>
      </c>
    </row>
    <row r="220" spans="2:7" x14ac:dyDescent="0.25">
      <c r="B220" s="16" t="s">
        <v>231</v>
      </c>
      <c r="C220" s="96"/>
      <c r="D220" s="16" t="s">
        <v>4</v>
      </c>
      <c r="E220" s="15"/>
      <c r="F220" s="15"/>
      <c r="G220" s="16" t="s">
        <v>6</v>
      </c>
    </row>
    <row r="221" spans="2:7" x14ac:dyDescent="0.25">
      <c r="B221" s="16" t="s">
        <v>232</v>
      </c>
      <c r="C221" s="96"/>
      <c r="D221" s="16" t="s">
        <v>13</v>
      </c>
      <c r="E221" s="15"/>
      <c r="F221" s="15"/>
      <c r="G221" s="16" t="s">
        <v>6</v>
      </c>
    </row>
    <row r="222" spans="2:7" x14ac:dyDescent="0.25">
      <c r="B222" s="16" t="s">
        <v>233</v>
      </c>
      <c r="C222" s="96"/>
      <c r="D222" s="16" t="s">
        <v>4</v>
      </c>
      <c r="E222" s="15"/>
      <c r="F222" s="15"/>
      <c r="G222" s="16" t="s">
        <v>6</v>
      </c>
    </row>
    <row r="223" spans="2:7" x14ac:dyDescent="0.25">
      <c r="B223" s="16" t="s">
        <v>234</v>
      </c>
      <c r="C223" s="96"/>
      <c r="D223" s="16" t="s">
        <v>4</v>
      </c>
      <c r="E223" s="15"/>
      <c r="F223" s="15"/>
      <c r="G223" s="16" t="s">
        <v>6</v>
      </c>
    </row>
    <row r="224" spans="2:7" x14ac:dyDescent="0.25">
      <c r="B224" s="16" t="s">
        <v>234</v>
      </c>
      <c r="D224" s="16" t="s">
        <v>13</v>
      </c>
      <c r="E224" s="15"/>
      <c r="F224" s="15"/>
      <c r="G224" s="16" t="s">
        <v>6</v>
      </c>
    </row>
    <row r="225" spans="2:7" x14ac:dyDescent="0.25">
      <c r="B225" s="16" t="s">
        <v>235</v>
      </c>
      <c r="D225" s="16" t="s">
        <v>4</v>
      </c>
      <c r="E225" s="15"/>
      <c r="F225" s="15"/>
      <c r="G225" s="16" t="s">
        <v>6</v>
      </c>
    </row>
    <row r="226" spans="2:7" x14ac:dyDescent="0.25">
      <c r="B226" s="16" t="s">
        <v>236</v>
      </c>
      <c r="D226" s="18" t="s">
        <v>4</v>
      </c>
      <c r="E226" s="17"/>
      <c r="F226" s="17"/>
      <c r="G226" s="18" t="s">
        <v>6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V98"/>
  <sheetViews>
    <sheetView zoomScale="70" zoomScaleNormal="70" workbookViewId="0">
      <selection activeCell="I2" sqref="I2"/>
    </sheetView>
  </sheetViews>
  <sheetFormatPr baseColWidth="10" defaultRowHeight="15.75" x14ac:dyDescent="0.25"/>
  <cols>
    <col min="1" max="1" width="7.140625" style="19" customWidth="1"/>
    <col min="2" max="2" width="19.5703125" style="19" bestFit="1" customWidth="1"/>
    <col min="3" max="3" width="25.85546875" style="19" bestFit="1" customWidth="1"/>
    <col min="4" max="4" width="12.85546875" style="19" bestFit="1" customWidth="1"/>
    <col min="5" max="5" width="14.85546875" style="19" bestFit="1" customWidth="1"/>
    <col min="6" max="6" width="27.85546875" style="19" bestFit="1" customWidth="1"/>
    <col min="7" max="7" width="15.5703125" style="19" bestFit="1" customWidth="1"/>
    <col min="8" max="8" width="13.5703125" style="19" bestFit="1" customWidth="1"/>
    <col min="9" max="9" width="13.7109375" style="19" bestFit="1" customWidth="1"/>
    <col min="10" max="10" width="9.28515625" style="19" bestFit="1" customWidth="1"/>
    <col min="11" max="11" width="10.5703125" style="19" bestFit="1" customWidth="1"/>
    <col min="12" max="12" width="11.5703125" style="19" bestFit="1" customWidth="1"/>
    <col min="13" max="13" width="11" style="19" bestFit="1" customWidth="1"/>
    <col min="14" max="14" width="16.7109375" style="19" customWidth="1"/>
    <col min="15" max="15" width="11.42578125" style="19"/>
    <col min="16" max="16" width="4.140625" style="19" customWidth="1"/>
    <col min="17" max="17" width="22.85546875" style="19" customWidth="1"/>
    <col min="18" max="18" width="23.5703125" style="19" customWidth="1"/>
    <col min="19" max="19" width="26.140625" style="19" customWidth="1"/>
    <col min="20" max="16384" width="11.42578125" style="19"/>
  </cols>
  <sheetData>
    <row r="1" spans="1:22" ht="99" customHeight="1" thickBot="1" x14ac:dyDescent="0.2">
      <c r="G1" s="39" t="str">
        <f>IF($G$94&gt;=9,"3",IF($G$94&gt;=6,"2",IF($G$94&gt;=3,"1","")))</f>
        <v>1</v>
      </c>
      <c r="Q1" s="28"/>
      <c r="R1" s="28"/>
      <c r="T1" s="30"/>
      <c r="U1" s="31"/>
      <c r="V1" s="31"/>
    </row>
    <row r="3" spans="1:22" x14ac:dyDescent="0.25">
      <c r="G3" s="144" t="s">
        <v>242</v>
      </c>
      <c r="H3" s="144"/>
      <c r="I3" s="144"/>
      <c r="J3" s="144"/>
      <c r="K3" s="144"/>
      <c r="L3" s="144"/>
      <c r="M3" s="144"/>
      <c r="N3" s="144"/>
    </row>
    <row r="4" spans="1:22" x14ac:dyDescent="0.25">
      <c r="B4" s="20" t="s">
        <v>261</v>
      </c>
      <c r="C4" s="21" t="s">
        <v>260</v>
      </c>
      <c r="D4" s="21" t="s">
        <v>1</v>
      </c>
      <c r="E4" s="21" t="s">
        <v>252</v>
      </c>
      <c r="F4" s="21" t="s">
        <v>262</v>
      </c>
      <c r="G4" s="22" t="s">
        <v>238</v>
      </c>
      <c r="H4" s="22" t="s">
        <v>239</v>
      </c>
      <c r="I4" s="22" t="s">
        <v>240</v>
      </c>
      <c r="J4" s="22" t="s">
        <v>241</v>
      </c>
      <c r="K4" s="21" t="s">
        <v>256</v>
      </c>
      <c r="L4" s="21" t="s">
        <v>257</v>
      </c>
      <c r="M4" s="21" t="s">
        <v>258</v>
      </c>
      <c r="N4" s="23" t="s">
        <v>259</v>
      </c>
      <c r="O4" s="24"/>
    </row>
    <row r="5" spans="1:22" x14ac:dyDescent="0.25">
      <c r="B5" s="5" t="s">
        <v>8</v>
      </c>
      <c r="C5" s="26" t="str">
        <f>IF(ISNA(VLOOKUP(B5,BDD_NORD[],2,FALSE)),"",VLOOKUP(B5,BDD_NORD[],2,FALSE))</f>
        <v>SCH</v>
      </c>
      <c r="D5" s="26" t="str">
        <f>IF(ISNA(VLOOKUP(B5,BDD_NORD[],3,FALSE)),"",VLOOKUP(B5,BDD_NORD[],3,FALSE))</f>
        <v>AJA</v>
      </c>
      <c r="E5" s="26">
        <f>IF(ISNA(VLOOKUP(B5,BDD_NORD[],4,FALSE)),"",VLOOKUP(B5,BDD_NORD[],4,FALSE))</f>
        <v>2034</v>
      </c>
      <c r="F5" s="26" t="str">
        <f>IF(ISNA(VLOOKUP(B5,BDD_NORD[],3,FALSE)),"",VLOOKUP(B5,BDD_NORD[],3,FALSE))</f>
        <v>AJA</v>
      </c>
      <c r="G5" s="26" t="str">
        <f>IF(ISNA(VLOOKUP(B5,BDD_NORD[],6,FALSE)),"",VLOOKUP(B5,BDD_NORD[],6,FALSE))</f>
        <v>oui</v>
      </c>
      <c r="H5" s="26" t="str">
        <f>IF(ISNA(VLOOKUP(B5,BDD_NORD[],7,FALSE)),"",VLOOKUP(B5,BDD_NORD[],7,FALSE))</f>
        <v>oui</v>
      </c>
      <c r="I5" s="26" t="str">
        <f>IF(ISNA(VLOOKUP(B5,BDD_NORD[],8,FALSE)),"",VLOOKUP(B5,BDD_NORD[],8,FALSE))</f>
        <v>oui</v>
      </c>
      <c r="J5" s="26" t="str">
        <f>IF(ISNA(VLOOKUP(B5,BDD_NORD[],9,FALSE)),"",VLOOKUP(B5,BDD_NORD[],9,FALSE))</f>
        <v>non</v>
      </c>
      <c r="K5" s="26" t="str">
        <f>IF(ISNA(VLOOKUP(B5,BDD_NORD[],10,FALSE)),"",VLOOKUP(B5,BDD_NORD[],10,FALSE))</f>
        <v>OUI</v>
      </c>
      <c r="L5" s="26" t="str">
        <f>IF(ISNA(VLOOKUP(B5,BDD_NORD[],11,FALSE)),"",VLOOKUP(B5,BDD_NORD[],11,FALSE))</f>
        <v>OUI</v>
      </c>
      <c r="M5" s="26" t="str">
        <f>IF(ISNA(VLOOKUP(B5,BDD_NORD[],12,FALSE)),"",VLOOKUP(B5,BDD_NORD[],12,FALSE))</f>
        <v>NON</v>
      </c>
      <c r="N5" s="26" t="str">
        <f>IF(ISNA(VLOOKUP(B5,BDD_NORD[],13,FALSE)),"",VLOOKUP(B5,BDD_NORD[],13,FALSE))</f>
        <v>NON</v>
      </c>
    </row>
    <row r="6" spans="1:22" x14ac:dyDescent="0.25">
      <c r="B6" s="5" t="s">
        <v>8</v>
      </c>
      <c r="C6" s="26" t="str">
        <f>IF(ISNA(VLOOKUP(B6,BDD_NORD[],2,FALSE)),"",VLOOKUP(B6,BDD_NORD[],2,FALSE))</f>
        <v>SCH</v>
      </c>
      <c r="D6" s="26" t="str">
        <f>IF(ISNA(VLOOKUP(B6,BDD_NORD[],3,FALSE)),"",VLOOKUP(B6,BDD_NORD[],3,FALSE))</f>
        <v>AJA</v>
      </c>
      <c r="E6" s="26">
        <f>IF(ISNA(VLOOKUP(B6,BDD_NORD[],4,FALSE)),"",VLOOKUP(B6,BDD_NORD[],4,FALSE))</f>
        <v>2034</v>
      </c>
      <c r="F6" s="26" t="str">
        <f>IF(ISNA(VLOOKUP(B6,BDD_NORD[],3,FALSE)),"",VLOOKUP(B6,BDD_NORD[],3,FALSE))</f>
        <v>AJA</v>
      </c>
      <c r="G6" s="26" t="str">
        <f>IF(ISNA(VLOOKUP(B6,BDD_NORD[],6,FALSE)),"",VLOOKUP(B6,BDD_NORD[],6,FALSE))</f>
        <v>oui</v>
      </c>
      <c r="H6" s="26" t="str">
        <f>IF(ISNA(VLOOKUP(B6,BDD_NORD[],7,FALSE)),"",VLOOKUP(B6,BDD_NORD[],7,FALSE))</f>
        <v>oui</v>
      </c>
      <c r="I6" s="26" t="str">
        <f>IF(ISNA(VLOOKUP(B6,BDD_NORD[],8,FALSE)),"",VLOOKUP(B6,BDD_NORD[],8,FALSE))</f>
        <v>oui</v>
      </c>
      <c r="J6" s="26" t="str">
        <f>IF(ISNA(VLOOKUP(B6,BDD_NORD[],9,FALSE)),"",VLOOKUP(B6,BDD_NORD[],9,FALSE))</f>
        <v>non</v>
      </c>
      <c r="K6" s="26" t="str">
        <f>IF(ISNA(VLOOKUP(B6,BDD_NORD[],10,FALSE)),"",VLOOKUP(B6,BDD_NORD[],10,FALSE))</f>
        <v>OUI</v>
      </c>
      <c r="L6" s="26" t="str">
        <f>IF(ISNA(VLOOKUP(B6,BDD_NORD[],11,FALSE)),"",VLOOKUP(B6,BDD_NORD[],11,FALSE))</f>
        <v>OUI</v>
      </c>
      <c r="M6" s="26" t="str">
        <f>IF(ISNA(VLOOKUP(B6,BDD_NORD[],12,FALSE)),"",VLOOKUP(B6,BDD_NORD[],12,FALSE))</f>
        <v>NON</v>
      </c>
      <c r="N6" s="26" t="str">
        <f>IF(ISNA(VLOOKUP(B6,BDD_NORD[],13,FALSE)),"",VLOOKUP(B6,BDD_NORD[],13,FALSE))</f>
        <v>NON</v>
      </c>
    </row>
    <row r="7" spans="1:22" x14ac:dyDescent="0.25">
      <c r="B7" s="5" t="s">
        <v>8</v>
      </c>
      <c r="C7" s="26" t="str">
        <f>IF(ISNA(VLOOKUP(B7,BDD_NORD[],2,FALSE)),"",VLOOKUP(B7,BDD_NORD[],2,FALSE))</f>
        <v>SCH</v>
      </c>
      <c r="D7" s="26" t="str">
        <f>IF(ISNA(VLOOKUP(B7,BDD_NORD[],3,FALSE)),"",VLOOKUP(B7,BDD_NORD[],3,FALSE))</f>
        <v>AJA</v>
      </c>
      <c r="E7" s="26">
        <f>IF(ISNA(VLOOKUP(B7,BDD_NORD[],4,FALSE)),"",VLOOKUP(B7,BDD_NORD[],4,FALSE))</f>
        <v>2034</v>
      </c>
      <c r="F7" s="26" t="str">
        <f>IF(ISNA(VLOOKUP(B7,BDD_NORD[],3,FALSE)),"",VLOOKUP(B7,BDD_NORD[],3,FALSE))</f>
        <v>AJA</v>
      </c>
      <c r="G7" s="26" t="str">
        <f>IF(ISNA(VLOOKUP(B7,BDD_NORD[],6,FALSE)),"",VLOOKUP(B7,BDD_NORD[],6,FALSE))</f>
        <v>oui</v>
      </c>
      <c r="H7" s="26" t="str">
        <f>IF(ISNA(VLOOKUP(B7,BDD_NORD[],7,FALSE)),"",VLOOKUP(B7,BDD_NORD[],7,FALSE))</f>
        <v>oui</v>
      </c>
      <c r="I7" s="26" t="str">
        <f>IF(ISNA(VLOOKUP(B7,BDD_NORD[],8,FALSE)),"",VLOOKUP(B7,BDD_NORD[],8,FALSE))</f>
        <v>oui</v>
      </c>
      <c r="J7" s="26" t="str">
        <f>IF(ISNA(VLOOKUP(B7,BDD_NORD[],9,FALSE)),"",VLOOKUP(B7,BDD_NORD[],9,FALSE))</f>
        <v>non</v>
      </c>
      <c r="K7" s="26" t="str">
        <f>IF(ISNA(VLOOKUP(B7,BDD_NORD[],10,FALSE)),"",VLOOKUP(B7,BDD_NORD[],10,FALSE))</f>
        <v>OUI</v>
      </c>
      <c r="L7" s="26" t="str">
        <f>IF(ISNA(VLOOKUP(B7,BDD_NORD[],11,FALSE)),"",VLOOKUP(B7,BDD_NORD[],11,FALSE))</f>
        <v>OUI</v>
      </c>
      <c r="M7" s="26" t="str">
        <f>IF(ISNA(VLOOKUP(B7,BDD_NORD[],12,FALSE)),"",VLOOKUP(B7,BDD_NORD[],12,FALSE))</f>
        <v>NON</v>
      </c>
      <c r="N7" s="26" t="str">
        <f>IF(ISNA(VLOOKUP(B7,BDD_NORD[],13,FALSE)),"",VLOOKUP(B7,BDD_NORD[],13,FALSE))</f>
        <v>NON</v>
      </c>
    </row>
    <row r="8" spans="1:22" x14ac:dyDescent="0.25">
      <c r="B8" s="2"/>
      <c r="C8" s="26" t="str">
        <f>IF(ISNA(VLOOKUP(B8,BDD_NORD[],2,FALSE)),"",VLOOKUP(B8,BDD_NORD[],2,FALSE))</f>
        <v/>
      </c>
      <c r="D8" s="26" t="str">
        <f>IF(ISNA(VLOOKUP(B8,BDD_NORD[],3,FALSE)),"",VLOOKUP(B8,BDD_NORD[],3,FALSE))</f>
        <v/>
      </c>
      <c r="E8" s="26" t="str">
        <f>IF(ISNA(VLOOKUP(B8,BDD_NORD[],4,FALSE)),"",VLOOKUP(B8,BDD_NORD[],4,FALSE))</f>
        <v/>
      </c>
      <c r="F8" s="26" t="str">
        <f>IF(ISNA(VLOOKUP(B8,BDD_NORD[],3,FALSE)),"",VLOOKUP(B8,BDD_NORD[],3,FALSE))</f>
        <v/>
      </c>
      <c r="G8" s="26" t="str">
        <f>IF(ISNA(VLOOKUP(B8,BDD_NORD[],6,FALSE)),"",VLOOKUP(B8,BDD_NORD[],6,FALSE))</f>
        <v/>
      </c>
      <c r="H8" s="26" t="str">
        <f>IF(ISNA(VLOOKUP(B8,BDD_NORD[],7,FALSE)),"",VLOOKUP(B8,BDD_NORD[],7,FALSE))</f>
        <v/>
      </c>
      <c r="I8" s="26" t="str">
        <f>IF(ISNA(VLOOKUP(B8,BDD_NORD[],8,FALSE)),"",VLOOKUP(B8,BDD_NORD[],8,FALSE))</f>
        <v/>
      </c>
      <c r="J8" s="26" t="str">
        <f>IF(ISNA(VLOOKUP(B8,BDD_NORD[],9,FALSE)),"",VLOOKUP(B8,BDD_NORD[],9,FALSE))</f>
        <v/>
      </c>
      <c r="K8" s="26" t="str">
        <f>IF(ISNA(VLOOKUP(B8,BDD_NORD[],10,FALSE)),"",VLOOKUP(B8,BDD_NORD[],10,FALSE))</f>
        <v/>
      </c>
      <c r="L8" s="26" t="str">
        <f>IF(ISNA(VLOOKUP(B8,BDD_NORD[],11,FALSE)),"",VLOOKUP(B8,BDD_NORD[],11,FALSE))</f>
        <v/>
      </c>
      <c r="M8" s="26" t="str">
        <f>IF(ISNA(VLOOKUP(B8,BDD_NORD[],12,FALSE)),"",VLOOKUP(B8,BDD_NORD[],12,FALSE))</f>
        <v/>
      </c>
      <c r="N8" s="26" t="str">
        <f>IF(ISNA(VLOOKUP(B8,BDD_NORD[],13,FALSE)),"",VLOOKUP(B8,BDD_NORD[],13,FALSE))</f>
        <v/>
      </c>
    </row>
    <row r="9" spans="1:22" x14ac:dyDescent="0.25">
      <c r="B9" s="25"/>
      <c r="C9" s="26" t="str">
        <f>IF(ISNA(VLOOKUP(B9,BDD_NORD[],2,FALSE)),"",VLOOKUP(B9,BDD_NORD[],2,FALSE))</f>
        <v/>
      </c>
      <c r="D9" s="26" t="str">
        <f>IF(ISNA(VLOOKUP(B9,BDD_NORD[],3,FALSE)),"",VLOOKUP(B9,BDD_NORD[],3,FALSE))</f>
        <v/>
      </c>
      <c r="E9" s="26" t="str">
        <f>IF(ISNA(VLOOKUP(B9,BDD_NORD[],4,FALSE)),"",VLOOKUP(B9,BDD_NORD[],4,FALSE))</f>
        <v/>
      </c>
      <c r="F9" s="26" t="str">
        <f>IF(ISNA(VLOOKUP(B9,BDD_NORD[],3,FALSE)),"",VLOOKUP(B9,BDD_NORD[],3,FALSE))</f>
        <v/>
      </c>
      <c r="G9" s="26" t="str">
        <f>IF(ISNA(VLOOKUP(B9,BDD_NORD[],6,FALSE)),"",VLOOKUP(B9,BDD_NORD[],6,FALSE))</f>
        <v/>
      </c>
      <c r="H9" s="26" t="str">
        <f>IF(ISNA(VLOOKUP(B9,BDD_NORD[],7,FALSE)),"",VLOOKUP(B9,BDD_NORD[],7,FALSE))</f>
        <v/>
      </c>
      <c r="I9" s="26" t="str">
        <f>IF(ISNA(VLOOKUP(B9,BDD_NORD[],8,FALSE)),"",VLOOKUP(B9,BDD_NORD[],8,FALSE))</f>
        <v/>
      </c>
      <c r="J9" s="26" t="str">
        <f>IF(ISNA(VLOOKUP(B9,BDD_NORD[],9,FALSE)),"",VLOOKUP(B9,BDD_NORD[],9,FALSE))</f>
        <v/>
      </c>
      <c r="K9" s="26" t="str">
        <f>IF(ISNA(VLOOKUP(B9,BDD_NORD[],10,FALSE)),"",VLOOKUP(B9,BDD_NORD[],10,FALSE))</f>
        <v/>
      </c>
      <c r="L9" s="26" t="str">
        <f>IF(ISNA(VLOOKUP(B9,BDD_NORD[],11,FALSE)),"",VLOOKUP(B9,BDD_NORD[],11,FALSE))</f>
        <v/>
      </c>
      <c r="M9" s="26" t="str">
        <f>IF(ISNA(VLOOKUP(B9,BDD_NORD[],12,FALSE)),"",VLOOKUP(B9,BDD_NORD[],12,FALSE))</f>
        <v/>
      </c>
      <c r="N9" s="26" t="str">
        <f>IF(ISNA(VLOOKUP(B9,BDD_NORD[],13,FALSE)),"",VLOOKUP(B9,BDD_NORD[],13,FALSE))</f>
        <v/>
      </c>
    </row>
    <row r="10" spans="1:22" x14ac:dyDescent="0.25">
      <c r="B10" s="25"/>
      <c r="C10" s="26" t="str">
        <f>IF(ISNA(VLOOKUP(B10,BDD_NORD[],2,FALSE)),"",VLOOKUP(B10,BDD_NORD[],2,FALSE))</f>
        <v/>
      </c>
      <c r="D10" s="26" t="str">
        <f>IF(ISNA(VLOOKUP(B10,BDD_NORD[],3,FALSE)),"",VLOOKUP(B10,BDD_NORD[],3,FALSE))</f>
        <v/>
      </c>
      <c r="E10" s="26" t="str">
        <f>IF(ISNA(VLOOKUP(B10,BDD_NORD[],4,FALSE)),"",VLOOKUP(B10,BDD_NORD[],4,FALSE))</f>
        <v/>
      </c>
      <c r="F10" s="26" t="str">
        <f>IF(ISNA(VLOOKUP(B10,BDD_NORD[],5,FALSE)),"",VLOOKUP(B10,BDD_NORD[],5,FALSE))</f>
        <v/>
      </c>
      <c r="G10" s="26" t="str">
        <f>IF(ISNA(VLOOKUP(B10,BDD_NORD[],6,FALSE)),"",VLOOKUP(B10,BDD_NORD[],6,FALSE))</f>
        <v/>
      </c>
      <c r="H10" s="26" t="str">
        <f>IF(ISNA(VLOOKUP(B10,BDD_NORD[],7,FALSE)),"",VLOOKUP(B10,BDD_NORD[],7,FALSE))</f>
        <v/>
      </c>
      <c r="I10" s="26" t="str">
        <f>IF(ISNA(VLOOKUP(B10,BDD_NORD[],8,FALSE)),"",VLOOKUP(B10,BDD_NORD[],8,FALSE))</f>
        <v/>
      </c>
      <c r="J10" s="26" t="str">
        <f>IF(ISNA(VLOOKUP(B10,BDD_NORD[],9,FALSE)),"",VLOOKUP(B10,BDD_NORD[],9,FALSE))</f>
        <v/>
      </c>
      <c r="K10" s="26" t="str">
        <f>IF(ISNA(VLOOKUP(B10,BDD_NORD[],10,FALSE)),"",VLOOKUP(B10,BDD_NORD[],10,FALSE))</f>
        <v/>
      </c>
      <c r="L10" s="26" t="str">
        <f>IF(ISNA(VLOOKUP(B10,BDD_NORD[],11,FALSE)),"",VLOOKUP(B10,BDD_NORD[],11,FALSE))</f>
        <v/>
      </c>
      <c r="M10" s="26" t="str">
        <f>IF(ISNA(VLOOKUP(B10,BDD_NORD[],12,FALSE)),"",VLOOKUP(B10,BDD_NORD[],12,FALSE))</f>
        <v/>
      </c>
      <c r="N10" s="26" t="str">
        <f>IF(ISNA(VLOOKUP(B10,BDD_NORD[],13,FALSE)),"",VLOOKUP(B10,BDD_NORD[],13,FALSE))</f>
        <v/>
      </c>
    </row>
    <row r="11" spans="1:22" x14ac:dyDescent="0.25">
      <c r="B11" s="25"/>
      <c r="C11" s="26" t="str">
        <f>IF(ISNA(VLOOKUP(B11,BDD_NORD[],2,FALSE)),"",VLOOKUP(B11,BDD_NORD[],2,FALSE))</f>
        <v/>
      </c>
      <c r="D11" s="26" t="str">
        <f>IF(ISNA(VLOOKUP(B11,BDD_NORD[],3,FALSE)),"",VLOOKUP(B11,BDD_NORD[],3,FALSE))</f>
        <v/>
      </c>
      <c r="E11" s="26" t="str">
        <f>IF(ISNA(VLOOKUP(B11,BDD_NORD[],4,FALSE)),"",VLOOKUP(B11,BDD_NORD[],4,FALSE))</f>
        <v/>
      </c>
      <c r="F11" s="26" t="str">
        <f>IF(ISNA(VLOOKUP(B11,BDD_NORD[],5,FALSE)),"",VLOOKUP(B11,BDD_NORD[],5,FALSE))</f>
        <v/>
      </c>
      <c r="G11" s="26" t="str">
        <f>IF(ISNA(VLOOKUP(B11,BDD_NORD[],6,FALSE)),"",VLOOKUP(B11,BDD_NORD[],6,FALSE))</f>
        <v/>
      </c>
      <c r="H11" s="26" t="str">
        <f>IF(ISNA(VLOOKUP(B11,BDD_NORD[],7,FALSE)),"",VLOOKUP(B11,BDD_NORD[],7,FALSE))</f>
        <v/>
      </c>
      <c r="I11" s="26" t="str">
        <f>IF(ISNA(VLOOKUP(B11,BDD_NORD[],8,FALSE)),"",VLOOKUP(B11,BDD_NORD[],8,FALSE))</f>
        <v/>
      </c>
      <c r="J11" s="26" t="str">
        <f>IF(ISNA(VLOOKUP(B11,BDD_NORD[],9,FALSE)),"",VLOOKUP(B11,BDD_NORD[],9,FALSE))</f>
        <v/>
      </c>
      <c r="K11" s="26" t="str">
        <f>IF(ISNA(VLOOKUP(B11,BDD_NORD[],10,FALSE)),"",VLOOKUP(B11,BDD_NORD[],10,FALSE))</f>
        <v/>
      </c>
      <c r="L11" s="26" t="str">
        <f>IF(ISNA(VLOOKUP(B11,BDD_NORD[],11,FALSE)),"",VLOOKUP(B11,BDD_NORD[],11,FALSE))</f>
        <v/>
      </c>
      <c r="M11" s="26" t="str">
        <f>IF(ISNA(VLOOKUP(B11,BDD_NORD[],12,FALSE)),"",VLOOKUP(B11,BDD_NORD[],12,FALSE))</f>
        <v/>
      </c>
      <c r="N11" s="26" t="str">
        <f>IF(ISNA(VLOOKUP(B11,BDD_NORD[],13,FALSE)),"",VLOOKUP(B11,BDD_NORD[],13,FALSE))</f>
        <v/>
      </c>
    </row>
    <row r="12" spans="1:22" x14ac:dyDescent="0.25">
      <c r="B12" s="25"/>
      <c r="C12" s="26" t="str">
        <f>IF(ISNA(VLOOKUP(B12,BDD_NORD[],2,FALSE)),"",VLOOKUP(B12,BDD_NORD[],2,FALSE))</f>
        <v/>
      </c>
      <c r="D12" s="26" t="str">
        <f>IF(ISNA(VLOOKUP(B12,BDD_NORD[],3,FALSE)),"",VLOOKUP(B12,BDD_NORD[],3,FALSE))</f>
        <v/>
      </c>
      <c r="E12" s="26" t="str">
        <f>IF(ISNA(VLOOKUP(B12,BDD_NORD[],4,FALSE)),"",VLOOKUP(B12,BDD_NORD[],4,FALSE))</f>
        <v/>
      </c>
      <c r="F12" s="26" t="str">
        <f>IF(ISNA(VLOOKUP(B12,BDD_NORD[],5,FALSE)),"",VLOOKUP(B12,BDD_NORD[],5,FALSE))</f>
        <v/>
      </c>
      <c r="G12" s="26" t="str">
        <f>IF(ISNA(VLOOKUP(B12,BDD_NORD[],6,FALSE)),"",VLOOKUP(B12,BDD_NORD[],6,FALSE))</f>
        <v/>
      </c>
      <c r="H12" s="26" t="str">
        <f>IF(ISNA(VLOOKUP(B12,BDD_NORD[],7,FALSE)),"",VLOOKUP(B12,BDD_NORD[],7,FALSE))</f>
        <v/>
      </c>
      <c r="I12" s="26" t="str">
        <f>IF(ISNA(VLOOKUP(B12,BDD_NORD[],8,FALSE)),"",VLOOKUP(B12,BDD_NORD[],8,FALSE))</f>
        <v/>
      </c>
      <c r="J12" s="26" t="str">
        <f>IF(ISNA(VLOOKUP(B12,BDD_NORD[],9,FALSE)),"",VLOOKUP(B12,BDD_NORD[],9,FALSE))</f>
        <v/>
      </c>
      <c r="K12" s="26" t="str">
        <f>IF(ISNA(VLOOKUP(B12,BDD_NORD[],10,FALSE)),"",VLOOKUP(B12,BDD_NORD[],10,FALSE))</f>
        <v/>
      </c>
      <c r="L12" s="26" t="str">
        <f>IF(ISNA(VLOOKUP(B12,BDD_NORD[],11,FALSE)),"",VLOOKUP(B12,BDD_NORD[],11,FALSE))</f>
        <v/>
      </c>
      <c r="M12" s="26" t="str">
        <f>IF(ISNA(VLOOKUP(B12,BDD_NORD[],12,FALSE)),"",VLOOKUP(B12,BDD_NORD[],12,FALSE))</f>
        <v/>
      </c>
      <c r="N12" s="26" t="str">
        <f>IF(ISNA(VLOOKUP(B12,BDD_NORD[],13,FALSE)),"",VLOOKUP(B12,BDD_NORD[],13,FALSE))</f>
        <v/>
      </c>
    </row>
    <row r="13" spans="1:22" x14ac:dyDescent="0.25">
      <c r="B13" s="25"/>
      <c r="C13" s="26" t="str">
        <f>IF(ISNA(VLOOKUP(B13,BDD_NORD[],2,FALSE)),"",VLOOKUP(B13,BDD_NORD[],2,FALSE))</f>
        <v/>
      </c>
      <c r="D13" s="26" t="str">
        <f>IF(ISNA(VLOOKUP(B13,BDD_NORD[],3,FALSE)),"",VLOOKUP(B13,BDD_NORD[],3,FALSE))</f>
        <v/>
      </c>
      <c r="E13" s="26" t="str">
        <f>IF(ISNA(VLOOKUP(B13,BDD_NORD[],4,FALSE)),"",VLOOKUP(B13,BDD_NORD[],4,FALSE))</f>
        <v/>
      </c>
      <c r="F13" s="26" t="str">
        <f>IF(ISNA(VLOOKUP(B13,BDD_NORD[],5,FALSE)),"",VLOOKUP(B13,BDD_NORD[],5,FALSE))</f>
        <v/>
      </c>
      <c r="G13" s="26" t="str">
        <f>IF(ISNA(VLOOKUP(B13,BDD_NORD[],6,FALSE)),"",VLOOKUP(B13,BDD_NORD[],6,FALSE))</f>
        <v/>
      </c>
      <c r="H13" s="26" t="str">
        <f>IF(ISNA(VLOOKUP(B13,BDD_NORD[],7,FALSE)),"",VLOOKUP(B13,BDD_NORD[],7,FALSE))</f>
        <v/>
      </c>
      <c r="I13" s="26" t="str">
        <f>IF(ISNA(VLOOKUP(B13,BDD_NORD[],8,FALSE)),"",VLOOKUP(B13,BDD_NORD[],8,FALSE))</f>
        <v/>
      </c>
      <c r="J13" s="26" t="str">
        <f>IF(ISNA(VLOOKUP(B13,BDD_NORD[],9,FALSE)),"",VLOOKUP(B13,BDD_NORD[],9,FALSE))</f>
        <v/>
      </c>
      <c r="K13" s="26" t="str">
        <f>IF(ISNA(VLOOKUP(B13,BDD_NORD[],10,FALSE)),"",VLOOKUP(B13,BDD_NORD[],10,FALSE))</f>
        <v/>
      </c>
      <c r="L13" s="26" t="str">
        <f>IF(ISNA(VLOOKUP(B13,BDD_NORD[],11,FALSE)),"",VLOOKUP(B13,BDD_NORD[],11,FALSE))</f>
        <v/>
      </c>
      <c r="M13" s="26" t="str">
        <f>IF(ISNA(VLOOKUP(B13,BDD_NORD[],12,FALSE)),"",VLOOKUP(B13,BDD_NORD[],12,FALSE))</f>
        <v/>
      </c>
      <c r="N13" s="26" t="str">
        <f>IF(ISNA(VLOOKUP(B13,BDD_NORD[],13,FALSE)),"",VLOOKUP(B13,BDD_NORD[],13,FALSE))</f>
        <v/>
      </c>
    </row>
    <row r="14" spans="1:22" x14ac:dyDescent="0.25">
      <c r="B14" s="25"/>
      <c r="C14" s="26" t="str">
        <f>IF(ISNA(VLOOKUP(B14,BDD_NORD[],2,FALSE)),"",VLOOKUP(B14,BDD_NORD[],2,FALSE))</f>
        <v/>
      </c>
      <c r="D14" s="26" t="str">
        <f>IF(ISNA(VLOOKUP(B14,BDD_NORD[],3,FALSE)),"",VLOOKUP(B14,BDD_NORD[],3,FALSE))</f>
        <v/>
      </c>
      <c r="E14" s="26" t="str">
        <f>IF(ISNA(VLOOKUP(B14,BDD_NORD[],4,FALSE)),"",VLOOKUP(B14,BDD_NORD[],4,FALSE))</f>
        <v/>
      </c>
      <c r="F14" s="26" t="str">
        <f>IF(ISNA(VLOOKUP(B14,BDD_NORD[],5,FALSE)),"",VLOOKUP(B14,BDD_NORD[],5,FALSE))</f>
        <v/>
      </c>
      <c r="G14" s="26" t="str">
        <f>IF(ISNA(VLOOKUP(B14,BDD_NORD[],6,FALSE)),"",VLOOKUP(B14,BDD_NORD[],6,FALSE))</f>
        <v/>
      </c>
      <c r="H14" s="26" t="str">
        <f>IF(ISNA(VLOOKUP(B14,BDD_NORD[],7,FALSE)),"",VLOOKUP(B14,BDD_NORD[],7,FALSE))</f>
        <v/>
      </c>
      <c r="I14" s="26"/>
      <c r="J14" s="26" t="str">
        <f>IF(ISNA(VLOOKUP(B14,BDD_NORD[],9,FALSE)),"",VLOOKUP(B14,BDD_NORD[],9,FALSE))</f>
        <v/>
      </c>
      <c r="K14" s="26" t="str">
        <f>IF(ISNA(VLOOKUP(B14,BDD_NORD[],10,FALSE)),"",VLOOKUP(B14,BDD_NORD[],10,FALSE))</f>
        <v/>
      </c>
      <c r="L14" s="26" t="str">
        <f>IF(ISNA(VLOOKUP(B14,BDD_NORD[],11,FALSE)),"",VLOOKUP(B14,BDD_NORD[],11,FALSE))</f>
        <v/>
      </c>
      <c r="M14" s="26" t="str">
        <f>IF(ISNA(VLOOKUP(B14,BDD_NORD[],12,FALSE)),"",VLOOKUP(B14,BDD_NORD[],12,FALSE))</f>
        <v/>
      </c>
      <c r="N14" s="26" t="str">
        <f>IF(ISNA(VLOOKUP(B14,BDD_NORD[],13,FALSE)),"",VLOOKUP(B14,BDD_NORD[],13,FALSE))</f>
        <v/>
      </c>
    </row>
    <row r="15" spans="1:22" x14ac:dyDescent="0.25">
      <c r="B15" s="25"/>
      <c r="C15" s="26" t="str">
        <f>IF(ISNA(VLOOKUP(B15,BDD_NORD[],2,FALSE)),"",VLOOKUP(B15,BDD_NORD[],2,FALSE))</f>
        <v/>
      </c>
      <c r="D15" s="26" t="str">
        <f>IF(ISNA(VLOOKUP(B15,BDD_NORD[],3,FALSE)),"",VLOOKUP(B15,BDD_NORD[],3,FALSE))</f>
        <v/>
      </c>
      <c r="E15" s="26" t="str">
        <f>IF(ISNA(VLOOKUP(B15,BDD_NORD[],4,FALSE)),"",VLOOKUP(B15,BDD_NORD[],4,FALSE))</f>
        <v/>
      </c>
      <c r="F15" s="26" t="str">
        <f>IF(ISNA(VLOOKUP(B15,BDD_NORD[],5,FALSE)),"",VLOOKUP(B15,BDD_NORD[],5,FALSE))</f>
        <v/>
      </c>
      <c r="G15" s="26" t="str">
        <f>IF(ISNA(VLOOKUP(B15,BDD_NORD[],6,FALSE)),"",VLOOKUP(B15,BDD_NORD[],6,FALSE))</f>
        <v/>
      </c>
      <c r="H15" s="26" t="str">
        <f>IF(ISNA(VLOOKUP(B15,BDD_NORD[],7,FALSE)),"",VLOOKUP(B15,BDD_NORD[],7,FALSE))</f>
        <v/>
      </c>
      <c r="I15" s="26" t="str">
        <f>IF(ISNA(VLOOKUP(B15,BDD_NORD[],8,FALSE)),"",VLOOKUP(B15,BDD_NORD[],8,FALSE))</f>
        <v/>
      </c>
      <c r="J15" s="26" t="str">
        <f>IF(ISNA(VLOOKUP(B15,BDD_NORD[],9,FALSE)),"",VLOOKUP(B15,BDD_NORD[],9,FALSE))</f>
        <v/>
      </c>
      <c r="K15" s="26" t="str">
        <f>IF(ISNA(VLOOKUP(B15,BDD_NORD[],10,FALSE)),"",VLOOKUP(B15,BDD_NORD[],10,FALSE))</f>
        <v/>
      </c>
      <c r="L15" s="26" t="str">
        <f>IF(ISNA(VLOOKUP(B15,BDD_NORD[],11,FALSE)),"",VLOOKUP(B15,BDD_NORD[],11,FALSE))</f>
        <v/>
      </c>
      <c r="M15" s="26" t="str">
        <f>IF(ISNA(VLOOKUP(B15,BDD_NORD[],12,FALSE)),"",VLOOKUP(B15,BDD_NORD[],12,FALSE))</f>
        <v/>
      </c>
      <c r="N15" s="26" t="str">
        <f>IF(ISNA(VLOOKUP(B15,BDD_NORD[],13,FALSE)),"",VLOOKUP(B15,BDD_NORD[],13,FALSE))</f>
        <v/>
      </c>
    </row>
    <row r="16" spans="1:22" x14ac:dyDescent="0.25">
      <c r="B16" s="25"/>
      <c r="C16" s="26" t="str">
        <f>IF(ISNA(VLOOKUP(B16,BDD_NORD[],2,FALSE)),"",VLOOKUP(B16,BDD_NORD[],2,FALSE))</f>
        <v/>
      </c>
      <c r="D16" s="26" t="str">
        <f>IF(ISNA(VLOOKUP(B16,BDD_NORD[],3,FALSE)),"",VLOOKUP(B16,BDD_NORD[],3,FALSE))</f>
        <v/>
      </c>
      <c r="E16" s="26" t="str">
        <f>IF(ISNA(VLOOKUP(B16,BDD_NORD[],4,FALSE)),"",VLOOKUP(B16,BDD_NORD[],4,FALSE))</f>
        <v/>
      </c>
      <c r="F16" s="26" t="str">
        <f>IF(ISNA(VLOOKUP(B16,BDD_NORD[],5,FALSE)),"",VLOOKUP(B16,BDD_NORD[],5,FALSE))</f>
        <v/>
      </c>
      <c r="G16" s="26" t="str">
        <f>IF(ISNA(VLOOKUP(B16,BDD_NORD[],6,FALSE)),"",VLOOKUP(B16,BDD_NORD[],6,FALSE))</f>
        <v/>
      </c>
      <c r="H16" s="26" t="str">
        <f>IF(ISNA(VLOOKUP(B16,BDD_NORD[],7,FALSE)),"",VLOOKUP(B16,BDD_NORD[],7,FALSE))</f>
        <v/>
      </c>
      <c r="I16" s="26" t="str">
        <f>IF(ISNA(VLOOKUP(B16,BDD_NORD[],8,FALSE)),"",VLOOKUP(B16,BDD_NORD[],8,FALSE))</f>
        <v/>
      </c>
      <c r="J16" s="26" t="str">
        <f>IF(ISNA(VLOOKUP(B16,BDD_NORD[],9,FALSE)),"",VLOOKUP(B16,BDD_NORD[],9,FALSE))</f>
        <v/>
      </c>
      <c r="K16" s="26" t="str">
        <f>IF(ISNA(VLOOKUP(B16,BDD_NORD[],10,FALSE)),"",VLOOKUP(B16,BDD_NORD[],10,FALSE))</f>
        <v/>
      </c>
      <c r="L16" s="26" t="str">
        <f>IF(ISNA(VLOOKUP(B16,BDD_NORD[],11,FALSE)),"",VLOOKUP(B16,BDD_NORD[],11,FALSE))</f>
        <v/>
      </c>
      <c r="M16" s="26" t="str">
        <f>IF(ISNA(VLOOKUP(B16,BDD_NORD[],12,FALSE)),"",VLOOKUP(B16,BDD_NORD[],12,FALSE))</f>
        <v/>
      </c>
      <c r="N16" s="26" t="str">
        <f>IF(ISNA(VLOOKUP(B16,BDD_NORD[],13,FALSE)),"",VLOOKUP(B16,BDD_NORD[],13,FALSE))</f>
        <v/>
      </c>
    </row>
    <row r="17" spans="2:14" x14ac:dyDescent="0.25">
      <c r="B17" s="25"/>
      <c r="C17" s="26" t="str">
        <f>IF(ISNA(VLOOKUP(B17,BDD_NORD[],2,FALSE)),"",VLOOKUP(B17,BDD_NORD[],2,FALSE))</f>
        <v/>
      </c>
      <c r="D17" s="26" t="str">
        <f>IF(ISNA(VLOOKUP(B17,BDD_NORD[],3,FALSE)),"",VLOOKUP(B17,BDD_NORD[],3,FALSE))</f>
        <v/>
      </c>
      <c r="E17" s="26" t="str">
        <f>IF(ISNA(VLOOKUP(B17,BDD_NORD[],4,FALSE)),"",VLOOKUP(B17,BDD_NORD[],4,FALSE))</f>
        <v/>
      </c>
      <c r="F17" s="26" t="str">
        <f>IF(ISNA(VLOOKUP(B17,BDD_NORD[],5,FALSE)),"",VLOOKUP(B17,BDD_NORD[],5,FALSE))</f>
        <v/>
      </c>
      <c r="G17" s="26" t="str">
        <f>IF(ISNA(VLOOKUP(B17,BDD_NORD[],6,FALSE)),"",VLOOKUP(B17,BDD_NORD[],6,FALSE))</f>
        <v/>
      </c>
      <c r="H17" s="26" t="str">
        <f>IF(ISNA(VLOOKUP(B17,BDD_NORD[],7,FALSE)),"",VLOOKUP(B17,BDD_NORD[],7,FALSE))</f>
        <v/>
      </c>
      <c r="I17" s="26" t="str">
        <f>IF(ISNA(VLOOKUP(B17,BDD_NORD[],8,FALSE)),"",VLOOKUP(B17,BDD_NORD[],8,FALSE))</f>
        <v/>
      </c>
      <c r="J17" s="26" t="str">
        <f>IF(ISNA(VLOOKUP(B17,BDD_NORD[],9,FALSE)),"",VLOOKUP(B17,BDD_NORD[],9,FALSE))</f>
        <v/>
      </c>
      <c r="K17" s="26" t="str">
        <f>IF(ISNA(VLOOKUP(B17,BDD_NORD[],10,FALSE)),"",VLOOKUP(B17,BDD_NORD[],10,FALSE))</f>
        <v/>
      </c>
      <c r="L17" s="26" t="str">
        <f>IF(ISNA(VLOOKUP(B17,BDD_NORD[],11,FALSE)),"",VLOOKUP(B17,BDD_NORD[],11,FALSE))</f>
        <v/>
      </c>
      <c r="M17" s="26" t="str">
        <f>IF(ISNA(VLOOKUP(B17,BDD_NORD[],12,FALSE)),"",VLOOKUP(B17,BDD_NORD[],12,FALSE))</f>
        <v/>
      </c>
      <c r="N17" s="26" t="str">
        <f>IF(ISNA(VLOOKUP(B17,BDD_NORD[],13,FALSE)),"",VLOOKUP(B17,BDD_NORD[],13,FALSE))</f>
        <v/>
      </c>
    </row>
    <row r="18" spans="2:14" x14ac:dyDescent="0.25">
      <c r="B18" s="25"/>
      <c r="C18" s="26" t="str">
        <f>IF(ISNA(VLOOKUP(B18,BDD_NORD[],2,FALSE)),"",VLOOKUP(B18,BDD_NORD[],2,FALSE))</f>
        <v/>
      </c>
      <c r="D18" s="26" t="str">
        <f>IF(ISNA(VLOOKUP(B18,BDD_NORD[],3,FALSE)),"",VLOOKUP(B18,BDD_NORD[],3,FALSE))</f>
        <v/>
      </c>
      <c r="E18" s="26" t="str">
        <f>IF(ISNA(VLOOKUP(B18,BDD_NORD[],4,FALSE)),"",VLOOKUP(B18,BDD_NORD[],4,FALSE))</f>
        <v/>
      </c>
      <c r="F18" s="26" t="str">
        <f>IF(ISNA(VLOOKUP(B18,BDD_NORD[],5,FALSE)),"",VLOOKUP(B18,BDD_NORD[],5,FALSE))</f>
        <v/>
      </c>
      <c r="G18" s="26" t="str">
        <f>IF(ISNA(VLOOKUP(B18,BDD_NORD[],6,FALSE)),"",VLOOKUP(B18,BDD_NORD[],6,FALSE))</f>
        <v/>
      </c>
      <c r="H18" s="26" t="str">
        <f>IF(ISNA(VLOOKUP(B18,BDD_NORD[],7,FALSE)),"",VLOOKUP(B18,BDD_NORD[],7,FALSE))</f>
        <v/>
      </c>
      <c r="I18" s="26" t="str">
        <f>IF(ISNA(VLOOKUP(B18,BDD_NORD[],8,FALSE)),"",VLOOKUP(B18,BDD_NORD[],8,FALSE))</f>
        <v/>
      </c>
      <c r="J18" s="26" t="str">
        <f>IF(ISNA(VLOOKUP(B18,BDD_NORD[],9,FALSE)),"",VLOOKUP(B18,BDD_NORD[],9,FALSE))</f>
        <v/>
      </c>
      <c r="K18" s="26" t="str">
        <f>IF(ISNA(VLOOKUP(B18,BDD_NORD[],10,FALSE)),"",VLOOKUP(B18,BDD_NORD[],10,FALSE))</f>
        <v/>
      </c>
      <c r="L18" s="26" t="str">
        <f>IF(ISNA(VLOOKUP(B18,BDD_NORD[],11,FALSE)),"",VLOOKUP(B18,BDD_NORD[],11,FALSE))</f>
        <v/>
      </c>
      <c r="M18" s="26" t="str">
        <f>IF(ISNA(VLOOKUP(B18,BDD_NORD[],12,FALSE)),"",VLOOKUP(B18,BDD_NORD[],12,FALSE))</f>
        <v/>
      </c>
      <c r="N18" s="26" t="str">
        <f>IF(ISNA(VLOOKUP(B18,BDD_NORD[],13,FALSE)),"",VLOOKUP(B18,BDD_NORD[],13,FALSE))</f>
        <v/>
      </c>
    </row>
    <row r="19" spans="2:14" x14ac:dyDescent="0.25">
      <c r="B19" s="25"/>
      <c r="C19" s="26" t="str">
        <f>IF(ISNA(VLOOKUP(B19,BDD_NORD[],2,FALSE)),"",VLOOKUP(B19,BDD_NORD[],2,FALSE))</f>
        <v/>
      </c>
      <c r="D19" s="26" t="str">
        <f>IF(ISNA(VLOOKUP(B19,BDD_NORD[],3,FALSE)),"",VLOOKUP(B19,BDD_NORD[],3,FALSE))</f>
        <v/>
      </c>
      <c r="E19" s="26" t="str">
        <f>IF(ISNA(VLOOKUP(B19,BDD_NORD[],4,FALSE)),"",VLOOKUP(B19,BDD_NORD[],4,FALSE))</f>
        <v/>
      </c>
      <c r="F19" s="26" t="str">
        <f>IF(ISNA(VLOOKUP(B19,BDD_NORD[],5,FALSE)),"",VLOOKUP(B19,BDD_NORD[],5,FALSE))</f>
        <v/>
      </c>
      <c r="G19" s="26" t="str">
        <f>IF(ISNA(VLOOKUP(B19,BDD_NORD[],6,FALSE)),"",VLOOKUP(B19,BDD_NORD[],6,FALSE))</f>
        <v/>
      </c>
      <c r="H19" s="26" t="str">
        <f>IF(ISNA(VLOOKUP(B19,BDD_NORD[],7,FALSE)),"",VLOOKUP(B19,BDD_NORD[],7,FALSE))</f>
        <v/>
      </c>
      <c r="I19" s="26" t="str">
        <f>IF(ISNA(VLOOKUP(B19,BDD_NORD[],8,FALSE)),"",VLOOKUP(B19,BDD_NORD[],8,FALSE))</f>
        <v/>
      </c>
      <c r="J19" s="26" t="str">
        <f>IF(ISNA(VLOOKUP(B19,BDD_NORD[],9,FALSE)),"",VLOOKUP(B19,BDD_NORD[],9,FALSE))</f>
        <v/>
      </c>
      <c r="K19" s="26" t="str">
        <f>IF(ISNA(VLOOKUP(B19,BDD_NORD[],10,FALSE)),"",VLOOKUP(B19,BDD_NORD[],10,FALSE))</f>
        <v/>
      </c>
      <c r="L19" s="26" t="str">
        <f>IF(ISNA(VLOOKUP(B19,BDD_NORD[],11,FALSE)),"",VLOOKUP(B19,BDD_NORD[],11,FALSE))</f>
        <v/>
      </c>
      <c r="M19" s="26" t="str">
        <f>IF(ISNA(VLOOKUP(B19,BDD_NORD[],12,FALSE)),"",VLOOKUP(B19,BDD_NORD[],12,FALSE))</f>
        <v/>
      </c>
      <c r="N19" s="26" t="str">
        <f>IF(ISNA(VLOOKUP(B19,BDD_NORD[],13,FALSE)),"",VLOOKUP(B19,BDD_NORD[],13,FALSE))</f>
        <v/>
      </c>
    </row>
    <row r="20" spans="2:14" x14ac:dyDescent="0.25">
      <c r="B20" s="25"/>
      <c r="C20" s="26" t="str">
        <f>IF(ISNA(VLOOKUP(B20,BDD_NORD[],2,FALSE)),"",VLOOKUP(B20,BDD_NORD[],2,FALSE))</f>
        <v/>
      </c>
      <c r="D20" s="26" t="str">
        <f>IF(ISNA(VLOOKUP(B20,BDD_NORD[],3,FALSE)),"",VLOOKUP(B20,BDD_NORD[],3,FALSE))</f>
        <v/>
      </c>
      <c r="E20" s="26" t="str">
        <f>IF(ISNA(VLOOKUP(B20,BDD_NORD[],4,FALSE)),"",VLOOKUP(B20,BDD_NORD[],4,FALSE))</f>
        <v/>
      </c>
      <c r="F20" s="26" t="str">
        <f>IF(ISNA(VLOOKUP(B20,BDD_NORD[],5,FALSE)),"",VLOOKUP(B20,BDD_NORD[],5,FALSE))</f>
        <v/>
      </c>
      <c r="G20" s="26" t="str">
        <f>IF(ISNA(VLOOKUP(B20,BDD_NORD[],6,FALSE)),"",VLOOKUP(B20,BDD_NORD[],6,FALSE))</f>
        <v/>
      </c>
      <c r="H20" s="26" t="str">
        <f>IF(ISNA(VLOOKUP(B20,BDD_NORD[],7,FALSE)),"",VLOOKUP(B20,BDD_NORD[],7,FALSE))</f>
        <v/>
      </c>
      <c r="I20" s="26" t="str">
        <f>IF(ISNA(VLOOKUP(B20,BDD_NORD[],8,FALSE)),"",VLOOKUP(B20,BDD_NORD[],8,FALSE))</f>
        <v/>
      </c>
      <c r="J20" s="26" t="str">
        <f>IF(ISNA(VLOOKUP(B20,BDD_NORD[],9,FALSE)),"",VLOOKUP(B20,BDD_NORD[],9,FALSE))</f>
        <v/>
      </c>
      <c r="K20" s="26" t="str">
        <f>IF(ISNA(VLOOKUP(B20,BDD_NORD[],10,FALSE)),"",VLOOKUP(B20,BDD_NORD[],10,FALSE))</f>
        <v/>
      </c>
      <c r="L20" s="26" t="str">
        <f>IF(ISNA(VLOOKUP(B20,BDD_NORD[],11,FALSE)),"",VLOOKUP(B20,BDD_NORD[],11,FALSE))</f>
        <v/>
      </c>
      <c r="M20" s="26" t="str">
        <f>IF(ISNA(VLOOKUP(B20,BDD_NORD[],12,FALSE)),"",VLOOKUP(B20,BDD_NORD[],12,FALSE))</f>
        <v/>
      </c>
      <c r="N20" s="26" t="str">
        <f>IF(ISNA(VLOOKUP(B20,BDD_NORD[],13,FALSE)),"",VLOOKUP(B20,BDD_NORD[],13,FALSE))</f>
        <v/>
      </c>
    </row>
    <row r="21" spans="2:14" x14ac:dyDescent="0.25">
      <c r="B21" s="25"/>
      <c r="C21" s="26" t="str">
        <f>IF(ISNA(VLOOKUP(B21,BDD_NORD[],2,FALSE)),"",VLOOKUP(B21,BDD_NORD[],2,FALSE))</f>
        <v/>
      </c>
      <c r="D21" s="26" t="str">
        <f>IF(ISNA(VLOOKUP(B21,BDD_NORD[],3,FALSE)),"",VLOOKUP(B21,BDD_NORD[],3,FALSE))</f>
        <v/>
      </c>
      <c r="E21" s="26" t="str">
        <f>IF(ISNA(VLOOKUP(B21,BDD_NORD[],4,FALSE)),"",VLOOKUP(B21,BDD_NORD[],4,FALSE))</f>
        <v/>
      </c>
      <c r="F21" s="26" t="str">
        <f>IF(ISNA(VLOOKUP(B21,BDD_NORD[],5,FALSE)),"",VLOOKUP(B21,BDD_NORD[],5,FALSE))</f>
        <v/>
      </c>
      <c r="G21" s="26" t="str">
        <f>IF(ISNA(VLOOKUP(B21,BDD_NORD[],6,FALSE)),"",VLOOKUP(B21,BDD_NORD[],6,FALSE))</f>
        <v/>
      </c>
      <c r="H21" s="26" t="str">
        <f>IF(ISNA(VLOOKUP(B21,BDD_NORD[],7,FALSE)),"",VLOOKUP(B21,BDD_NORD[],7,FALSE))</f>
        <v/>
      </c>
      <c r="I21" s="26" t="str">
        <f>IF(ISNA(VLOOKUP(B21,BDD_NORD[],8,FALSE)),"",VLOOKUP(B21,BDD_NORD[],8,FALSE))</f>
        <v/>
      </c>
      <c r="J21" s="26" t="str">
        <f>IF(ISNA(VLOOKUP(B21,BDD_NORD[],9,FALSE)),"",VLOOKUP(B21,BDD_NORD[],9,FALSE))</f>
        <v/>
      </c>
      <c r="K21" s="26" t="str">
        <f>IF(ISNA(VLOOKUP(B21,BDD_NORD[],10,FALSE)),"",VLOOKUP(B21,BDD_NORD[],10,FALSE))</f>
        <v/>
      </c>
      <c r="L21" s="26" t="str">
        <f>IF(ISNA(VLOOKUP(B21,BDD_NORD[],11,FALSE)),"",VLOOKUP(B21,BDD_NORD[],11,FALSE))</f>
        <v/>
      </c>
      <c r="M21" s="26" t="str">
        <f>IF(ISNA(VLOOKUP(B21,BDD_NORD[],12,FALSE)),"",VLOOKUP(B21,BDD_NORD[],12,FALSE))</f>
        <v/>
      </c>
      <c r="N21" s="26" t="str">
        <f>IF(ISNA(VLOOKUP(B21,BDD_NORD[],13,FALSE)),"",VLOOKUP(B21,BDD_NORD[],13,FALSE))</f>
        <v/>
      </c>
    </row>
    <row r="22" spans="2:14" x14ac:dyDescent="0.25">
      <c r="B22" s="25"/>
      <c r="C22" s="26" t="str">
        <f>IF(ISNA(VLOOKUP(B22,BDD_NORD[],2,FALSE)),"",VLOOKUP(B22,BDD_NORD[],2,FALSE))</f>
        <v/>
      </c>
      <c r="D22" s="26" t="str">
        <f>IF(ISNA(VLOOKUP(B22,BDD_NORD[],3,FALSE)),"",VLOOKUP(B22,BDD_NORD[],3,FALSE))</f>
        <v/>
      </c>
      <c r="E22" s="26" t="str">
        <f>IF(ISNA(VLOOKUP(B22,BDD_NORD[],4,FALSE)),"",VLOOKUP(B22,BDD_NORD[],4,FALSE))</f>
        <v/>
      </c>
      <c r="F22" s="26" t="str">
        <f>IF(ISNA(VLOOKUP(B22,BDD_NORD[],5,FALSE)),"",VLOOKUP(B22,BDD_NORD[],5,FALSE))</f>
        <v/>
      </c>
      <c r="G22" s="26" t="str">
        <f>IF(ISNA(VLOOKUP(B22,BDD_NORD[],6,FALSE)),"",VLOOKUP(B22,BDD_NORD[],6,FALSE))</f>
        <v/>
      </c>
      <c r="H22" s="26" t="str">
        <f>IF(ISNA(VLOOKUP(B22,BDD_NORD[],7,FALSE)),"",VLOOKUP(B22,BDD_NORD[],7,FALSE))</f>
        <v/>
      </c>
      <c r="I22" s="26" t="str">
        <f>IF(ISNA(VLOOKUP(B22,BDD_NORD[],8,FALSE)),"",VLOOKUP(B22,BDD_NORD[],8,FALSE))</f>
        <v/>
      </c>
      <c r="J22" s="26" t="str">
        <f>IF(ISNA(VLOOKUP(B22,BDD_NORD[],9,FALSE)),"",VLOOKUP(B22,BDD_NORD[],9,FALSE))</f>
        <v/>
      </c>
      <c r="K22" s="26" t="str">
        <f>IF(ISNA(VLOOKUP(B22,BDD_NORD[],10,FALSE)),"",VLOOKUP(B22,BDD_NORD[],10,FALSE))</f>
        <v/>
      </c>
      <c r="L22" s="26" t="str">
        <f>IF(ISNA(VLOOKUP(B22,BDD_NORD[],11,FALSE)),"",VLOOKUP(B22,BDD_NORD[],11,FALSE))</f>
        <v/>
      </c>
      <c r="M22" s="26" t="str">
        <f>IF(ISNA(VLOOKUP(B22,BDD_NORD[],12,FALSE)),"",VLOOKUP(B22,BDD_NORD[],12,FALSE))</f>
        <v/>
      </c>
      <c r="N22" s="26" t="str">
        <f>IF(ISNA(VLOOKUP(B22,BDD_NORD[],13,FALSE)),"",VLOOKUP(B22,BDD_NORD[],13,FALSE))</f>
        <v/>
      </c>
    </row>
    <row r="23" spans="2:14" x14ac:dyDescent="0.25">
      <c r="B23" s="25"/>
      <c r="C23" s="26" t="str">
        <f>IF(ISNA(VLOOKUP(B23,BDD_NORD[],2,FALSE)),"",VLOOKUP(B23,BDD_NORD[],2,FALSE))</f>
        <v/>
      </c>
      <c r="D23" s="26" t="str">
        <f>IF(ISNA(VLOOKUP(B23,BDD_NORD[],3,FALSE)),"",VLOOKUP(B23,BDD_NORD[],3,FALSE))</f>
        <v/>
      </c>
      <c r="E23" s="26" t="str">
        <f>IF(ISNA(VLOOKUP(B23,BDD_NORD[],4,FALSE)),"",VLOOKUP(B23,BDD_NORD[],4,FALSE))</f>
        <v/>
      </c>
      <c r="F23" s="26" t="str">
        <f>IF(ISNA(VLOOKUP(B23,BDD_NORD[],5,FALSE)),"",VLOOKUP(B23,BDD_NORD[],5,FALSE))</f>
        <v/>
      </c>
      <c r="G23" s="26" t="str">
        <f>IF(ISNA(VLOOKUP(B23,BDD_NORD[],6,FALSE)),"",VLOOKUP(B23,BDD_NORD[],6,FALSE))</f>
        <v/>
      </c>
      <c r="H23" s="26" t="str">
        <f>IF(ISNA(VLOOKUP(B23,BDD_NORD[],7,FALSE)),"",VLOOKUP(B23,BDD_NORD[],7,FALSE))</f>
        <v/>
      </c>
      <c r="I23" s="26" t="str">
        <f>IF(ISNA(VLOOKUP(B23,BDD_NORD[],8,FALSE)),"",VLOOKUP(B23,BDD_NORD[],8,FALSE))</f>
        <v/>
      </c>
      <c r="J23" s="26" t="str">
        <f>IF(ISNA(VLOOKUP(B23,BDD_NORD[],9,FALSE)),"",VLOOKUP(B23,BDD_NORD[],9,FALSE))</f>
        <v/>
      </c>
      <c r="K23" s="26" t="str">
        <f>IF(ISNA(VLOOKUP(B23,BDD_NORD[],10,FALSE)),"",VLOOKUP(B23,BDD_NORD[],10,FALSE))</f>
        <v/>
      </c>
      <c r="L23" s="26" t="str">
        <f>IF(ISNA(VLOOKUP(B23,BDD_NORD[],11,FALSE)),"",VLOOKUP(B23,BDD_NORD[],11,FALSE))</f>
        <v/>
      </c>
      <c r="M23" s="26" t="str">
        <f>IF(ISNA(VLOOKUP(B23,BDD_NORD[],12,FALSE)),"",VLOOKUP(B23,BDD_NORD[],12,FALSE))</f>
        <v/>
      </c>
      <c r="N23" s="26" t="str">
        <f>IF(ISNA(VLOOKUP(B23,BDD_NORD[],13,FALSE)),"",VLOOKUP(B23,BDD_NORD[],13,FALSE))</f>
        <v/>
      </c>
    </row>
    <row r="24" spans="2:14" x14ac:dyDescent="0.25">
      <c r="B24" s="25"/>
      <c r="C24" s="26" t="str">
        <f>IF(ISNA(VLOOKUP(B24,BDD_NORD[],2,FALSE)),"",VLOOKUP(B24,BDD_NORD[],2,FALSE))</f>
        <v/>
      </c>
      <c r="D24" s="26" t="str">
        <f>IF(ISNA(VLOOKUP(B24,BDD_NORD[],3,FALSE)),"",VLOOKUP(B24,BDD_NORD[],3,FALSE))</f>
        <v/>
      </c>
      <c r="E24" s="26" t="str">
        <f>IF(ISNA(VLOOKUP(B24,BDD_NORD[],4,FALSE)),"",VLOOKUP(B24,BDD_NORD[],4,FALSE))</f>
        <v/>
      </c>
      <c r="F24" s="26" t="str">
        <f>IF(ISNA(VLOOKUP(B24,BDD_NORD[],5,FALSE)),"",VLOOKUP(B24,BDD_NORD[],5,FALSE))</f>
        <v/>
      </c>
      <c r="G24" s="26" t="str">
        <f>IF(ISNA(VLOOKUP(B24,BDD_NORD[],6,FALSE)),"",VLOOKUP(B24,BDD_NORD[],6,FALSE))</f>
        <v/>
      </c>
      <c r="H24" s="26" t="str">
        <f>IF(ISNA(VLOOKUP(B24,BDD_NORD[],7,FALSE)),"",VLOOKUP(B24,BDD_NORD[],7,FALSE))</f>
        <v/>
      </c>
      <c r="I24" s="26" t="str">
        <f>IF(ISNA(VLOOKUP(B24,BDD_NORD[],8,FALSE)),"",VLOOKUP(B24,BDD_NORD[],8,FALSE))</f>
        <v/>
      </c>
      <c r="J24" s="26" t="str">
        <f>IF(ISNA(VLOOKUP(B24,BDD_NORD[],9,FALSE)),"",VLOOKUP(B24,BDD_NORD[],9,FALSE))</f>
        <v/>
      </c>
      <c r="K24" s="26" t="str">
        <f>IF(ISNA(VLOOKUP(B24,BDD_NORD[],10,FALSE)),"",VLOOKUP(B24,BDD_NORD[],10,FALSE))</f>
        <v/>
      </c>
      <c r="L24" s="26" t="str">
        <f>IF(ISNA(VLOOKUP(B24,BDD_NORD[],11,FALSE)),"",VLOOKUP(B24,BDD_NORD[],11,FALSE))</f>
        <v/>
      </c>
      <c r="M24" s="26" t="str">
        <f>IF(ISNA(VLOOKUP(B24,BDD_NORD[],12,FALSE)),"",VLOOKUP(B24,BDD_NORD[],12,FALSE))</f>
        <v/>
      </c>
      <c r="N24" s="26" t="str">
        <f>IF(ISNA(VLOOKUP(B24,BDD_NORD[],13,FALSE)),"",VLOOKUP(B24,BDD_NORD[],13,FALSE))</f>
        <v/>
      </c>
    </row>
    <row r="25" spans="2:14" x14ac:dyDescent="0.25">
      <c r="B25" s="25"/>
      <c r="C25" s="26" t="str">
        <f>IF(ISNA(VLOOKUP(B25,BDD_NORD[],2,FALSE)),"",VLOOKUP(B25,BDD_NORD[],2,FALSE))</f>
        <v/>
      </c>
      <c r="D25" s="26" t="str">
        <f>IF(ISNA(VLOOKUP(B25,BDD_NORD[],3,FALSE)),"",VLOOKUP(B25,BDD_NORD[],3,FALSE))</f>
        <v/>
      </c>
      <c r="E25" s="26" t="str">
        <f>IF(ISNA(VLOOKUP(B25,BDD_NORD[],4,FALSE)),"",VLOOKUP(B25,BDD_NORD[],4,FALSE))</f>
        <v/>
      </c>
      <c r="F25" s="26" t="str">
        <f>IF(ISNA(VLOOKUP(B25,BDD_NORD[],5,FALSE)),"",VLOOKUP(B25,BDD_NORD[],5,FALSE))</f>
        <v/>
      </c>
      <c r="G25" s="26" t="str">
        <f>IF(ISNA(VLOOKUP(B25,BDD_NORD[],6,FALSE)),"",VLOOKUP(B25,BDD_NORD[],6,FALSE))</f>
        <v/>
      </c>
      <c r="H25" s="26" t="str">
        <f>IF(ISNA(VLOOKUP(B25,BDD_NORD[],7,FALSE)),"",VLOOKUP(B25,BDD_NORD[],7,FALSE))</f>
        <v/>
      </c>
      <c r="I25" s="26" t="str">
        <f>IF(ISNA(VLOOKUP(B25,BDD_NORD[],8,FALSE)),"",VLOOKUP(B25,BDD_NORD[],8,FALSE))</f>
        <v/>
      </c>
      <c r="J25" s="26" t="str">
        <f>IF(ISNA(VLOOKUP(B25,BDD_NORD[],9,FALSE)),"",VLOOKUP(B25,BDD_NORD[],9,FALSE))</f>
        <v/>
      </c>
      <c r="K25" s="26" t="str">
        <f>IF(ISNA(VLOOKUP(B25,BDD_NORD[],10,FALSE)),"",VLOOKUP(B25,BDD_NORD[],10,FALSE))</f>
        <v/>
      </c>
      <c r="L25" s="26" t="str">
        <f>IF(ISNA(VLOOKUP(B25,BDD_NORD[],11,FALSE)),"",VLOOKUP(B25,BDD_NORD[],11,FALSE))</f>
        <v/>
      </c>
      <c r="M25" s="26" t="str">
        <f>IF(ISNA(VLOOKUP(B25,BDD_NORD[],12,FALSE)),"",VLOOKUP(B25,BDD_NORD[],12,FALSE))</f>
        <v/>
      </c>
      <c r="N25" s="26" t="str">
        <f>IF(ISNA(VLOOKUP(B25,BDD_NORD[],13,FALSE)),"",VLOOKUP(B25,BDD_NORD[],13,FALSE))</f>
        <v/>
      </c>
    </row>
    <row r="26" spans="2:14" x14ac:dyDescent="0.25">
      <c r="B26" s="25"/>
      <c r="C26" s="26" t="str">
        <f>IF(ISNA(VLOOKUP(B26,BDD_NORD[],2,FALSE)),"",VLOOKUP(B26,BDD_NORD[],2,FALSE))</f>
        <v/>
      </c>
      <c r="D26" s="26" t="str">
        <f>IF(ISNA(VLOOKUP(B26,BDD_NORD[],3,FALSE)),"",VLOOKUP(B26,BDD_NORD[],3,FALSE))</f>
        <v/>
      </c>
      <c r="E26" s="26" t="str">
        <f>IF(ISNA(VLOOKUP(B26,BDD_NORD[],4,FALSE)),"",VLOOKUP(B26,BDD_NORD[],4,FALSE))</f>
        <v/>
      </c>
      <c r="F26" s="26" t="str">
        <f>IF(ISNA(VLOOKUP(B26,BDD_NORD[],5,FALSE)),"",VLOOKUP(B26,BDD_NORD[],5,FALSE))</f>
        <v/>
      </c>
      <c r="G26" s="26" t="str">
        <f>IF(ISNA(VLOOKUP(B26,BDD_NORD[],6,FALSE)),"",VLOOKUP(B26,BDD_NORD[],6,FALSE))</f>
        <v/>
      </c>
      <c r="H26" s="26" t="str">
        <f>IF(ISNA(VLOOKUP(B26,BDD_NORD[],7,FALSE)),"",VLOOKUP(B26,BDD_NORD[],7,FALSE))</f>
        <v/>
      </c>
      <c r="I26" s="26" t="str">
        <f>IF(ISNA(VLOOKUP(B26,BDD_NORD[],8,FALSE)),"",VLOOKUP(B26,BDD_NORD[],8,FALSE))</f>
        <v/>
      </c>
      <c r="J26" s="26" t="str">
        <f>IF(ISNA(VLOOKUP(B26,BDD_NORD[],9,FALSE)),"",VLOOKUP(B26,BDD_NORD[],9,FALSE))</f>
        <v/>
      </c>
      <c r="K26" s="26" t="str">
        <f>IF(ISNA(VLOOKUP(B26,BDD_NORD[],10,FALSE)),"",VLOOKUP(B26,BDD_NORD[],10,FALSE))</f>
        <v/>
      </c>
      <c r="L26" s="26" t="str">
        <f>IF(ISNA(VLOOKUP(B26,BDD_NORD[],11,FALSE)),"",VLOOKUP(B26,BDD_NORD[],11,FALSE))</f>
        <v/>
      </c>
      <c r="M26" s="26" t="str">
        <f>IF(ISNA(VLOOKUP(B26,BDD_NORD[],12,FALSE)),"",VLOOKUP(B26,BDD_NORD[],12,FALSE))</f>
        <v/>
      </c>
      <c r="N26" s="26" t="str">
        <f>IF(ISNA(VLOOKUP(B26,BDD_NORD[],13,FALSE)),"",VLOOKUP(B26,BDD_NORD[],13,FALSE))</f>
        <v/>
      </c>
    </row>
    <row r="27" spans="2:14" x14ac:dyDescent="0.25">
      <c r="B27" s="25"/>
      <c r="C27" s="26" t="str">
        <f>IF(ISNA(VLOOKUP(B27,BDD_NORD[],2,FALSE)),"",VLOOKUP(B27,BDD_NORD[],2,FALSE))</f>
        <v/>
      </c>
      <c r="D27" s="26" t="str">
        <f>IF(ISNA(VLOOKUP(B27,BDD_NORD[],3,FALSE)),"",VLOOKUP(B27,BDD_NORD[],3,FALSE))</f>
        <v/>
      </c>
      <c r="E27" s="26" t="str">
        <f>IF(ISNA(VLOOKUP(B27,BDD_NORD[],4,FALSE)),"",VLOOKUP(B27,BDD_NORD[],4,FALSE))</f>
        <v/>
      </c>
      <c r="F27" s="26" t="str">
        <f>IF(ISNA(VLOOKUP(B27,BDD_NORD[],5,FALSE)),"",VLOOKUP(B27,BDD_NORD[],5,FALSE))</f>
        <v/>
      </c>
      <c r="G27" s="26" t="str">
        <f>IF(ISNA(VLOOKUP(B27,BDD_NORD[],6,FALSE)),"",VLOOKUP(B27,BDD_NORD[],6,FALSE))</f>
        <v/>
      </c>
      <c r="H27" s="26" t="str">
        <f>IF(ISNA(VLOOKUP(B27,BDD_NORD[],7,FALSE)),"",VLOOKUP(B27,BDD_NORD[],7,FALSE))</f>
        <v/>
      </c>
      <c r="I27" s="26" t="str">
        <f>IF(ISNA(VLOOKUP(B27,BDD_NORD[],8,FALSE)),"",VLOOKUP(B27,BDD_NORD[],8,FALSE))</f>
        <v/>
      </c>
      <c r="J27" s="26" t="str">
        <f>IF(ISNA(VLOOKUP(B27,BDD_NORD[],9,FALSE)),"",VLOOKUP(B27,BDD_NORD[],9,FALSE))</f>
        <v/>
      </c>
      <c r="K27" s="26" t="str">
        <f>IF(ISNA(VLOOKUP(B27,BDD_NORD[],10,FALSE)),"",VLOOKUP(B27,BDD_NORD[],10,FALSE))</f>
        <v/>
      </c>
      <c r="L27" s="26" t="str">
        <f>IF(ISNA(VLOOKUP(B27,BDD_NORD[],11,FALSE)),"",VLOOKUP(B27,BDD_NORD[],11,FALSE))</f>
        <v/>
      </c>
      <c r="M27" s="26" t="str">
        <f>IF(ISNA(VLOOKUP(B27,BDD_NORD[],12,FALSE)),"",VLOOKUP(B27,BDD_NORD[],12,FALSE))</f>
        <v/>
      </c>
      <c r="N27" s="26" t="str">
        <f>IF(ISNA(VLOOKUP(B27,BDD_NORD[],13,FALSE)),"",VLOOKUP(B27,BDD_NORD[],13,FALSE))</f>
        <v/>
      </c>
    </row>
    <row r="28" spans="2:14" x14ac:dyDescent="0.25">
      <c r="B28" s="25"/>
      <c r="C28" s="26" t="str">
        <f>IF(ISNA(VLOOKUP(B28,BDD_NORD[],2,FALSE)),"",VLOOKUP(B28,BDD_NORD[],2,FALSE))</f>
        <v/>
      </c>
      <c r="D28" s="26" t="str">
        <f>IF(ISNA(VLOOKUP(B28,BDD_NORD[],3,FALSE)),"",VLOOKUP(B28,BDD_NORD[],3,FALSE))</f>
        <v/>
      </c>
      <c r="E28" s="26" t="str">
        <f>IF(ISNA(VLOOKUP(B28,BDD_NORD[],4,FALSE)),"",VLOOKUP(B28,BDD_NORD[],4,FALSE))</f>
        <v/>
      </c>
      <c r="F28" s="26" t="str">
        <f>IF(ISNA(VLOOKUP(B28,BDD_NORD[],5,FALSE)),"",VLOOKUP(B28,BDD_NORD[],5,FALSE))</f>
        <v/>
      </c>
      <c r="G28" s="26" t="str">
        <f>IF(ISNA(VLOOKUP(B28,BDD_NORD[],6,FALSE)),"",VLOOKUP(B28,BDD_NORD[],6,FALSE))</f>
        <v/>
      </c>
      <c r="H28" s="26" t="str">
        <f>IF(ISNA(VLOOKUP(B28,BDD_NORD[],7,FALSE)),"",VLOOKUP(B28,BDD_NORD[],7,FALSE))</f>
        <v/>
      </c>
      <c r="I28" s="26" t="str">
        <f>IF(ISNA(VLOOKUP(B28,BDD_NORD[],8,FALSE)),"",VLOOKUP(B28,BDD_NORD[],8,FALSE))</f>
        <v/>
      </c>
      <c r="J28" s="26" t="str">
        <f>IF(ISNA(VLOOKUP(B28,BDD_NORD[],9,FALSE)),"",VLOOKUP(B28,BDD_NORD[],9,FALSE))</f>
        <v/>
      </c>
      <c r="K28" s="26" t="str">
        <f>IF(ISNA(VLOOKUP(B28,BDD_NORD[],10,FALSE)),"",VLOOKUP(B28,BDD_NORD[],10,FALSE))</f>
        <v/>
      </c>
      <c r="L28" s="26" t="str">
        <f>IF(ISNA(VLOOKUP(B28,BDD_NORD[],11,FALSE)),"",VLOOKUP(B28,BDD_NORD[],11,FALSE))</f>
        <v/>
      </c>
      <c r="M28" s="26" t="str">
        <f>IF(ISNA(VLOOKUP(B28,BDD_NORD[],12,FALSE)),"",VLOOKUP(B28,BDD_NORD[],12,FALSE))</f>
        <v/>
      </c>
      <c r="N28" s="26" t="str">
        <f>IF(ISNA(VLOOKUP(B28,BDD_NORD[],13,FALSE)),"",VLOOKUP(B28,BDD_NORD[],13,FALSE))</f>
        <v/>
      </c>
    </row>
    <row r="29" spans="2:14" x14ac:dyDescent="0.25">
      <c r="B29" s="25"/>
      <c r="C29" s="26" t="str">
        <f>IF(ISNA(VLOOKUP(B29,BDD_NORD[],2,FALSE)),"",VLOOKUP(B29,BDD_NORD[],2,FALSE))</f>
        <v/>
      </c>
      <c r="D29" s="26" t="str">
        <f>IF(ISNA(VLOOKUP(B29,BDD_NORD[],3,FALSE)),"",VLOOKUP(B29,BDD_NORD[],3,FALSE))</f>
        <v/>
      </c>
      <c r="E29" s="26" t="str">
        <f>IF(ISNA(VLOOKUP(B29,BDD_NORD[],4,FALSE)),"",VLOOKUP(B29,BDD_NORD[],4,FALSE))</f>
        <v/>
      </c>
      <c r="F29" s="26" t="str">
        <f>IF(ISNA(VLOOKUP(B29,BDD_NORD[],5,FALSE)),"",VLOOKUP(B29,BDD_NORD[],5,FALSE))</f>
        <v/>
      </c>
      <c r="G29" s="26" t="str">
        <f>IF(ISNA(VLOOKUP(B29,BDD_NORD[],6,FALSE)),"",VLOOKUP(B29,BDD_NORD[],6,FALSE))</f>
        <v/>
      </c>
      <c r="H29" s="26" t="str">
        <f>IF(ISNA(VLOOKUP(B29,BDD_NORD[],7,FALSE)),"",VLOOKUP(B29,BDD_NORD[],7,FALSE))</f>
        <v/>
      </c>
      <c r="I29" s="26" t="str">
        <f>IF(ISNA(VLOOKUP(B29,BDD_NORD[],8,FALSE)),"",VLOOKUP(B29,BDD_NORD[],8,FALSE))</f>
        <v/>
      </c>
      <c r="J29" s="26" t="str">
        <f>IF(ISNA(VLOOKUP(B29,BDD_NORD[],9,FALSE)),"",VLOOKUP(B29,BDD_NORD[],9,FALSE))</f>
        <v/>
      </c>
      <c r="K29" s="26" t="str">
        <f>IF(ISNA(VLOOKUP(B29,BDD_NORD[],10,FALSE)),"",VLOOKUP(B29,BDD_NORD[],10,FALSE))</f>
        <v/>
      </c>
      <c r="L29" s="26" t="str">
        <f>IF(ISNA(VLOOKUP(B29,BDD_NORD[],11,FALSE)),"",VLOOKUP(B29,BDD_NORD[],11,FALSE))</f>
        <v/>
      </c>
      <c r="M29" s="26" t="str">
        <f>IF(ISNA(VLOOKUP(B29,BDD_NORD[],12,FALSE)),"",VLOOKUP(B29,BDD_NORD[],12,FALSE))</f>
        <v/>
      </c>
      <c r="N29" s="26" t="str">
        <f>IF(ISNA(VLOOKUP(B29,BDD_NORD[],13,FALSE)),"",VLOOKUP(B29,BDD_NORD[],13,FALSE))</f>
        <v/>
      </c>
    </row>
    <row r="30" spans="2:14" x14ac:dyDescent="0.25">
      <c r="B30" s="25"/>
      <c r="C30" s="26" t="str">
        <f>IF(ISNA(VLOOKUP(B30,BDD_NORD[],2,FALSE)),"",VLOOKUP(B30,BDD_NORD[],2,FALSE))</f>
        <v/>
      </c>
      <c r="D30" s="26" t="str">
        <f>IF(ISNA(VLOOKUP(B30,BDD_NORD[],3,FALSE)),"",VLOOKUP(B30,BDD_NORD[],3,FALSE))</f>
        <v/>
      </c>
      <c r="E30" s="26" t="str">
        <f>IF(ISNA(VLOOKUP(B30,BDD_NORD[],4,FALSE)),"",VLOOKUP(B30,BDD_NORD[],4,FALSE))</f>
        <v/>
      </c>
      <c r="F30" s="26" t="str">
        <f>IF(ISNA(VLOOKUP(B30,BDD_NORD[],5,FALSE)),"",VLOOKUP(B30,BDD_NORD[],5,FALSE))</f>
        <v/>
      </c>
      <c r="G30" s="26" t="str">
        <f>IF(ISNA(VLOOKUP(B30,BDD_NORD[],6,FALSE)),"",VLOOKUP(B30,BDD_NORD[],6,FALSE))</f>
        <v/>
      </c>
      <c r="H30" s="26" t="str">
        <f>IF(ISNA(VLOOKUP(B30,BDD_NORD[],7,FALSE)),"",VLOOKUP(B30,BDD_NORD[],7,FALSE))</f>
        <v/>
      </c>
      <c r="I30" s="26" t="str">
        <f>IF(ISNA(VLOOKUP(B30,BDD_NORD[],8,FALSE)),"",VLOOKUP(B30,BDD_NORD[],8,FALSE))</f>
        <v/>
      </c>
      <c r="J30" s="26" t="str">
        <f>IF(ISNA(VLOOKUP(B30,BDD_NORD[],9,FALSE)),"",VLOOKUP(B30,BDD_NORD[],9,FALSE))</f>
        <v/>
      </c>
      <c r="K30" s="26" t="str">
        <f>IF(ISNA(VLOOKUP(B30,BDD_NORD[],10,FALSE)),"",VLOOKUP(B30,BDD_NORD[],10,FALSE))</f>
        <v/>
      </c>
      <c r="L30" s="26" t="str">
        <f>IF(ISNA(VLOOKUP(B30,BDD_NORD[],11,FALSE)),"",VLOOKUP(B30,BDD_NORD[],11,FALSE))</f>
        <v/>
      </c>
      <c r="M30" s="26" t="str">
        <f>IF(ISNA(VLOOKUP(B30,BDD_NORD[],12,FALSE)),"",VLOOKUP(B30,BDD_NORD[],12,FALSE))</f>
        <v/>
      </c>
      <c r="N30" s="26" t="str">
        <f>IF(ISNA(VLOOKUP(B30,BDD_NORD[],13,FALSE)),"",VLOOKUP(B30,BDD_NORD[],13,FALSE))</f>
        <v/>
      </c>
    </row>
    <row r="31" spans="2:14" x14ac:dyDescent="0.25">
      <c r="B31" s="25"/>
      <c r="C31" s="26" t="str">
        <f>IF(ISNA(VLOOKUP(B31,BDD_NORD[],2,FALSE)),"",VLOOKUP(B31,BDD_NORD[],2,FALSE))</f>
        <v/>
      </c>
      <c r="D31" s="26" t="str">
        <f>IF(ISNA(VLOOKUP(B31,BDD_NORD[],3,FALSE)),"",VLOOKUP(B31,BDD_NORD[],3,FALSE))</f>
        <v/>
      </c>
      <c r="E31" s="26" t="str">
        <f>IF(ISNA(VLOOKUP(B31,BDD_NORD[],4,FALSE)),"",VLOOKUP(B31,BDD_NORD[],4,FALSE))</f>
        <v/>
      </c>
      <c r="F31" s="26" t="str">
        <f>IF(ISNA(VLOOKUP(B31,BDD_NORD[],5,FALSE)),"",VLOOKUP(B31,BDD_NORD[],5,FALSE))</f>
        <v/>
      </c>
      <c r="G31" s="26" t="str">
        <f>IF(ISNA(VLOOKUP(B31,BDD_NORD[],6,FALSE)),"",VLOOKUP(B31,BDD_NORD[],6,FALSE))</f>
        <v/>
      </c>
      <c r="H31" s="26" t="str">
        <f>IF(ISNA(VLOOKUP(B31,BDD_NORD[],7,FALSE)),"",VLOOKUP(B31,BDD_NORD[],7,FALSE))</f>
        <v/>
      </c>
      <c r="I31" s="26" t="str">
        <f>IF(ISNA(VLOOKUP(B31,BDD_NORD[],8,FALSE)),"",VLOOKUP(B31,BDD_NORD[],8,FALSE))</f>
        <v/>
      </c>
      <c r="J31" s="26" t="str">
        <f>IF(ISNA(VLOOKUP(B31,BDD_NORD[],9,FALSE)),"",VLOOKUP(B31,BDD_NORD[],9,FALSE))</f>
        <v/>
      </c>
      <c r="K31" s="26" t="str">
        <f>IF(ISNA(VLOOKUP(B31,BDD_NORD[],10,FALSE)),"",VLOOKUP(B31,BDD_NORD[],10,FALSE))</f>
        <v/>
      </c>
      <c r="L31" s="26" t="str">
        <f>IF(ISNA(VLOOKUP(B31,BDD_NORD[],11,FALSE)),"",VLOOKUP(B31,BDD_NORD[],11,FALSE))</f>
        <v/>
      </c>
      <c r="M31" s="26" t="str">
        <f>IF(ISNA(VLOOKUP(B31,BDD_NORD[],12,FALSE)),"",VLOOKUP(B31,BDD_NORD[],12,FALSE))</f>
        <v/>
      </c>
      <c r="N31" s="26" t="str">
        <f>IF(ISNA(VLOOKUP(B31,BDD_NORD[],13,FALSE)),"",VLOOKUP(B31,BDD_NORD[],13,FALSE))</f>
        <v/>
      </c>
    </row>
    <row r="32" spans="2:14" x14ac:dyDescent="0.25">
      <c r="B32" s="25"/>
      <c r="C32" s="26" t="str">
        <f>IF(ISNA(VLOOKUP(B32,BDD_NORD[],2,FALSE)),"",VLOOKUP(B32,BDD_NORD[],2,FALSE))</f>
        <v/>
      </c>
      <c r="D32" s="26" t="str">
        <f>IF(ISNA(VLOOKUP(B32,BDD_NORD[],3,FALSE)),"",VLOOKUP(B32,BDD_NORD[],3,FALSE))</f>
        <v/>
      </c>
      <c r="E32" s="26" t="str">
        <f>IF(ISNA(VLOOKUP(B32,BDD_NORD[],4,FALSE)),"",VLOOKUP(B32,BDD_NORD[],4,FALSE))</f>
        <v/>
      </c>
      <c r="F32" s="26" t="str">
        <f>IF(ISNA(VLOOKUP(B32,BDD_NORD[],5,FALSE)),"",VLOOKUP(B32,BDD_NORD[],5,FALSE))</f>
        <v/>
      </c>
      <c r="G32" s="26" t="str">
        <f>IF(ISNA(VLOOKUP(B32,BDD_NORD[],6,FALSE)),"",VLOOKUP(B32,BDD_NORD[],6,FALSE))</f>
        <v/>
      </c>
      <c r="H32" s="26" t="str">
        <f>IF(ISNA(VLOOKUP(B32,BDD_NORD[],7,FALSE)),"",VLOOKUP(B32,BDD_NORD[],7,FALSE))</f>
        <v/>
      </c>
      <c r="I32" s="26" t="str">
        <f>IF(ISNA(VLOOKUP(B32,BDD_NORD[],8,FALSE)),"",VLOOKUP(B32,BDD_NORD[],8,FALSE))</f>
        <v/>
      </c>
      <c r="J32" s="26" t="str">
        <f>IF(ISNA(VLOOKUP(B32,BDD_NORD[],9,FALSE)),"",VLOOKUP(B32,BDD_NORD[],9,FALSE))</f>
        <v/>
      </c>
      <c r="K32" s="26" t="str">
        <f>IF(ISNA(VLOOKUP(B32,BDD_NORD[],10,FALSE)),"",VLOOKUP(B32,BDD_NORD[],10,FALSE))</f>
        <v/>
      </c>
      <c r="L32" s="26" t="str">
        <f>IF(ISNA(VLOOKUP(B32,BDD_NORD[],11,FALSE)),"",VLOOKUP(B32,BDD_NORD[],11,FALSE))</f>
        <v/>
      </c>
      <c r="M32" s="26" t="str">
        <f>IF(ISNA(VLOOKUP(B32,BDD_NORD[],12,FALSE)),"",VLOOKUP(B32,BDD_NORD[],12,FALSE))</f>
        <v/>
      </c>
      <c r="N32" s="26" t="str">
        <f>IF(ISNA(VLOOKUP(B32,BDD_NORD[],13,FALSE)),"",VLOOKUP(B32,BDD_NORD[],13,FALSE))</f>
        <v/>
      </c>
    </row>
    <row r="33" spans="2:14" x14ac:dyDescent="0.25">
      <c r="B33" s="25"/>
      <c r="C33" s="26" t="str">
        <f>IF(ISNA(VLOOKUP(B33,BDD_NORD[],2,FALSE)),"",VLOOKUP(B33,BDD_NORD[],2,FALSE))</f>
        <v/>
      </c>
      <c r="D33" s="26" t="str">
        <f>IF(ISNA(VLOOKUP(B33,BDD_NORD[],3,FALSE)),"",VLOOKUP(B33,BDD_NORD[],3,FALSE))</f>
        <v/>
      </c>
      <c r="E33" s="26" t="str">
        <f>IF(ISNA(VLOOKUP(B33,BDD_NORD[],4,FALSE)),"",VLOOKUP(B33,BDD_NORD[],4,FALSE))</f>
        <v/>
      </c>
      <c r="F33" s="26" t="str">
        <f>IF(ISNA(VLOOKUP(B33,BDD_NORD[],5,FALSE)),"",VLOOKUP(B33,BDD_NORD[],5,FALSE))</f>
        <v/>
      </c>
      <c r="G33" s="26" t="str">
        <f>IF(ISNA(VLOOKUP(B33,BDD_NORD[],6,FALSE)),"",VLOOKUP(B33,BDD_NORD[],6,FALSE))</f>
        <v/>
      </c>
      <c r="H33" s="26" t="str">
        <f>IF(ISNA(VLOOKUP(B33,BDD_NORD[],7,FALSE)),"",VLOOKUP(B33,BDD_NORD[],7,FALSE))</f>
        <v/>
      </c>
      <c r="I33" s="26" t="str">
        <f>IF(ISNA(VLOOKUP(B33,BDD_NORD[],8,FALSE)),"",VLOOKUP(B33,BDD_NORD[],8,FALSE))</f>
        <v/>
      </c>
      <c r="J33" s="26" t="str">
        <f>IF(ISNA(VLOOKUP(B33,BDD_NORD[],9,FALSE)),"",VLOOKUP(B33,BDD_NORD[],9,FALSE))</f>
        <v/>
      </c>
      <c r="K33" s="26" t="str">
        <f>IF(ISNA(VLOOKUP(B33,BDD_NORD[],10,FALSE)),"",VLOOKUP(B33,BDD_NORD[],10,FALSE))</f>
        <v/>
      </c>
      <c r="L33" s="26" t="str">
        <f>IF(ISNA(VLOOKUP(B33,BDD_NORD[],11,FALSE)),"",VLOOKUP(B33,BDD_NORD[],11,FALSE))</f>
        <v/>
      </c>
      <c r="M33" s="26" t="str">
        <f>IF(ISNA(VLOOKUP(B33,BDD_NORD[],12,FALSE)),"",VLOOKUP(B33,BDD_NORD[],12,FALSE))</f>
        <v/>
      </c>
      <c r="N33" s="26" t="str">
        <f>IF(ISNA(VLOOKUP(B33,BDD_NORD[],13,FALSE)),"",VLOOKUP(B33,BDD_NORD[],13,FALSE))</f>
        <v/>
      </c>
    </row>
    <row r="34" spans="2:14" x14ac:dyDescent="0.25">
      <c r="B34" s="25"/>
      <c r="C34" s="26" t="str">
        <f>IF(ISNA(VLOOKUP(B34,BDD_NORD[],2,FALSE)),"",VLOOKUP(B34,BDD_NORD[],2,FALSE))</f>
        <v/>
      </c>
      <c r="D34" s="26" t="str">
        <f>IF(ISNA(VLOOKUP(B34,BDD_NORD[],3,FALSE)),"",VLOOKUP(B34,BDD_NORD[],3,FALSE))</f>
        <v/>
      </c>
      <c r="E34" s="26" t="str">
        <f>IF(ISNA(VLOOKUP(B34,BDD_NORD[],4,FALSE)),"",VLOOKUP(B34,BDD_NORD[],4,FALSE))</f>
        <v/>
      </c>
      <c r="F34" s="26" t="str">
        <f>IF(ISNA(VLOOKUP(B34,BDD_NORD[],5,FALSE)),"",VLOOKUP(B34,BDD_NORD[],5,FALSE))</f>
        <v/>
      </c>
      <c r="G34" s="26" t="str">
        <f>IF(ISNA(VLOOKUP(B34,BDD_NORD[],6,FALSE)),"",VLOOKUP(B34,BDD_NORD[],6,FALSE))</f>
        <v/>
      </c>
      <c r="H34" s="26" t="str">
        <f>IF(ISNA(VLOOKUP(B34,BDD_NORD[],7,FALSE)),"",VLOOKUP(B34,BDD_NORD[],7,FALSE))</f>
        <v/>
      </c>
      <c r="I34" s="26" t="str">
        <f>IF(ISNA(VLOOKUP(B34,BDD_NORD[],8,FALSE)),"",VLOOKUP(B34,BDD_NORD[],8,FALSE))</f>
        <v/>
      </c>
      <c r="J34" s="26" t="str">
        <f>IF(ISNA(VLOOKUP(B34,BDD_NORD[],9,FALSE)),"",VLOOKUP(B34,BDD_NORD[],9,FALSE))</f>
        <v/>
      </c>
      <c r="K34" s="26" t="str">
        <f>IF(ISNA(VLOOKUP(B34,BDD_NORD[],10,FALSE)),"",VLOOKUP(B34,BDD_NORD[],10,FALSE))</f>
        <v/>
      </c>
      <c r="L34" s="26" t="str">
        <f>IF(ISNA(VLOOKUP(B34,BDD_NORD[],11,FALSE)),"",VLOOKUP(B34,BDD_NORD[],11,FALSE))</f>
        <v/>
      </c>
      <c r="M34" s="26" t="str">
        <f>IF(ISNA(VLOOKUP(B34,BDD_NORD[],12,FALSE)),"",VLOOKUP(B34,BDD_NORD[],12,FALSE))</f>
        <v/>
      </c>
      <c r="N34" s="26" t="str">
        <f>IF(ISNA(VLOOKUP(B34,BDD_NORD[],13,FALSE)),"",VLOOKUP(B34,BDD_NORD[],13,FALSE))</f>
        <v/>
      </c>
    </row>
    <row r="35" spans="2:14" x14ac:dyDescent="0.25">
      <c r="B35" s="25"/>
      <c r="C35" s="26" t="str">
        <f>IF(ISNA(VLOOKUP(B35,BDD_NORD[],2,FALSE)),"",VLOOKUP(B35,BDD_NORD[],2,FALSE))</f>
        <v/>
      </c>
      <c r="D35" s="26" t="str">
        <f>IF(ISNA(VLOOKUP(B35,BDD_NORD[],3,FALSE)),"",VLOOKUP(B35,BDD_NORD[],3,FALSE))</f>
        <v/>
      </c>
      <c r="E35" s="26" t="str">
        <f>IF(ISNA(VLOOKUP(B35,BDD_NORD[],4,FALSE)),"",VLOOKUP(B35,BDD_NORD[],4,FALSE))</f>
        <v/>
      </c>
      <c r="F35" s="26" t="str">
        <f>IF(ISNA(VLOOKUP(B35,BDD_NORD[],5,FALSE)),"",VLOOKUP(B35,BDD_NORD[],5,FALSE))</f>
        <v/>
      </c>
      <c r="G35" s="26" t="str">
        <f>IF(ISNA(VLOOKUP(B35,BDD_NORD[],6,FALSE)),"",VLOOKUP(B35,BDD_NORD[],6,FALSE))</f>
        <v/>
      </c>
      <c r="H35" s="26" t="str">
        <f>IF(ISNA(VLOOKUP(B35,BDD_NORD[],7,FALSE)),"",VLOOKUP(B35,BDD_NORD[],7,FALSE))</f>
        <v/>
      </c>
      <c r="I35" s="26" t="str">
        <f>IF(ISNA(VLOOKUP(B35,BDD_NORD[],8,FALSE)),"",VLOOKUP(B35,BDD_NORD[],8,FALSE))</f>
        <v/>
      </c>
      <c r="J35" s="26" t="str">
        <f>IF(ISNA(VLOOKUP(B35,BDD_NORD[],9,FALSE)),"",VLOOKUP(B35,BDD_NORD[],9,FALSE))</f>
        <v/>
      </c>
      <c r="K35" s="26" t="str">
        <f>IF(ISNA(VLOOKUP(B35,BDD_NORD[],10,FALSE)),"",VLOOKUP(B35,BDD_NORD[],10,FALSE))</f>
        <v/>
      </c>
      <c r="L35" s="26" t="str">
        <f>IF(ISNA(VLOOKUP(B35,BDD_NORD[],11,FALSE)),"",VLOOKUP(B35,BDD_NORD[],11,FALSE))</f>
        <v/>
      </c>
      <c r="M35" s="26" t="str">
        <f>IF(ISNA(VLOOKUP(B35,BDD_NORD[],12,FALSE)),"",VLOOKUP(B35,BDD_NORD[],12,FALSE))</f>
        <v/>
      </c>
      <c r="N35" s="26" t="str">
        <f>IF(ISNA(VLOOKUP(B35,BDD_NORD[],13,FALSE)),"",VLOOKUP(B35,BDD_NORD[],13,FALSE))</f>
        <v/>
      </c>
    </row>
    <row r="36" spans="2:14" x14ac:dyDescent="0.25">
      <c r="B36" s="25"/>
      <c r="C36" s="26" t="str">
        <f>IF(ISNA(VLOOKUP(B36,BDD_NORD[],2,FALSE)),"",VLOOKUP(B36,BDD_NORD[],2,FALSE))</f>
        <v/>
      </c>
      <c r="D36" s="26" t="str">
        <f>IF(ISNA(VLOOKUP(B36,BDD_NORD[],3,FALSE)),"",VLOOKUP(B36,BDD_NORD[],3,FALSE))</f>
        <v/>
      </c>
      <c r="E36" s="26" t="str">
        <f>IF(ISNA(VLOOKUP(B36,BDD_NORD[],4,FALSE)),"",VLOOKUP(B36,BDD_NORD[],4,FALSE))</f>
        <v/>
      </c>
      <c r="F36" s="26" t="str">
        <f>IF(ISNA(VLOOKUP(B36,BDD_NORD[],5,FALSE)),"",VLOOKUP(B36,BDD_NORD[],5,FALSE))</f>
        <v/>
      </c>
      <c r="G36" s="26" t="str">
        <f>IF(ISNA(VLOOKUP(B36,BDD_NORD[],6,FALSE)),"",VLOOKUP(B36,BDD_NORD[],6,FALSE))</f>
        <v/>
      </c>
      <c r="H36" s="26" t="str">
        <f>IF(ISNA(VLOOKUP(B36,BDD_NORD[],7,FALSE)),"",VLOOKUP(B36,BDD_NORD[],7,FALSE))</f>
        <v/>
      </c>
      <c r="I36" s="26" t="str">
        <f>IF(ISNA(VLOOKUP(B36,BDD_NORD[],8,FALSE)),"",VLOOKUP(B36,BDD_NORD[],8,FALSE))</f>
        <v/>
      </c>
      <c r="J36" s="26" t="str">
        <f>IF(ISNA(VLOOKUP(B36,BDD_NORD[],9,FALSE)),"",VLOOKUP(B36,BDD_NORD[],9,FALSE))</f>
        <v/>
      </c>
      <c r="K36" s="26" t="str">
        <f>IF(ISNA(VLOOKUP(B36,BDD_NORD[],10,FALSE)),"",VLOOKUP(B36,BDD_NORD[],10,FALSE))</f>
        <v/>
      </c>
      <c r="L36" s="26" t="str">
        <f>IF(ISNA(VLOOKUP(B36,BDD_NORD[],11,FALSE)),"",VLOOKUP(B36,BDD_NORD[],11,FALSE))</f>
        <v/>
      </c>
      <c r="M36" s="26" t="str">
        <f>IF(ISNA(VLOOKUP(B36,BDD_NORD[],12,FALSE)),"",VLOOKUP(B36,BDD_NORD[],12,FALSE))</f>
        <v/>
      </c>
      <c r="N36" s="26" t="str">
        <f>IF(ISNA(VLOOKUP(B36,BDD_NORD[],13,FALSE)),"",VLOOKUP(B36,BDD_NORD[],13,FALSE))</f>
        <v/>
      </c>
    </row>
    <row r="37" spans="2:14" x14ac:dyDescent="0.25">
      <c r="B37" s="25"/>
      <c r="C37" s="26" t="str">
        <f>IF(ISNA(VLOOKUP(B37,BDD_NORD[],2,FALSE)),"",VLOOKUP(B37,BDD_NORD[],2,FALSE))</f>
        <v/>
      </c>
      <c r="D37" s="26" t="str">
        <f>IF(ISNA(VLOOKUP(B37,BDD_NORD[],3,FALSE)),"",VLOOKUP(B37,BDD_NORD[],3,FALSE))</f>
        <v/>
      </c>
      <c r="E37" s="26" t="str">
        <f>IF(ISNA(VLOOKUP(B37,BDD_NORD[],4,FALSE)),"",VLOOKUP(B37,BDD_NORD[],4,FALSE))</f>
        <v/>
      </c>
      <c r="F37" s="26" t="str">
        <f>IF(ISNA(VLOOKUP(B37,BDD_NORD[],5,FALSE)),"",VLOOKUP(B37,BDD_NORD[],5,FALSE))</f>
        <v/>
      </c>
      <c r="G37" s="26" t="str">
        <f>IF(ISNA(VLOOKUP(B37,BDD_NORD[],6,FALSE)),"",VLOOKUP(B37,BDD_NORD[],6,FALSE))</f>
        <v/>
      </c>
      <c r="H37" s="26" t="str">
        <f>IF(ISNA(VLOOKUP(B37,BDD_NORD[],7,FALSE)),"",VLOOKUP(B37,BDD_NORD[],7,FALSE))</f>
        <v/>
      </c>
      <c r="I37" s="26" t="str">
        <f>IF(ISNA(VLOOKUP(B37,BDD_NORD[],8,FALSE)),"",VLOOKUP(B37,BDD_NORD[],8,FALSE))</f>
        <v/>
      </c>
      <c r="J37" s="26" t="str">
        <f>IF(ISNA(VLOOKUP(B37,BDD_NORD[],9,FALSE)),"",VLOOKUP(B37,BDD_NORD[],9,FALSE))</f>
        <v/>
      </c>
      <c r="K37" s="26" t="str">
        <f>IF(ISNA(VLOOKUP(B37,BDD_NORD[],10,FALSE)),"",VLOOKUP(B37,BDD_NORD[],10,FALSE))</f>
        <v/>
      </c>
      <c r="L37" s="26" t="str">
        <f>IF(ISNA(VLOOKUP(B37,BDD_NORD[],11,FALSE)),"",VLOOKUP(B37,BDD_NORD[],11,FALSE))</f>
        <v/>
      </c>
      <c r="M37" s="26" t="str">
        <f>IF(ISNA(VLOOKUP(B37,BDD_NORD[],12,FALSE)),"",VLOOKUP(B37,BDD_NORD[],12,FALSE))</f>
        <v/>
      </c>
      <c r="N37" s="26" t="str">
        <f>IF(ISNA(VLOOKUP(B37,BDD_NORD[],13,FALSE)),"",VLOOKUP(B37,BDD_NORD[],13,FALSE))</f>
        <v/>
      </c>
    </row>
    <row r="38" spans="2:14" x14ac:dyDescent="0.25">
      <c r="B38" s="25"/>
      <c r="C38" s="26" t="str">
        <f>IF(ISNA(VLOOKUP(B38,BDD_NORD[],2,FALSE)),"",VLOOKUP(B38,BDD_NORD[],2,FALSE))</f>
        <v/>
      </c>
      <c r="D38" s="26" t="str">
        <f>IF(ISNA(VLOOKUP(B38,BDD_NORD[],3,FALSE)),"",VLOOKUP(B38,BDD_NORD[],3,FALSE))</f>
        <v/>
      </c>
      <c r="E38" s="26" t="str">
        <f>IF(ISNA(VLOOKUP(B38,BDD_NORD[],4,FALSE)),"",VLOOKUP(B38,BDD_NORD[],4,FALSE))</f>
        <v/>
      </c>
      <c r="F38" s="26" t="str">
        <f>IF(ISNA(VLOOKUP(B38,BDD_NORD[],5,FALSE)),"",VLOOKUP(B38,BDD_NORD[],5,FALSE))</f>
        <v/>
      </c>
      <c r="G38" s="26" t="str">
        <f>IF(ISNA(VLOOKUP(B38,BDD_NORD[],6,FALSE)),"",VLOOKUP(B38,BDD_NORD[],6,FALSE))</f>
        <v/>
      </c>
      <c r="H38" s="26" t="str">
        <f>IF(ISNA(VLOOKUP(B38,BDD_NORD[],7,FALSE)),"",VLOOKUP(B38,BDD_NORD[],7,FALSE))</f>
        <v/>
      </c>
      <c r="I38" s="26" t="str">
        <f>IF(ISNA(VLOOKUP(B38,BDD_NORD[],8,FALSE)),"",VLOOKUP(B38,BDD_NORD[],8,FALSE))</f>
        <v/>
      </c>
      <c r="J38" s="26" t="str">
        <f>IF(ISNA(VLOOKUP(B38,BDD_NORD[],9,FALSE)),"",VLOOKUP(B38,BDD_NORD[],9,FALSE))</f>
        <v/>
      </c>
      <c r="K38" s="26" t="str">
        <f>IF(ISNA(VLOOKUP(B38,BDD_NORD[],10,FALSE)),"",VLOOKUP(B38,BDD_NORD[],10,FALSE))</f>
        <v/>
      </c>
      <c r="L38" s="26" t="str">
        <f>IF(ISNA(VLOOKUP(B38,BDD_NORD[],11,FALSE)),"",VLOOKUP(B38,BDD_NORD[],11,FALSE))</f>
        <v/>
      </c>
      <c r="M38" s="26" t="str">
        <f>IF(ISNA(VLOOKUP(B38,BDD_NORD[],12,FALSE)),"",VLOOKUP(B38,BDD_NORD[],12,FALSE))</f>
        <v/>
      </c>
      <c r="N38" s="26" t="str">
        <f>IF(ISNA(VLOOKUP(B38,BDD_NORD[],13,FALSE)),"",VLOOKUP(B38,BDD_NORD[],13,FALSE))</f>
        <v/>
      </c>
    </row>
    <row r="39" spans="2:14" x14ac:dyDescent="0.25">
      <c r="B39" s="25"/>
      <c r="C39" s="26" t="str">
        <f>IF(ISNA(VLOOKUP(B39,BDD_NORD[],2,FALSE)),"",VLOOKUP(B39,BDD_NORD[],2,FALSE))</f>
        <v/>
      </c>
      <c r="D39" s="26" t="str">
        <f>IF(ISNA(VLOOKUP(B39,BDD_NORD[],3,FALSE)),"",VLOOKUP(B39,BDD_NORD[],3,FALSE))</f>
        <v/>
      </c>
      <c r="E39" s="26" t="str">
        <f>IF(ISNA(VLOOKUP(B39,BDD_NORD[],4,FALSE)),"",VLOOKUP(B39,BDD_NORD[],4,FALSE))</f>
        <v/>
      </c>
      <c r="F39" s="26" t="str">
        <f>IF(ISNA(VLOOKUP(B39,BDD_NORD[],5,FALSE)),"",VLOOKUP(B39,BDD_NORD[],5,FALSE))</f>
        <v/>
      </c>
      <c r="G39" s="26" t="str">
        <f>IF(ISNA(VLOOKUP(B39,BDD_NORD[],6,FALSE)),"",VLOOKUP(B39,BDD_NORD[],6,FALSE))</f>
        <v/>
      </c>
      <c r="H39" s="26" t="str">
        <f>IF(ISNA(VLOOKUP(B39,BDD_NORD[],7,FALSE)),"",VLOOKUP(B39,BDD_NORD[],7,FALSE))</f>
        <v/>
      </c>
      <c r="I39" s="26" t="str">
        <f>IF(ISNA(VLOOKUP(B39,BDD_NORD[],8,FALSE)),"",VLOOKUP(B39,BDD_NORD[],8,FALSE))</f>
        <v/>
      </c>
      <c r="J39" s="26" t="str">
        <f>IF(ISNA(VLOOKUP(B39,BDD_NORD[],9,FALSE)),"",VLOOKUP(B39,BDD_NORD[],9,FALSE))</f>
        <v/>
      </c>
      <c r="K39" s="26" t="str">
        <f>IF(ISNA(VLOOKUP(B39,BDD_NORD[],10,FALSE)),"",VLOOKUP(B39,BDD_NORD[],10,FALSE))</f>
        <v/>
      </c>
      <c r="L39" s="26" t="str">
        <f>IF(ISNA(VLOOKUP(B39,BDD_NORD[],11,FALSE)),"",VLOOKUP(B39,BDD_NORD[],11,FALSE))</f>
        <v/>
      </c>
      <c r="M39" s="26" t="str">
        <f>IF(ISNA(VLOOKUP(B39,BDD_NORD[],12,FALSE)),"",VLOOKUP(B39,BDD_NORD[],12,FALSE))</f>
        <v/>
      </c>
      <c r="N39" s="26" t="str">
        <f>IF(ISNA(VLOOKUP(B39,BDD_NORD[],13,FALSE)),"",VLOOKUP(B39,BDD_NORD[],13,FALSE))</f>
        <v/>
      </c>
    </row>
    <row r="40" spans="2:14" x14ac:dyDescent="0.25">
      <c r="B40" s="25"/>
      <c r="C40" s="26" t="str">
        <f>IF(ISNA(VLOOKUP(B40,BDD_NORD[],2,FALSE)),"",VLOOKUP(B40,BDD_NORD[],2,FALSE))</f>
        <v/>
      </c>
      <c r="D40" s="26" t="str">
        <f>IF(ISNA(VLOOKUP(B40,BDD_NORD[],3,FALSE)),"",VLOOKUP(B40,BDD_NORD[],3,FALSE))</f>
        <v/>
      </c>
      <c r="E40" s="26" t="str">
        <f>IF(ISNA(VLOOKUP(B40,BDD_NORD[],4,FALSE)),"",VLOOKUP(B40,BDD_NORD[],4,FALSE))</f>
        <v/>
      </c>
      <c r="F40" s="26" t="str">
        <f>IF(ISNA(VLOOKUP(B40,BDD_NORD[],5,FALSE)),"",VLOOKUP(B40,BDD_NORD[],5,FALSE))</f>
        <v/>
      </c>
      <c r="G40" s="26" t="str">
        <f>IF(ISNA(VLOOKUP(B40,BDD_NORD[],6,FALSE)),"",VLOOKUP(B40,BDD_NORD[],6,FALSE))</f>
        <v/>
      </c>
      <c r="H40" s="26" t="str">
        <f>IF(ISNA(VLOOKUP(B40,BDD_NORD[],7,FALSE)),"",VLOOKUP(B40,BDD_NORD[],7,FALSE))</f>
        <v/>
      </c>
      <c r="I40" s="26" t="str">
        <f>IF(ISNA(VLOOKUP(B40,BDD_NORD[],8,FALSE)),"",VLOOKUP(B40,BDD_NORD[],8,FALSE))</f>
        <v/>
      </c>
      <c r="J40" s="26" t="str">
        <f>IF(ISNA(VLOOKUP(B40,BDD_NORD[],9,FALSE)),"",VLOOKUP(B40,BDD_NORD[],9,FALSE))</f>
        <v/>
      </c>
      <c r="K40" s="26" t="str">
        <f>IF(ISNA(VLOOKUP(B40,BDD_NORD[],10,FALSE)),"",VLOOKUP(B40,BDD_NORD[],10,FALSE))</f>
        <v/>
      </c>
      <c r="L40" s="26" t="str">
        <f>IF(ISNA(VLOOKUP(B40,BDD_NORD[],11,FALSE)),"",VLOOKUP(B40,BDD_NORD[],11,FALSE))</f>
        <v/>
      </c>
      <c r="M40" s="26" t="str">
        <f>IF(ISNA(VLOOKUP(B40,BDD_NORD[],12,FALSE)),"",VLOOKUP(B40,BDD_NORD[],12,FALSE))</f>
        <v/>
      </c>
      <c r="N40" s="26" t="str">
        <f>IF(ISNA(VLOOKUP(B40,BDD_NORD[],13,FALSE)),"",VLOOKUP(B40,BDD_NORD[],13,FALSE))</f>
        <v/>
      </c>
    </row>
    <row r="41" spans="2:14" x14ac:dyDescent="0.25">
      <c r="B41" s="25"/>
      <c r="C41" s="26" t="str">
        <f>IF(ISNA(VLOOKUP(B41,BDD_NORD[],2,FALSE)),"",VLOOKUP(B41,BDD_NORD[],2,FALSE))</f>
        <v/>
      </c>
      <c r="D41" s="26" t="str">
        <f>IF(ISNA(VLOOKUP(B41,BDD_NORD[],3,FALSE)),"",VLOOKUP(B41,BDD_NORD[],3,FALSE))</f>
        <v/>
      </c>
      <c r="E41" s="26" t="str">
        <f>IF(ISNA(VLOOKUP(B41,BDD_NORD[],4,FALSE)),"",VLOOKUP(B41,BDD_NORD[],4,FALSE))</f>
        <v/>
      </c>
      <c r="F41" s="26" t="str">
        <f>IF(ISNA(VLOOKUP(B41,BDD_NORD[],5,FALSE)),"",VLOOKUP(B41,BDD_NORD[],5,FALSE))</f>
        <v/>
      </c>
      <c r="G41" s="26" t="str">
        <f>IF(ISNA(VLOOKUP(B41,BDD_NORD[],6,FALSE)),"",VLOOKUP(B41,BDD_NORD[],6,FALSE))</f>
        <v/>
      </c>
      <c r="H41" s="26" t="str">
        <f>IF(ISNA(VLOOKUP(B41,BDD_NORD[],7,FALSE)),"",VLOOKUP(B41,BDD_NORD[],7,FALSE))</f>
        <v/>
      </c>
      <c r="I41" s="26" t="str">
        <f>IF(ISNA(VLOOKUP(B41,BDD_NORD[],8,FALSE)),"",VLOOKUP(B41,BDD_NORD[],8,FALSE))</f>
        <v/>
      </c>
      <c r="J41" s="26" t="str">
        <f>IF(ISNA(VLOOKUP(B41,BDD_NORD[],9,FALSE)),"",VLOOKUP(B41,BDD_NORD[],9,FALSE))</f>
        <v/>
      </c>
      <c r="K41" s="26" t="str">
        <f>IF(ISNA(VLOOKUP(B41,BDD_NORD[],10,FALSE)),"",VLOOKUP(B41,BDD_NORD[],10,FALSE))</f>
        <v/>
      </c>
      <c r="L41" s="26" t="str">
        <f>IF(ISNA(VLOOKUP(B41,BDD_NORD[],11,FALSE)),"",VLOOKUP(B41,BDD_NORD[],11,FALSE))</f>
        <v/>
      </c>
      <c r="M41" s="26" t="str">
        <f>IF(ISNA(VLOOKUP(B41,BDD_NORD[],12,FALSE)),"",VLOOKUP(B41,BDD_NORD[],12,FALSE))</f>
        <v/>
      </c>
      <c r="N41" s="26" t="str">
        <f>IF(ISNA(VLOOKUP(B41,BDD_NORD[],13,FALSE)),"",VLOOKUP(B41,BDD_NORD[],13,FALSE))</f>
        <v/>
      </c>
    </row>
    <row r="42" spans="2:14" x14ac:dyDescent="0.25">
      <c r="B42" s="25"/>
      <c r="C42" s="26" t="str">
        <f>IF(ISNA(VLOOKUP(B42,BDD_NORD[],2,FALSE)),"",VLOOKUP(B42,BDD_NORD[],2,FALSE))</f>
        <v/>
      </c>
      <c r="D42" s="26" t="str">
        <f>IF(ISNA(VLOOKUP(B42,BDD_NORD[],3,FALSE)),"",VLOOKUP(B42,BDD_NORD[],3,FALSE))</f>
        <v/>
      </c>
      <c r="E42" s="26" t="str">
        <f>IF(ISNA(VLOOKUP(B42,BDD_NORD[],4,FALSE)),"",VLOOKUP(B42,BDD_NORD[],4,FALSE))</f>
        <v/>
      </c>
      <c r="F42" s="26" t="str">
        <f>IF(ISNA(VLOOKUP(B42,BDD_NORD[],5,FALSE)),"",VLOOKUP(B42,BDD_NORD[],5,FALSE))</f>
        <v/>
      </c>
      <c r="G42" s="26" t="str">
        <f>IF(ISNA(VLOOKUP(B42,BDD_NORD[],6,FALSE)),"",VLOOKUP(B42,BDD_NORD[],6,FALSE))</f>
        <v/>
      </c>
      <c r="H42" s="26" t="str">
        <f>IF(ISNA(VLOOKUP(B42,BDD_NORD[],7,FALSE)),"",VLOOKUP(B42,BDD_NORD[],7,FALSE))</f>
        <v/>
      </c>
      <c r="I42" s="26" t="str">
        <f>IF(ISNA(VLOOKUP(B42,BDD_NORD[],8,FALSE)),"",VLOOKUP(B42,BDD_NORD[],8,FALSE))</f>
        <v/>
      </c>
      <c r="J42" s="26" t="str">
        <f>IF(ISNA(VLOOKUP(B42,BDD_NORD[],9,FALSE)),"",VLOOKUP(B42,BDD_NORD[],9,FALSE))</f>
        <v/>
      </c>
      <c r="K42" s="26" t="str">
        <f>IF(ISNA(VLOOKUP(B42,BDD_NORD[],10,FALSE)),"",VLOOKUP(B42,BDD_NORD[],10,FALSE))</f>
        <v/>
      </c>
      <c r="L42" s="26" t="str">
        <f>IF(ISNA(VLOOKUP(B42,BDD_NORD[],11,FALSE)),"",VLOOKUP(B42,BDD_NORD[],11,FALSE))</f>
        <v/>
      </c>
      <c r="M42" s="26" t="str">
        <f>IF(ISNA(VLOOKUP(B42,BDD_NORD[],12,FALSE)),"",VLOOKUP(B42,BDD_NORD[],12,FALSE))</f>
        <v/>
      </c>
      <c r="N42" s="26" t="str">
        <f>IF(ISNA(VLOOKUP(B42,BDD_NORD[],13,FALSE)),"",VLOOKUP(B42,BDD_NORD[],13,FALSE))</f>
        <v/>
      </c>
    </row>
    <row r="43" spans="2:14" x14ac:dyDescent="0.25">
      <c r="B43" s="25"/>
      <c r="C43" s="26" t="str">
        <f>IF(ISNA(VLOOKUP(B43,BDD_NORD[],2,FALSE)),"",VLOOKUP(B43,BDD_NORD[],2,FALSE))</f>
        <v/>
      </c>
      <c r="D43" s="26" t="str">
        <f>IF(ISNA(VLOOKUP(B43,BDD_NORD[],3,FALSE)),"",VLOOKUP(B43,BDD_NORD[],3,FALSE))</f>
        <v/>
      </c>
      <c r="E43" s="26" t="str">
        <f>IF(ISNA(VLOOKUP(B43,BDD_NORD[],4,FALSE)),"",VLOOKUP(B43,BDD_NORD[],4,FALSE))</f>
        <v/>
      </c>
      <c r="F43" s="26" t="str">
        <f>IF(ISNA(VLOOKUP(B43,BDD_NORD[],5,FALSE)),"",VLOOKUP(B43,BDD_NORD[],5,FALSE))</f>
        <v/>
      </c>
      <c r="G43" s="26" t="str">
        <f>IF(ISNA(VLOOKUP(B43,BDD_NORD[],6,FALSE)),"",VLOOKUP(B43,BDD_NORD[],6,FALSE))</f>
        <v/>
      </c>
      <c r="H43" s="26" t="str">
        <f>IF(ISNA(VLOOKUP(B43,BDD_NORD[],7,FALSE)),"",VLOOKUP(B43,BDD_NORD[],7,FALSE))</f>
        <v/>
      </c>
      <c r="I43" s="26" t="str">
        <f>IF(ISNA(VLOOKUP(B43,BDD_NORD[],8,FALSE)),"",VLOOKUP(B43,BDD_NORD[],8,FALSE))</f>
        <v/>
      </c>
      <c r="J43" s="26" t="str">
        <f>IF(ISNA(VLOOKUP(B43,BDD_NORD[],9,FALSE)),"",VLOOKUP(B43,BDD_NORD[],9,FALSE))</f>
        <v/>
      </c>
      <c r="K43" s="26" t="str">
        <f>IF(ISNA(VLOOKUP(B43,BDD_NORD[],10,FALSE)),"",VLOOKUP(B43,BDD_NORD[],10,FALSE))</f>
        <v/>
      </c>
      <c r="L43" s="26" t="str">
        <f>IF(ISNA(VLOOKUP(B43,BDD_NORD[],11,FALSE)),"",VLOOKUP(B43,BDD_NORD[],11,FALSE))</f>
        <v/>
      </c>
      <c r="M43" s="26" t="str">
        <f>IF(ISNA(VLOOKUP(B43,BDD_NORD[],12,FALSE)),"",VLOOKUP(B43,BDD_NORD[],12,FALSE))</f>
        <v/>
      </c>
      <c r="N43" s="26" t="str">
        <f>IF(ISNA(VLOOKUP(B43,BDD_NORD[],13,FALSE)),"",VLOOKUP(B43,BDD_NORD[],13,FALSE))</f>
        <v/>
      </c>
    </row>
    <row r="44" spans="2:14" x14ac:dyDescent="0.25">
      <c r="B44" s="25"/>
      <c r="C44" s="26" t="str">
        <f>IF(ISNA(VLOOKUP(B44,BDD_NORD[],2,FALSE)),"",VLOOKUP(B44,BDD_NORD[],2,FALSE))</f>
        <v/>
      </c>
      <c r="D44" s="26" t="str">
        <f>IF(ISNA(VLOOKUP(B44,BDD_NORD[],3,FALSE)),"",VLOOKUP(B44,BDD_NORD[],3,FALSE))</f>
        <v/>
      </c>
      <c r="E44" s="26" t="str">
        <f>IF(ISNA(VLOOKUP(B44,BDD_NORD[],4,FALSE)),"",VLOOKUP(B44,BDD_NORD[],4,FALSE))</f>
        <v/>
      </c>
      <c r="F44" s="26" t="str">
        <f>IF(ISNA(VLOOKUP(B44,BDD_NORD[],5,FALSE)),"",VLOOKUP(B44,BDD_NORD[],5,FALSE))</f>
        <v/>
      </c>
      <c r="G44" s="26" t="str">
        <f>IF(ISNA(VLOOKUP(B44,BDD_NORD[],6,FALSE)),"",VLOOKUP(B44,BDD_NORD[],6,FALSE))</f>
        <v/>
      </c>
      <c r="H44" s="26" t="str">
        <f>IF(ISNA(VLOOKUP(B44,BDD_NORD[],7,FALSE)),"",VLOOKUP(B44,BDD_NORD[],7,FALSE))</f>
        <v/>
      </c>
      <c r="I44" s="26" t="str">
        <f>IF(ISNA(VLOOKUP(B44,BDD_NORD[],8,FALSE)),"",VLOOKUP(B44,BDD_NORD[],8,FALSE))</f>
        <v/>
      </c>
      <c r="J44" s="26" t="str">
        <f>IF(ISNA(VLOOKUP(B44,BDD_NORD[],9,FALSE)),"",VLOOKUP(B44,BDD_NORD[],9,FALSE))</f>
        <v/>
      </c>
      <c r="K44" s="26" t="str">
        <f>IF(ISNA(VLOOKUP(B44,BDD_NORD[],10,FALSE)),"",VLOOKUP(B44,BDD_NORD[],10,FALSE))</f>
        <v/>
      </c>
      <c r="L44" s="26" t="str">
        <f>IF(ISNA(VLOOKUP(B44,BDD_NORD[],11,FALSE)),"",VLOOKUP(B44,BDD_NORD[],11,FALSE))</f>
        <v/>
      </c>
      <c r="M44" s="26" t="str">
        <f>IF(ISNA(VLOOKUP(B44,BDD_NORD[],12,FALSE)),"",VLOOKUP(B44,BDD_NORD[],12,FALSE))</f>
        <v/>
      </c>
      <c r="N44" s="26" t="str">
        <f>IF(ISNA(VLOOKUP(B44,BDD_NORD[],13,FALSE)),"",VLOOKUP(B44,BDD_NORD[],13,FALSE))</f>
        <v/>
      </c>
    </row>
    <row r="45" spans="2:14" x14ac:dyDescent="0.25">
      <c r="B45" s="25"/>
      <c r="C45" s="26" t="str">
        <f>IF(ISNA(VLOOKUP(B45,BDD_NORD[],2,FALSE)),"",VLOOKUP(B45,BDD_NORD[],2,FALSE))</f>
        <v/>
      </c>
      <c r="D45" s="26" t="str">
        <f>IF(ISNA(VLOOKUP(B45,BDD_NORD[],3,FALSE)),"",VLOOKUP(B45,BDD_NORD[],3,FALSE))</f>
        <v/>
      </c>
      <c r="E45" s="26" t="str">
        <f>IF(ISNA(VLOOKUP(B45,BDD_NORD[],4,FALSE)),"",VLOOKUP(B45,BDD_NORD[],4,FALSE))</f>
        <v/>
      </c>
      <c r="F45" s="26" t="str">
        <f>IF(ISNA(VLOOKUP(B45,BDD_NORD[],5,FALSE)),"",VLOOKUP(B45,BDD_NORD[],5,FALSE))</f>
        <v/>
      </c>
      <c r="G45" s="26" t="str">
        <f>IF(ISNA(VLOOKUP(B45,BDD_NORD[],6,FALSE)),"",VLOOKUP(B45,BDD_NORD[],6,FALSE))</f>
        <v/>
      </c>
      <c r="H45" s="26" t="str">
        <f>IF(ISNA(VLOOKUP(B45,BDD_NORD[],7,FALSE)),"",VLOOKUP(B45,BDD_NORD[],7,FALSE))</f>
        <v/>
      </c>
      <c r="I45" s="26" t="str">
        <f>IF(ISNA(VLOOKUP(B45,BDD_NORD[],8,FALSE)),"",VLOOKUP(B45,BDD_NORD[],8,FALSE))</f>
        <v/>
      </c>
      <c r="J45" s="26" t="str">
        <f>IF(ISNA(VLOOKUP(B45,BDD_NORD[],9,FALSE)),"",VLOOKUP(B45,BDD_NORD[],9,FALSE))</f>
        <v/>
      </c>
      <c r="K45" s="26" t="str">
        <f>IF(ISNA(VLOOKUP(B45,BDD_NORD[],10,FALSE)),"",VLOOKUP(B45,BDD_NORD[],10,FALSE))</f>
        <v/>
      </c>
      <c r="L45" s="26" t="str">
        <f>IF(ISNA(VLOOKUP(B45,BDD_NORD[],11,FALSE)),"",VLOOKUP(B45,BDD_NORD[],11,FALSE))</f>
        <v/>
      </c>
      <c r="M45" s="26" t="str">
        <f>IF(ISNA(VLOOKUP(B45,BDD_NORD[],12,FALSE)),"",VLOOKUP(B45,BDD_NORD[],12,FALSE))</f>
        <v/>
      </c>
      <c r="N45" s="26" t="str">
        <f>IF(ISNA(VLOOKUP(B45,BDD_NORD[],13,FALSE)),"",VLOOKUP(B45,BDD_NORD[],13,FALSE))</f>
        <v/>
      </c>
    </row>
    <row r="46" spans="2:14" x14ac:dyDescent="0.25">
      <c r="B46" s="25"/>
      <c r="C46" s="26" t="str">
        <f>IF(ISNA(VLOOKUP(B46,BDD_NORD[],2,FALSE)),"",VLOOKUP(B46,BDD_NORD[],2,FALSE))</f>
        <v/>
      </c>
      <c r="D46" s="26" t="str">
        <f>IF(ISNA(VLOOKUP(B46,BDD_NORD[],3,FALSE)),"",VLOOKUP(B46,BDD_NORD[],3,FALSE))</f>
        <v/>
      </c>
      <c r="E46" s="26" t="str">
        <f>IF(ISNA(VLOOKUP(B46,BDD_NORD[],4,FALSE)),"",VLOOKUP(B46,BDD_NORD[],4,FALSE))</f>
        <v/>
      </c>
      <c r="F46" s="26" t="str">
        <f>IF(ISNA(VLOOKUP(B46,BDD_NORD[],5,FALSE)),"",VLOOKUP(B46,BDD_NORD[],5,FALSE))</f>
        <v/>
      </c>
      <c r="G46" s="26" t="str">
        <f>IF(ISNA(VLOOKUP(B46,BDD_NORD[],6,FALSE)),"",VLOOKUP(B46,BDD_NORD[],6,FALSE))</f>
        <v/>
      </c>
      <c r="H46" s="26" t="str">
        <f>IF(ISNA(VLOOKUP(B46,BDD_NORD[],7,FALSE)),"",VLOOKUP(B46,BDD_NORD[],7,FALSE))</f>
        <v/>
      </c>
      <c r="I46" s="26" t="str">
        <f>IF(ISNA(VLOOKUP(B46,BDD_NORD[],8,FALSE)),"",VLOOKUP(B46,BDD_NORD[],8,FALSE))</f>
        <v/>
      </c>
      <c r="J46" s="26" t="str">
        <f>IF(ISNA(VLOOKUP(B46,BDD_NORD[],9,FALSE)),"",VLOOKUP(B46,BDD_NORD[],9,FALSE))</f>
        <v/>
      </c>
      <c r="K46" s="26" t="str">
        <f>IF(ISNA(VLOOKUP(B46,BDD_NORD[],10,FALSE)),"",VLOOKUP(B46,BDD_NORD[],10,FALSE))</f>
        <v/>
      </c>
      <c r="L46" s="26" t="str">
        <f>IF(ISNA(VLOOKUP(B46,BDD_NORD[],11,FALSE)),"",VLOOKUP(B46,BDD_NORD[],11,FALSE))</f>
        <v/>
      </c>
      <c r="M46" s="26" t="str">
        <f>IF(ISNA(VLOOKUP(B46,BDD_NORD[],12,FALSE)),"",VLOOKUP(B46,BDD_NORD[],12,FALSE))</f>
        <v/>
      </c>
      <c r="N46" s="26" t="str">
        <f>IF(ISNA(VLOOKUP(B46,BDD_NORD[],13,FALSE)),"",VLOOKUP(B46,BDD_NORD[],13,FALSE))</f>
        <v/>
      </c>
    </row>
    <row r="47" spans="2:14" x14ac:dyDescent="0.25">
      <c r="B47" s="25"/>
      <c r="C47" s="26" t="str">
        <f>IF(ISNA(VLOOKUP(B47,BDD_NORD[],2,FALSE)),"",VLOOKUP(B47,BDD_NORD[],2,FALSE))</f>
        <v/>
      </c>
      <c r="D47" s="26" t="str">
        <f>IF(ISNA(VLOOKUP(B47,BDD_NORD[],3,FALSE)),"",VLOOKUP(B47,BDD_NORD[],3,FALSE))</f>
        <v/>
      </c>
      <c r="E47" s="26" t="str">
        <f>IF(ISNA(VLOOKUP(B47,BDD_NORD[],4,FALSE)),"",VLOOKUP(B47,BDD_NORD[],4,FALSE))</f>
        <v/>
      </c>
      <c r="F47" s="26" t="str">
        <f>IF(ISNA(VLOOKUP(B47,BDD_NORD[],5,FALSE)),"",VLOOKUP(B47,BDD_NORD[],5,FALSE))</f>
        <v/>
      </c>
      <c r="G47" s="26" t="str">
        <f>IF(ISNA(VLOOKUP(B47,BDD_NORD[],6,FALSE)),"",VLOOKUP(B47,BDD_NORD[],6,FALSE))</f>
        <v/>
      </c>
      <c r="H47" s="26" t="str">
        <f>IF(ISNA(VLOOKUP(B47,BDD_NORD[],7,FALSE)),"",VLOOKUP(B47,BDD_NORD[],7,FALSE))</f>
        <v/>
      </c>
      <c r="I47" s="26" t="str">
        <f>IF(ISNA(VLOOKUP(B47,BDD_NORD[],8,FALSE)),"",VLOOKUP(B47,BDD_NORD[],8,FALSE))</f>
        <v/>
      </c>
      <c r="J47" s="26" t="str">
        <f>IF(ISNA(VLOOKUP(B47,BDD_NORD[],9,FALSE)),"",VLOOKUP(B47,BDD_NORD[],9,FALSE))</f>
        <v/>
      </c>
      <c r="K47" s="26" t="str">
        <f>IF(ISNA(VLOOKUP(B47,BDD_NORD[],10,FALSE)),"",VLOOKUP(B47,BDD_NORD[],10,FALSE))</f>
        <v/>
      </c>
      <c r="L47" s="26" t="str">
        <f>IF(ISNA(VLOOKUP(B47,BDD_NORD[],11,FALSE)),"",VLOOKUP(B47,BDD_NORD[],11,FALSE))</f>
        <v/>
      </c>
      <c r="M47" s="26" t="str">
        <f>IF(ISNA(VLOOKUP(B47,BDD_NORD[],12,FALSE)),"",VLOOKUP(B47,BDD_NORD[],12,FALSE))</f>
        <v/>
      </c>
      <c r="N47" s="26" t="str">
        <f>IF(ISNA(VLOOKUP(B47,BDD_NORD[],13,FALSE)),"",VLOOKUP(B47,BDD_NORD[],13,FALSE))</f>
        <v/>
      </c>
    </row>
    <row r="48" spans="2:14" x14ac:dyDescent="0.25">
      <c r="B48" s="25"/>
      <c r="C48" s="26" t="str">
        <f>IF(ISNA(VLOOKUP(B48,BDD_NORD[],2,FALSE)),"",VLOOKUP(B48,BDD_NORD[],2,FALSE))</f>
        <v/>
      </c>
      <c r="D48" s="26" t="str">
        <f>IF(ISNA(VLOOKUP(B48,BDD_NORD[],3,FALSE)),"",VLOOKUP(B48,BDD_NORD[],3,FALSE))</f>
        <v/>
      </c>
      <c r="E48" s="26" t="str">
        <f>IF(ISNA(VLOOKUP(B48,BDD_NORD[],4,FALSE)),"",VLOOKUP(B48,BDD_NORD[],4,FALSE))</f>
        <v/>
      </c>
      <c r="F48" s="26" t="str">
        <f>IF(ISNA(VLOOKUP(B48,BDD_NORD[],5,FALSE)),"",VLOOKUP(B48,BDD_NORD[],5,FALSE))</f>
        <v/>
      </c>
      <c r="G48" s="26" t="str">
        <f>IF(ISNA(VLOOKUP(B48,BDD_NORD[],6,FALSE)),"",VLOOKUP(B48,BDD_NORD[],6,FALSE))</f>
        <v/>
      </c>
      <c r="H48" s="26" t="str">
        <f>IF(ISNA(VLOOKUP(B48,BDD_NORD[],7,FALSE)),"",VLOOKUP(B48,BDD_NORD[],7,FALSE))</f>
        <v/>
      </c>
      <c r="I48" s="26" t="str">
        <f>IF(ISNA(VLOOKUP(B48,BDD_NORD[],8,FALSE)),"",VLOOKUP(B48,BDD_NORD[],8,FALSE))</f>
        <v/>
      </c>
      <c r="J48" s="26" t="str">
        <f>IF(ISNA(VLOOKUP(B48,BDD_NORD[],9,FALSE)),"",VLOOKUP(B48,BDD_NORD[],9,FALSE))</f>
        <v/>
      </c>
      <c r="K48" s="26" t="str">
        <f>IF(ISNA(VLOOKUP(B48,BDD_NORD[],10,FALSE)),"",VLOOKUP(B48,BDD_NORD[],10,FALSE))</f>
        <v/>
      </c>
      <c r="L48" s="26" t="str">
        <f>IF(ISNA(VLOOKUP(B48,BDD_NORD[],11,FALSE)),"",VLOOKUP(B48,BDD_NORD[],11,FALSE))</f>
        <v/>
      </c>
      <c r="M48" s="26" t="str">
        <f>IF(ISNA(VLOOKUP(B48,BDD_NORD[],12,FALSE)),"",VLOOKUP(B48,BDD_NORD[],12,FALSE))</f>
        <v/>
      </c>
      <c r="N48" s="26" t="str">
        <f>IF(ISNA(VLOOKUP(B48,BDD_NORD[],13,FALSE)),"",VLOOKUP(B48,BDD_NORD[],13,FALSE))</f>
        <v/>
      </c>
    </row>
    <row r="49" spans="2:14" x14ac:dyDescent="0.25">
      <c r="B49" s="25"/>
      <c r="C49" s="26" t="str">
        <f>IF(ISNA(VLOOKUP(B49,BDD_NORD[],2,FALSE)),"",VLOOKUP(B49,BDD_NORD[],2,FALSE))</f>
        <v/>
      </c>
      <c r="D49" s="26" t="str">
        <f>IF(ISNA(VLOOKUP(B49,BDD_NORD[],3,FALSE)),"",VLOOKUP(B49,BDD_NORD[],3,FALSE))</f>
        <v/>
      </c>
      <c r="E49" s="26" t="str">
        <f>IF(ISNA(VLOOKUP(B49,BDD_NORD[],4,FALSE)),"",VLOOKUP(B49,BDD_NORD[],4,FALSE))</f>
        <v/>
      </c>
      <c r="F49" s="26" t="str">
        <f>IF(ISNA(VLOOKUP(B49,BDD_NORD[],5,FALSE)),"",VLOOKUP(B49,BDD_NORD[],5,FALSE))</f>
        <v/>
      </c>
      <c r="G49" s="26" t="str">
        <f>IF(ISNA(VLOOKUP(B49,BDD_NORD[],6,FALSE)),"",VLOOKUP(B49,BDD_NORD[],6,FALSE))</f>
        <v/>
      </c>
      <c r="H49" s="26" t="str">
        <f>IF(ISNA(VLOOKUP(B49,BDD_NORD[],7,FALSE)),"",VLOOKUP(B49,BDD_NORD[],7,FALSE))</f>
        <v/>
      </c>
      <c r="I49" s="26" t="str">
        <f>IF(ISNA(VLOOKUP(B49,BDD_NORD[],8,FALSE)),"",VLOOKUP(B49,BDD_NORD[],8,FALSE))</f>
        <v/>
      </c>
      <c r="J49" s="26" t="str">
        <f>IF(ISNA(VLOOKUP(B49,BDD_NORD[],9,FALSE)),"",VLOOKUP(B49,BDD_NORD[],9,FALSE))</f>
        <v/>
      </c>
      <c r="K49" s="26" t="str">
        <f>IF(ISNA(VLOOKUP(B49,BDD_NORD[],10,FALSE)),"",VLOOKUP(B49,BDD_NORD[],10,FALSE))</f>
        <v/>
      </c>
      <c r="L49" s="26" t="str">
        <f>IF(ISNA(VLOOKUP(B49,BDD_NORD[],11,FALSE)),"",VLOOKUP(B49,BDD_NORD[],11,FALSE))</f>
        <v/>
      </c>
      <c r="M49" s="26" t="str">
        <f>IF(ISNA(VLOOKUP(B49,BDD_NORD[],12,FALSE)),"",VLOOKUP(B49,BDD_NORD[],12,FALSE))</f>
        <v/>
      </c>
      <c r="N49" s="26" t="str">
        <f>IF(ISNA(VLOOKUP(B49,BDD_NORD[],13,FALSE)),"",VLOOKUP(B49,BDD_NORD[],13,FALSE))</f>
        <v/>
      </c>
    </row>
    <row r="50" spans="2:14" x14ac:dyDescent="0.25">
      <c r="B50" s="25"/>
      <c r="C50" s="26" t="str">
        <f>IF(ISNA(VLOOKUP(B50,BDD_NORD[],2,FALSE)),"",VLOOKUP(B50,BDD_NORD[],2,FALSE))</f>
        <v/>
      </c>
      <c r="D50" s="26" t="str">
        <f>IF(ISNA(VLOOKUP(B50,BDD_NORD[],3,FALSE)),"",VLOOKUP(B50,BDD_NORD[],3,FALSE))</f>
        <v/>
      </c>
      <c r="E50" s="26" t="str">
        <f>IF(ISNA(VLOOKUP(B50,BDD_NORD[],4,FALSE)),"",VLOOKUP(B50,BDD_NORD[],4,FALSE))</f>
        <v/>
      </c>
      <c r="F50" s="26" t="str">
        <f>IF(ISNA(VLOOKUP(B50,BDD_NORD[],5,FALSE)),"",VLOOKUP(B50,BDD_NORD[],5,FALSE))</f>
        <v/>
      </c>
      <c r="G50" s="26" t="str">
        <f>IF(ISNA(VLOOKUP(B50,BDD_NORD[],6,FALSE)),"",VLOOKUP(B50,BDD_NORD[],6,FALSE))</f>
        <v/>
      </c>
      <c r="H50" s="26" t="str">
        <f>IF(ISNA(VLOOKUP(B50,BDD_NORD[],7,FALSE)),"",VLOOKUP(B50,BDD_NORD[],7,FALSE))</f>
        <v/>
      </c>
      <c r="I50" s="26" t="str">
        <f>IF(ISNA(VLOOKUP(B50,BDD_NORD[],8,FALSE)),"",VLOOKUP(B50,BDD_NORD[],8,FALSE))</f>
        <v/>
      </c>
      <c r="J50" s="26" t="str">
        <f>IF(ISNA(VLOOKUP(B50,BDD_NORD[],9,FALSE)),"",VLOOKUP(B50,BDD_NORD[],9,FALSE))</f>
        <v/>
      </c>
      <c r="K50" s="26" t="str">
        <f>IF(ISNA(VLOOKUP(B50,BDD_NORD[],10,FALSE)),"",VLOOKUP(B50,BDD_NORD[],10,FALSE))</f>
        <v/>
      </c>
      <c r="L50" s="26" t="str">
        <f>IF(ISNA(VLOOKUP(B50,BDD_NORD[],11,FALSE)),"",VLOOKUP(B50,BDD_NORD[],11,FALSE))</f>
        <v/>
      </c>
      <c r="M50" s="26" t="str">
        <f>IF(ISNA(VLOOKUP(B50,BDD_NORD[],12,FALSE)),"",VLOOKUP(B50,BDD_NORD[],12,FALSE))</f>
        <v/>
      </c>
      <c r="N50" s="26" t="str">
        <f>IF(ISNA(VLOOKUP(B50,BDD_NORD[],13,FALSE)),"",VLOOKUP(B50,BDD_NORD[],13,FALSE))</f>
        <v/>
      </c>
    </row>
    <row r="51" spans="2:14" x14ac:dyDescent="0.25">
      <c r="B51" s="25"/>
      <c r="C51" s="26" t="str">
        <f>IF(ISNA(VLOOKUP(B51,BDD_NORD[],2,FALSE)),"",VLOOKUP(B51,BDD_NORD[],2,FALSE))</f>
        <v/>
      </c>
      <c r="D51" s="26" t="str">
        <f>IF(ISNA(VLOOKUP(B51,BDD_NORD[],3,FALSE)),"",VLOOKUP(B51,BDD_NORD[],3,FALSE))</f>
        <v/>
      </c>
      <c r="E51" s="26" t="str">
        <f>IF(ISNA(VLOOKUP(B51,BDD_NORD[],4,FALSE)),"",VLOOKUP(B51,BDD_NORD[],4,FALSE))</f>
        <v/>
      </c>
      <c r="F51" s="26" t="str">
        <f>IF(ISNA(VLOOKUP(B51,BDD_NORD[],5,FALSE)),"",VLOOKUP(B51,BDD_NORD[],5,FALSE))</f>
        <v/>
      </c>
      <c r="G51" s="26" t="str">
        <f>IF(ISNA(VLOOKUP(B51,BDD_NORD[],6,FALSE)),"",VLOOKUP(B51,BDD_NORD[],6,FALSE))</f>
        <v/>
      </c>
      <c r="H51" s="26" t="str">
        <f>IF(ISNA(VLOOKUP(B51,BDD_NORD[],7,FALSE)),"",VLOOKUP(B51,BDD_NORD[],7,FALSE))</f>
        <v/>
      </c>
      <c r="I51" s="26" t="str">
        <f>IF(ISNA(VLOOKUP(B51,BDD_NORD[],8,FALSE)),"",VLOOKUP(B51,BDD_NORD[],8,FALSE))</f>
        <v/>
      </c>
      <c r="J51" s="26" t="str">
        <f>IF(ISNA(VLOOKUP(B51,BDD_NORD[],9,FALSE)),"",VLOOKUP(B51,BDD_NORD[],9,FALSE))</f>
        <v/>
      </c>
      <c r="K51" s="26" t="str">
        <f>IF(ISNA(VLOOKUP(B51,BDD_NORD[],10,FALSE)),"",VLOOKUP(B51,BDD_NORD[],10,FALSE))</f>
        <v/>
      </c>
      <c r="L51" s="26" t="str">
        <f>IF(ISNA(VLOOKUP(B51,BDD_NORD[],11,FALSE)),"",VLOOKUP(B51,BDD_NORD[],11,FALSE))</f>
        <v/>
      </c>
      <c r="M51" s="26" t="str">
        <f>IF(ISNA(VLOOKUP(B51,BDD_NORD[],12,FALSE)),"",VLOOKUP(B51,BDD_NORD[],12,FALSE))</f>
        <v/>
      </c>
      <c r="N51" s="26" t="str">
        <f>IF(ISNA(VLOOKUP(B51,BDD_NORD[],13,FALSE)),"",VLOOKUP(B51,BDD_NORD[],13,FALSE))</f>
        <v/>
      </c>
    </row>
    <row r="52" spans="2:14" x14ac:dyDescent="0.25">
      <c r="B52" s="25"/>
      <c r="C52" s="26" t="str">
        <f>IF(ISNA(VLOOKUP(B52,BDD_NORD[],2,FALSE)),"",VLOOKUP(B52,BDD_NORD[],2,FALSE))</f>
        <v/>
      </c>
      <c r="D52" s="26" t="str">
        <f>IF(ISNA(VLOOKUP(B52,BDD_NORD[],3,FALSE)),"",VLOOKUP(B52,BDD_NORD[],3,FALSE))</f>
        <v/>
      </c>
      <c r="E52" s="26" t="str">
        <f>IF(ISNA(VLOOKUP(B52,BDD_NORD[],4,FALSE)),"",VLOOKUP(B52,BDD_NORD[],4,FALSE))</f>
        <v/>
      </c>
      <c r="F52" s="26" t="str">
        <f>IF(ISNA(VLOOKUP(B52,BDD_NORD[],5,FALSE)),"",VLOOKUP(B52,BDD_NORD[],5,FALSE))</f>
        <v/>
      </c>
      <c r="G52" s="26" t="str">
        <f>IF(ISNA(VLOOKUP(B52,BDD_NORD[],6,FALSE)),"",VLOOKUP(B52,BDD_NORD[],6,FALSE))</f>
        <v/>
      </c>
      <c r="H52" s="26" t="str">
        <f>IF(ISNA(VLOOKUP(B52,BDD_NORD[],7,FALSE)),"",VLOOKUP(B52,BDD_NORD[],7,FALSE))</f>
        <v/>
      </c>
      <c r="I52" s="26" t="str">
        <f>IF(ISNA(VLOOKUP(B52,BDD_NORD[],8,FALSE)),"",VLOOKUP(B52,BDD_NORD[],8,FALSE))</f>
        <v/>
      </c>
      <c r="J52" s="26" t="str">
        <f>IF(ISNA(VLOOKUP(B52,BDD_NORD[],9,FALSE)),"",VLOOKUP(B52,BDD_NORD[],9,FALSE))</f>
        <v/>
      </c>
      <c r="K52" s="26" t="str">
        <f>IF(ISNA(VLOOKUP(B52,BDD_NORD[],10,FALSE)),"",VLOOKUP(B52,BDD_NORD[],10,FALSE))</f>
        <v/>
      </c>
      <c r="L52" s="26" t="str">
        <f>IF(ISNA(VLOOKUP(B52,BDD_NORD[],11,FALSE)),"",VLOOKUP(B52,BDD_NORD[],11,FALSE))</f>
        <v/>
      </c>
      <c r="M52" s="26" t="str">
        <f>IF(ISNA(VLOOKUP(B52,BDD_NORD[],12,FALSE)),"",VLOOKUP(B52,BDD_NORD[],12,FALSE))</f>
        <v/>
      </c>
      <c r="N52" s="26" t="str">
        <f>IF(ISNA(VLOOKUP(B52,BDD_NORD[],13,FALSE)),"",VLOOKUP(B52,BDD_NORD[],13,FALSE))</f>
        <v/>
      </c>
    </row>
    <row r="53" spans="2:14" x14ac:dyDescent="0.25">
      <c r="B53" s="25"/>
      <c r="C53" s="26" t="str">
        <f>IF(ISNA(VLOOKUP(B53,BDD_NORD[],2,FALSE)),"",VLOOKUP(B53,BDD_NORD[],2,FALSE))</f>
        <v/>
      </c>
      <c r="D53" s="26" t="str">
        <f>IF(ISNA(VLOOKUP(B53,BDD_NORD[],3,FALSE)),"",VLOOKUP(B53,BDD_NORD[],3,FALSE))</f>
        <v/>
      </c>
      <c r="E53" s="26" t="str">
        <f>IF(ISNA(VLOOKUP(B53,BDD_NORD[],4,FALSE)),"",VLOOKUP(B53,BDD_NORD[],4,FALSE))</f>
        <v/>
      </c>
      <c r="F53" s="26" t="str">
        <f>IF(ISNA(VLOOKUP(B53,BDD_NORD[],5,FALSE)),"",VLOOKUP(B53,BDD_NORD[],5,FALSE))</f>
        <v/>
      </c>
      <c r="G53" s="26" t="str">
        <f>IF(ISNA(VLOOKUP(B53,BDD_NORD[],6,FALSE)),"",VLOOKUP(B53,BDD_NORD[],6,FALSE))</f>
        <v/>
      </c>
      <c r="H53" s="26" t="str">
        <f>IF(ISNA(VLOOKUP(B53,BDD_NORD[],7,FALSE)),"",VLOOKUP(B53,BDD_NORD[],7,FALSE))</f>
        <v/>
      </c>
      <c r="I53" s="26" t="str">
        <f>IF(ISNA(VLOOKUP(B53,BDD_NORD[],8,FALSE)),"",VLOOKUP(B53,BDD_NORD[],8,FALSE))</f>
        <v/>
      </c>
      <c r="J53" s="26" t="str">
        <f>IF(ISNA(VLOOKUP(B53,BDD_NORD[],9,FALSE)),"",VLOOKUP(B53,BDD_NORD[],9,FALSE))</f>
        <v/>
      </c>
      <c r="K53" s="26" t="str">
        <f>IF(ISNA(VLOOKUP(B53,BDD_NORD[],10,FALSE)),"",VLOOKUP(B53,BDD_NORD[],10,FALSE))</f>
        <v/>
      </c>
      <c r="L53" s="26" t="str">
        <f>IF(ISNA(VLOOKUP(B53,BDD_NORD[],11,FALSE)),"",VLOOKUP(B53,BDD_NORD[],11,FALSE))</f>
        <v/>
      </c>
      <c r="M53" s="26" t="str">
        <f>IF(ISNA(VLOOKUP(B53,BDD_NORD[],12,FALSE)),"",VLOOKUP(B53,BDD_NORD[],12,FALSE))</f>
        <v/>
      </c>
      <c r="N53" s="26" t="str">
        <f>IF(ISNA(VLOOKUP(B53,BDD_NORD[],13,FALSE)),"",VLOOKUP(B53,BDD_NORD[],13,FALSE))</f>
        <v/>
      </c>
    </row>
    <row r="54" spans="2:14" x14ac:dyDescent="0.25">
      <c r="B54" s="25"/>
      <c r="C54" s="26" t="str">
        <f>IF(ISNA(VLOOKUP(B54,BDD_NORD[],2,FALSE)),"",VLOOKUP(B54,BDD_NORD[],2,FALSE))</f>
        <v/>
      </c>
      <c r="D54" s="26" t="str">
        <f>IF(ISNA(VLOOKUP(B54,BDD_NORD[],3,FALSE)),"",VLOOKUP(B54,BDD_NORD[],3,FALSE))</f>
        <v/>
      </c>
      <c r="E54" s="26" t="str">
        <f>IF(ISNA(VLOOKUP(B54,BDD_NORD[],4,FALSE)),"",VLOOKUP(B54,BDD_NORD[],4,FALSE))</f>
        <v/>
      </c>
      <c r="F54" s="26" t="str">
        <f>IF(ISNA(VLOOKUP(B54,BDD_NORD[],5,FALSE)),"",VLOOKUP(B54,BDD_NORD[],5,FALSE))</f>
        <v/>
      </c>
      <c r="G54" s="26" t="str">
        <f>IF(ISNA(VLOOKUP(B54,BDD_NORD[],6,FALSE)),"",VLOOKUP(B54,BDD_NORD[],6,FALSE))</f>
        <v/>
      </c>
      <c r="H54" s="26" t="str">
        <f>IF(ISNA(VLOOKUP(B54,BDD_NORD[],7,FALSE)),"",VLOOKUP(B54,BDD_NORD[],7,FALSE))</f>
        <v/>
      </c>
      <c r="I54" s="26" t="str">
        <f>IF(ISNA(VLOOKUP(B54,BDD_NORD[],8,FALSE)),"",VLOOKUP(B54,BDD_NORD[],8,FALSE))</f>
        <v/>
      </c>
      <c r="J54" s="26" t="str">
        <f>IF(ISNA(VLOOKUP(B54,BDD_NORD[],9,FALSE)),"",VLOOKUP(B54,BDD_NORD[],9,FALSE))</f>
        <v/>
      </c>
      <c r="K54" s="26" t="str">
        <f>IF(ISNA(VLOOKUP(B54,BDD_NORD[],10,FALSE)),"",VLOOKUP(B54,BDD_NORD[],10,FALSE))</f>
        <v/>
      </c>
      <c r="L54" s="26" t="str">
        <f>IF(ISNA(VLOOKUP(B54,BDD_NORD[],11,FALSE)),"",VLOOKUP(B54,BDD_NORD[],11,FALSE))</f>
        <v/>
      </c>
      <c r="M54" s="26" t="str">
        <f>IF(ISNA(VLOOKUP(B54,BDD_NORD[],12,FALSE)),"",VLOOKUP(B54,BDD_NORD[],12,FALSE))</f>
        <v/>
      </c>
      <c r="N54" s="26" t="str">
        <f>IF(ISNA(VLOOKUP(B54,BDD_NORD[],13,FALSE)),"",VLOOKUP(B54,BDD_NORD[],13,FALSE))</f>
        <v/>
      </c>
    </row>
    <row r="55" spans="2:14" x14ac:dyDescent="0.25">
      <c r="B55" s="25"/>
      <c r="C55" s="26" t="str">
        <f>IF(ISNA(VLOOKUP(B55,BDD_NORD[],2,FALSE)),"",VLOOKUP(B55,BDD_NORD[],2,FALSE))</f>
        <v/>
      </c>
      <c r="D55" s="26" t="str">
        <f>IF(ISNA(VLOOKUP(B55,BDD_NORD[],3,FALSE)),"",VLOOKUP(B55,BDD_NORD[],3,FALSE))</f>
        <v/>
      </c>
      <c r="E55" s="26" t="str">
        <f>IF(ISNA(VLOOKUP(B55,BDD_NORD[],4,FALSE)),"",VLOOKUP(B55,BDD_NORD[],4,FALSE))</f>
        <v/>
      </c>
      <c r="F55" s="26" t="str">
        <f>IF(ISNA(VLOOKUP(B55,BDD_NORD[],5,FALSE)),"",VLOOKUP(B55,BDD_NORD[],5,FALSE))</f>
        <v/>
      </c>
      <c r="G55" s="26" t="str">
        <f>IF(ISNA(VLOOKUP(B55,BDD_NORD[],6,FALSE)),"",VLOOKUP(B55,BDD_NORD[],6,FALSE))</f>
        <v/>
      </c>
      <c r="H55" s="26" t="str">
        <f>IF(ISNA(VLOOKUP(B55,BDD_NORD[],7,FALSE)),"",VLOOKUP(B55,BDD_NORD[],7,FALSE))</f>
        <v/>
      </c>
      <c r="I55" s="26" t="str">
        <f>IF(ISNA(VLOOKUP(B55,BDD_NORD[],8,FALSE)),"",VLOOKUP(B55,BDD_NORD[],8,FALSE))</f>
        <v/>
      </c>
      <c r="J55" s="26" t="str">
        <f>IF(ISNA(VLOOKUP(B55,BDD_NORD[],9,FALSE)),"",VLOOKUP(B55,BDD_NORD[],9,FALSE))</f>
        <v/>
      </c>
      <c r="K55" s="26" t="str">
        <f>IF(ISNA(VLOOKUP(B55,BDD_NORD[],10,FALSE)),"",VLOOKUP(B55,BDD_NORD[],10,FALSE))</f>
        <v/>
      </c>
      <c r="L55" s="26" t="str">
        <f>IF(ISNA(VLOOKUP(B55,BDD_NORD[],11,FALSE)),"",VLOOKUP(B55,BDD_NORD[],11,FALSE))</f>
        <v/>
      </c>
      <c r="M55" s="26" t="str">
        <f>IF(ISNA(VLOOKUP(B55,BDD_NORD[],12,FALSE)),"",VLOOKUP(B55,BDD_NORD[],12,FALSE))</f>
        <v/>
      </c>
      <c r="N55" s="26" t="str">
        <f>IF(ISNA(VLOOKUP(B55,BDD_NORD[],13,FALSE)),"",VLOOKUP(B55,BDD_NORD[],13,FALSE))</f>
        <v/>
      </c>
    </row>
    <row r="56" spans="2:14" x14ac:dyDescent="0.25">
      <c r="B56" s="25"/>
      <c r="C56" s="26" t="str">
        <f>IF(ISNA(VLOOKUP(B56,BDD_NORD[],2,FALSE)),"",VLOOKUP(B56,BDD_NORD[],2,FALSE))</f>
        <v/>
      </c>
      <c r="D56" s="26" t="str">
        <f>IF(ISNA(VLOOKUP(B56,BDD_NORD[],3,FALSE)),"",VLOOKUP(B56,BDD_NORD[],3,FALSE))</f>
        <v/>
      </c>
      <c r="E56" s="26" t="str">
        <f>IF(ISNA(VLOOKUP(B56,BDD_NORD[],4,FALSE)),"",VLOOKUP(B56,BDD_NORD[],4,FALSE))</f>
        <v/>
      </c>
      <c r="F56" s="26" t="str">
        <f>IF(ISNA(VLOOKUP(B56,BDD_NORD[],5,FALSE)),"",VLOOKUP(B56,BDD_NORD[],5,FALSE))</f>
        <v/>
      </c>
      <c r="G56" s="26" t="str">
        <f>IF(ISNA(VLOOKUP(B56,BDD_NORD[],6,FALSE)),"",VLOOKUP(B56,BDD_NORD[],6,FALSE))</f>
        <v/>
      </c>
      <c r="H56" s="26" t="str">
        <f>IF(ISNA(VLOOKUP(B56,BDD_NORD[],7,FALSE)),"",VLOOKUP(B56,BDD_NORD[],7,FALSE))</f>
        <v/>
      </c>
      <c r="I56" s="26" t="str">
        <f>IF(ISNA(VLOOKUP(B56,BDD_NORD[],8,FALSE)),"",VLOOKUP(B56,BDD_NORD[],8,FALSE))</f>
        <v/>
      </c>
      <c r="J56" s="26" t="str">
        <f>IF(ISNA(VLOOKUP(B56,BDD_NORD[],9,FALSE)),"",VLOOKUP(B56,BDD_NORD[],9,FALSE))</f>
        <v/>
      </c>
      <c r="K56" s="26" t="str">
        <f>IF(ISNA(VLOOKUP(B56,BDD_NORD[],10,FALSE)),"",VLOOKUP(B56,BDD_NORD[],10,FALSE))</f>
        <v/>
      </c>
      <c r="L56" s="26" t="str">
        <f>IF(ISNA(VLOOKUP(B56,BDD_NORD[],11,FALSE)),"",VLOOKUP(B56,BDD_NORD[],11,FALSE))</f>
        <v/>
      </c>
      <c r="M56" s="26" t="str">
        <f>IF(ISNA(VLOOKUP(B56,BDD_NORD[],12,FALSE)),"",VLOOKUP(B56,BDD_NORD[],12,FALSE))</f>
        <v/>
      </c>
      <c r="N56" s="26" t="str">
        <f>IF(ISNA(VLOOKUP(B56,BDD_NORD[],13,FALSE)),"",VLOOKUP(B56,BDD_NORD[],13,FALSE))</f>
        <v/>
      </c>
    </row>
    <row r="57" spans="2:14" x14ac:dyDescent="0.25">
      <c r="B57" s="25"/>
      <c r="C57" s="26" t="str">
        <f>IF(ISNA(VLOOKUP(B57,BDD_NORD[],2,FALSE)),"",VLOOKUP(B57,BDD_NORD[],2,FALSE))</f>
        <v/>
      </c>
      <c r="D57" s="26" t="str">
        <f>IF(ISNA(VLOOKUP(B57,BDD_NORD[],3,FALSE)),"",VLOOKUP(B57,BDD_NORD[],3,FALSE))</f>
        <v/>
      </c>
      <c r="E57" s="26" t="str">
        <f>IF(ISNA(VLOOKUP(B57,BDD_NORD[],4,FALSE)),"",VLOOKUP(B57,BDD_NORD[],4,FALSE))</f>
        <v/>
      </c>
      <c r="F57" s="26" t="str">
        <f>IF(ISNA(VLOOKUP(B57,BDD_NORD[],5,FALSE)),"",VLOOKUP(B57,BDD_NORD[],5,FALSE))</f>
        <v/>
      </c>
      <c r="G57" s="26" t="str">
        <f>IF(ISNA(VLOOKUP(B57,BDD_NORD[],6,FALSE)),"",VLOOKUP(B57,BDD_NORD[],6,FALSE))</f>
        <v/>
      </c>
      <c r="H57" s="26" t="str">
        <f>IF(ISNA(VLOOKUP(B57,BDD_NORD[],7,FALSE)),"",VLOOKUP(B57,BDD_NORD[],7,FALSE))</f>
        <v/>
      </c>
      <c r="I57" s="26" t="str">
        <f>IF(ISNA(VLOOKUP(B57,BDD_NORD[],8,FALSE)),"",VLOOKUP(B57,BDD_NORD[],8,FALSE))</f>
        <v/>
      </c>
      <c r="J57" s="26" t="str">
        <f>IF(ISNA(VLOOKUP(B57,BDD_NORD[],9,FALSE)),"",VLOOKUP(B57,BDD_NORD[],9,FALSE))</f>
        <v/>
      </c>
      <c r="K57" s="26" t="str">
        <f>IF(ISNA(VLOOKUP(B57,BDD_NORD[],10,FALSE)),"",VLOOKUP(B57,BDD_NORD[],10,FALSE))</f>
        <v/>
      </c>
      <c r="L57" s="26" t="str">
        <f>IF(ISNA(VLOOKUP(B57,BDD_NORD[],11,FALSE)),"",VLOOKUP(B57,BDD_NORD[],11,FALSE))</f>
        <v/>
      </c>
      <c r="M57" s="26" t="str">
        <f>IF(ISNA(VLOOKUP(B57,BDD_NORD[],12,FALSE)),"",VLOOKUP(B57,BDD_NORD[],12,FALSE))</f>
        <v/>
      </c>
      <c r="N57" s="26" t="str">
        <f>IF(ISNA(VLOOKUP(B57,BDD_NORD[],13,FALSE)),"",VLOOKUP(B57,BDD_NORD[],13,FALSE))</f>
        <v/>
      </c>
    </row>
    <row r="58" spans="2:14" x14ac:dyDescent="0.25">
      <c r="B58" s="25"/>
      <c r="C58" s="26" t="str">
        <f>IF(ISNA(VLOOKUP(B58,BDD_NORD[],2,FALSE)),"",VLOOKUP(B58,BDD_NORD[],2,FALSE))</f>
        <v/>
      </c>
      <c r="D58" s="26" t="str">
        <f>IF(ISNA(VLOOKUP(B58,BDD_NORD[],3,FALSE)),"",VLOOKUP(B58,BDD_NORD[],3,FALSE))</f>
        <v/>
      </c>
      <c r="E58" s="26" t="str">
        <f>IF(ISNA(VLOOKUP(B58,BDD_NORD[],4,FALSE)),"",VLOOKUP(B58,BDD_NORD[],4,FALSE))</f>
        <v/>
      </c>
      <c r="F58" s="26" t="str">
        <f>IF(ISNA(VLOOKUP(B58,BDD_NORD[],5,FALSE)),"",VLOOKUP(B58,BDD_NORD[],5,FALSE))</f>
        <v/>
      </c>
      <c r="G58" s="26" t="str">
        <f>IF(ISNA(VLOOKUP(B58,BDD_NORD[],6,FALSE)),"",VLOOKUP(B58,BDD_NORD[],6,FALSE))</f>
        <v/>
      </c>
      <c r="H58" s="26" t="str">
        <f>IF(ISNA(VLOOKUP(B58,BDD_NORD[],7,FALSE)),"",VLOOKUP(B58,BDD_NORD[],7,FALSE))</f>
        <v/>
      </c>
      <c r="I58" s="26" t="str">
        <f>IF(ISNA(VLOOKUP(B58,BDD_NORD[],8,FALSE)),"",VLOOKUP(B58,BDD_NORD[],8,FALSE))</f>
        <v/>
      </c>
      <c r="J58" s="26" t="str">
        <f>IF(ISNA(VLOOKUP(B58,BDD_NORD[],9,FALSE)),"",VLOOKUP(B58,BDD_NORD[],9,FALSE))</f>
        <v/>
      </c>
      <c r="K58" s="26" t="str">
        <f>IF(ISNA(VLOOKUP(B58,BDD_NORD[],10,FALSE)),"",VLOOKUP(B58,BDD_NORD[],10,FALSE))</f>
        <v/>
      </c>
      <c r="L58" s="26" t="str">
        <f>IF(ISNA(VLOOKUP(B58,BDD_NORD[],11,FALSE)),"",VLOOKUP(B58,BDD_NORD[],11,FALSE))</f>
        <v/>
      </c>
      <c r="M58" s="26" t="str">
        <f>IF(ISNA(VLOOKUP(B58,BDD_NORD[],12,FALSE)),"",VLOOKUP(B58,BDD_NORD[],12,FALSE))</f>
        <v/>
      </c>
      <c r="N58" s="26" t="str">
        <f>IF(ISNA(VLOOKUP(B58,BDD_NORD[],13,FALSE)),"",VLOOKUP(B58,BDD_NORD[],13,FALSE))</f>
        <v/>
      </c>
    </row>
    <row r="59" spans="2:14" x14ac:dyDescent="0.25">
      <c r="B59" s="25"/>
      <c r="C59" s="26" t="str">
        <f>IF(ISNA(VLOOKUP(B59,BDD_NORD[],2,FALSE)),"",VLOOKUP(B59,BDD_NORD[],2,FALSE))</f>
        <v/>
      </c>
      <c r="D59" s="26" t="str">
        <f>IF(ISNA(VLOOKUP(B59,BDD_NORD[],3,FALSE)),"",VLOOKUP(B59,BDD_NORD[],3,FALSE))</f>
        <v/>
      </c>
      <c r="E59" s="26" t="str">
        <f>IF(ISNA(VLOOKUP(B59,BDD_NORD[],4,FALSE)),"",VLOOKUP(B59,BDD_NORD[],4,FALSE))</f>
        <v/>
      </c>
      <c r="F59" s="26" t="str">
        <f>IF(ISNA(VLOOKUP(B59,BDD_NORD[],5,FALSE)),"",VLOOKUP(B59,BDD_NORD[],5,FALSE))</f>
        <v/>
      </c>
      <c r="G59" s="26" t="str">
        <f>IF(ISNA(VLOOKUP(B59,BDD_NORD[],6,FALSE)),"",VLOOKUP(B59,BDD_NORD[],6,FALSE))</f>
        <v/>
      </c>
      <c r="H59" s="26" t="str">
        <f>IF(ISNA(VLOOKUP(B59,BDD_NORD[],7,FALSE)),"",VLOOKUP(B59,BDD_NORD[],7,FALSE))</f>
        <v/>
      </c>
      <c r="I59" s="26" t="str">
        <f>IF(ISNA(VLOOKUP(B59,BDD_NORD[],8,FALSE)),"",VLOOKUP(B59,BDD_NORD[],8,FALSE))</f>
        <v/>
      </c>
      <c r="J59" s="26" t="str">
        <f>IF(ISNA(VLOOKUP(B59,BDD_NORD[],9,FALSE)),"",VLOOKUP(B59,BDD_NORD[],9,FALSE))</f>
        <v/>
      </c>
      <c r="K59" s="26" t="str">
        <f>IF(ISNA(VLOOKUP(B59,BDD_NORD[],10,FALSE)),"",VLOOKUP(B59,BDD_NORD[],10,FALSE))</f>
        <v/>
      </c>
      <c r="L59" s="26" t="str">
        <f>IF(ISNA(VLOOKUP(B59,BDD_NORD[],11,FALSE)),"",VLOOKUP(B59,BDD_NORD[],11,FALSE))</f>
        <v/>
      </c>
      <c r="M59" s="26" t="str">
        <f>IF(ISNA(VLOOKUP(B59,BDD_NORD[],12,FALSE)),"",VLOOKUP(B59,BDD_NORD[],12,FALSE))</f>
        <v/>
      </c>
      <c r="N59" s="26" t="str">
        <f>IF(ISNA(VLOOKUP(B59,BDD_NORD[],13,FALSE)),"",VLOOKUP(B59,BDD_NORD[],13,FALSE))</f>
        <v/>
      </c>
    </row>
    <row r="60" spans="2:14" x14ac:dyDescent="0.25">
      <c r="B60" s="25"/>
      <c r="C60" s="26" t="str">
        <f>IF(ISNA(VLOOKUP(B60,BDD_NORD[],2,FALSE)),"",VLOOKUP(B60,BDD_NORD[],2,FALSE))</f>
        <v/>
      </c>
      <c r="D60" s="26" t="str">
        <f>IF(ISNA(VLOOKUP(B60,BDD_NORD[],3,FALSE)),"",VLOOKUP(B60,BDD_NORD[],3,FALSE))</f>
        <v/>
      </c>
      <c r="E60" s="26" t="str">
        <f>IF(ISNA(VLOOKUP(B60,BDD_NORD[],4,FALSE)),"",VLOOKUP(B60,BDD_NORD[],4,FALSE))</f>
        <v/>
      </c>
      <c r="F60" s="26" t="str">
        <f>IF(ISNA(VLOOKUP(B60,BDD_NORD[],5,FALSE)),"",VLOOKUP(B60,BDD_NORD[],5,FALSE))</f>
        <v/>
      </c>
      <c r="G60" s="26" t="str">
        <f>IF(ISNA(VLOOKUP(B60,BDD_NORD[],6,FALSE)),"",VLOOKUP(B60,BDD_NORD[],6,FALSE))</f>
        <v/>
      </c>
      <c r="H60" s="26" t="str">
        <f>IF(ISNA(VLOOKUP(B60,BDD_NORD[],7,FALSE)),"",VLOOKUP(B60,BDD_NORD[],7,FALSE))</f>
        <v/>
      </c>
      <c r="I60" s="26" t="str">
        <f>IF(ISNA(VLOOKUP(B60,BDD_NORD[],8,FALSE)),"",VLOOKUP(B60,BDD_NORD[],8,FALSE))</f>
        <v/>
      </c>
      <c r="J60" s="26" t="str">
        <f>IF(ISNA(VLOOKUP(B60,BDD_NORD[],9,FALSE)),"",VLOOKUP(B60,BDD_NORD[],9,FALSE))</f>
        <v/>
      </c>
      <c r="K60" s="26" t="str">
        <f>IF(ISNA(VLOOKUP(B60,BDD_NORD[],10,FALSE)),"",VLOOKUP(B60,BDD_NORD[],10,FALSE))</f>
        <v/>
      </c>
      <c r="L60" s="26" t="str">
        <f>IF(ISNA(VLOOKUP(B60,BDD_NORD[],11,FALSE)),"",VLOOKUP(B60,BDD_NORD[],11,FALSE))</f>
        <v/>
      </c>
      <c r="M60" s="26" t="str">
        <f>IF(ISNA(VLOOKUP(B60,BDD_NORD[],12,FALSE)),"",VLOOKUP(B60,BDD_NORD[],12,FALSE))</f>
        <v/>
      </c>
      <c r="N60" s="26" t="str">
        <f>IF(ISNA(VLOOKUP(B60,BDD_NORD[],13,FALSE)),"",VLOOKUP(B60,BDD_NORD[],13,FALSE))</f>
        <v/>
      </c>
    </row>
    <row r="61" spans="2:14" x14ac:dyDescent="0.25">
      <c r="B61" s="25"/>
      <c r="C61" s="26" t="str">
        <f>IF(ISNA(VLOOKUP(B61,BDD_NORD[],2,FALSE)),"",VLOOKUP(B61,BDD_NORD[],2,FALSE))</f>
        <v/>
      </c>
      <c r="D61" s="26" t="str">
        <f>IF(ISNA(VLOOKUP(B61,BDD_NORD[],3,FALSE)),"",VLOOKUP(B61,BDD_NORD[],3,FALSE))</f>
        <v/>
      </c>
      <c r="E61" s="26" t="str">
        <f>IF(ISNA(VLOOKUP(B61,BDD_NORD[],4,FALSE)),"",VLOOKUP(B61,BDD_NORD[],4,FALSE))</f>
        <v/>
      </c>
      <c r="F61" s="26" t="str">
        <f>IF(ISNA(VLOOKUP(B61,BDD_NORD[],5,FALSE)),"",VLOOKUP(B61,BDD_NORD[],5,FALSE))</f>
        <v/>
      </c>
      <c r="G61" s="26" t="str">
        <f>IF(ISNA(VLOOKUP(B61,BDD_NORD[],6,FALSE)),"",VLOOKUP(B61,BDD_NORD[],6,FALSE))</f>
        <v/>
      </c>
      <c r="H61" s="26" t="str">
        <f>IF(ISNA(VLOOKUP(B61,BDD_NORD[],7,FALSE)),"",VLOOKUP(B61,BDD_NORD[],7,FALSE))</f>
        <v/>
      </c>
      <c r="I61" s="26" t="str">
        <f>IF(ISNA(VLOOKUP(B61,BDD_NORD[],8,FALSE)),"",VLOOKUP(B61,BDD_NORD[],8,FALSE))</f>
        <v/>
      </c>
      <c r="J61" s="26" t="str">
        <f>IF(ISNA(VLOOKUP(B61,BDD_NORD[],9,FALSE)),"",VLOOKUP(B61,BDD_NORD[],9,FALSE))</f>
        <v/>
      </c>
      <c r="K61" s="26" t="str">
        <f>IF(ISNA(VLOOKUP(B61,BDD_NORD[],10,FALSE)),"",VLOOKUP(B61,BDD_NORD[],10,FALSE))</f>
        <v/>
      </c>
      <c r="L61" s="26" t="str">
        <f>IF(ISNA(VLOOKUP(B61,BDD_NORD[],11,FALSE)),"",VLOOKUP(B61,BDD_NORD[],11,FALSE))</f>
        <v/>
      </c>
      <c r="M61" s="26" t="str">
        <f>IF(ISNA(VLOOKUP(B61,BDD_NORD[],12,FALSE)),"",VLOOKUP(B61,BDD_NORD[],12,FALSE))</f>
        <v/>
      </c>
      <c r="N61" s="26" t="str">
        <f>IF(ISNA(VLOOKUP(B61,BDD_NORD[],13,FALSE)),"",VLOOKUP(B61,BDD_NORD[],13,FALSE))</f>
        <v/>
      </c>
    </row>
    <row r="62" spans="2:14" x14ac:dyDescent="0.25">
      <c r="B62" s="25"/>
      <c r="C62" s="26" t="str">
        <f>IF(ISNA(VLOOKUP(B62,BDD_NORD[],2,FALSE)),"",VLOOKUP(B62,BDD_NORD[],2,FALSE))</f>
        <v/>
      </c>
      <c r="D62" s="26" t="str">
        <f>IF(ISNA(VLOOKUP(B62,BDD_NORD[],3,FALSE)),"",VLOOKUP(B62,BDD_NORD[],3,FALSE))</f>
        <v/>
      </c>
      <c r="E62" s="26" t="str">
        <f>IF(ISNA(VLOOKUP(B62,BDD_NORD[],4,FALSE)),"",VLOOKUP(B62,BDD_NORD[],4,FALSE))</f>
        <v/>
      </c>
      <c r="F62" s="26" t="str">
        <f>IF(ISNA(VLOOKUP(B62,BDD_NORD[],5,FALSE)),"",VLOOKUP(B62,BDD_NORD[],5,FALSE))</f>
        <v/>
      </c>
      <c r="G62" s="26" t="str">
        <f>IF(ISNA(VLOOKUP(B62,BDD_NORD[],6,FALSE)),"",VLOOKUP(B62,BDD_NORD[],6,FALSE))</f>
        <v/>
      </c>
      <c r="H62" s="26" t="str">
        <f>IF(ISNA(VLOOKUP(B62,BDD_NORD[],7,FALSE)),"",VLOOKUP(B62,BDD_NORD[],7,FALSE))</f>
        <v/>
      </c>
      <c r="I62" s="26" t="str">
        <f>IF(ISNA(VLOOKUP(B62,BDD_NORD[],8,FALSE)),"",VLOOKUP(B62,BDD_NORD[],8,FALSE))</f>
        <v/>
      </c>
      <c r="J62" s="26" t="str">
        <f>IF(ISNA(VLOOKUP(B62,BDD_NORD[],9,FALSE)),"",VLOOKUP(B62,BDD_NORD[],9,FALSE))</f>
        <v/>
      </c>
      <c r="K62" s="26" t="str">
        <f>IF(ISNA(VLOOKUP(B62,BDD_NORD[],10,FALSE)),"",VLOOKUP(B62,BDD_NORD[],10,FALSE))</f>
        <v/>
      </c>
      <c r="L62" s="26" t="str">
        <f>IF(ISNA(VLOOKUP(B62,BDD_NORD[],11,FALSE)),"",VLOOKUP(B62,BDD_NORD[],11,FALSE))</f>
        <v/>
      </c>
      <c r="M62" s="26" t="str">
        <f>IF(ISNA(VLOOKUP(B62,BDD_NORD[],12,FALSE)),"",VLOOKUP(B62,BDD_NORD[],12,FALSE))</f>
        <v/>
      </c>
      <c r="N62" s="26" t="str">
        <f>IF(ISNA(VLOOKUP(B62,BDD_NORD[],13,FALSE)),"",VLOOKUP(B62,BDD_NORD[],13,FALSE))</f>
        <v/>
      </c>
    </row>
    <row r="63" spans="2:14" x14ac:dyDescent="0.25">
      <c r="B63" s="25"/>
      <c r="C63" s="26" t="str">
        <f>IF(ISNA(VLOOKUP(B63,BDD_NORD[],2,FALSE)),"",VLOOKUP(B63,BDD_NORD[],2,FALSE))</f>
        <v/>
      </c>
      <c r="D63" s="26" t="str">
        <f>IF(ISNA(VLOOKUP(B63,BDD_NORD[],3,FALSE)),"",VLOOKUP(B63,BDD_NORD[],3,FALSE))</f>
        <v/>
      </c>
      <c r="E63" s="26" t="str">
        <f>IF(ISNA(VLOOKUP(B63,BDD_NORD[],4,FALSE)),"",VLOOKUP(B63,BDD_NORD[],4,FALSE))</f>
        <v/>
      </c>
      <c r="F63" s="26" t="str">
        <f>IF(ISNA(VLOOKUP(B63,BDD_NORD[],5,FALSE)),"",VLOOKUP(B63,BDD_NORD[],5,FALSE))</f>
        <v/>
      </c>
      <c r="G63" s="26" t="str">
        <f>IF(ISNA(VLOOKUP(B63,BDD_NORD[],6,FALSE)),"",VLOOKUP(B63,BDD_NORD[],6,FALSE))</f>
        <v/>
      </c>
      <c r="H63" s="26" t="str">
        <f>IF(ISNA(VLOOKUP(B63,BDD_NORD[],7,FALSE)),"",VLOOKUP(B63,BDD_NORD[],7,FALSE))</f>
        <v/>
      </c>
      <c r="I63" s="26" t="str">
        <f>IF(ISNA(VLOOKUP(B63,BDD_NORD[],8,FALSE)),"",VLOOKUP(B63,BDD_NORD[],8,FALSE))</f>
        <v/>
      </c>
      <c r="J63" s="26" t="str">
        <f>IF(ISNA(VLOOKUP(B63,BDD_NORD[],9,FALSE)),"",VLOOKUP(B63,BDD_NORD[],9,FALSE))</f>
        <v/>
      </c>
      <c r="K63" s="26" t="str">
        <f>IF(ISNA(VLOOKUP(B63,BDD_NORD[],10,FALSE)),"",VLOOKUP(B63,BDD_NORD[],10,FALSE))</f>
        <v/>
      </c>
      <c r="L63" s="26" t="str">
        <f>IF(ISNA(VLOOKUP(B63,BDD_NORD[],11,FALSE)),"",VLOOKUP(B63,BDD_NORD[],11,FALSE))</f>
        <v/>
      </c>
      <c r="M63" s="26" t="str">
        <f>IF(ISNA(VLOOKUP(B63,BDD_NORD[],12,FALSE)),"",VLOOKUP(B63,BDD_NORD[],12,FALSE))</f>
        <v/>
      </c>
      <c r="N63" s="26" t="str">
        <f>IF(ISNA(VLOOKUP(B63,BDD_NORD[],13,FALSE)),"",VLOOKUP(B63,BDD_NORD[],13,FALSE))</f>
        <v/>
      </c>
    </row>
    <row r="64" spans="2:14" x14ac:dyDescent="0.25">
      <c r="B64" s="25"/>
      <c r="C64" s="26" t="str">
        <f>IF(ISNA(VLOOKUP(B64,BDD_NORD[],2,FALSE)),"",VLOOKUP(B64,BDD_NORD[],2,FALSE))</f>
        <v/>
      </c>
      <c r="D64" s="26" t="str">
        <f>IF(ISNA(VLOOKUP(B64,BDD_NORD[],3,FALSE)),"",VLOOKUP(B64,BDD_NORD[],3,FALSE))</f>
        <v/>
      </c>
      <c r="E64" s="26" t="str">
        <f>IF(ISNA(VLOOKUP(B64,BDD_NORD[],4,FALSE)),"",VLOOKUP(B64,BDD_NORD[],4,FALSE))</f>
        <v/>
      </c>
      <c r="F64" s="26" t="str">
        <f>IF(ISNA(VLOOKUP(B64,BDD_NORD[],5,FALSE)),"",VLOOKUP(B64,BDD_NORD[],5,FALSE))</f>
        <v/>
      </c>
      <c r="G64" s="26" t="str">
        <f>IF(ISNA(VLOOKUP(B64,BDD_NORD[],6,FALSE)),"",VLOOKUP(B64,BDD_NORD[],6,FALSE))</f>
        <v/>
      </c>
      <c r="H64" s="26" t="str">
        <f>IF(ISNA(VLOOKUP(B64,BDD_NORD[],7,FALSE)),"",VLOOKUP(B64,BDD_NORD[],7,FALSE))</f>
        <v/>
      </c>
      <c r="I64" s="26" t="str">
        <f>IF(ISNA(VLOOKUP(B64,BDD_NORD[],8,FALSE)),"",VLOOKUP(B64,BDD_NORD[],8,FALSE))</f>
        <v/>
      </c>
      <c r="J64" s="26" t="str">
        <f>IF(ISNA(VLOOKUP(B64,BDD_NORD[],9,FALSE)),"",VLOOKUP(B64,BDD_NORD[],9,FALSE))</f>
        <v/>
      </c>
      <c r="K64" s="26" t="str">
        <f>IF(ISNA(VLOOKUP(B64,BDD_NORD[],10,FALSE)),"",VLOOKUP(B64,BDD_NORD[],10,FALSE))</f>
        <v/>
      </c>
      <c r="L64" s="26" t="str">
        <f>IF(ISNA(VLOOKUP(B64,BDD_NORD[],11,FALSE)),"",VLOOKUP(B64,BDD_NORD[],11,FALSE))</f>
        <v/>
      </c>
      <c r="M64" s="26" t="str">
        <f>IF(ISNA(VLOOKUP(B64,BDD_NORD[],12,FALSE)),"",VLOOKUP(B64,BDD_NORD[],12,FALSE))</f>
        <v/>
      </c>
      <c r="N64" s="26" t="str">
        <f>IF(ISNA(VLOOKUP(B64,BDD_NORD[],13,FALSE)),"",VLOOKUP(B64,BDD_NORD[],13,FALSE))</f>
        <v/>
      </c>
    </row>
    <row r="65" spans="2:14" x14ac:dyDescent="0.25">
      <c r="B65" s="25"/>
      <c r="C65" s="26" t="str">
        <f>IF(ISNA(VLOOKUP(B65,BDD_NORD[],2,FALSE)),"",VLOOKUP(B65,BDD_NORD[],2,FALSE))</f>
        <v/>
      </c>
      <c r="D65" s="26" t="str">
        <f>IF(ISNA(VLOOKUP(B65,BDD_NORD[],3,FALSE)),"",VLOOKUP(B65,BDD_NORD[],3,FALSE))</f>
        <v/>
      </c>
      <c r="E65" s="26" t="str">
        <f>IF(ISNA(VLOOKUP(B65,BDD_NORD[],4,FALSE)),"",VLOOKUP(B65,BDD_NORD[],4,FALSE))</f>
        <v/>
      </c>
      <c r="F65" s="26" t="str">
        <f>IF(ISNA(VLOOKUP(B65,BDD_NORD[],5,FALSE)),"",VLOOKUP(B65,BDD_NORD[],5,FALSE))</f>
        <v/>
      </c>
      <c r="G65" s="26" t="str">
        <f>IF(ISNA(VLOOKUP(B65,BDD_NORD[],6,FALSE)),"",VLOOKUP(B65,BDD_NORD[],6,FALSE))</f>
        <v/>
      </c>
      <c r="H65" s="26" t="str">
        <f>IF(ISNA(VLOOKUP(B65,BDD_NORD[],7,FALSE)),"",VLOOKUP(B65,BDD_NORD[],7,FALSE))</f>
        <v/>
      </c>
      <c r="I65" s="26" t="str">
        <f>IF(ISNA(VLOOKUP(B65,BDD_NORD[],8,FALSE)),"",VLOOKUP(B65,BDD_NORD[],8,FALSE))</f>
        <v/>
      </c>
      <c r="J65" s="26" t="str">
        <f>IF(ISNA(VLOOKUP(B65,BDD_NORD[],9,FALSE)),"",VLOOKUP(B65,BDD_NORD[],9,FALSE))</f>
        <v/>
      </c>
      <c r="K65" s="26" t="str">
        <f>IF(ISNA(VLOOKUP(B65,BDD_NORD[],10,FALSE)),"",VLOOKUP(B65,BDD_NORD[],10,FALSE))</f>
        <v/>
      </c>
      <c r="L65" s="26" t="str">
        <f>IF(ISNA(VLOOKUP(B65,BDD_NORD[],11,FALSE)),"",VLOOKUP(B65,BDD_NORD[],11,FALSE))</f>
        <v/>
      </c>
      <c r="M65" s="26" t="str">
        <f>IF(ISNA(VLOOKUP(B65,BDD_NORD[],12,FALSE)),"",VLOOKUP(B65,BDD_NORD[],12,FALSE))</f>
        <v/>
      </c>
      <c r="N65" s="26" t="str">
        <f>IF(ISNA(VLOOKUP(B65,BDD_NORD[],13,FALSE)),"",VLOOKUP(B65,BDD_NORD[],13,FALSE))</f>
        <v/>
      </c>
    </row>
    <row r="66" spans="2:14" x14ac:dyDescent="0.25">
      <c r="B66" s="25"/>
      <c r="C66" s="26" t="str">
        <f>IF(ISNA(VLOOKUP(B66,BDD_NORD[],2,FALSE)),"",VLOOKUP(B66,BDD_NORD[],2,FALSE))</f>
        <v/>
      </c>
      <c r="D66" s="26" t="str">
        <f>IF(ISNA(VLOOKUP(B66,BDD_NORD[],3,FALSE)),"",VLOOKUP(B66,BDD_NORD[],3,FALSE))</f>
        <v/>
      </c>
      <c r="E66" s="26" t="str">
        <f>IF(ISNA(VLOOKUP(B66,BDD_NORD[],4,FALSE)),"",VLOOKUP(B66,BDD_NORD[],4,FALSE))</f>
        <v/>
      </c>
      <c r="F66" s="26" t="str">
        <f>IF(ISNA(VLOOKUP(B66,BDD_NORD[],5,FALSE)),"",VLOOKUP(B66,BDD_NORD[],5,FALSE))</f>
        <v/>
      </c>
      <c r="G66" s="26" t="str">
        <f>IF(ISNA(VLOOKUP(B66,BDD_NORD[],6,FALSE)),"",VLOOKUP(B66,BDD_NORD[],6,FALSE))</f>
        <v/>
      </c>
      <c r="H66" s="26" t="str">
        <f>IF(ISNA(VLOOKUP(B66,BDD_NORD[],7,FALSE)),"",VLOOKUP(B66,BDD_NORD[],7,FALSE))</f>
        <v/>
      </c>
      <c r="I66" s="26" t="str">
        <f>IF(ISNA(VLOOKUP(B66,BDD_NORD[],8,FALSE)),"",VLOOKUP(B66,BDD_NORD[],8,FALSE))</f>
        <v/>
      </c>
      <c r="J66" s="26" t="str">
        <f>IF(ISNA(VLOOKUP(B66,BDD_NORD[],9,FALSE)),"",VLOOKUP(B66,BDD_NORD[],9,FALSE))</f>
        <v/>
      </c>
      <c r="K66" s="26" t="str">
        <f>IF(ISNA(VLOOKUP(B66,BDD_NORD[],10,FALSE)),"",VLOOKUP(B66,BDD_NORD[],10,FALSE))</f>
        <v/>
      </c>
      <c r="L66" s="26" t="str">
        <f>IF(ISNA(VLOOKUP(B66,BDD_NORD[],11,FALSE)),"",VLOOKUP(B66,BDD_NORD[],11,FALSE))</f>
        <v/>
      </c>
      <c r="M66" s="26" t="str">
        <f>IF(ISNA(VLOOKUP(B66,BDD_NORD[],12,FALSE)),"",VLOOKUP(B66,BDD_NORD[],12,FALSE))</f>
        <v/>
      </c>
      <c r="N66" s="26" t="str">
        <f>IF(ISNA(VLOOKUP(B66,BDD_NORD[],13,FALSE)),"",VLOOKUP(B66,BDD_NORD[],13,FALSE))</f>
        <v/>
      </c>
    </row>
    <row r="67" spans="2:14" x14ac:dyDescent="0.25">
      <c r="B67" s="25"/>
      <c r="C67" s="26" t="str">
        <f>IF(ISNA(VLOOKUP(B67,BDD_NORD[],2,FALSE)),"",VLOOKUP(B67,BDD_NORD[],2,FALSE))</f>
        <v/>
      </c>
      <c r="D67" s="26" t="str">
        <f>IF(ISNA(VLOOKUP(B67,BDD_NORD[],3,FALSE)),"",VLOOKUP(B67,BDD_NORD[],3,FALSE))</f>
        <v/>
      </c>
      <c r="E67" s="26" t="str">
        <f>IF(ISNA(VLOOKUP(B67,BDD_NORD[],4,FALSE)),"",VLOOKUP(B67,BDD_NORD[],4,FALSE))</f>
        <v/>
      </c>
      <c r="F67" s="26" t="str">
        <f>IF(ISNA(VLOOKUP(B67,BDD_NORD[],5,FALSE)),"",VLOOKUP(B67,BDD_NORD[],5,FALSE))</f>
        <v/>
      </c>
      <c r="G67" s="26" t="str">
        <f>IF(ISNA(VLOOKUP(B67,BDD_NORD[],6,FALSE)),"",VLOOKUP(B67,BDD_NORD[],6,FALSE))</f>
        <v/>
      </c>
      <c r="H67" s="26" t="str">
        <f>IF(ISNA(VLOOKUP(B67,BDD_NORD[],7,FALSE)),"",VLOOKUP(B67,BDD_NORD[],7,FALSE))</f>
        <v/>
      </c>
      <c r="I67" s="26" t="str">
        <f>IF(ISNA(VLOOKUP(B67,BDD_NORD[],8,FALSE)),"",VLOOKUP(B67,BDD_NORD[],8,FALSE))</f>
        <v/>
      </c>
      <c r="J67" s="26" t="str">
        <f>IF(ISNA(VLOOKUP(B67,BDD_NORD[],9,FALSE)),"",VLOOKUP(B67,BDD_NORD[],9,FALSE))</f>
        <v/>
      </c>
      <c r="K67" s="26" t="str">
        <f>IF(ISNA(VLOOKUP(B67,BDD_NORD[],10,FALSE)),"",VLOOKUP(B67,BDD_NORD[],10,FALSE))</f>
        <v/>
      </c>
      <c r="L67" s="26" t="str">
        <f>IF(ISNA(VLOOKUP(B67,BDD_NORD[],11,FALSE)),"",VLOOKUP(B67,BDD_NORD[],11,FALSE))</f>
        <v/>
      </c>
      <c r="M67" s="26" t="str">
        <f>IF(ISNA(VLOOKUP(B67,BDD_NORD[],12,FALSE)),"",VLOOKUP(B67,BDD_NORD[],12,FALSE))</f>
        <v/>
      </c>
      <c r="N67" s="26" t="str">
        <f>IF(ISNA(VLOOKUP(B67,BDD_NORD[],13,FALSE)),"",VLOOKUP(B67,BDD_NORD[],13,FALSE))</f>
        <v/>
      </c>
    </row>
    <row r="68" spans="2:14" x14ac:dyDescent="0.25">
      <c r="B68" s="25"/>
      <c r="C68" s="26" t="str">
        <f>IF(ISNA(VLOOKUP(B68,BDD_NORD[],2,FALSE)),"",VLOOKUP(B68,BDD_NORD[],2,FALSE))</f>
        <v/>
      </c>
      <c r="D68" s="26" t="str">
        <f>IF(ISNA(VLOOKUP(B68,BDD_NORD[],3,FALSE)),"",VLOOKUP(B68,BDD_NORD[],3,FALSE))</f>
        <v/>
      </c>
      <c r="E68" s="26" t="str">
        <f>IF(ISNA(VLOOKUP(B68,BDD_NORD[],4,FALSE)),"",VLOOKUP(B68,BDD_NORD[],4,FALSE))</f>
        <v/>
      </c>
      <c r="F68" s="26" t="str">
        <f>IF(ISNA(VLOOKUP(B68,BDD_NORD[],5,FALSE)),"",VLOOKUP(B68,BDD_NORD[],5,FALSE))</f>
        <v/>
      </c>
      <c r="G68" s="26" t="str">
        <f>IF(ISNA(VLOOKUP(B68,BDD_NORD[],6,FALSE)),"",VLOOKUP(B68,BDD_NORD[],6,FALSE))</f>
        <v/>
      </c>
      <c r="H68" s="26" t="str">
        <f>IF(ISNA(VLOOKUP(B68,BDD_NORD[],7,FALSE)),"",VLOOKUP(B68,BDD_NORD[],7,FALSE))</f>
        <v/>
      </c>
      <c r="I68" s="26" t="str">
        <f>IF(ISNA(VLOOKUP(B68,BDD_NORD[],8,FALSE)),"",VLOOKUP(B68,BDD_NORD[],8,FALSE))</f>
        <v/>
      </c>
      <c r="J68" s="26" t="str">
        <f>IF(ISNA(VLOOKUP(B68,BDD_NORD[],9,FALSE)),"",VLOOKUP(B68,BDD_NORD[],9,FALSE))</f>
        <v/>
      </c>
      <c r="K68" s="26" t="str">
        <f>IF(ISNA(VLOOKUP(B68,BDD_NORD[],10,FALSE)),"",VLOOKUP(B68,BDD_NORD[],10,FALSE))</f>
        <v/>
      </c>
      <c r="L68" s="26" t="str">
        <f>IF(ISNA(VLOOKUP(B68,BDD_NORD[],11,FALSE)),"",VLOOKUP(B68,BDD_NORD[],11,FALSE))</f>
        <v/>
      </c>
      <c r="M68" s="26" t="str">
        <f>IF(ISNA(VLOOKUP(B68,BDD_NORD[],12,FALSE)),"",VLOOKUP(B68,BDD_NORD[],12,FALSE))</f>
        <v/>
      </c>
      <c r="N68" s="26" t="str">
        <f>IF(ISNA(VLOOKUP(B68,BDD_NORD[],13,FALSE)),"",VLOOKUP(B68,BDD_NORD[],13,FALSE))</f>
        <v/>
      </c>
    </row>
    <row r="69" spans="2:14" x14ac:dyDescent="0.25">
      <c r="B69" s="25"/>
      <c r="C69" s="26" t="str">
        <f>IF(ISNA(VLOOKUP(B69,BDD_NORD[],2,FALSE)),"",VLOOKUP(B69,BDD_NORD[],2,FALSE))</f>
        <v/>
      </c>
      <c r="D69" s="26" t="str">
        <f>IF(ISNA(VLOOKUP(B69,BDD_NORD[],3,FALSE)),"",VLOOKUP(B69,BDD_NORD[],3,FALSE))</f>
        <v/>
      </c>
      <c r="E69" s="26" t="str">
        <f>IF(ISNA(VLOOKUP(B69,BDD_NORD[],4,FALSE)),"",VLOOKUP(B69,BDD_NORD[],4,FALSE))</f>
        <v/>
      </c>
      <c r="F69" s="26" t="str">
        <f>IF(ISNA(VLOOKUP(B69,BDD_NORD[],5,FALSE)),"",VLOOKUP(B69,BDD_NORD[],5,FALSE))</f>
        <v/>
      </c>
      <c r="G69" s="26" t="str">
        <f>IF(ISNA(VLOOKUP(B69,BDD_NORD[],6,FALSE)),"",VLOOKUP(B69,BDD_NORD[],6,FALSE))</f>
        <v/>
      </c>
      <c r="H69" s="26" t="str">
        <f>IF(ISNA(VLOOKUP(B69,BDD_NORD[],7,FALSE)),"",VLOOKUP(B69,BDD_NORD[],7,FALSE))</f>
        <v/>
      </c>
      <c r="I69" s="26" t="str">
        <f>IF(ISNA(VLOOKUP(B69,BDD_NORD[],8,FALSE)),"",VLOOKUP(B69,BDD_NORD[],8,FALSE))</f>
        <v/>
      </c>
      <c r="J69" s="26" t="str">
        <f>IF(ISNA(VLOOKUP(B69,BDD_NORD[],9,FALSE)),"",VLOOKUP(B69,BDD_NORD[],9,FALSE))</f>
        <v/>
      </c>
      <c r="K69" s="26" t="str">
        <f>IF(ISNA(VLOOKUP(B69,BDD_NORD[],10,FALSE)),"",VLOOKUP(B69,BDD_NORD[],10,FALSE))</f>
        <v/>
      </c>
      <c r="L69" s="26" t="str">
        <f>IF(ISNA(VLOOKUP(B69,BDD_NORD[],11,FALSE)),"",VLOOKUP(B69,BDD_NORD[],11,FALSE))</f>
        <v/>
      </c>
      <c r="M69" s="26" t="str">
        <f>IF(ISNA(VLOOKUP(B69,BDD_NORD[],12,FALSE)),"",VLOOKUP(B69,BDD_NORD[],12,FALSE))</f>
        <v/>
      </c>
      <c r="N69" s="26" t="str">
        <f>IF(ISNA(VLOOKUP(B69,BDD_NORD[],13,FALSE)),"",VLOOKUP(B69,BDD_NORD[],13,FALSE))</f>
        <v/>
      </c>
    </row>
    <row r="70" spans="2:14" x14ac:dyDescent="0.25">
      <c r="B70" s="25"/>
      <c r="C70" s="26" t="str">
        <f>IF(ISNA(VLOOKUP(B70,BDD_NORD[],2,FALSE)),"",VLOOKUP(B70,BDD_NORD[],2,FALSE))</f>
        <v/>
      </c>
      <c r="D70" s="26" t="str">
        <f>IF(ISNA(VLOOKUP(B70,BDD_NORD[],3,FALSE)),"",VLOOKUP(B70,BDD_NORD[],3,FALSE))</f>
        <v/>
      </c>
      <c r="E70" s="26" t="str">
        <f>IF(ISNA(VLOOKUP(B70,BDD_NORD[],4,FALSE)),"",VLOOKUP(B70,BDD_NORD[],4,FALSE))</f>
        <v/>
      </c>
      <c r="F70" s="26" t="str">
        <f>IF(ISNA(VLOOKUP(B70,BDD_NORD[],5,FALSE)),"",VLOOKUP(B70,BDD_NORD[],5,FALSE))</f>
        <v/>
      </c>
      <c r="G70" s="26" t="str">
        <f>IF(ISNA(VLOOKUP(B70,BDD_NORD[],6,FALSE)),"",VLOOKUP(B70,BDD_NORD[],6,FALSE))</f>
        <v/>
      </c>
      <c r="H70" s="26" t="str">
        <f>IF(ISNA(VLOOKUP(B70,BDD_NORD[],7,FALSE)),"",VLOOKUP(B70,BDD_NORD[],7,FALSE))</f>
        <v/>
      </c>
      <c r="I70" s="26" t="str">
        <f>IF(ISNA(VLOOKUP(B70,BDD_NORD[],8,FALSE)),"",VLOOKUP(B70,BDD_NORD[],8,FALSE))</f>
        <v/>
      </c>
      <c r="J70" s="26" t="str">
        <f>IF(ISNA(VLOOKUP(B70,BDD_NORD[],9,FALSE)),"",VLOOKUP(B70,BDD_NORD[],9,FALSE))</f>
        <v/>
      </c>
      <c r="K70" s="26" t="str">
        <f>IF(ISNA(VLOOKUP(B70,BDD_NORD[],10,FALSE)),"",VLOOKUP(B70,BDD_NORD[],10,FALSE))</f>
        <v/>
      </c>
      <c r="L70" s="26" t="str">
        <f>IF(ISNA(VLOOKUP(B70,BDD_NORD[],11,FALSE)),"",VLOOKUP(B70,BDD_NORD[],11,FALSE))</f>
        <v/>
      </c>
      <c r="M70" s="26" t="str">
        <f>IF(ISNA(VLOOKUP(B70,BDD_NORD[],12,FALSE)),"",VLOOKUP(B70,BDD_NORD[],12,FALSE))</f>
        <v/>
      </c>
      <c r="N70" s="26" t="str">
        <f>IF(ISNA(VLOOKUP(B70,BDD_NORD[],13,FALSE)),"",VLOOKUP(B70,BDD_NORD[],13,FALSE))</f>
        <v/>
      </c>
    </row>
    <row r="71" spans="2:14" x14ac:dyDescent="0.25">
      <c r="B71" s="25"/>
      <c r="C71" s="26" t="str">
        <f>IF(ISNA(VLOOKUP(B71,BDD_NORD[],2,FALSE)),"",VLOOKUP(B71,BDD_NORD[],2,FALSE))</f>
        <v/>
      </c>
      <c r="D71" s="26" t="str">
        <f>IF(ISNA(VLOOKUP(B71,BDD_NORD[],3,FALSE)),"",VLOOKUP(B71,BDD_NORD[],3,FALSE))</f>
        <v/>
      </c>
      <c r="E71" s="26" t="str">
        <f>IF(ISNA(VLOOKUP(B71,BDD_NORD[],4,FALSE)),"",VLOOKUP(B71,BDD_NORD[],4,FALSE))</f>
        <v/>
      </c>
      <c r="F71" s="26" t="str">
        <f>IF(ISNA(VLOOKUP(B71,BDD_NORD[],5,FALSE)),"",VLOOKUP(B71,BDD_NORD[],5,FALSE))</f>
        <v/>
      </c>
      <c r="G71" s="26" t="str">
        <f>IF(ISNA(VLOOKUP(B71,BDD_NORD[],6,FALSE)),"",VLOOKUP(B71,BDD_NORD[],6,FALSE))</f>
        <v/>
      </c>
      <c r="H71" s="26" t="str">
        <f>IF(ISNA(VLOOKUP(B71,BDD_NORD[],7,FALSE)),"",VLOOKUP(B71,BDD_NORD[],7,FALSE))</f>
        <v/>
      </c>
      <c r="I71" s="26" t="str">
        <f>IF(ISNA(VLOOKUP(B71,BDD_NORD[],8,FALSE)),"",VLOOKUP(B71,BDD_NORD[],8,FALSE))</f>
        <v/>
      </c>
      <c r="J71" s="26" t="str">
        <f>IF(ISNA(VLOOKUP(B71,BDD_NORD[],9,FALSE)),"",VLOOKUP(B71,BDD_NORD[],9,FALSE))</f>
        <v/>
      </c>
      <c r="K71" s="26" t="str">
        <f>IF(ISNA(VLOOKUP(B71,BDD_NORD[],10,FALSE)),"",VLOOKUP(B71,BDD_NORD[],10,FALSE))</f>
        <v/>
      </c>
      <c r="L71" s="26" t="str">
        <f>IF(ISNA(VLOOKUP(B71,BDD_NORD[],11,FALSE)),"",VLOOKUP(B71,BDD_NORD[],11,FALSE))</f>
        <v/>
      </c>
      <c r="M71" s="26" t="str">
        <f>IF(ISNA(VLOOKUP(B71,BDD_NORD[],12,FALSE)),"",VLOOKUP(B71,BDD_NORD[],12,FALSE))</f>
        <v/>
      </c>
      <c r="N71" s="26" t="str">
        <f>IF(ISNA(VLOOKUP(B71,BDD_NORD[],13,FALSE)),"",VLOOKUP(B71,BDD_NORD[],13,FALSE))</f>
        <v/>
      </c>
    </row>
    <row r="72" spans="2:14" x14ac:dyDescent="0.25">
      <c r="B72" s="25"/>
      <c r="C72" s="26" t="str">
        <f>IF(ISNA(VLOOKUP(B72,BDD_NORD[],2,FALSE)),"",VLOOKUP(B72,BDD_NORD[],2,FALSE))</f>
        <v/>
      </c>
      <c r="D72" s="26" t="str">
        <f>IF(ISNA(VLOOKUP(B72,BDD_NORD[],3,FALSE)),"",VLOOKUP(B72,BDD_NORD[],3,FALSE))</f>
        <v/>
      </c>
      <c r="E72" s="26" t="str">
        <f>IF(ISNA(VLOOKUP(B72,BDD_NORD[],4,FALSE)),"",VLOOKUP(B72,BDD_NORD[],4,FALSE))</f>
        <v/>
      </c>
      <c r="F72" s="26" t="str">
        <f>IF(ISNA(VLOOKUP(B72,BDD_NORD[],5,FALSE)),"",VLOOKUP(B72,BDD_NORD[],5,FALSE))</f>
        <v/>
      </c>
      <c r="G72" s="26" t="str">
        <f>IF(ISNA(VLOOKUP(B72,BDD_NORD[],6,FALSE)),"",VLOOKUP(B72,BDD_NORD[],6,FALSE))</f>
        <v/>
      </c>
      <c r="H72" s="26" t="str">
        <f>IF(ISNA(VLOOKUP(B72,BDD_NORD[],7,FALSE)),"",VLOOKUP(B72,BDD_NORD[],7,FALSE))</f>
        <v/>
      </c>
      <c r="I72" s="26" t="str">
        <f>IF(ISNA(VLOOKUP(B72,BDD_NORD[],8,FALSE)),"",VLOOKUP(B72,BDD_NORD[],8,FALSE))</f>
        <v/>
      </c>
      <c r="J72" s="26" t="str">
        <f>IF(ISNA(VLOOKUP(B72,BDD_NORD[],9,FALSE)),"",VLOOKUP(B72,BDD_NORD[],9,FALSE))</f>
        <v/>
      </c>
      <c r="K72" s="26" t="str">
        <f>IF(ISNA(VLOOKUP(B72,BDD_NORD[],10,FALSE)),"",VLOOKUP(B72,BDD_NORD[],10,FALSE))</f>
        <v/>
      </c>
      <c r="L72" s="26" t="str">
        <f>IF(ISNA(VLOOKUP(B72,BDD_NORD[],11,FALSE)),"",VLOOKUP(B72,BDD_NORD[],11,FALSE))</f>
        <v/>
      </c>
      <c r="M72" s="26" t="str">
        <f>IF(ISNA(VLOOKUP(B72,BDD_NORD[],12,FALSE)),"",VLOOKUP(B72,BDD_NORD[],12,FALSE))</f>
        <v/>
      </c>
      <c r="N72" s="26" t="str">
        <f>IF(ISNA(VLOOKUP(B72,BDD_NORD[],13,FALSE)),"",VLOOKUP(B72,BDD_NORD[],13,FALSE))</f>
        <v/>
      </c>
    </row>
    <row r="73" spans="2:14" x14ac:dyDescent="0.25">
      <c r="B73" s="25"/>
      <c r="C73" s="26" t="str">
        <f>IF(ISNA(VLOOKUP(B73,BDD_NORD[],2,FALSE)),"",VLOOKUP(B73,BDD_NORD[],2,FALSE))</f>
        <v/>
      </c>
      <c r="D73" s="26" t="str">
        <f>IF(ISNA(VLOOKUP(B73,BDD_NORD[],3,FALSE)),"",VLOOKUP(B73,BDD_NORD[],3,FALSE))</f>
        <v/>
      </c>
      <c r="E73" s="26" t="str">
        <f>IF(ISNA(VLOOKUP(B73,BDD_NORD[],4,FALSE)),"",VLOOKUP(B73,BDD_NORD[],4,FALSE))</f>
        <v/>
      </c>
      <c r="F73" s="26" t="str">
        <f>IF(ISNA(VLOOKUP(B73,BDD_NORD[],5,FALSE)),"",VLOOKUP(B73,BDD_NORD[],5,FALSE))</f>
        <v/>
      </c>
      <c r="G73" s="26" t="str">
        <f>IF(ISNA(VLOOKUP(B73,BDD_NORD[],6,FALSE)),"",VLOOKUP(B73,BDD_NORD[],6,FALSE))</f>
        <v/>
      </c>
      <c r="H73" s="26" t="str">
        <f>IF(ISNA(VLOOKUP(B73,BDD_NORD[],7,FALSE)),"",VLOOKUP(B73,BDD_NORD[],7,FALSE))</f>
        <v/>
      </c>
      <c r="I73" s="26" t="str">
        <f>IF(ISNA(VLOOKUP(B73,BDD_NORD[],8,FALSE)),"",VLOOKUP(B73,BDD_NORD[],8,FALSE))</f>
        <v/>
      </c>
      <c r="J73" s="26" t="str">
        <f>IF(ISNA(VLOOKUP(B73,BDD_NORD[],9,FALSE)),"",VLOOKUP(B73,BDD_NORD[],9,FALSE))</f>
        <v/>
      </c>
      <c r="K73" s="26" t="str">
        <f>IF(ISNA(VLOOKUP(B73,BDD_NORD[],10,FALSE)),"",VLOOKUP(B73,BDD_NORD[],10,FALSE))</f>
        <v/>
      </c>
      <c r="L73" s="26" t="str">
        <f>IF(ISNA(VLOOKUP(B73,BDD_NORD[],11,FALSE)),"",VLOOKUP(B73,BDD_NORD[],11,FALSE))</f>
        <v/>
      </c>
      <c r="M73" s="26" t="str">
        <f>IF(ISNA(VLOOKUP(B73,BDD_NORD[],12,FALSE)),"",VLOOKUP(B73,BDD_NORD[],12,FALSE))</f>
        <v/>
      </c>
      <c r="N73" s="26" t="str">
        <f>IF(ISNA(VLOOKUP(B73,BDD_NORD[],13,FALSE)),"",VLOOKUP(B73,BDD_NORD[],13,FALSE))</f>
        <v/>
      </c>
    </row>
    <row r="74" spans="2:14" x14ac:dyDescent="0.25">
      <c r="B74" s="25"/>
      <c r="C74" s="26" t="str">
        <f>IF(ISNA(VLOOKUP(B74,BDD_NORD[],2,FALSE)),"",VLOOKUP(B74,BDD_NORD[],2,FALSE))</f>
        <v/>
      </c>
      <c r="D74" s="26" t="str">
        <f>IF(ISNA(VLOOKUP(B74,BDD_NORD[],3,FALSE)),"",VLOOKUP(B74,BDD_NORD[],3,FALSE))</f>
        <v/>
      </c>
      <c r="E74" s="26" t="str">
        <f>IF(ISNA(VLOOKUP(B74,BDD_NORD[],4,FALSE)),"",VLOOKUP(B74,BDD_NORD[],4,FALSE))</f>
        <v/>
      </c>
      <c r="F74" s="26" t="str">
        <f>IF(ISNA(VLOOKUP(B74,BDD_NORD[],5,FALSE)),"",VLOOKUP(B74,BDD_NORD[],5,FALSE))</f>
        <v/>
      </c>
      <c r="G74" s="26" t="str">
        <f>IF(ISNA(VLOOKUP(B74,BDD_NORD[],6,FALSE)),"",VLOOKUP(B74,BDD_NORD[],6,FALSE))</f>
        <v/>
      </c>
      <c r="H74" s="26" t="str">
        <f>IF(ISNA(VLOOKUP(B74,BDD_NORD[],7,FALSE)),"",VLOOKUP(B74,BDD_NORD[],7,FALSE))</f>
        <v/>
      </c>
      <c r="I74" s="26" t="str">
        <f>IF(ISNA(VLOOKUP(B74,BDD_NORD[],8,FALSE)),"",VLOOKUP(B74,BDD_NORD[],8,FALSE))</f>
        <v/>
      </c>
      <c r="J74" s="26" t="str">
        <f>IF(ISNA(VLOOKUP(B74,BDD_NORD[],9,FALSE)),"",VLOOKUP(B74,BDD_NORD[],9,FALSE))</f>
        <v/>
      </c>
      <c r="K74" s="26" t="str">
        <f>IF(ISNA(VLOOKUP(B74,BDD_NORD[],10,FALSE)),"",VLOOKUP(B74,BDD_NORD[],10,FALSE))</f>
        <v/>
      </c>
      <c r="L74" s="26" t="str">
        <f>IF(ISNA(VLOOKUP(B74,BDD_NORD[],11,FALSE)),"",VLOOKUP(B74,BDD_NORD[],11,FALSE))</f>
        <v/>
      </c>
      <c r="M74" s="26" t="str">
        <f>IF(ISNA(VLOOKUP(B74,BDD_NORD[],12,FALSE)),"",VLOOKUP(B74,BDD_NORD[],12,FALSE))</f>
        <v/>
      </c>
      <c r="N74" s="26" t="str">
        <f>IF(ISNA(VLOOKUP(B74,BDD_NORD[],13,FALSE)),"",VLOOKUP(B74,BDD_NORD[],13,FALSE))</f>
        <v/>
      </c>
    </row>
    <row r="75" spans="2:14" x14ac:dyDescent="0.25">
      <c r="B75" s="25"/>
      <c r="C75" s="26" t="str">
        <f>IF(ISNA(VLOOKUP(B75,BDD_NORD[],2,FALSE)),"",VLOOKUP(B75,BDD_NORD[],2,FALSE))</f>
        <v/>
      </c>
      <c r="D75" s="26" t="str">
        <f>IF(ISNA(VLOOKUP(B75,BDD_NORD[],3,FALSE)),"",VLOOKUP(B75,BDD_NORD[],3,FALSE))</f>
        <v/>
      </c>
      <c r="E75" s="26" t="str">
        <f>IF(ISNA(VLOOKUP(B75,BDD_NORD[],4,FALSE)),"",VLOOKUP(B75,BDD_NORD[],4,FALSE))</f>
        <v/>
      </c>
      <c r="F75" s="26" t="str">
        <f>IF(ISNA(VLOOKUP(B75,BDD_NORD[],5,FALSE)),"",VLOOKUP(B75,BDD_NORD[],5,FALSE))</f>
        <v/>
      </c>
      <c r="G75" s="26" t="str">
        <f>IF(ISNA(VLOOKUP(B75,BDD_NORD[],6,FALSE)),"",VLOOKUP(B75,BDD_NORD[],6,FALSE))</f>
        <v/>
      </c>
      <c r="H75" s="26" t="str">
        <f>IF(ISNA(VLOOKUP(B75,BDD_NORD[],7,FALSE)),"",VLOOKUP(B75,BDD_NORD[],7,FALSE))</f>
        <v/>
      </c>
      <c r="I75" s="26" t="str">
        <f>IF(ISNA(VLOOKUP(B75,BDD_NORD[],8,FALSE)),"",VLOOKUP(B75,BDD_NORD[],8,FALSE))</f>
        <v/>
      </c>
      <c r="J75" s="26" t="str">
        <f>IF(ISNA(VLOOKUP(B75,BDD_NORD[],9,FALSE)),"",VLOOKUP(B75,BDD_NORD[],9,FALSE))</f>
        <v/>
      </c>
      <c r="K75" s="26" t="str">
        <f>IF(ISNA(VLOOKUP(B75,BDD_NORD[],10,FALSE)),"",VLOOKUP(B75,BDD_NORD[],10,FALSE))</f>
        <v/>
      </c>
      <c r="L75" s="26" t="str">
        <f>IF(ISNA(VLOOKUP(B75,BDD_NORD[],11,FALSE)),"",VLOOKUP(B75,BDD_NORD[],11,FALSE))</f>
        <v/>
      </c>
      <c r="M75" s="26" t="str">
        <f>IF(ISNA(VLOOKUP(B75,BDD_NORD[],12,FALSE)),"",VLOOKUP(B75,BDD_NORD[],12,FALSE))</f>
        <v/>
      </c>
      <c r="N75" s="26" t="str">
        <f>IF(ISNA(VLOOKUP(B75,BDD_NORD[],13,FALSE)),"",VLOOKUP(B75,BDD_NORD[],13,FALSE))</f>
        <v/>
      </c>
    </row>
    <row r="76" spans="2:14" x14ac:dyDescent="0.25">
      <c r="B76" s="25"/>
      <c r="C76" s="26" t="str">
        <f>IF(ISNA(VLOOKUP(B76,BDD_NORD[],2,FALSE)),"",VLOOKUP(B76,BDD_NORD[],2,FALSE))</f>
        <v/>
      </c>
      <c r="D76" s="26" t="str">
        <f>IF(ISNA(VLOOKUP(B76,BDD_NORD[],3,FALSE)),"",VLOOKUP(B76,BDD_NORD[],3,FALSE))</f>
        <v/>
      </c>
      <c r="E76" s="26" t="str">
        <f>IF(ISNA(VLOOKUP(B76,BDD_NORD[],4,FALSE)),"",VLOOKUP(B76,BDD_NORD[],4,FALSE))</f>
        <v/>
      </c>
      <c r="F76" s="26" t="str">
        <f>IF(ISNA(VLOOKUP(B76,BDD_NORD[],5,FALSE)),"",VLOOKUP(B76,BDD_NORD[],5,FALSE))</f>
        <v/>
      </c>
      <c r="G76" s="26" t="str">
        <f>IF(ISNA(VLOOKUP(B76,BDD_NORD[],6,FALSE)),"",VLOOKUP(B76,BDD_NORD[],6,FALSE))</f>
        <v/>
      </c>
      <c r="H76" s="26" t="str">
        <f>IF(ISNA(VLOOKUP(B76,BDD_NORD[],7,FALSE)),"",VLOOKUP(B76,BDD_NORD[],7,FALSE))</f>
        <v/>
      </c>
      <c r="I76" s="26" t="str">
        <f>IF(ISNA(VLOOKUP(B76,BDD_NORD[],8,FALSE)),"",VLOOKUP(B76,BDD_NORD[],8,FALSE))</f>
        <v/>
      </c>
      <c r="J76" s="26" t="str">
        <f>IF(ISNA(VLOOKUP(B76,BDD_NORD[],9,FALSE)),"",VLOOKUP(B76,BDD_NORD[],9,FALSE))</f>
        <v/>
      </c>
      <c r="K76" s="26" t="str">
        <f>IF(ISNA(VLOOKUP(B76,BDD_NORD[],10,FALSE)),"",VLOOKUP(B76,BDD_NORD[],10,FALSE))</f>
        <v/>
      </c>
      <c r="L76" s="26" t="str">
        <f>IF(ISNA(VLOOKUP(B76,BDD_NORD[],11,FALSE)),"",VLOOKUP(B76,BDD_NORD[],11,FALSE))</f>
        <v/>
      </c>
      <c r="M76" s="26" t="str">
        <f>IF(ISNA(VLOOKUP(B76,BDD_NORD[],12,FALSE)),"",VLOOKUP(B76,BDD_NORD[],12,FALSE))</f>
        <v/>
      </c>
      <c r="N76" s="26" t="str">
        <f>IF(ISNA(VLOOKUP(B76,BDD_NORD[],13,FALSE)),"",VLOOKUP(B76,BDD_NORD[],13,FALSE))</f>
        <v/>
      </c>
    </row>
    <row r="77" spans="2:14" x14ac:dyDescent="0.25">
      <c r="B77" s="25"/>
      <c r="C77" s="26" t="str">
        <f>IF(ISNA(VLOOKUP(B77,BDD_NORD[],2,FALSE)),"",VLOOKUP(B77,BDD_NORD[],2,FALSE))</f>
        <v/>
      </c>
      <c r="D77" s="26" t="str">
        <f>IF(ISNA(VLOOKUP(B77,BDD_NORD[],3,FALSE)),"",VLOOKUP(B77,BDD_NORD[],3,FALSE))</f>
        <v/>
      </c>
      <c r="E77" s="26" t="str">
        <f>IF(ISNA(VLOOKUP(B77,BDD_NORD[],4,FALSE)),"",VLOOKUP(B77,BDD_NORD[],4,FALSE))</f>
        <v/>
      </c>
      <c r="F77" s="26" t="str">
        <f>IF(ISNA(VLOOKUP(B77,BDD_NORD[],5,FALSE)),"",VLOOKUP(B77,BDD_NORD[],5,FALSE))</f>
        <v/>
      </c>
      <c r="G77" s="26" t="str">
        <f>IF(ISNA(VLOOKUP(B77,BDD_NORD[],6,FALSE)),"",VLOOKUP(B77,BDD_NORD[],6,FALSE))</f>
        <v/>
      </c>
      <c r="H77" s="26" t="str">
        <f>IF(ISNA(VLOOKUP(B77,BDD_NORD[],7,FALSE)),"",VLOOKUP(B77,BDD_NORD[],7,FALSE))</f>
        <v/>
      </c>
      <c r="I77" s="26" t="str">
        <f>IF(ISNA(VLOOKUP(B77,BDD_NORD[],8,FALSE)),"",VLOOKUP(B77,BDD_NORD[],8,FALSE))</f>
        <v/>
      </c>
      <c r="J77" s="26" t="str">
        <f>IF(ISNA(VLOOKUP(B77,BDD_NORD[],9,FALSE)),"",VLOOKUP(B77,BDD_NORD[],9,FALSE))</f>
        <v/>
      </c>
      <c r="K77" s="26" t="str">
        <f>IF(ISNA(VLOOKUP(B77,BDD_NORD[],10,FALSE)),"",VLOOKUP(B77,BDD_NORD[],10,FALSE))</f>
        <v/>
      </c>
      <c r="L77" s="26" t="str">
        <f>IF(ISNA(VLOOKUP(B77,BDD_NORD[],11,FALSE)),"",VLOOKUP(B77,BDD_NORD[],11,FALSE))</f>
        <v/>
      </c>
      <c r="M77" s="26" t="str">
        <f>IF(ISNA(VLOOKUP(B77,BDD_NORD[],12,FALSE)),"",VLOOKUP(B77,BDD_NORD[],12,FALSE))</f>
        <v/>
      </c>
      <c r="N77" s="26" t="str">
        <f>IF(ISNA(VLOOKUP(B77,BDD_NORD[],13,FALSE)),"",VLOOKUP(B77,BDD_NORD[],13,FALSE))</f>
        <v/>
      </c>
    </row>
    <row r="78" spans="2:14" x14ac:dyDescent="0.25">
      <c r="B78" s="25"/>
      <c r="C78" s="26" t="str">
        <f>IF(ISNA(VLOOKUP(B78,BDD_NORD[],2,FALSE)),"",VLOOKUP(B78,BDD_NORD[],2,FALSE))</f>
        <v/>
      </c>
      <c r="D78" s="26" t="str">
        <f>IF(ISNA(VLOOKUP(B78,BDD_NORD[],3,FALSE)),"",VLOOKUP(B78,BDD_NORD[],3,FALSE))</f>
        <v/>
      </c>
      <c r="E78" s="26" t="str">
        <f>IF(ISNA(VLOOKUP(B78,BDD_NORD[],4,FALSE)),"",VLOOKUP(B78,BDD_NORD[],4,FALSE))</f>
        <v/>
      </c>
      <c r="F78" s="26" t="str">
        <f>IF(ISNA(VLOOKUP(B78,BDD_NORD[],5,FALSE)),"",VLOOKUP(B78,BDD_NORD[],5,FALSE))</f>
        <v/>
      </c>
      <c r="G78" s="26" t="str">
        <f>IF(ISNA(VLOOKUP(B78,BDD_NORD[],6,FALSE)),"",VLOOKUP(B78,BDD_NORD[],6,FALSE))</f>
        <v/>
      </c>
      <c r="H78" s="26" t="str">
        <f>IF(ISNA(VLOOKUP(B78,BDD_NORD[],7,FALSE)),"",VLOOKUP(B78,BDD_NORD[],7,FALSE))</f>
        <v/>
      </c>
      <c r="I78" s="26" t="str">
        <f>IF(ISNA(VLOOKUP(B78,BDD_NORD[],8,FALSE)),"",VLOOKUP(B78,BDD_NORD[],8,FALSE))</f>
        <v/>
      </c>
      <c r="J78" s="26" t="str">
        <f>IF(ISNA(VLOOKUP(B78,BDD_NORD[],9,FALSE)),"",VLOOKUP(B78,BDD_NORD[],9,FALSE))</f>
        <v/>
      </c>
      <c r="K78" s="26" t="str">
        <f>IF(ISNA(VLOOKUP(B78,BDD_NORD[],10,FALSE)),"",VLOOKUP(B78,BDD_NORD[],10,FALSE))</f>
        <v/>
      </c>
      <c r="L78" s="26" t="str">
        <f>IF(ISNA(VLOOKUP(B78,BDD_NORD[],11,FALSE)),"",VLOOKUP(B78,BDD_NORD[],11,FALSE))</f>
        <v/>
      </c>
      <c r="M78" s="26" t="str">
        <f>IF(ISNA(VLOOKUP(B78,BDD_NORD[],12,FALSE)),"",VLOOKUP(B78,BDD_NORD[],12,FALSE))</f>
        <v/>
      </c>
      <c r="N78" s="26" t="str">
        <f>IF(ISNA(VLOOKUP(B78,BDD_NORD[],13,FALSE)),"",VLOOKUP(B78,BDD_NORD[],13,FALSE))</f>
        <v/>
      </c>
    </row>
    <row r="79" spans="2:14" x14ac:dyDescent="0.25">
      <c r="B79" s="25"/>
      <c r="C79" s="26" t="str">
        <f>IF(ISNA(VLOOKUP(B79,BDD_NORD[],2,FALSE)),"",VLOOKUP(B79,BDD_NORD[],2,FALSE))</f>
        <v/>
      </c>
      <c r="D79" s="26" t="str">
        <f>IF(ISNA(VLOOKUP(B79,BDD_NORD[],3,FALSE)),"",VLOOKUP(B79,BDD_NORD[],3,FALSE))</f>
        <v/>
      </c>
      <c r="E79" s="26" t="str">
        <f>IF(ISNA(VLOOKUP(B79,BDD_NORD[],4,FALSE)),"",VLOOKUP(B79,BDD_NORD[],4,FALSE))</f>
        <v/>
      </c>
      <c r="F79" s="26" t="str">
        <f>IF(ISNA(VLOOKUP(B79,BDD_NORD[],5,FALSE)),"",VLOOKUP(B79,BDD_NORD[],5,FALSE))</f>
        <v/>
      </c>
      <c r="G79" s="26" t="str">
        <f>IF(ISNA(VLOOKUP(B79,BDD_NORD[],6,FALSE)),"",VLOOKUP(B79,BDD_NORD[],6,FALSE))</f>
        <v/>
      </c>
      <c r="H79" s="26" t="str">
        <f>IF(ISNA(VLOOKUP(B79,BDD_NORD[],7,FALSE)),"",VLOOKUP(B79,BDD_NORD[],7,FALSE))</f>
        <v/>
      </c>
      <c r="I79" s="26" t="str">
        <f>IF(ISNA(VLOOKUP(B79,BDD_NORD[],8,FALSE)),"",VLOOKUP(B79,BDD_NORD[],8,FALSE))</f>
        <v/>
      </c>
      <c r="J79" s="26" t="str">
        <f>IF(ISNA(VLOOKUP(B79,BDD_NORD[],9,FALSE)),"",VLOOKUP(B79,BDD_NORD[],9,FALSE))</f>
        <v/>
      </c>
      <c r="K79" s="26" t="str">
        <f>IF(ISNA(VLOOKUP(B79,BDD_NORD[],10,FALSE)),"",VLOOKUP(B79,BDD_NORD[],10,FALSE))</f>
        <v/>
      </c>
      <c r="L79" s="26" t="str">
        <f>IF(ISNA(VLOOKUP(B79,BDD_NORD[],11,FALSE)),"",VLOOKUP(B79,BDD_NORD[],11,FALSE))</f>
        <v/>
      </c>
      <c r="M79" s="26" t="str">
        <f>IF(ISNA(VLOOKUP(B79,BDD_NORD[],12,FALSE)),"",VLOOKUP(B79,BDD_NORD[],12,FALSE))</f>
        <v/>
      </c>
      <c r="N79" s="26" t="str">
        <f>IF(ISNA(VLOOKUP(B79,BDD_NORD[],13,FALSE)),"",VLOOKUP(B79,BDD_NORD[],13,FALSE))</f>
        <v/>
      </c>
    </row>
    <row r="80" spans="2:14" x14ac:dyDescent="0.25">
      <c r="B80" s="25"/>
      <c r="C80" s="26" t="str">
        <f>IF(ISNA(VLOOKUP(B80,BDD_NORD[],2,FALSE)),"",VLOOKUP(B80,BDD_NORD[],2,FALSE))</f>
        <v/>
      </c>
      <c r="D80" s="26" t="str">
        <f>IF(ISNA(VLOOKUP(B80,BDD_NORD[],3,FALSE)),"",VLOOKUP(B80,BDD_NORD[],3,FALSE))</f>
        <v/>
      </c>
      <c r="E80" s="26" t="str">
        <f>IF(ISNA(VLOOKUP(B80,BDD_NORD[],4,FALSE)),"",VLOOKUP(B80,BDD_NORD[],4,FALSE))</f>
        <v/>
      </c>
      <c r="F80" s="26" t="str">
        <f>IF(ISNA(VLOOKUP(B80,BDD_NORD[],5,FALSE)),"",VLOOKUP(B80,BDD_NORD[],5,FALSE))</f>
        <v/>
      </c>
      <c r="G80" s="26" t="str">
        <f>IF(ISNA(VLOOKUP(B80,BDD_NORD[],6,FALSE)),"",VLOOKUP(B80,BDD_NORD[],6,FALSE))</f>
        <v/>
      </c>
      <c r="H80" s="26" t="str">
        <f>IF(ISNA(VLOOKUP(B80,BDD_NORD[],7,FALSE)),"",VLOOKUP(B80,BDD_NORD[],7,FALSE))</f>
        <v/>
      </c>
      <c r="I80" s="26" t="str">
        <f>IF(ISNA(VLOOKUP(B80,BDD_NORD[],8,FALSE)),"",VLOOKUP(B80,BDD_NORD[],8,FALSE))</f>
        <v/>
      </c>
      <c r="J80" s="26" t="str">
        <f>IF(ISNA(VLOOKUP(B80,BDD_NORD[],9,FALSE)),"",VLOOKUP(B80,BDD_NORD[],9,FALSE))</f>
        <v/>
      </c>
      <c r="K80" s="26" t="str">
        <f>IF(ISNA(VLOOKUP(B80,BDD_NORD[],10,FALSE)),"",VLOOKUP(B80,BDD_NORD[],10,FALSE))</f>
        <v/>
      </c>
      <c r="L80" s="26" t="str">
        <f>IF(ISNA(VLOOKUP(B80,BDD_NORD[],11,FALSE)),"",VLOOKUP(B80,BDD_NORD[],11,FALSE))</f>
        <v/>
      </c>
      <c r="M80" s="26" t="str">
        <f>IF(ISNA(VLOOKUP(B80,BDD_NORD[],12,FALSE)),"",VLOOKUP(B80,BDD_NORD[],12,FALSE))</f>
        <v/>
      </c>
      <c r="N80" s="26" t="str">
        <f>IF(ISNA(VLOOKUP(B80,BDD_NORD[],13,FALSE)),"",VLOOKUP(B80,BDD_NORD[],13,FALSE))</f>
        <v/>
      </c>
    </row>
    <row r="81" spans="2:14" x14ac:dyDescent="0.25">
      <c r="B81" s="25"/>
      <c r="C81" s="26" t="str">
        <f>IF(ISNA(VLOOKUP(B81,BDD_NORD[],2,FALSE)),"",VLOOKUP(B81,BDD_NORD[],2,FALSE))</f>
        <v/>
      </c>
      <c r="D81" s="26" t="str">
        <f>IF(ISNA(VLOOKUP(B81,BDD_NORD[],3,FALSE)),"",VLOOKUP(B81,BDD_NORD[],3,FALSE))</f>
        <v/>
      </c>
      <c r="E81" s="26" t="str">
        <f>IF(ISNA(VLOOKUP(B81,BDD_NORD[],4,FALSE)),"",VLOOKUP(B81,BDD_NORD[],4,FALSE))</f>
        <v/>
      </c>
      <c r="F81" s="26" t="str">
        <f>IF(ISNA(VLOOKUP(B81,BDD_NORD[],5,FALSE)),"",VLOOKUP(B81,BDD_NORD[],5,FALSE))</f>
        <v/>
      </c>
      <c r="G81" s="26" t="str">
        <f>IF(ISNA(VLOOKUP(B81,BDD_NORD[],6,FALSE)),"",VLOOKUP(B81,BDD_NORD[],6,FALSE))</f>
        <v/>
      </c>
      <c r="H81" s="26" t="str">
        <f>IF(ISNA(VLOOKUP(B81,BDD_NORD[],7,FALSE)),"",VLOOKUP(B81,BDD_NORD[],7,FALSE))</f>
        <v/>
      </c>
      <c r="I81" s="26" t="str">
        <f>IF(ISNA(VLOOKUP(B81,BDD_NORD[],8,FALSE)),"",VLOOKUP(B81,BDD_NORD[],8,FALSE))</f>
        <v/>
      </c>
      <c r="J81" s="26" t="str">
        <f>IF(ISNA(VLOOKUP(B81,BDD_NORD[],9,FALSE)),"",VLOOKUP(B81,BDD_NORD[],9,FALSE))</f>
        <v/>
      </c>
      <c r="K81" s="26" t="str">
        <f>IF(ISNA(VLOOKUP(B81,BDD_NORD[],10,FALSE)),"",VLOOKUP(B81,BDD_NORD[],10,FALSE))</f>
        <v/>
      </c>
      <c r="L81" s="26" t="str">
        <f>IF(ISNA(VLOOKUP(B81,BDD_NORD[],11,FALSE)),"",VLOOKUP(B81,BDD_NORD[],11,FALSE))</f>
        <v/>
      </c>
      <c r="M81" s="26" t="str">
        <f>IF(ISNA(VLOOKUP(B81,BDD_NORD[],12,FALSE)),"",VLOOKUP(B81,BDD_NORD[],12,FALSE))</f>
        <v/>
      </c>
      <c r="N81" s="26" t="str">
        <f>IF(ISNA(VLOOKUP(B81,BDD_NORD[],13,FALSE)),"",VLOOKUP(B81,BDD_NORD[],13,FALSE))</f>
        <v/>
      </c>
    </row>
    <row r="82" spans="2:14" x14ac:dyDescent="0.25">
      <c r="B82" s="25"/>
      <c r="C82" s="26" t="str">
        <f>IF(ISNA(VLOOKUP(B82,BDD_NORD[],2,FALSE)),"",VLOOKUP(B82,BDD_NORD[],2,FALSE))</f>
        <v/>
      </c>
      <c r="D82" s="26" t="str">
        <f>IF(ISNA(VLOOKUP(B82,BDD_NORD[],3,FALSE)),"",VLOOKUP(B82,BDD_NORD[],3,FALSE))</f>
        <v/>
      </c>
      <c r="E82" s="26" t="str">
        <f>IF(ISNA(VLOOKUP(B82,BDD_NORD[],4,FALSE)),"",VLOOKUP(B82,BDD_NORD[],4,FALSE))</f>
        <v/>
      </c>
      <c r="F82" s="26" t="str">
        <f>IF(ISNA(VLOOKUP(B82,BDD_NORD[],5,FALSE)),"",VLOOKUP(B82,BDD_NORD[],5,FALSE))</f>
        <v/>
      </c>
      <c r="G82" s="26" t="str">
        <f>IF(ISNA(VLOOKUP(B82,BDD_NORD[],6,FALSE)),"",VLOOKUP(B82,BDD_NORD[],6,FALSE))</f>
        <v/>
      </c>
      <c r="H82" s="26" t="str">
        <f>IF(ISNA(VLOOKUP(B82,BDD_NORD[],7,FALSE)),"",VLOOKUP(B82,BDD_NORD[],7,FALSE))</f>
        <v/>
      </c>
      <c r="I82" s="26" t="str">
        <f>IF(ISNA(VLOOKUP(B82,BDD_NORD[],8,FALSE)),"",VLOOKUP(B82,BDD_NORD[],8,FALSE))</f>
        <v/>
      </c>
      <c r="J82" s="26" t="str">
        <f>IF(ISNA(VLOOKUP(B82,BDD_NORD[],9,FALSE)),"",VLOOKUP(B82,BDD_NORD[],9,FALSE))</f>
        <v/>
      </c>
      <c r="K82" s="26" t="str">
        <f>IF(ISNA(VLOOKUP(B82,BDD_NORD[],10,FALSE)),"",VLOOKUP(B82,BDD_NORD[],10,FALSE))</f>
        <v/>
      </c>
      <c r="L82" s="26" t="str">
        <f>IF(ISNA(VLOOKUP(B82,BDD_NORD[],11,FALSE)),"",VLOOKUP(B82,BDD_NORD[],11,FALSE))</f>
        <v/>
      </c>
      <c r="M82" s="26" t="str">
        <f>IF(ISNA(VLOOKUP(B82,BDD_NORD[],12,FALSE)),"",VLOOKUP(B82,BDD_NORD[],12,FALSE))</f>
        <v/>
      </c>
      <c r="N82" s="26" t="str">
        <f>IF(ISNA(VLOOKUP(B82,BDD_NORD[],13,FALSE)),"",VLOOKUP(B82,BDD_NORD[],13,FALSE))</f>
        <v/>
      </c>
    </row>
    <row r="83" spans="2:14" x14ac:dyDescent="0.25">
      <c r="B83" s="25"/>
      <c r="C83" s="26" t="str">
        <f>IF(ISNA(VLOOKUP(B83,BDD_NORD[],2,FALSE)),"",VLOOKUP(B83,BDD_NORD[],2,FALSE))</f>
        <v/>
      </c>
      <c r="D83" s="26" t="str">
        <f>IF(ISNA(VLOOKUP(B83,BDD_NORD[],3,FALSE)),"",VLOOKUP(B83,BDD_NORD[],3,FALSE))</f>
        <v/>
      </c>
      <c r="E83" s="26" t="str">
        <f>IF(ISNA(VLOOKUP(B83,BDD_NORD[],4,FALSE)),"",VLOOKUP(B83,BDD_NORD[],4,FALSE))</f>
        <v/>
      </c>
      <c r="F83" s="26" t="str">
        <f>IF(ISNA(VLOOKUP(B83,BDD_NORD[],5,FALSE)),"",VLOOKUP(B83,BDD_NORD[],5,FALSE))</f>
        <v/>
      </c>
      <c r="G83" s="26" t="str">
        <f>IF(ISNA(VLOOKUP(B83,BDD_NORD[],6,FALSE)),"",VLOOKUP(B83,BDD_NORD[],6,FALSE))</f>
        <v/>
      </c>
      <c r="H83" s="26" t="str">
        <f>IF(ISNA(VLOOKUP(B83,BDD_NORD[],7,FALSE)),"",VLOOKUP(B83,BDD_NORD[],7,FALSE))</f>
        <v/>
      </c>
      <c r="I83" s="26" t="str">
        <f>IF(ISNA(VLOOKUP(B83,BDD_NORD[],8,FALSE)),"",VLOOKUP(B83,BDD_NORD[],8,FALSE))</f>
        <v/>
      </c>
      <c r="J83" s="26" t="str">
        <f>IF(ISNA(VLOOKUP(B83,BDD_NORD[],9,FALSE)),"",VLOOKUP(B83,BDD_NORD[],9,FALSE))</f>
        <v/>
      </c>
      <c r="K83" s="26" t="str">
        <f>IF(ISNA(VLOOKUP(B83,BDD_NORD[],10,FALSE)),"",VLOOKUP(B83,BDD_NORD[],10,FALSE))</f>
        <v/>
      </c>
      <c r="L83" s="26" t="str">
        <f>IF(ISNA(VLOOKUP(B83,BDD_NORD[],11,FALSE)),"",VLOOKUP(B83,BDD_NORD[],11,FALSE))</f>
        <v/>
      </c>
      <c r="M83" s="26" t="str">
        <f>IF(ISNA(VLOOKUP(B83,BDD_NORD[],12,FALSE)),"",VLOOKUP(B83,BDD_NORD[],12,FALSE))</f>
        <v/>
      </c>
      <c r="N83" s="26" t="str">
        <f>IF(ISNA(VLOOKUP(B83,BDD_NORD[],13,FALSE)),"",VLOOKUP(B83,BDD_NORD[],13,FALSE))</f>
        <v/>
      </c>
    </row>
    <row r="84" spans="2:14" x14ac:dyDescent="0.25">
      <c r="B84" s="25"/>
      <c r="C84" s="26" t="str">
        <f>IF(ISNA(VLOOKUP(B84,BDD_NORD[],2,FALSE)),"",VLOOKUP(B84,BDD_NORD[],2,FALSE))</f>
        <v/>
      </c>
      <c r="D84" s="26" t="str">
        <f>IF(ISNA(VLOOKUP(B84,BDD_NORD[],3,FALSE)),"",VLOOKUP(B84,BDD_NORD[],3,FALSE))</f>
        <v/>
      </c>
      <c r="E84" s="26" t="str">
        <f>IF(ISNA(VLOOKUP(B84,BDD_NORD[],4,FALSE)),"",VLOOKUP(B84,BDD_NORD[],4,FALSE))</f>
        <v/>
      </c>
      <c r="F84" s="26" t="str">
        <f>IF(ISNA(VLOOKUP(B84,BDD_NORD[],5,FALSE)),"",VLOOKUP(B84,BDD_NORD[],5,FALSE))</f>
        <v/>
      </c>
      <c r="G84" s="26" t="str">
        <f>IF(ISNA(VLOOKUP(B84,BDD_NORD[],6,FALSE)),"",VLOOKUP(B84,BDD_NORD[],6,FALSE))</f>
        <v/>
      </c>
      <c r="H84" s="26" t="str">
        <f>IF(ISNA(VLOOKUP(B84,BDD_NORD[],7,FALSE)),"",VLOOKUP(B84,BDD_NORD[],7,FALSE))</f>
        <v/>
      </c>
      <c r="I84" s="26" t="str">
        <f>IF(ISNA(VLOOKUP(B84,BDD_NORD[],8,FALSE)),"",VLOOKUP(B84,BDD_NORD[],8,FALSE))</f>
        <v/>
      </c>
      <c r="J84" s="26" t="str">
        <f>IF(ISNA(VLOOKUP(B84,BDD_NORD[],9,FALSE)),"",VLOOKUP(B84,BDD_NORD[],9,FALSE))</f>
        <v/>
      </c>
      <c r="K84" s="26" t="str">
        <f>IF(ISNA(VLOOKUP(B84,BDD_NORD[],10,FALSE)),"",VLOOKUP(B84,BDD_NORD[],10,FALSE))</f>
        <v/>
      </c>
      <c r="L84" s="26" t="str">
        <f>IF(ISNA(VLOOKUP(B84,BDD_NORD[],11,FALSE)),"",VLOOKUP(B84,BDD_NORD[],11,FALSE))</f>
        <v/>
      </c>
      <c r="M84" s="26" t="str">
        <f>IF(ISNA(VLOOKUP(B84,BDD_NORD[],12,FALSE)),"",VLOOKUP(B84,BDD_NORD[],12,FALSE))</f>
        <v/>
      </c>
      <c r="N84" s="26" t="str">
        <f>IF(ISNA(VLOOKUP(B84,BDD_NORD[],13,FALSE)),"",VLOOKUP(B84,BDD_NORD[],13,FALSE))</f>
        <v/>
      </c>
    </row>
    <row r="85" spans="2:14" x14ac:dyDescent="0.25">
      <c r="B85" s="25"/>
      <c r="C85" s="26" t="str">
        <f>IF(ISNA(VLOOKUP(B85,BDD_NORD[],2,FALSE)),"",VLOOKUP(B85,BDD_NORD[],2,FALSE))</f>
        <v/>
      </c>
      <c r="D85" s="26" t="str">
        <f>IF(ISNA(VLOOKUP(B85,BDD_NORD[],3,FALSE)),"",VLOOKUP(B85,BDD_NORD[],3,FALSE))</f>
        <v/>
      </c>
      <c r="E85" s="26" t="str">
        <f>IF(ISNA(VLOOKUP(B85,BDD_NORD[],4,FALSE)),"",VLOOKUP(B85,BDD_NORD[],4,FALSE))</f>
        <v/>
      </c>
      <c r="F85" s="26" t="str">
        <f>IF(ISNA(VLOOKUP(B85,BDD_NORD[],5,FALSE)),"",VLOOKUP(B85,BDD_NORD[],5,FALSE))</f>
        <v/>
      </c>
      <c r="G85" s="26" t="str">
        <f>IF(ISNA(VLOOKUP(B85,BDD_NORD[],6,FALSE)),"",VLOOKUP(B85,BDD_NORD[],6,FALSE))</f>
        <v/>
      </c>
      <c r="H85" s="26" t="str">
        <f>IF(ISNA(VLOOKUP(B85,BDD_NORD[],7,FALSE)),"",VLOOKUP(B85,BDD_NORD[],7,FALSE))</f>
        <v/>
      </c>
      <c r="I85" s="26" t="str">
        <f>IF(ISNA(VLOOKUP(B85,BDD_NORD[],8,FALSE)),"",VLOOKUP(B85,BDD_NORD[],8,FALSE))</f>
        <v/>
      </c>
      <c r="J85" s="26" t="str">
        <f>IF(ISNA(VLOOKUP(B85,BDD_NORD[],9,FALSE)),"",VLOOKUP(B85,BDD_NORD[],9,FALSE))</f>
        <v/>
      </c>
      <c r="K85" s="26" t="str">
        <f>IF(ISNA(VLOOKUP(B85,BDD_NORD[],10,FALSE)),"",VLOOKUP(B85,BDD_NORD[],10,FALSE))</f>
        <v/>
      </c>
      <c r="L85" s="26" t="str">
        <f>IF(ISNA(VLOOKUP(B85,BDD_NORD[],11,FALSE)),"",VLOOKUP(B85,BDD_NORD[],11,FALSE))</f>
        <v/>
      </c>
      <c r="M85" s="26" t="str">
        <f>IF(ISNA(VLOOKUP(B85,BDD_NORD[],12,FALSE)),"",VLOOKUP(B85,BDD_NORD[],12,FALSE))</f>
        <v/>
      </c>
      <c r="N85" s="26" t="str">
        <f>IF(ISNA(VLOOKUP(B85,BDD_NORD[],13,FALSE)),"",VLOOKUP(B85,BDD_NORD[],13,FALSE))</f>
        <v/>
      </c>
    </row>
    <row r="86" spans="2:14" x14ac:dyDescent="0.25">
      <c r="B86" s="25"/>
      <c r="C86" s="26" t="str">
        <f>IF(ISNA(VLOOKUP(B86,BDD_NORD[],2,FALSE)),"",VLOOKUP(B86,BDD_NORD[],2,FALSE))</f>
        <v/>
      </c>
      <c r="D86" s="26" t="str">
        <f>IF(ISNA(VLOOKUP(B86,BDD_NORD[],3,FALSE)),"",VLOOKUP(B86,BDD_NORD[],3,FALSE))</f>
        <v/>
      </c>
      <c r="E86" s="26" t="str">
        <f>IF(ISNA(VLOOKUP(B86,BDD_NORD[],4,FALSE)),"",VLOOKUP(B86,BDD_NORD[],4,FALSE))</f>
        <v/>
      </c>
      <c r="F86" s="26" t="str">
        <f>IF(ISNA(VLOOKUP(B86,BDD_NORD[],5,FALSE)),"",VLOOKUP(B86,BDD_NORD[],5,FALSE))</f>
        <v/>
      </c>
      <c r="G86" s="26" t="str">
        <f>IF(ISNA(VLOOKUP(B86,BDD_NORD[],6,FALSE)),"",VLOOKUP(B86,BDD_NORD[],6,FALSE))</f>
        <v/>
      </c>
      <c r="H86" s="26" t="str">
        <f>IF(ISNA(VLOOKUP(B86,BDD_NORD[],7,FALSE)),"",VLOOKUP(B86,BDD_NORD[],7,FALSE))</f>
        <v/>
      </c>
      <c r="I86" s="26" t="str">
        <f>IF(ISNA(VLOOKUP(B86,BDD_NORD[],8,FALSE)),"",VLOOKUP(B86,BDD_NORD[],8,FALSE))</f>
        <v/>
      </c>
      <c r="J86" s="26" t="str">
        <f>IF(ISNA(VLOOKUP(B86,BDD_NORD[],9,FALSE)),"",VLOOKUP(B86,BDD_NORD[],9,FALSE))</f>
        <v/>
      </c>
      <c r="K86" s="26" t="str">
        <f>IF(ISNA(VLOOKUP(B86,BDD_NORD[],10,FALSE)),"",VLOOKUP(B86,BDD_NORD[],10,FALSE))</f>
        <v/>
      </c>
      <c r="L86" s="26" t="str">
        <f>IF(ISNA(VLOOKUP(B86,BDD_NORD[],11,FALSE)),"",VLOOKUP(B86,BDD_NORD[],11,FALSE))</f>
        <v/>
      </c>
      <c r="M86" s="26" t="str">
        <f>IF(ISNA(VLOOKUP(B86,BDD_NORD[],12,FALSE)),"",VLOOKUP(B86,BDD_NORD[],12,FALSE))</f>
        <v/>
      </c>
      <c r="N86" s="26" t="str">
        <f>IF(ISNA(VLOOKUP(B86,BDD_NORD[],13,FALSE)),"",VLOOKUP(B86,BDD_NORD[],13,FALSE))</f>
        <v/>
      </c>
    </row>
    <row r="87" spans="2:14" x14ac:dyDescent="0.25">
      <c r="B87" s="25"/>
      <c r="C87" s="26" t="str">
        <f>IF(ISNA(VLOOKUP(B87,BDD_NORD[],2,FALSE)),"",VLOOKUP(B87,BDD_NORD[],2,FALSE))</f>
        <v/>
      </c>
      <c r="D87" s="26" t="str">
        <f>IF(ISNA(VLOOKUP(B87,BDD_NORD[],3,FALSE)),"",VLOOKUP(B87,BDD_NORD[],3,FALSE))</f>
        <v/>
      </c>
      <c r="E87" s="26" t="str">
        <f>IF(ISNA(VLOOKUP(B87,BDD_NORD[],4,FALSE)),"",VLOOKUP(B87,BDD_NORD[],4,FALSE))</f>
        <v/>
      </c>
      <c r="F87" s="26" t="str">
        <f>IF(ISNA(VLOOKUP(B87,BDD_NORD[],5,FALSE)),"",VLOOKUP(B87,BDD_NORD[],5,FALSE))</f>
        <v/>
      </c>
      <c r="G87" s="26" t="str">
        <f>IF(ISNA(VLOOKUP(B87,BDD_NORD[],6,FALSE)),"",VLOOKUP(B87,BDD_NORD[],6,FALSE))</f>
        <v/>
      </c>
      <c r="H87" s="26" t="str">
        <f>IF(ISNA(VLOOKUP(B87,BDD_NORD[],7,FALSE)),"",VLOOKUP(B87,BDD_NORD[],7,FALSE))</f>
        <v/>
      </c>
      <c r="I87" s="26" t="str">
        <f>IF(ISNA(VLOOKUP(B87,BDD_NORD[],8,FALSE)),"",VLOOKUP(B87,BDD_NORD[],8,FALSE))</f>
        <v/>
      </c>
      <c r="J87" s="26" t="str">
        <f>IF(ISNA(VLOOKUP(B87,BDD_NORD[],9,FALSE)),"",VLOOKUP(B87,BDD_NORD[],9,FALSE))</f>
        <v/>
      </c>
      <c r="K87" s="26" t="str">
        <f>IF(ISNA(VLOOKUP(B87,BDD_NORD[],10,FALSE)),"",VLOOKUP(B87,BDD_NORD[],10,FALSE))</f>
        <v/>
      </c>
      <c r="L87" s="26" t="str">
        <f>IF(ISNA(VLOOKUP(B87,BDD_NORD[],11,FALSE)),"",VLOOKUP(B87,BDD_NORD[],11,FALSE))</f>
        <v/>
      </c>
      <c r="M87" s="26" t="str">
        <f>IF(ISNA(VLOOKUP(B87,BDD_NORD[],12,FALSE)),"",VLOOKUP(B87,BDD_NORD[],12,FALSE))</f>
        <v/>
      </c>
      <c r="N87" s="26" t="str">
        <f>IF(ISNA(VLOOKUP(B87,BDD_NORD[],13,FALSE)),"",VLOOKUP(B87,BDD_NORD[],13,FALSE))</f>
        <v/>
      </c>
    </row>
    <row r="88" spans="2:14" x14ac:dyDescent="0.25">
      <c r="B88" s="25"/>
      <c r="C88" s="26" t="str">
        <f>IF(ISNA(VLOOKUP(B88,BDD_NORD[],2,FALSE)),"",VLOOKUP(B88,BDD_NORD[],2,FALSE))</f>
        <v/>
      </c>
      <c r="D88" s="26" t="str">
        <f>IF(ISNA(VLOOKUP(B88,BDD_NORD[],3,FALSE)),"",VLOOKUP(B88,BDD_NORD[],3,FALSE))</f>
        <v/>
      </c>
      <c r="E88" s="26" t="str">
        <f>IF(ISNA(VLOOKUP(B88,BDD_NORD[],4,FALSE)),"",VLOOKUP(B88,BDD_NORD[],4,FALSE))</f>
        <v/>
      </c>
      <c r="F88" s="26" t="str">
        <f>IF(ISNA(VLOOKUP(B88,BDD_NORD[],5,FALSE)),"",VLOOKUP(B88,BDD_NORD[],5,FALSE))</f>
        <v/>
      </c>
      <c r="G88" s="26" t="str">
        <f>IF(ISNA(VLOOKUP(B88,BDD_NORD[],6,FALSE)),"",VLOOKUP(B88,BDD_NORD[],6,FALSE))</f>
        <v/>
      </c>
      <c r="H88" s="26" t="str">
        <f>IF(ISNA(VLOOKUP(B88,BDD_NORD[],7,FALSE)),"",VLOOKUP(B88,BDD_NORD[],7,FALSE))</f>
        <v/>
      </c>
      <c r="I88" s="26" t="str">
        <f>IF(ISNA(VLOOKUP(B88,BDD_NORD[],8,FALSE)),"",VLOOKUP(B88,BDD_NORD[],8,FALSE))</f>
        <v/>
      </c>
      <c r="J88" s="26" t="str">
        <f>IF(ISNA(VLOOKUP(B88,BDD_NORD[],9,FALSE)),"",VLOOKUP(B88,BDD_NORD[],9,FALSE))</f>
        <v/>
      </c>
      <c r="K88" s="26" t="str">
        <f>IF(ISNA(VLOOKUP(B88,BDD_NORD[],10,FALSE)),"",VLOOKUP(B88,BDD_NORD[],10,FALSE))</f>
        <v/>
      </c>
      <c r="L88" s="26" t="str">
        <f>IF(ISNA(VLOOKUP(B88,BDD_NORD[],11,FALSE)),"",VLOOKUP(B88,BDD_NORD[],11,FALSE))</f>
        <v/>
      </c>
      <c r="M88" s="26" t="str">
        <f>IF(ISNA(VLOOKUP(B88,BDD_NORD[],12,FALSE)),"",VLOOKUP(B88,BDD_NORD[],12,FALSE))</f>
        <v/>
      </c>
      <c r="N88" s="26" t="str">
        <f>IF(ISNA(VLOOKUP(B88,BDD_NORD[],13,FALSE)),"",VLOOKUP(B88,BDD_NORD[],13,FALSE))</f>
        <v/>
      </c>
    </row>
    <row r="89" spans="2:14" x14ac:dyDescent="0.25">
      <c r="B89" s="25"/>
      <c r="C89" s="26" t="str">
        <f>IF(ISNA(VLOOKUP(B89,BDD_NORD[],2,FALSE)),"",VLOOKUP(B89,BDD_NORD[],2,FALSE))</f>
        <v/>
      </c>
      <c r="D89" s="26" t="str">
        <f>IF(ISNA(VLOOKUP(B89,BDD_NORD[],3,FALSE)),"",VLOOKUP(B89,BDD_NORD[],3,FALSE))</f>
        <v/>
      </c>
      <c r="E89" s="26" t="str">
        <f>IF(ISNA(VLOOKUP(B89,BDD_NORD[],4,FALSE)),"",VLOOKUP(B89,BDD_NORD[],4,FALSE))</f>
        <v/>
      </c>
      <c r="F89" s="26" t="str">
        <f>IF(ISNA(VLOOKUP(B89,BDD_NORD[],5,FALSE)),"",VLOOKUP(B89,BDD_NORD[],5,FALSE))</f>
        <v/>
      </c>
      <c r="G89" s="26" t="str">
        <f>IF(ISNA(VLOOKUP(B89,BDD_NORD[],6,FALSE)),"",VLOOKUP(B89,BDD_NORD[],6,FALSE))</f>
        <v/>
      </c>
      <c r="H89" s="26" t="str">
        <f>IF(ISNA(VLOOKUP(B89,BDD_NORD[],7,FALSE)),"",VLOOKUP(B89,BDD_NORD[],7,FALSE))</f>
        <v/>
      </c>
      <c r="I89" s="26" t="str">
        <f>IF(ISNA(VLOOKUP(B89,BDD_NORD[],8,FALSE)),"",VLOOKUP(B89,BDD_NORD[],8,FALSE))</f>
        <v/>
      </c>
      <c r="J89" s="26" t="str">
        <f>IF(ISNA(VLOOKUP(B89,BDD_NORD[],9,FALSE)),"",VLOOKUP(B89,BDD_NORD[],9,FALSE))</f>
        <v/>
      </c>
      <c r="K89" s="26" t="str">
        <f>IF(ISNA(VLOOKUP(B89,BDD_NORD[],10,FALSE)),"",VLOOKUP(B89,BDD_NORD[],10,FALSE))</f>
        <v/>
      </c>
      <c r="L89" s="26" t="str">
        <f>IF(ISNA(VLOOKUP(B89,BDD_NORD[],11,FALSE)),"",VLOOKUP(B89,BDD_NORD[],11,FALSE))</f>
        <v/>
      </c>
      <c r="M89" s="26" t="str">
        <f>IF(ISNA(VLOOKUP(B89,BDD_NORD[],12,FALSE)),"",VLOOKUP(B89,BDD_NORD[],12,FALSE))</f>
        <v/>
      </c>
      <c r="N89" s="26" t="str">
        <f>IF(ISNA(VLOOKUP(B89,BDD_NORD[],13,FALSE)),"",VLOOKUP(B89,BDD_NORD[],13,FALSE))</f>
        <v/>
      </c>
    </row>
    <row r="90" spans="2:14" x14ac:dyDescent="0.25">
      <c r="B90" s="25"/>
      <c r="C90" s="26" t="str">
        <f>IF(ISNA(VLOOKUP(B90,BDD_NORD[],2,FALSE)),"",VLOOKUP(B90,BDD_NORD[],2,FALSE))</f>
        <v/>
      </c>
      <c r="D90" s="26" t="str">
        <f>IF(ISNA(VLOOKUP(B90,BDD_NORD[],3,FALSE)),"",VLOOKUP(B90,BDD_NORD[],3,FALSE))</f>
        <v/>
      </c>
      <c r="E90" s="26" t="str">
        <f>IF(ISNA(VLOOKUP(B90,BDD_NORD[],4,FALSE)),"",VLOOKUP(B90,BDD_NORD[],4,FALSE))</f>
        <v/>
      </c>
      <c r="F90" s="26" t="str">
        <f>IF(ISNA(VLOOKUP(B90,BDD_NORD[],5,FALSE)),"",VLOOKUP(B90,BDD_NORD[],5,FALSE))</f>
        <v/>
      </c>
      <c r="G90" s="26" t="str">
        <f>IF(ISNA(VLOOKUP(B90,BDD_NORD[],6,FALSE)),"",VLOOKUP(B90,BDD_NORD[],6,FALSE))</f>
        <v/>
      </c>
      <c r="H90" s="26" t="str">
        <f>IF(ISNA(VLOOKUP(B90,BDD_NORD[],7,FALSE)),"",VLOOKUP(B90,BDD_NORD[],7,FALSE))</f>
        <v/>
      </c>
      <c r="I90" s="26" t="str">
        <f>IF(ISNA(VLOOKUP(B90,BDD_NORD[],8,FALSE)),"",VLOOKUP(B90,BDD_NORD[],8,FALSE))</f>
        <v/>
      </c>
      <c r="J90" s="26" t="str">
        <f>IF(ISNA(VLOOKUP(B90,BDD_NORD[],9,FALSE)),"",VLOOKUP(B90,BDD_NORD[],9,FALSE))</f>
        <v/>
      </c>
      <c r="K90" s="26" t="str">
        <f>IF(ISNA(VLOOKUP(B90,BDD_NORD[],10,FALSE)),"",VLOOKUP(B90,BDD_NORD[],10,FALSE))</f>
        <v/>
      </c>
      <c r="L90" s="26" t="str">
        <f>IF(ISNA(VLOOKUP(B90,BDD_NORD[],11,FALSE)),"",VLOOKUP(B90,BDD_NORD[],11,FALSE))</f>
        <v/>
      </c>
      <c r="M90" s="26" t="str">
        <f>IF(ISNA(VLOOKUP(B90,BDD_NORD[],12,FALSE)),"",VLOOKUP(B90,BDD_NORD[],12,FALSE))</f>
        <v/>
      </c>
      <c r="N90" s="26" t="str">
        <f>IF(ISNA(VLOOKUP(B90,BDD_NORD[],13,FALSE)),"",VLOOKUP(B90,BDD_NORD[],13,FALSE))</f>
        <v/>
      </c>
    </row>
    <row r="91" spans="2:14" x14ac:dyDescent="0.25">
      <c r="B91" s="25"/>
      <c r="C91" s="26" t="str">
        <f>IF(ISNA(VLOOKUP(B91,BDD_NORD[],2,FALSE)),"",VLOOKUP(B91,BDD_NORD[],2,FALSE))</f>
        <v/>
      </c>
      <c r="D91" s="26" t="str">
        <f>IF(ISNA(VLOOKUP(B91,BDD_NORD[],3,FALSE)),"",VLOOKUP(B91,BDD_NORD[],3,FALSE))</f>
        <v/>
      </c>
      <c r="E91" s="26" t="str">
        <f>IF(ISNA(VLOOKUP(B91,BDD_NORD[],4,FALSE)),"",VLOOKUP(B91,BDD_NORD[],4,FALSE))</f>
        <v/>
      </c>
      <c r="F91" s="26" t="str">
        <f>IF(ISNA(VLOOKUP(B91,BDD_NORD[],5,FALSE)),"",VLOOKUP(B91,BDD_NORD[],5,FALSE))</f>
        <v/>
      </c>
      <c r="G91" s="26" t="str">
        <f>IF(ISNA(VLOOKUP(B91,BDD_NORD[],6,FALSE)),"",VLOOKUP(B91,BDD_NORD[],6,FALSE))</f>
        <v/>
      </c>
      <c r="H91" s="26" t="str">
        <f>IF(ISNA(VLOOKUP(B91,BDD_NORD[],7,FALSE)),"",VLOOKUP(B91,BDD_NORD[],7,FALSE))</f>
        <v/>
      </c>
      <c r="I91" s="26" t="str">
        <f>IF(ISNA(VLOOKUP(B91,BDD_NORD[],8,FALSE)),"",VLOOKUP(B91,BDD_NORD[],8,FALSE))</f>
        <v/>
      </c>
      <c r="J91" s="26" t="str">
        <f>IF(ISNA(VLOOKUP(B91,BDD_NORD[],9,FALSE)),"",VLOOKUP(B91,BDD_NORD[],9,FALSE))</f>
        <v/>
      </c>
      <c r="K91" s="26" t="str">
        <f>IF(ISNA(VLOOKUP(B91,BDD_NORD[],10,FALSE)),"",VLOOKUP(B91,BDD_NORD[],10,FALSE))</f>
        <v/>
      </c>
      <c r="L91" s="26" t="str">
        <f>IF(ISNA(VLOOKUP(B91,BDD_NORD[],11,FALSE)),"",VLOOKUP(B91,BDD_NORD[],11,FALSE))</f>
        <v/>
      </c>
      <c r="M91" s="26" t="str">
        <f>IF(ISNA(VLOOKUP(B91,BDD_NORD[],12,FALSE)),"",VLOOKUP(B91,BDD_NORD[],12,FALSE))</f>
        <v/>
      </c>
      <c r="N91" s="26" t="str">
        <f>IF(ISNA(VLOOKUP(B91,BDD_NORD[],13,FALSE)),"",VLOOKUP(B91,BDD_NORD[],13,FALSE))</f>
        <v/>
      </c>
    </row>
    <row r="92" spans="2:14" x14ac:dyDescent="0.25">
      <c r="B92" s="25"/>
      <c r="C92" s="26" t="str">
        <f>IF(ISNA(VLOOKUP(B92,BDD_NORD[],2,FALSE)),"",VLOOKUP(B92,BDD_NORD[],2,FALSE))</f>
        <v/>
      </c>
      <c r="D92" s="26" t="str">
        <f>IF(ISNA(VLOOKUP(B92,BDD_NORD[],3,FALSE)),"",VLOOKUP(B92,BDD_NORD[],3,FALSE))</f>
        <v/>
      </c>
      <c r="E92" s="26" t="str">
        <f>IF(ISNA(VLOOKUP(B92,BDD_NORD[],4,FALSE)),"",VLOOKUP(B92,BDD_NORD[],4,FALSE))</f>
        <v/>
      </c>
      <c r="F92" s="26" t="str">
        <f>IF(ISNA(VLOOKUP(B92,BDD_NORD[],5,FALSE)),"",VLOOKUP(B92,BDD_NORD[],5,FALSE))</f>
        <v/>
      </c>
      <c r="G92" s="26" t="str">
        <f>IF(ISNA(VLOOKUP(B92,BDD_NORD[],6,FALSE)),"",VLOOKUP(B92,BDD_NORD[],6,FALSE))</f>
        <v/>
      </c>
      <c r="H92" s="26" t="str">
        <f>IF(ISNA(VLOOKUP(B92,BDD_NORD[],7,FALSE)),"",VLOOKUP(B92,BDD_NORD[],7,FALSE))</f>
        <v/>
      </c>
      <c r="I92" s="26" t="str">
        <f>IF(ISNA(VLOOKUP(B92,BDD_NORD[],8,FALSE)),"",VLOOKUP(B92,BDD_NORD[],8,FALSE))</f>
        <v/>
      </c>
      <c r="J92" s="26" t="str">
        <f>IF(ISNA(VLOOKUP(B92,BDD_NORD[],9,FALSE)),"",VLOOKUP(B92,BDD_NORD[],9,FALSE))</f>
        <v/>
      </c>
      <c r="K92" s="26" t="str">
        <f>IF(ISNA(VLOOKUP(B92,BDD_NORD[],10,FALSE)),"",VLOOKUP(B92,BDD_NORD[],10,FALSE))</f>
        <v/>
      </c>
      <c r="L92" s="26" t="str">
        <f>IF(ISNA(VLOOKUP(B92,BDD_NORD[],11,FALSE)),"",VLOOKUP(B92,BDD_NORD[],11,FALSE))</f>
        <v/>
      </c>
      <c r="M92" s="26" t="str">
        <f>IF(ISNA(VLOOKUP(B92,BDD_NORD[],12,FALSE)),"",VLOOKUP(B92,BDD_NORD[],12,FALSE))</f>
        <v/>
      </c>
      <c r="N92" s="26" t="str">
        <f>IF(ISNA(VLOOKUP(B92,BDD_NORD[],13,FALSE)),"",VLOOKUP(B92,BDD_NORD[],13,FALSE))</f>
        <v/>
      </c>
    </row>
    <row r="93" spans="2:14" x14ac:dyDescent="0.25">
      <c r="B93" s="25"/>
      <c r="C93" s="26" t="str">
        <f>IF(ISNA(VLOOKUP(B93,BDD_NORD[],2,FALSE)),"",VLOOKUP(B93,BDD_NORD[],2,FALSE))</f>
        <v/>
      </c>
      <c r="D93" s="26" t="str">
        <f>IF(ISNA(VLOOKUP(B93,BDD_NORD[],3,FALSE)),"",VLOOKUP(B93,BDD_NORD[],3,FALSE))</f>
        <v/>
      </c>
      <c r="E93" s="26" t="str">
        <f>IF(ISNA(VLOOKUP(B93,BDD_NORD[],4,FALSE)),"",VLOOKUP(B93,BDD_NORD[],4,FALSE))</f>
        <v/>
      </c>
      <c r="F93" s="26" t="str">
        <f>IF(ISNA(VLOOKUP(B93,BDD_NORD[],5,FALSE)),"",VLOOKUP(B93,BDD_NORD[],5,FALSE))</f>
        <v/>
      </c>
      <c r="G93" s="26" t="str">
        <f>IF(ISNA(VLOOKUP(B93,BDD_NORD[],6,FALSE)),"",VLOOKUP(B93,BDD_NORD[],6,FALSE))</f>
        <v/>
      </c>
      <c r="H93" s="26" t="str">
        <f>IF(ISNA(VLOOKUP(B93,BDD_NORD[],7,FALSE)),"",VLOOKUP(B93,BDD_NORD[],7,FALSE))</f>
        <v/>
      </c>
      <c r="I93" s="26" t="str">
        <f>IF(ISNA(VLOOKUP(B93,BDD_NORD[],8,FALSE)),"",VLOOKUP(B93,BDD_NORD[],8,FALSE))</f>
        <v/>
      </c>
      <c r="J93" s="26" t="str">
        <f>IF(ISNA(VLOOKUP(B93,BDD_NORD[],9,FALSE)),"",VLOOKUP(B93,BDD_NORD[],9,FALSE))</f>
        <v/>
      </c>
      <c r="K93" s="26" t="str">
        <f>IF(ISNA(VLOOKUP(B93,BDD_NORD[],10,FALSE)),"",VLOOKUP(B93,BDD_NORD[],10,FALSE))</f>
        <v/>
      </c>
      <c r="L93" s="26" t="str">
        <f>IF(ISNA(VLOOKUP(B93,BDD_NORD[],11,FALSE)),"",VLOOKUP(B93,BDD_NORD[],11,FALSE))</f>
        <v/>
      </c>
      <c r="M93" s="26" t="str">
        <f>IF(ISNA(VLOOKUP(B93,BDD_NORD[],12,FALSE)),"",VLOOKUP(B93,BDD_NORD[],12,FALSE))</f>
        <v/>
      </c>
      <c r="N93" s="26" t="str">
        <f>IF(ISNA(VLOOKUP(B93,BDD_NORD[],13,FALSE)),"",VLOOKUP(B93,BDD_NORD[],13,FALSE))</f>
        <v/>
      </c>
    </row>
    <row r="94" spans="2:14" x14ac:dyDescent="0.25">
      <c r="B94" s="12"/>
      <c r="C94" s="12"/>
      <c r="D94" s="12"/>
      <c r="E94" s="12"/>
      <c r="F94" s="12" t="s">
        <v>263</v>
      </c>
      <c r="G94" s="27">
        <f>COUNTIF(G5:G93,"oui")</f>
        <v>3</v>
      </c>
      <c r="H94" s="27">
        <f t="shared" ref="H94:N94" si="0">COUNTIF(H5:H93,"oui")</f>
        <v>3</v>
      </c>
      <c r="I94" s="27">
        <f t="shared" si="0"/>
        <v>3</v>
      </c>
      <c r="J94" s="27">
        <f t="shared" si="0"/>
        <v>0</v>
      </c>
      <c r="K94" s="27">
        <f t="shared" si="0"/>
        <v>3</v>
      </c>
      <c r="L94" s="27">
        <f t="shared" si="0"/>
        <v>3</v>
      </c>
      <c r="M94" s="27">
        <f t="shared" si="0"/>
        <v>0</v>
      </c>
      <c r="N94" s="27">
        <f t="shared" si="0"/>
        <v>0</v>
      </c>
    </row>
    <row r="95" spans="2:14" x14ac:dyDescent="0.25">
      <c r="B95" s="12"/>
      <c r="C95" s="12"/>
      <c r="D95" s="12"/>
      <c r="E95" s="12"/>
      <c r="F95" s="12" t="s">
        <v>264</v>
      </c>
      <c r="G95" s="27">
        <f>COUNTIF(G6:G94,"non")</f>
        <v>0</v>
      </c>
      <c r="H95" s="27">
        <f t="shared" ref="H95:N95" si="1">COUNTIF(H6:H94,"non")</f>
        <v>0</v>
      </c>
      <c r="I95" s="27">
        <f t="shared" si="1"/>
        <v>0</v>
      </c>
      <c r="J95" s="27">
        <f t="shared" si="1"/>
        <v>2</v>
      </c>
      <c r="K95" s="27">
        <f t="shared" si="1"/>
        <v>0</v>
      </c>
      <c r="L95" s="27">
        <f t="shared" si="1"/>
        <v>0</v>
      </c>
      <c r="M95" s="27">
        <f t="shared" si="1"/>
        <v>2</v>
      </c>
      <c r="N95" s="27">
        <f t="shared" si="1"/>
        <v>2</v>
      </c>
    </row>
    <row r="98" spans="7:7" x14ac:dyDescent="0.25">
      <c r="G98" s="29"/>
    </row>
  </sheetData>
  <mergeCells count="1">
    <mergeCell ref="G3:N3"/>
  </mergeCells>
  <dataValidations count="1">
    <dataValidation type="list" allowBlank="1" showInputMessage="1" showErrorMessage="1" sqref="B5:B93" xr:uid="{00000000-0002-0000-0400-000000000000}">
      <formula1>MAT_NORD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ENGINS</vt:lpstr>
      <vt:lpstr>BDDNORD</vt:lpstr>
      <vt:lpstr>Feuille de garde</vt:lpstr>
      <vt:lpstr>BDDAJA</vt:lpstr>
      <vt:lpstr>Synthese_Aja</vt:lpstr>
      <vt:lpstr>CT_PLG</vt:lpstr>
      <vt:lpstr>CT_SMO</vt:lpstr>
      <vt:lpstr>Equipes</vt:lpstr>
      <vt:lpstr>MAT_NORD</vt:lpstr>
      <vt:lpstr>MATRICULE</vt:lpstr>
      <vt:lpstr>PLG</vt:lpstr>
      <vt:lpstr>SMO</vt:lpstr>
      <vt:lpstr>SPAJA</vt:lpstr>
      <vt:lpstr>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Ange</dc:creator>
  <cp:lastModifiedBy>Luc</cp:lastModifiedBy>
  <cp:lastPrinted>2018-03-19T07:20:42Z</cp:lastPrinted>
  <dcterms:created xsi:type="dcterms:W3CDTF">2018-02-16T16:37:10Z</dcterms:created>
  <dcterms:modified xsi:type="dcterms:W3CDTF">2018-03-28T17:53:29Z</dcterms:modified>
</cp:coreProperties>
</file>