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3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E2183B1D-B565-49F7-8E43-62F35F50D78F}" xr6:coauthVersionLast="37" xr6:coauthVersionMax="37" xr10:uidLastSave="{00000000-0000-0000-0000-000000000000}"/>
  <bookViews>
    <workbookView xWindow="0" yWindow="0" windowWidth="24000" windowHeight="9615" activeTab="1" xr2:uid="{00000000-000D-0000-FFFF-FFFF00000000}"/>
  </bookViews>
  <sheets>
    <sheet name="WF à venir" sheetId="1" r:id="rId1"/>
    <sheet name="Graph par Mois" sheetId="9" r:id="rId2"/>
    <sheet name="Graph par Date" sheetId="6" r:id="rId3"/>
    <sheet name="Graph par Date&amp;Emetteur" sheetId="8" r:id="rId4"/>
    <sheet name="Graph par Date&amp;TypeDoc" sheetId="7" r:id="rId5"/>
    <sheet name="Délai max avant étape SGMOE" sheetId="5" r:id="rId6"/>
    <sheet name="Log" sheetId="4" r:id="rId7"/>
    <sheet name="codes" sheetId="2" r:id="rId8"/>
  </sheets>
  <functionGroups builtInGroupCount="19"/>
  <externalReferences>
    <externalReference r:id="rId9"/>
  </externalReferences>
  <definedNames>
    <definedName name="_xlnm._FilterDatabase" localSheetId="0" hidden="1">'WF à venir'!$B$6:$O$6</definedName>
    <definedName name="dates">OFFSET('Graph par Mois'!$A$4,,,COUNTIF('Graph par Mois'!$A$4:$A$34,"&gt;0"))</definedName>
    <definedName name="prev">OFFSET(dates,,1)</definedName>
    <definedName name="recept">OFFSET(dates,,2)</definedName>
    <definedName name="WF" localSheetId="1">[1]!Tableau4[#Data]</definedName>
    <definedName name="WF">Tableau4[]</definedName>
    <definedName name="WF_a_venir" localSheetId="1">[1]!Tableau1[#Data]</definedName>
    <definedName name="WF_a_venir">Tableau1[]</definedName>
    <definedName name="_xlnm.Print_Area" localSheetId="0">'WF à venir'!$A$1:$P$237</definedName>
  </definedNames>
  <calcPr calcId="179021"/>
  <pivotCaches>
    <pivotCache cacheId="24" r:id="rId10"/>
    <pivotCache cacheId="25" r:id="rId11"/>
    <pivotCache cacheId="26" r:id="rId1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" i="9" l="1"/>
  <c r="A5" i="9" s="1"/>
  <c r="C5" i="9" l="1"/>
  <c r="B5" i="9"/>
  <c r="A6" i="9"/>
  <c r="C4" i="9"/>
  <c r="B4" i="9"/>
  <c r="D653" i="1"/>
  <c r="E653" i="1"/>
  <c r="F653" i="1" s="1"/>
  <c r="L653" i="1"/>
  <c r="M653" i="1" s="1"/>
  <c r="O653" i="1"/>
  <c r="B6" i="9" l="1"/>
  <c r="C6" i="9"/>
  <c r="A7" i="9"/>
  <c r="D648" i="1"/>
  <c r="D649" i="1"/>
  <c r="D650" i="1"/>
  <c r="D651" i="1"/>
  <c r="D652" i="1"/>
  <c r="E648" i="1"/>
  <c r="F648" i="1" s="1"/>
  <c r="E649" i="1"/>
  <c r="F649" i="1" s="1"/>
  <c r="E650" i="1"/>
  <c r="F650" i="1" s="1"/>
  <c r="E651" i="1"/>
  <c r="F651" i="1" s="1"/>
  <c r="E652" i="1"/>
  <c r="F652" i="1" s="1"/>
  <c r="L648" i="1"/>
  <c r="M648" i="1" s="1"/>
  <c r="L649" i="1"/>
  <c r="M649" i="1" s="1"/>
  <c r="L650" i="1"/>
  <c r="M650" i="1" s="1"/>
  <c r="L651" i="1"/>
  <c r="M651" i="1" s="1"/>
  <c r="L652" i="1"/>
  <c r="M652" i="1" s="1"/>
  <c r="O648" i="1"/>
  <c r="O649" i="1"/>
  <c r="O650" i="1"/>
  <c r="O651" i="1"/>
  <c r="O652" i="1"/>
  <c r="B7" i="9" l="1"/>
  <c r="C7" i="9"/>
  <c r="A8" i="9"/>
  <c r="D646" i="1"/>
  <c r="D647" i="1"/>
  <c r="E646" i="1"/>
  <c r="F646" i="1" s="1"/>
  <c r="E647" i="1"/>
  <c r="F647" i="1" s="1"/>
  <c r="L646" i="1"/>
  <c r="M646" i="1" s="1"/>
  <c r="L647" i="1"/>
  <c r="M647" i="1" s="1"/>
  <c r="O646" i="1"/>
  <c r="O647" i="1"/>
  <c r="B8" i="9" l="1"/>
  <c r="C8" i="9"/>
  <c r="A9" i="9"/>
  <c r="D644" i="1"/>
  <c r="D645" i="1"/>
  <c r="E644" i="1"/>
  <c r="F644" i="1" s="1"/>
  <c r="E645" i="1"/>
  <c r="F645" i="1" s="1"/>
  <c r="L644" i="1"/>
  <c r="M644" i="1" s="1"/>
  <c r="L645" i="1"/>
  <c r="M645" i="1" s="1"/>
  <c r="O644" i="1"/>
  <c r="O645" i="1"/>
  <c r="C9" i="9" l="1"/>
  <c r="B9" i="9"/>
  <c r="A10" i="9"/>
  <c r="D641" i="1"/>
  <c r="D642" i="1"/>
  <c r="D643" i="1"/>
  <c r="E641" i="1"/>
  <c r="F641" i="1" s="1"/>
  <c r="E642" i="1"/>
  <c r="F642" i="1" s="1"/>
  <c r="E643" i="1"/>
  <c r="F643" i="1" s="1"/>
  <c r="L641" i="1"/>
  <c r="M641" i="1" s="1"/>
  <c r="L642" i="1"/>
  <c r="M642" i="1" s="1"/>
  <c r="L643" i="1"/>
  <c r="M643" i="1" s="1"/>
  <c r="O641" i="1"/>
  <c r="O642" i="1"/>
  <c r="O643" i="1"/>
  <c r="D632" i="1"/>
  <c r="D633" i="1"/>
  <c r="D634" i="1"/>
  <c r="D635" i="1"/>
  <c r="D636" i="1"/>
  <c r="D637" i="1"/>
  <c r="D638" i="1"/>
  <c r="D639" i="1"/>
  <c r="D640" i="1"/>
  <c r="E632" i="1"/>
  <c r="F632" i="1" s="1"/>
  <c r="E633" i="1"/>
  <c r="F633" i="1" s="1"/>
  <c r="E634" i="1"/>
  <c r="F634" i="1" s="1"/>
  <c r="E635" i="1"/>
  <c r="F635" i="1" s="1"/>
  <c r="E636" i="1"/>
  <c r="F636" i="1" s="1"/>
  <c r="E637" i="1"/>
  <c r="F637" i="1" s="1"/>
  <c r="E638" i="1"/>
  <c r="F638" i="1" s="1"/>
  <c r="E639" i="1"/>
  <c r="F639" i="1" s="1"/>
  <c r="E640" i="1"/>
  <c r="F640" i="1" s="1"/>
  <c r="L632" i="1"/>
  <c r="M632" i="1" s="1"/>
  <c r="L633" i="1"/>
  <c r="M633" i="1" s="1"/>
  <c r="L634" i="1"/>
  <c r="M634" i="1" s="1"/>
  <c r="L635" i="1"/>
  <c r="M635" i="1" s="1"/>
  <c r="L636" i="1"/>
  <c r="M636" i="1" s="1"/>
  <c r="L637" i="1"/>
  <c r="M637" i="1" s="1"/>
  <c r="L638" i="1"/>
  <c r="M638" i="1" s="1"/>
  <c r="L639" i="1"/>
  <c r="M639" i="1" s="1"/>
  <c r="L640" i="1"/>
  <c r="M640" i="1" s="1"/>
  <c r="O632" i="1"/>
  <c r="O633" i="1"/>
  <c r="O634" i="1"/>
  <c r="O635" i="1"/>
  <c r="O636" i="1"/>
  <c r="O637" i="1"/>
  <c r="O638" i="1"/>
  <c r="O639" i="1"/>
  <c r="O640" i="1"/>
  <c r="B10" i="9" l="1"/>
  <c r="C10" i="9"/>
  <c r="A11" i="9"/>
  <c r="D629" i="1"/>
  <c r="D630" i="1"/>
  <c r="D631" i="1"/>
  <c r="E629" i="1"/>
  <c r="F629" i="1" s="1"/>
  <c r="E630" i="1"/>
  <c r="F630" i="1" s="1"/>
  <c r="E631" i="1"/>
  <c r="F631" i="1" s="1"/>
  <c r="L629" i="1"/>
  <c r="M629" i="1" s="1"/>
  <c r="L630" i="1"/>
  <c r="M630" i="1" s="1"/>
  <c r="L631" i="1"/>
  <c r="M631" i="1" s="1"/>
  <c r="O629" i="1"/>
  <c r="O630" i="1"/>
  <c r="O631" i="1"/>
  <c r="D628" i="1"/>
  <c r="E628" i="1"/>
  <c r="F628" i="1" s="1"/>
  <c r="L628" i="1"/>
  <c r="M628" i="1" s="1"/>
  <c r="O628" i="1"/>
  <c r="D627" i="1"/>
  <c r="E627" i="1"/>
  <c r="F627" i="1" s="1"/>
  <c r="L627" i="1"/>
  <c r="M627" i="1" s="1"/>
  <c r="O627" i="1"/>
  <c r="D624" i="1"/>
  <c r="D625" i="1"/>
  <c r="D626" i="1"/>
  <c r="E624" i="1"/>
  <c r="F624" i="1" s="1"/>
  <c r="E625" i="1"/>
  <c r="F625" i="1" s="1"/>
  <c r="E626" i="1"/>
  <c r="F626" i="1" s="1"/>
  <c r="L624" i="1"/>
  <c r="M624" i="1" s="1"/>
  <c r="L625" i="1"/>
  <c r="M625" i="1" s="1"/>
  <c r="L626" i="1"/>
  <c r="M626" i="1" s="1"/>
  <c r="O624" i="1"/>
  <c r="O625" i="1"/>
  <c r="O626" i="1"/>
  <c r="D619" i="1"/>
  <c r="D620" i="1"/>
  <c r="D621" i="1"/>
  <c r="D622" i="1"/>
  <c r="D623" i="1"/>
  <c r="E619" i="1"/>
  <c r="F619" i="1" s="1"/>
  <c r="E620" i="1"/>
  <c r="F620" i="1" s="1"/>
  <c r="E621" i="1"/>
  <c r="F621" i="1" s="1"/>
  <c r="E622" i="1"/>
  <c r="F622" i="1" s="1"/>
  <c r="E623" i="1"/>
  <c r="F623" i="1" s="1"/>
  <c r="L619" i="1"/>
  <c r="M619" i="1" s="1"/>
  <c r="L620" i="1"/>
  <c r="M620" i="1" s="1"/>
  <c r="L621" i="1"/>
  <c r="M621" i="1" s="1"/>
  <c r="L622" i="1"/>
  <c r="M622" i="1" s="1"/>
  <c r="L623" i="1"/>
  <c r="M623" i="1" s="1"/>
  <c r="O619" i="1"/>
  <c r="O620" i="1"/>
  <c r="O621" i="1"/>
  <c r="O622" i="1"/>
  <c r="O623" i="1"/>
  <c r="D611" i="1"/>
  <c r="D612" i="1"/>
  <c r="D613" i="1"/>
  <c r="D614" i="1"/>
  <c r="D615" i="1"/>
  <c r="D616" i="1"/>
  <c r="D617" i="1"/>
  <c r="D618" i="1"/>
  <c r="E611" i="1"/>
  <c r="F611" i="1" s="1"/>
  <c r="E612" i="1"/>
  <c r="F612" i="1" s="1"/>
  <c r="E613" i="1"/>
  <c r="F613" i="1" s="1"/>
  <c r="E614" i="1"/>
  <c r="F614" i="1" s="1"/>
  <c r="E615" i="1"/>
  <c r="F615" i="1" s="1"/>
  <c r="E616" i="1"/>
  <c r="F616" i="1" s="1"/>
  <c r="E617" i="1"/>
  <c r="F617" i="1" s="1"/>
  <c r="E618" i="1"/>
  <c r="F618" i="1" s="1"/>
  <c r="L611" i="1"/>
  <c r="M611" i="1" s="1"/>
  <c r="L612" i="1"/>
  <c r="M612" i="1" s="1"/>
  <c r="L613" i="1"/>
  <c r="M613" i="1" s="1"/>
  <c r="L614" i="1"/>
  <c r="M614" i="1" s="1"/>
  <c r="L615" i="1"/>
  <c r="M615" i="1" s="1"/>
  <c r="L616" i="1"/>
  <c r="M616" i="1" s="1"/>
  <c r="L617" i="1"/>
  <c r="M617" i="1" s="1"/>
  <c r="L618" i="1"/>
  <c r="M618" i="1" s="1"/>
  <c r="O611" i="1"/>
  <c r="O612" i="1"/>
  <c r="O613" i="1"/>
  <c r="O614" i="1"/>
  <c r="O615" i="1"/>
  <c r="O616" i="1"/>
  <c r="O617" i="1"/>
  <c r="O618" i="1"/>
  <c r="D605" i="1"/>
  <c r="D606" i="1"/>
  <c r="D607" i="1"/>
  <c r="D608" i="1"/>
  <c r="D609" i="1"/>
  <c r="D610" i="1"/>
  <c r="E605" i="1"/>
  <c r="F605" i="1" s="1"/>
  <c r="E606" i="1"/>
  <c r="F606" i="1" s="1"/>
  <c r="E607" i="1"/>
  <c r="F607" i="1" s="1"/>
  <c r="E608" i="1"/>
  <c r="F608" i="1" s="1"/>
  <c r="E609" i="1"/>
  <c r="F609" i="1" s="1"/>
  <c r="E610" i="1"/>
  <c r="F610" i="1" s="1"/>
  <c r="L605" i="1"/>
  <c r="M605" i="1" s="1"/>
  <c r="L606" i="1"/>
  <c r="M606" i="1" s="1"/>
  <c r="L607" i="1"/>
  <c r="M607" i="1" s="1"/>
  <c r="L608" i="1"/>
  <c r="M608" i="1" s="1"/>
  <c r="L609" i="1"/>
  <c r="M609" i="1" s="1"/>
  <c r="L610" i="1"/>
  <c r="M610" i="1" s="1"/>
  <c r="O605" i="1"/>
  <c r="O606" i="1"/>
  <c r="O607" i="1"/>
  <c r="O608" i="1"/>
  <c r="O609" i="1"/>
  <c r="O610" i="1"/>
  <c r="B11" i="9" l="1"/>
  <c r="C11" i="9"/>
  <c r="A12" i="9"/>
  <c r="L603" i="1"/>
  <c r="M603" i="1" s="1"/>
  <c r="L604" i="1"/>
  <c r="M604" i="1" s="1"/>
  <c r="O603" i="1"/>
  <c r="O604" i="1"/>
  <c r="C12" i="9" l="1"/>
  <c r="B12" i="9"/>
  <c r="A13" i="9"/>
  <c r="L602" i="1"/>
  <c r="M602" i="1" s="1"/>
  <c r="O602" i="1"/>
  <c r="C13" i="9" l="1"/>
  <c r="B13" i="9"/>
  <c r="A14" i="9"/>
  <c r="D597" i="1"/>
  <c r="D598" i="1"/>
  <c r="D599" i="1"/>
  <c r="D600" i="1"/>
  <c r="D601" i="1"/>
  <c r="D602" i="1"/>
  <c r="D603" i="1"/>
  <c r="D604" i="1"/>
  <c r="E597" i="1"/>
  <c r="E598" i="1"/>
  <c r="F598" i="1" s="1"/>
  <c r="E599" i="1"/>
  <c r="F599" i="1" s="1"/>
  <c r="E600" i="1"/>
  <c r="F600" i="1" s="1"/>
  <c r="E601" i="1"/>
  <c r="F601" i="1" s="1"/>
  <c r="E602" i="1"/>
  <c r="F602" i="1" s="1"/>
  <c r="E603" i="1"/>
  <c r="F603" i="1" s="1"/>
  <c r="E604" i="1"/>
  <c r="F604" i="1" s="1"/>
  <c r="F597" i="1"/>
  <c r="L596" i="1"/>
  <c r="M596" i="1" s="1"/>
  <c r="L597" i="1"/>
  <c r="M597" i="1" s="1"/>
  <c r="L598" i="1"/>
  <c r="M598" i="1" s="1"/>
  <c r="L599" i="1"/>
  <c r="M599" i="1" s="1"/>
  <c r="L600" i="1"/>
  <c r="M600" i="1" s="1"/>
  <c r="L601" i="1"/>
  <c r="M601" i="1" s="1"/>
  <c r="O596" i="1"/>
  <c r="O597" i="1"/>
  <c r="O598" i="1"/>
  <c r="O599" i="1"/>
  <c r="O600" i="1"/>
  <c r="O601" i="1"/>
  <c r="B14" i="9" l="1"/>
  <c r="C14" i="9"/>
  <c r="A15" i="9"/>
  <c r="L595" i="1"/>
  <c r="M595" i="1" s="1"/>
  <c r="O595" i="1"/>
  <c r="B15" i="9" l="1"/>
  <c r="C15" i="9"/>
  <c r="A16" i="9"/>
  <c r="D585" i="1"/>
  <c r="D586" i="1"/>
  <c r="D587" i="1"/>
  <c r="D588" i="1"/>
  <c r="D589" i="1"/>
  <c r="D590" i="1"/>
  <c r="D591" i="1"/>
  <c r="D592" i="1"/>
  <c r="D593" i="1"/>
  <c r="D594" i="1"/>
  <c r="D595" i="1"/>
  <c r="D596" i="1"/>
  <c r="E585" i="1"/>
  <c r="F585" i="1" s="1"/>
  <c r="E586" i="1"/>
  <c r="F586" i="1" s="1"/>
  <c r="E587" i="1"/>
  <c r="F587" i="1" s="1"/>
  <c r="E588" i="1"/>
  <c r="F588" i="1" s="1"/>
  <c r="E589" i="1"/>
  <c r="E590" i="1"/>
  <c r="F590" i="1" s="1"/>
  <c r="E591" i="1"/>
  <c r="F591" i="1" s="1"/>
  <c r="E592" i="1"/>
  <c r="F592" i="1" s="1"/>
  <c r="E593" i="1"/>
  <c r="F593" i="1" s="1"/>
  <c r="E594" i="1"/>
  <c r="F594" i="1" s="1"/>
  <c r="E595" i="1"/>
  <c r="F595" i="1" s="1"/>
  <c r="E596" i="1"/>
  <c r="F596" i="1" s="1"/>
  <c r="F589" i="1"/>
  <c r="L585" i="1"/>
  <c r="M585" i="1" s="1"/>
  <c r="L586" i="1"/>
  <c r="M586" i="1" s="1"/>
  <c r="L587" i="1"/>
  <c r="M587" i="1" s="1"/>
  <c r="L588" i="1"/>
  <c r="M588" i="1" s="1"/>
  <c r="L589" i="1"/>
  <c r="M589" i="1" s="1"/>
  <c r="L590" i="1"/>
  <c r="M590" i="1" s="1"/>
  <c r="L591" i="1"/>
  <c r="M591" i="1" s="1"/>
  <c r="L592" i="1"/>
  <c r="M592" i="1" s="1"/>
  <c r="L593" i="1"/>
  <c r="M593" i="1" s="1"/>
  <c r="L594" i="1"/>
  <c r="M594" i="1" s="1"/>
  <c r="O585" i="1"/>
  <c r="O586" i="1"/>
  <c r="O587" i="1"/>
  <c r="O588" i="1"/>
  <c r="O589" i="1"/>
  <c r="O590" i="1"/>
  <c r="O591" i="1"/>
  <c r="O592" i="1"/>
  <c r="O593" i="1"/>
  <c r="O594" i="1"/>
  <c r="B16" i="9" l="1"/>
  <c r="C16" i="9"/>
  <c r="A17" i="9"/>
  <c r="D583" i="1"/>
  <c r="D584" i="1"/>
  <c r="E583" i="1"/>
  <c r="F583" i="1" s="1"/>
  <c r="E584" i="1"/>
  <c r="F584" i="1" s="1"/>
  <c r="L583" i="1"/>
  <c r="M583" i="1" s="1"/>
  <c r="L584" i="1"/>
  <c r="M584" i="1" s="1"/>
  <c r="O583" i="1"/>
  <c r="O584" i="1"/>
  <c r="D579" i="1"/>
  <c r="D580" i="1"/>
  <c r="D581" i="1"/>
  <c r="D582" i="1"/>
  <c r="E579" i="1"/>
  <c r="F579" i="1" s="1"/>
  <c r="E580" i="1"/>
  <c r="F580" i="1" s="1"/>
  <c r="E581" i="1"/>
  <c r="F581" i="1" s="1"/>
  <c r="E582" i="1"/>
  <c r="F582" i="1" s="1"/>
  <c r="L579" i="1"/>
  <c r="M579" i="1" s="1"/>
  <c r="L580" i="1"/>
  <c r="M580" i="1" s="1"/>
  <c r="L581" i="1"/>
  <c r="M581" i="1" s="1"/>
  <c r="L582" i="1"/>
  <c r="M582" i="1" s="1"/>
  <c r="O579" i="1"/>
  <c r="O580" i="1"/>
  <c r="O581" i="1"/>
  <c r="O582" i="1"/>
  <c r="C17" i="9" l="1"/>
  <c r="B17" i="9"/>
  <c r="A18" i="9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E558" i="1"/>
  <c r="F558" i="1" s="1"/>
  <c r="E559" i="1"/>
  <c r="F559" i="1" s="1"/>
  <c r="E560" i="1"/>
  <c r="F560" i="1" s="1"/>
  <c r="E561" i="1"/>
  <c r="F561" i="1" s="1"/>
  <c r="E562" i="1"/>
  <c r="F562" i="1" s="1"/>
  <c r="E563" i="1"/>
  <c r="E564" i="1"/>
  <c r="F564" i="1" s="1"/>
  <c r="E565" i="1"/>
  <c r="F565" i="1" s="1"/>
  <c r="E566" i="1"/>
  <c r="F566" i="1" s="1"/>
  <c r="E567" i="1"/>
  <c r="F567" i="1" s="1"/>
  <c r="E568" i="1"/>
  <c r="F568" i="1" s="1"/>
  <c r="E569" i="1"/>
  <c r="F569" i="1" s="1"/>
  <c r="E570" i="1"/>
  <c r="F570" i="1" s="1"/>
  <c r="E571" i="1"/>
  <c r="F571" i="1" s="1"/>
  <c r="E572" i="1"/>
  <c r="F572" i="1" s="1"/>
  <c r="E573" i="1"/>
  <c r="F573" i="1" s="1"/>
  <c r="E574" i="1"/>
  <c r="F574" i="1" s="1"/>
  <c r="E575" i="1"/>
  <c r="F575" i="1" s="1"/>
  <c r="E576" i="1"/>
  <c r="F576" i="1" s="1"/>
  <c r="E577" i="1"/>
  <c r="F577" i="1" s="1"/>
  <c r="E578" i="1"/>
  <c r="F578" i="1" s="1"/>
  <c r="F563" i="1"/>
  <c r="L558" i="1"/>
  <c r="M558" i="1" s="1"/>
  <c r="L559" i="1"/>
  <c r="M559" i="1" s="1"/>
  <c r="L560" i="1"/>
  <c r="M560" i="1" s="1"/>
  <c r="L561" i="1"/>
  <c r="M561" i="1" s="1"/>
  <c r="L562" i="1"/>
  <c r="M562" i="1" s="1"/>
  <c r="L563" i="1"/>
  <c r="M563" i="1" s="1"/>
  <c r="L564" i="1"/>
  <c r="M564" i="1" s="1"/>
  <c r="L565" i="1"/>
  <c r="M565" i="1" s="1"/>
  <c r="L566" i="1"/>
  <c r="M566" i="1" s="1"/>
  <c r="L567" i="1"/>
  <c r="M567" i="1" s="1"/>
  <c r="L568" i="1"/>
  <c r="M568" i="1" s="1"/>
  <c r="L569" i="1"/>
  <c r="M569" i="1" s="1"/>
  <c r="L570" i="1"/>
  <c r="M570" i="1" s="1"/>
  <c r="L571" i="1"/>
  <c r="M571" i="1" s="1"/>
  <c r="L572" i="1"/>
  <c r="M572" i="1" s="1"/>
  <c r="L573" i="1"/>
  <c r="M573" i="1" s="1"/>
  <c r="L574" i="1"/>
  <c r="M574" i="1" s="1"/>
  <c r="L575" i="1"/>
  <c r="M575" i="1" s="1"/>
  <c r="L576" i="1"/>
  <c r="M576" i="1" s="1"/>
  <c r="L577" i="1"/>
  <c r="M577" i="1" s="1"/>
  <c r="L578" i="1"/>
  <c r="M578" i="1" s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B18" i="9" l="1"/>
  <c r="C18" i="9"/>
  <c r="A19" i="9"/>
  <c r="D555" i="1"/>
  <c r="D556" i="1"/>
  <c r="D557" i="1"/>
  <c r="E555" i="1"/>
  <c r="F555" i="1" s="1"/>
  <c r="E556" i="1"/>
  <c r="F556" i="1" s="1"/>
  <c r="E557" i="1"/>
  <c r="F557" i="1" s="1"/>
  <c r="L555" i="1"/>
  <c r="M555" i="1" s="1"/>
  <c r="L556" i="1"/>
  <c r="M556" i="1" s="1"/>
  <c r="L557" i="1"/>
  <c r="M557" i="1" s="1"/>
  <c r="O555" i="1"/>
  <c r="O556" i="1"/>
  <c r="O557" i="1"/>
  <c r="D554" i="1"/>
  <c r="E554" i="1"/>
  <c r="F554" i="1" s="1"/>
  <c r="L554" i="1"/>
  <c r="M554" i="1" s="1"/>
  <c r="O554" i="1"/>
  <c r="D551" i="1"/>
  <c r="D552" i="1"/>
  <c r="D553" i="1"/>
  <c r="E551" i="1"/>
  <c r="F551" i="1" s="1"/>
  <c r="E552" i="1"/>
  <c r="F552" i="1" s="1"/>
  <c r="E553" i="1"/>
  <c r="F553" i="1" s="1"/>
  <c r="L551" i="1"/>
  <c r="M551" i="1" s="1"/>
  <c r="L552" i="1"/>
  <c r="M552" i="1" s="1"/>
  <c r="L553" i="1"/>
  <c r="M553" i="1" s="1"/>
  <c r="O551" i="1"/>
  <c r="O552" i="1"/>
  <c r="O553" i="1"/>
  <c r="B19" i="9" l="1"/>
  <c r="C19" i="9"/>
  <c r="A20" i="9"/>
  <c r="D550" i="1"/>
  <c r="E550" i="1"/>
  <c r="F550" i="1" s="1"/>
  <c r="L550" i="1"/>
  <c r="M550" i="1" s="1"/>
  <c r="O550" i="1"/>
  <c r="C20" i="9" l="1"/>
  <c r="B20" i="9"/>
  <c r="A21" i="9"/>
  <c r="D545" i="1"/>
  <c r="D546" i="1"/>
  <c r="D547" i="1"/>
  <c r="D548" i="1"/>
  <c r="D549" i="1"/>
  <c r="E545" i="1"/>
  <c r="F545" i="1" s="1"/>
  <c r="E546" i="1"/>
  <c r="F546" i="1" s="1"/>
  <c r="E547" i="1"/>
  <c r="F547" i="1" s="1"/>
  <c r="E548" i="1"/>
  <c r="F548" i="1" s="1"/>
  <c r="E549" i="1"/>
  <c r="F549" i="1" s="1"/>
  <c r="L540" i="1"/>
  <c r="M540" i="1" s="1"/>
  <c r="L541" i="1"/>
  <c r="M541" i="1" s="1"/>
  <c r="L542" i="1"/>
  <c r="M542" i="1" s="1"/>
  <c r="L543" i="1"/>
  <c r="M543" i="1" s="1"/>
  <c r="L544" i="1"/>
  <c r="M544" i="1" s="1"/>
  <c r="L545" i="1"/>
  <c r="M545" i="1" s="1"/>
  <c r="L546" i="1"/>
  <c r="M546" i="1" s="1"/>
  <c r="L547" i="1"/>
  <c r="M547" i="1" s="1"/>
  <c r="L548" i="1"/>
  <c r="M548" i="1" s="1"/>
  <c r="L549" i="1"/>
  <c r="M549" i="1" s="1"/>
  <c r="O540" i="1"/>
  <c r="O541" i="1"/>
  <c r="O542" i="1"/>
  <c r="O543" i="1"/>
  <c r="O544" i="1"/>
  <c r="O545" i="1"/>
  <c r="O546" i="1"/>
  <c r="O547" i="1"/>
  <c r="O548" i="1"/>
  <c r="O549" i="1"/>
  <c r="C21" i="9" l="1"/>
  <c r="B21" i="9"/>
  <c r="A22" i="9"/>
  <c r="D537" i="1"/>
  <c r="D538" i="1"/>
  <c r="D539" i="1"/>
  <c r="D540" i="1"/>
  <c r="D541" i="1"/>
  <c r="D542" i="1"/>
  <c r="D543" i="1"/>
  <c r="D544" i="1"/>
  <c r="E537" i="1"/>
  <c r="F537" i="1" s="1"/>
  <c r="E538" i="1"/>
  <c r="F538" i="1" s="1"/>
  <c r="E539" i="1"/>
  <c r="F539" i="1" s="1"/>
  <c r="E540" i="1"/>
  <c r="F540" i="1" s="1"/>
  <c r="E541" i="1"/>
  <c r="F541" i="1" s="1"/>
  <c r="E542" i="1"/>
  <c r="F542" i="1" s="1"/>
  <c r="E543" i="1"/>
  <c r="F543" i="1" s="1"/>
  <c r="E544" i="1"/>
  <c r="F544" i="1" s="1"/>
  <c r="L537" i="1"/>
  <c r="M537" i="1" s="1"/>
  <c r="L538" i="1"/>
  <c r="M538" i="1" s="1"/>
  <c r="L539" i="1"/>
  <c r="M539" i="1" s="1"/>
  <c r="O537" i="1"/>
  <c r="O538" i="1"/>
  <c r="O539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E523" i="1"/>
  <c r="F523" i="1" s="1"/>
  <c r="E524" i="1"/>
  <c r="F524" i="1" s="1"/>
  <c r="E525" i="1"/>
  <c r="F525" i="1" s="1"/>
  <c r="E526" i="1"/>
  <c r="F526" i="1" s="1"/>
  <c r="E527" i="1"/>
  <c r="F527" i="1" s="1"/>
  <c r="E528" i="1"/>
  <c r="F528" i="1" s="1"/>
  <c r="E529" i="1"/>
  <c r="F529" i="1" s="1"/>
  <c r="E530" i="1"/>
  <c r="F530" i="1" s="1"/>
  <c r="E531" i="1"/>
  <c r="F531" i="1" s="1"/>
  <c r="E532" i="1"/>
  <c r="F532" i="1" s="1"/>
  <c r="E533" i="1"/>
  <c r="F533" i="1" s="1"/>
  <c r="E534" i="1"/>
  <c r="F534" i="1" s="1"/>
  <c r="E535" i="1"/>
  <c r="F535" i="1" s="1"/>
  <c r="E536" i="1"/>
  <c r="F536" i="1" s="1"/>
  <c r="L523" i="1"/>
  <c r="M523" i="1" s="1"/>
  <c r="L524" i="1"/>
  <c r="M524" i="1" s="1"/>
  <c r="L525" i="1"/>
  <c r="M525" i="1" s="1"/>
  <c r="L526" i="1"/>
  <c r="M526" i="1" s="1"/>
  <c r="L527" i="1"/>
  <c r="M527" i="1" s="1"/>
  <c r="L528" i="1"/>
  <c r="M528" i="1" s="1"/>
  <c r="L529" i="1"/>
  <c r="M529" i="1" s="1"/>
  <c r="L530" i="1"/>
  <c r="M530" i="1" s="1"/>
  <c r="L531" i="1"/>
  <c r="M531" i="1" s="1"/>
  <c r="L532" i="1"/>
  <c r="M532" i="1" s="1"/>
  <c r="L533" i="1"/>
  <c r="M533" i="1" s="1"/>
  <c r="L534" i="1"/>
  <c r="M534" i="1" s="1"/>
  <c r="L535" i="1"/>
  <c r="M535" i="1" s="1"/>
  <c r="L536" i="1"/>
  <c r="M536" i="1" s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B22" i="9" l="1"/>
  <c r="C22" i="9"/>
  <c r="A23" i="9"/>
  <c r="D522" i="1"/>
  <c r="E522" i="1"/>
  <c r="F522" i="1" s="1"/>
  <c r="L522" i="1"/>
  <c r="M522" i="1" s="1"/>
  <c r="O522" i="1"/>
  <c r="B23" i="9" l="1"/>
  <c r="C23" i="9"/>
  <c r="A24" i="9"/>
  <c r="D519" i="1"/>
  <c r="D520" i="1"/>
  <c r="D521" i="1"/>
  <c r="E519" i="1"/>
  <c r="F519" i="1" s="1"/>
  <c r="E520" i="1"/>
  <c r="F520" i="1" s="1"/>
  <c r="E521" i="1"/>
  <c r="F521" i="1" s="1"/>
  <c r="L519" i="1"/>
  <c r="M519" i="1" s="1"/>
  <c r="L520" i="1"/>
  <c r="M520" i="1" s="1"/>
  <c r="L521" i="1"/>
  <c r="M521" i="1" s="1"/>
  <c r="O519" i="1"/>
  <c r="O520" i="1"/>
  <c r="O521" i="1"/>
  <c r="D517" i="1"/>
  <c r="D518" i="1"/>
  <c r="E517" i="1"/>
  <c r="F517" i="1" s="1"/>
  <c r="E518" i="1"/>
  <c r="F518" i="1" s="1"/>
  <c r="L517" i="1"/>
  <c r="M517" i="1" s="1"/>
  <c r="L518" i="1"/>
  <c r="M518" i="1" s="1"/>
  <c r="O517" i="1"/>
  <c r="O518" i="1"/>
  <c r="D508" i="1"/>
  <c r="D509" i="1"/>
  <c r="D510" i="1"/>
  <c r="D511" i="1"/>
  <c r="D512" i="1"/>
  <c r="D513" i="1"/>
  <c r="D514" i="1"/>
  <c r="D515" i="1"/>
  <c r="D516" i="1"/>
  <c r="E508" i="1"/>
  <c r="F508" i="1" s="1"/>
  <c r="E509" i="1"/>
  <c r="F509" i="1" s="1"/>
  <c r="E510" i="1"/>
  <c r="F510" i="1" s="1"/>
  <c r="E511" i="1"/>
  <c r="F511" i="1" s="1"/>
  <c r="E512" i="1"/>
  <c r="F512" i="1" s="1"/>
  <c r="E513" i="1"/>
  <c r="F513" i="1" s="1"/>
  <c r="E514" i="1"/>
  <c r="F514" i="1" s="1"/>
  <c r="E515" i="1"/>
  <c r="F515" i="1" s="1"/>
  <c r="E516" i="1"/>
  <c r="F516" i="1" s="1"/>
  <c r="L508" i="1"/>
  <c r="M508" i="1" s="1"/>
  <c r="L509" i="1"/>
  <c r="M509" i="1" s="1"/>
  <c r="L510" i="1"/>
  <c r="M510" i="1" s="1"/>
  <c r="L511" i="1"/>
  <c r="M511" i="1" s="1"/>
  <c r="L512" i="1"/>
  <c r="M512" i="1" s="1"/>
  <c r="L513" i="1"/>
  <c r="M513" i="1" s="1"/>
  <c r="L514" i="1"/>
  <c r="M514" i="1" s="1"/>
  <c r="L515" i="1"/>
  <c r="M515" i="1" s="1"/>
  <c r="L516" i="1"/>
  <c r="M516" i="1" s="1"/>
  <c r="O508" i="1"/>
  <c r="O509" i="1"/>
  <c r="O510" i="1"/>
  <c r="O511" i="1"/>
  <c r="O512" i="1"/>
  <c r="O513" i="1"/>
  <c r="O514" i="1"/>
  <c r="O515" i="1"/>
  <c r="O516" i="1"/>
  <c r="D499" i="1"/>
  <c r="D500" i="1"/>
  <c r="D501" i="1"/>
  <c r="D502" i="1"/>
  <c r="D503" i="1"/>
  <c r="D504" i="1"/>
  <c r="D505" i="1"/>
  <c r="D506" i="1"/>
  <c r="D507" i="1"/>
  <c r="E499" i="1"/>
  <c r="F499" i="1" s="1"/>
  <c r="E500" i="1"/>
  <c r="F500" i="1" s="1"/>
  <c r="E501" i="1"/>
  <c r="F501" i="1" s="1"/>
  <c r="E502" i="1"/>
  <c r="F502" i="1" s="1"/>
  <c r="E503" i="1"/>
  <c r="F503" i="1" s="1"/>
  <c r="E504" i="1"/>
  <c r="F504" i="1" s="1"/>
  <c r="E505" i="1"/>
  <c r="F505" i="1" s="1"/>
  <c r="E506" i="1"/>
  <c r="F506" i="1" s="1"/>
  <c r="E507" i="1"/>
  <c r="F507" i="1" s="1"/>
  <c r="L499" i="1"/>
  <c r="M499" i="1" s="1"/>
  <c r="L500" i="1"/>
  <c r="M500" i="1" s="1"/>
  <c r="L501" i="1"/>
  <c r="M501" i="1" s="1"/>
  <c r="L502" i="1"/>
  <c r="M502" i="1" s="1"/>
  <c r="L503" i="1"/>
  <c r="M503" i="1" s="1"/>
  <c r="L504" i="1"/>
  <c r="M504" i="1" s="1"/>
  <c r="L505" i="1"/>
  <c r="M505" i="1" s="1"/>
  <c r="L506" i="1"/>
  <c r="M506" i="1" s="1"/>
  <c r="L507" i="1"/>
  <c r="M507" i="1" s="1"/>
  <c r="O499" i="1"/>
  <c r="O500" i="1"/>
  <c r="O501" i="1"/>
  <c r="O502" i="1"/>
  <c r="O503" i="1"/>
  <c r="O504" i="1"/>
  <c r="O505" i="1"/>
  <c r="O506" i="1"/>
  <c r="O507" i="1"/>
  <c r="B24" i="9" l="1"/>
  <c r="C24" i="9"/>
  <c r="A25" i="9"/>
  <c r="D498" i="1"/>
  <c r="E498" i="1"/>
  <c r="F498" i="1" s="1"/>
  <c r="L498" i="1"/>
  <c r="M498" i="1" s="1"/>
  <c r="O498" i="1"/>
  <c r="D497" i="1"/>
  <c r="E497" i="1"/>
  <c r="F497" i="1" s="1"/>
  <c r="L497" i="1"/>
  <c r="M497" i="1" s="1"/>
  <c r="O497" i="1"/>
  <c r="D494" i="1"/>
  <c r="D495" i="1"/>
  <c r="D496" i="1"/>
  <c r="E494" i="1"/>
  <c r="F494" i="1" s="1"/>
  <c r="E495" i="1"/>
  <c r="F495" i="1" s="1"/>
  <c r="E496" i="1"/>
  <c r="F496" i="1" s="1"/>
  <c r="L494" i="1"/>
  <c r="M494" i="1" s="1"/>
  <c r="L495" i="1"/>
  <c r="M495" i="1" s="1"/>
  <c r="L496" i="1"/>
  <c r="M496" i="1" s="1"/>
  <c r="O494" i="1"/>
  <c r="O495" i="1"/>
  <c r="O496" i="1"/>
  <c r="C25" i="9" l="1"/>
  <c r="B25" i="9"/>
  <c r="A26" i="9"/>
  <c r="D482" i="1"/>
  <c r="D483" i="1"/>
  <c r="D484" i="1"/>
  <c r="D485" i="1"/>
  <c r="D486" i="1"/>
  <c r="D487" i="1"/>
  <c r="D488" i="1"/>
  <c r="D489" i="1"/>
  <c r="D490" i="1"/>
  <c r="D491" i="1"/>
  <c r="D492" i="1"/>
  <c r="D493" i="1"/>
  <c r="E482" i="1"/>
  <c r="F482" i="1" s="1"/>
  <c r="E483" i="1"/>
  <c r="F483" i="1" s="1"/>
  <c r="E484" i="1"/>
  <c r="F484" i="1" s="1"/>
  <c r="E485" i="1"/>
  <c r="F485" i="1" s="1"/>
  <c r="E486" i="1"/>
  <c r="E487" i="1"/>
  <c r="F487" i="1" s="1"/>
  <c r="E488" i="1"/>
  <c r="F488" i="1" s="1"/>
  <c r="E489" i="1"/>
  <c r="F489" i="1" s="1"/>
  <c r="E490" i="1"/>
  <c r="F490" i="1" s="1"/>
  <c r="E491" i="1"/>
  <c r="F491" i="1" s="1"/>
  <c r="E492" i="1"/>
  <c r="F492" i="1" s="1"/>
  <c r="E493" i="1"/>
  <c r="F493" i="1" s="1"/>
  <c r="F486" i="1"/>
  <c r="L482" i="1"/>
  <c r="M482" i="1" s="1"/>
  <c r="L483" i="1"/>
  <c r="M483" i="1" s="1"/>
  <c r="L484" i="1"/>
  <c r="M484" i="1" s="1"/>
  <c r="L485" i="1"/>
  <c r="M485" i="1" s="1"/>
  <c r="L486" i="1"/>
  <c r="M486" i="1" s="1"/>
  <c r="L487" i="1"/>
  <c r="M487" i="1" s="1"/>
  <c r="L488" i="1"/>
  <c r="M488" i="1" s="1"/>
  <c r="L489" i="1"/>
  <c r="M489" i="1" s="1"/>
  <c r="L490" i="1"/>
  <c r="M490" i="1" s="1"/>
  <c r="L491" i="1"/>
  <c r="M491" i="1" s="1"/>
  <c r="L492" i="1"/>
  <c r="M492" i="1" s="1"/>
  <c r="L493" i="1"/>
  <c r="M493" i="1" s="1"/>
  <c r="O482" i="1"/>
  <c r="O483" i="1"/>
  <c r="O484" i="1"/>
  <c r="O485" i="1"/>
  <c r="O486" i="1"/>
  <c r="O487" i="1"/>
  <c r="O488" i="1"/>
  <c r="O489" i="1"/>
  <c r="O490" i="1"/>
  <c r="O491" i="1"/>
  <c r="O492" i="1"/>
  <c r="O493" i="1"/>
  <c r="L481" i="1"/>
  <c r="M481" i="1" s="1"/>
  <c r="O481" i="1"/>
  <c r="B26" i="9" l="1"/>
  <c r="C26" i="9"/>
  <c r="A27" i="9"/>
  <c r="L480" i="1"/>
  <c r="M480" i="1" s="1"/>
  <c r="O480" i="1"/>
  <c r="B27" i="9" l="1"/>
  <c r="C27" i="9"/>
  <c r="A28" i="9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E467" i="1"/>
  <c r="F467" i="1" s="1"/>
  <c r="E468" i="1"/>
  <c r="F468" i="1" s="1"/>
  <c r="E469" i="1"/>
  <c r="F469" i="1" s="1"/>
  <c r="E470" i="1"/>
  <c r="F470" i="1" s="1"/>
  <c r="E471" i="1"/>
  <c r="F471" i="1" s="1"/>
  <c r="E472" i="1"/>
  <c r="F472" i="1" s="1"/>
  <c r="E473" i="1"/>
  <c r="F473" i="1" s="1"/>
  <c r="E474" i="1"/>
  <c r="F474" i="1" s="1"/>
  <c r="E475" i="1"/>
  <c r="F475" i="1" s="1"/>
  <c r="E476" i="1"/>
  <c r="F476" i="1" s="1"/>
  <c r="E477" i="1"/>
  <c r="F477" i="1" s="1"/>
  <c r="E478" i="1"/>
  <c r="F478" i="1" s="1"/>
  <c r="E479" i="1"/>
  <c r="F479" i="1" s="1"/>
  <c r="E480" i="1"/>
  <c r="F480" i="1" s="1"/>
  <c r="E481" i="1"/>
  <c r="F481" i="1" s="1"/>
  <c r="L467" i="1"/>
  <c r="M467" i="1" s="1"/>
  <c r="L468" i="1"/>
  <c r="M468" i="1" s="1"/>
  <c r="L469" i="1"/>
  <c r="M469" i="1" s="1"/>
  <c r="L470" i="1"/>
  <c r="M470" i="1" s="1"/>
  <c r="L471" i="1"/>
  <c r="M471" i="1" s="1"/>
  <c r="L472" i="1"/>
  <c r="M472" i="1" s="1"/>
  <c r="L473" i="1"/>
  <c r="M473" i="1" s="1"/>
  <c r="L474" i="1"/>
  <c r="M474" i="1" s="1"/>
  <c r="L475" i="1"/>
  <c r="M475" i="1" s="1"/>
  <c r="L476" i="1"/>
  <c r="M476" i="1" s="1"/>
  <c r="L477" i="1"/>
  <c r="M477" i="1" s="1"/>
  <c r="L478" i="1"/>
  <c r="M478" i="1" s="1"/>
  <c r="L479" i="1"/>
  <c r="M479" i="1" s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C28" i="9" l="1"/>
  <c r="B28" i="9"/>
  <c r="A29" i="9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E449" i="1"/>
  <c r="F449" i="1" s="1"/>
  <c r="E450" i="1"/>
  <c r="F450" i="1" s="1"/>
  <c r="E451" i="1"/>
  <c r="F451" i="1" s="1"/>
  <c r="E452" i="1"/>
  <c r="F452" i="1" s="1"/>
  <c r="E453" i="1"/>
  <c r="F453" i="1" s="1"/>
  <c r="E454" i="1"/>
  <c r="F454" i="1" s="1"/>
  <c r="E455" i="1"/>
  <c r="F455" i="1" s="1"/>
  <c r="E456" i="1"/>
  <c r="F456" i="1" s="1"/>
  <c r="E457" i="1"/>
  <c r="F457" i="1" s="1"/>
  <c r="E458" i="1"/>
  <c r="F458" i="1" s="1"/>
  <c r="E459" i="1"/>
  <c r="F459" i="1" s="1"/>
  <c r="E460" i="1"/>
  <c r="F460" i="1" s="1"/>
  <c r="E461" i="1"/>
  <c r="F461" i="1" s="1"/>
  <c r="E462" i="1"/>
  <c r="F462" i="1" s="1"/>
  <c r="E463" i="1"/>
  <c r="F463" i="1" s="1"/>
  <c r="E464" i="1"/>
  <c r="F464" i="1" s="1"/>
  <c r="E465" i="1"/>
  <c r="F465" i="1" s="1"/>
  <c r="E466" i="1"/>
  <c r="F466" i="1" s="1"/>
  <c r="L449" i="1"/>
  <c r="M449" i="1" s="1"/>
  <c r="L450" i="1"/>
  <c r="M450" i="1" s="1"/>
  <c r="L451" i="1"/>
  <c r="M451" i="1" s="1"/>
  <c r="L452" i="1"/>
  <c r="M452" i="1" s="1"/>
  <c r="L453" i="1"/>
  <c r="M453" i="1" s="1"/>
  <c r="L454" i="1"/>
  <c r="M454" i="1" s="1"/>
  <c r="L455" i="1"/>
  <c r="M455" i="1" s="1"/>
  <c r="L456" i="1"/>
  <c r="M456" i="1" s="1"/>
  <c r="L457" i="1"/>
  <c r="M457" i="1" s="1"/>
  <c r="L458" i="1"/>
  <c r="M458" i="1" s="1"/>
  <c r="L459" i="1"/>
  <c r="M459" i="1" s="1"/>
  <c r="L460" i="1"/>
  <c r="M460" i="1" s="1"/>
  <c r="L461" i="1"/>
  <c r="M461" i="1" s="1"/>
  <c r="L462" i="1"/>
  <c r="M462" i="1" s="1"/>
  <c r="L463" i="1"/>
  <c r="M463" i="1" s="1"/>
  <c r="L464" i="1"/>
  <c r="M464" i="1" s="1"/>
  <c r="L465" i="1"/>
  <c r="M465" i="1" s="1"/>
  <c r="L466" i="1"/>
  <c r="M466" i="1" s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C29" i="9" l="1"/>
  <c r="B29" i="9"/>
  <c r="A30" i="9"/>
  <c r="L381" i="1"/>
  <c r="B30" i="9" l="1"/>
  <c r="C30" i="9"/>
  <c r="A31" i="9"/>
  <c r="D444" i="1"/>
  <c r="D445" i="1"/>
  <c r="D446" i="1"/>
  <c r="D447" i="1"/>
  <c r="D448" i="1"/>
  <c r="E444" i="1"/>
  <c r="F444" i="1" s="1"/>
  <c r="E445" i="1"/>
  <c r="F445" i="1" s="1"/>
  <c r="E446" i="1"/>
  <c r="F446" i="1" s="1"/>
  <c r="E447" i="1"/>
  <c r="F447" i="1" s="1"/>
  <c r="E448" i="1"/>
  <c r="F448" i="1" s="1"/>
  <c r="L444" i="1"/>
  <c r="M444" i="1" s="1"/>
  <c r="L445" i="1"/>
  <c r="M445" i="1" s="1"/>
  <c r="L446" i="1"/>
  <c r="M446" i="1" s="1"/>
  <c r="L447" i="1"/>
  <c r="M447" i="1" s="1"/>
  <c r="L448" i="1"/>
  <c r="M448" i="1" s="1"/>
  <c r="O444" i="1"/>
  <c r="O445" i="1"/>
  <c r="O446" i="1"/>
  <c r="O447" i="1"/>
  <c r="O448" i="1"/>
  <c r="D438" i="1"/>
  <c r="D439" i="1"/>
  <c r="D440" i="1"/>
  <c r="D441" i="1"/>
  <c r="D442" i="1"/>
  <c r="D443" i="1"/>
  <c r="E438" i="1"/>
  <c r="F438" i="1" s="1"/>
  <c r="E439" i="1"/>
  <c r="F439" i="1" s="1"/>
  <c r="E440" i="1"/>
  <c r="F440" i="1" s="1"/>
  <c r="E441" i="1"/>
  <c r="F441" i="1" s="1"/>
  <c r="E442" i="1"/>
  <c r="F442" i="1" s="1"/>
  <c r="E443" i="1"/>
  <c r="F443" i="1" s="1"/>
  <c r="L438" i="1"/>
  <c r="M438" i="1" s="1"/>
  <c r="L439" i="1"/>
  <c r="M439" i="1" s="1"/>
  <c r="L440" i="1"/>
  <c r="M440" i="1" s="1"/>
  <c r="L441" i="1"/>
  <c r="M441" i="1" s="1"/>
  <c r="L442" i="1"/>
  <c r="M442" i="1" s="1"/>
  <c r="L443" i="1"/>
  <c r="M443" i="1" s="1"/>
  <c r="O438" i="1"/>
  <c r="O439" i="1"/>
  <c r="O440" i="1"/>
  <c r="O441" i="1"/>
  <c r="O442" i="1"/>
  <c r="O443" i="1"/>
  <c r="D434" i="1"/>
  <c r="D435" i="1"/>
  <c r="D436" i="1"/>
  <c r="D437" i="1"/>
  <c r="E434" i="1"/>
  <c r="F434" i="1" s="1"/>
  <c r="E435" i="1"/>
  <c r="F435" i="1" s="1"/>
  <c r="E436" i="1"/>
  <c r="F436" i="1" s="1"/>
  <c r="E437" i="1"/>
  <c r="F437" i="1" s="1"/>
  <c r="L434" i="1"/>
  <c r="M434" i="1" s="1"/>
  <c r="L435" i="1"/>
  <c r="M435" i="1" s="1"/>
  <c r="L436" i="1"/>
  <c r="M436" i="1" s="1"/>
  <c r="L437" i="1"/>
  <c r="M437" i="1" s="1"/>
  <c r="O434" i="1"/>
  <c r="O435" i="1"/>
  <c r="O436" i="1"/>
  <c r="O43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E418" i="1"/>
  <c r="E419" i="1"/>
  <c r="F419" i="1" s="1"/>
  <c r="E420" i="1"/>
  <c r="F420" i="1" s="1"/>
  <c r="E421" i="1"/>
  <c r="F421" i="1" s="1"/>
  <c r="E422" i="1"/>
  <c r="F422" i="1" s="1"/>
  <c r="E423" i="1"/>
  <c r="F423" i="1" s="1"/>
  <c r="E424" i="1"/>
  <c r="F424" i="1" s="1"/>
  <c r="E425" i="1"/>
  <c r="F425" i="1" s="1"/>
  <c r="E426" i="1"/>
  <c r="F426" i="1" s="1"/>
  <c r="E427" i="1"/>
  <c r="F427" i="1" s="1"/>
  <c r="E428" i="1"/>
  <c r="F428" i="1" s="1"/>
  <c r="E429" i="1"/>
  <c r="F429" i="1" s="1"/>
  <c r="E430" i="1"/>
  <c r="F430" i="1" s="1"/>
  <c r="E431" i="1"/>
  <c r="F431" i="1" s="1"/>
  <c r="E432" i="1"/>
  <c r="F432" i="1" s="1"/>
  <c r="E433" i="1"/>
  <c r="F433" i="1" s="1"/>
  <c r="F418" i="1"/>
  <c r="L418" i="1"/>
  <c r="M418" i="1" s="1"/>
  <c r="L419" i="1"/>
  <c r="M419" i="1" s="1"/>
  <c r="L420" i="1"/>
  <c r="M420" i="1" s="1"/>
  <c r="L421" i="1"/>
  <c r="M421" i="1" s="1"/>
  <c r="L422" i="1"/>
  <c r="M422" i="1" s="1"/>
  <c r="L423" i="1"/>
  <c r="M423" i="1" s="1"/>
  <c r="L424" i="1"/>
  <c r="M424" i="1" s="1"/>
  <c r="L425" i="1"/>
  <c r="M425" i="1" s="1"/>
  <c r="L426" i="1"/>
  <c r="M426" i="1" s="1"/>
  <c r="L427" i="1"/>
  <c r="M427" i="1" s="1"/>
  <c r="L428" i="1"/>
  <c r="M428" i="1" s="1"/>
  <c r="L429" i="1"/>
  <c r="M429" i="1" s="1"/>
  <c r="L430" i="1"/>
  <c r="M430" i="1" s="1"/>
  <c r="L431" i="1"/>
  <c r="M431" i="1" s="1"/>
  <c r="L432" i="1"/>
  <c r="M432" i="1" s="1"/>
  <c r="L433" i="1"/>
  <c r="M433" i="1" s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B31" i="9" l="1"/>
  <c r="C31" i="9"/>
  <c r="A32" i="9"/>
  <c r="D414" i="1"/>
  <c r="D415" i="1"/>
  <c r="D416" i="1"/>
  <c r="D417" i="1"/>
  <c r="E414" i="1"/>
  <c r="F414" i="1" s="1"/>
  <c r="E415" i="1"/>
  <c r="F415" i="1" s="1"/>
  <c r="E416" i="1"/>
  <c r="F416" i="1" s="1"/>
  <c r="E417" i="1"/>
  <c r="F417" i="1" s="1"/>
  <c r="L414" i="1"/>
  <c r="M414" i="1" s="1"/>
  <c r="L415" i="1"/>
  <c r="M415" i="1" s="1"/>
  <c r="L416" i="1"/>
  <c r="M416" i="1" s="1"/>
  <c r="L417" i="1"/>
  <c r="M417" i="1" s="1"/>
  <c r="O414" i="1"/>
  <c r="O415" i="1"/>
  <c r="O416" i="1"/>
  <c r="O417" i="1"/>
  <c r="B32" i="9" l="1"/>
  <c r="C32" i="9"/>
  <c r="A33" i="9"/>
  <c r="D411" i="1"/>
  <c r="D412" i="1"/>
  <c r="D413" i="1"/>
  <c r="E411" i="1"/>
  <c r="F411" i="1" s="1"/>
  <c r="E412" i="1"/>
  <c r="F412" i="1" s="1"/>
  <c r="E413" i="1"/>
  <c r="F413" i="1" s="1"/>
  <c r="L411" i="1"/>
  <c r="M411" i="1" s="1"/>
  <c r="L412" i="1"/>
  <c r="M412" i="1" s="1"/>
  <c r="L413" i="1"/>
  <c r="M413" i="1" s="1"/>
  <c r="O411" i="1"/>
  <c r="O412" i="1"/>
  <c r="O413" i="1"/>
  <c r="D404" i="1"/>
  <c r="D405" i="1"/>
  <c r="D406" i="1"/>
  <c r="D407" i="1"/>
  <c r="D408" i="1"/>
  <c r="D409" i="1"/>
  <c r="D410" i="1"/>
  <c r="E404" i="1"/>
  <c r="F404" i="1" s="1"/>
  <c r="E405" i="1"/>
  <c r="F405" i="1" s="1"/>
  <c r="E406" i="1"/>
  <c r="F406" i="1" s="1"/>
  <c r="E407" i="1"/>
  <c r="F407" i="1" s="1"/>
  <c r="E408" i="1"/>
  <c r="F408" i="1" s="1"/>
  <c r="E409" i="1"/>
  <c r="F409" i="1" s="1"/>
  <c r="E410" i="1"/>
  <c r="F410" i="1" s="1"/>
  <c r="L404" i="1"/>
  <c r="M404" i="1" s="1"/>
  <c r="L405" i="1"/>
  <c r="M405" i="1" s="1"/>
  <c r="L406" i="1"/>
  <c r="M406" i="1" s="1"/>
  <c r="L407" i="1"/>
  <c r="M407" i="1" s="1"/>
  <c r="L408" i="1"/>
  <c r="M408" i="1" s="1"/>
  <c r="L409" i="1"/>
  <c r="M409" i="1" s="1"/>
  <c r="L410" i="1"/>
  <c r="M410" i="1" s="1"/>
  <c r="O404" i="1"/>
  <c r="O405" i="1"/>
  <c r="O406" i="1"/>
  <c r="O407" i="1"/>
  <c r="O408" i="1"/>
  <c r="O409" i="1"/>
  <c r="O410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E378" i="1"/>
  <c r="F378" i="1" s="1"/>
  <c r="E379" i="1"/>
  <c r="F379" i="1" s="1"/>
  <c r="E380" i="1"/>
  <c r="F380" i="1" s="1"/>
  <c r="E381" i="1"/>
  <c r="F381" i="1" s="1"/>
  <c r="E382" i="1"/>
  <c r="F382" i="1" s="1"/>
  <c r="E383" i="1"/>
  <c r="F383" i="1" s="1"/>
  <c r="E384" i="1"/>
  <c r="F384" i="1" s="1"/>
  <c r="E385" i="1"/>
  <c r="F385" i="1" s="1"/>
  <c r="E386" i="1"/>
  <c r="F386" i="1" s="1"/>
  <c r="E387" i="1"/>
  <c r="F387" i="1" s="1"/>
  <c r="E388" i="1"/>
  <c r="F388" i="1" s="1"/>
  <c r="E389" i="1"/>
  <c r="F389" i="1" s="1"/>
  <c r="E390" i="1"/>
  <c r="F390" i="1" s="1"/>
  <c r="E391" i="1"/>
  <c r="F391" i="1" s="1"/>
  <c r="E392" i="1"/>
  <c r="F392" i="1" s="1"/>
  <c r="E393" i="1"/>
  <c r="F393" i="1" s="1"/>
  <c r="E394" i="1"/>
  <c r="F394" i="1" s="1"/>
  <c r="E395" i="1"/>
  <c r="F395" i="1" s="1"/>
  <c r="E396" i="1"/>
  <c r="F396" i="1" s="1"/>
  <c r="E397" i="1"/>
  <c r="F397" i="1" s="1"/>
  <c r="E398" i="1"/>
  <c r="F398" i="1" s="1"/>
  <c r="E399" i="1"/>
  <c r="F399" i="1" s="1"/>
  <c r="E400" i="1"/>
  <c r="F400" i="1" s="1"/>
  <c r="E401" i="1"/>
  <c r="F401" i="1" s="1"/>
  <c r="E402" i="1"/>
  <c r="F402" i="1" s="1"/>
  <c r="E403" i="1"/>
  <c r="F403" i="1" s="1"/>
  <c r="L378" i="1"/>
  <c r="M378" i="1" s="1"/>
  <c r="L379" i="1"/>
  <c r="M379" i="1" s="1"/>
  <c r="L380" i="1"/>
  <c r="M381" i="1" s="1"/>
  <c r="L382" i="1"/>
  <c r="M382" i="1" s="1"/>
  <c r="L383" i="1"/>
  <c r="M383" i="1" s="1"/>
  <c r="L384" i="1"/>
  <c r="M384" i="1" s="1"/>
  <c r="L385" i="1"/>
  <c r="M385" i="1" s="1"/>
  <c r="L386" i="1"/>
  <c r="M386" i="1" s="1"/>
  <c r="L387" i="1"/>
  <c r="M387" i="1" s="1"/>
  <c r="L388" i="1"/>
  <c r="M388" i="1" s="1"/>
  <c r="L389" i="1"/>
  <c r="M389" i="1" s="1"/>
  <c r="L390" i="1"/>
  <c r="M390" i="1" s="1"/>
  <c r="L391" i="1"/>
  <c r="M391" i="1" s="1"/>
  <c r="L392" i="1"/>
  <c r="M392" i="1" s="1"/>
  <c r="L393" i="1"/>
  <c r="M393" i="1" s="1"/>
  <c r="L394" i="1"/>
  <c r="M394" i="1" s="1"/>
  <c r="L395" i="1"/>
  <c r="M395" i="1" s="1"/>
  <c r="L396" i="1"/>
  <c r="M396" i="1" s="1"/>
  <c r="L397" i="1"/>
  <c r="M397" i="1" s="1"/>
  <c r="L398" i="1"/>
  <c r="M398" i="1" s="1"/>
  <c r="L399" i="1"/>
  <c r="M399" i="1" s="1"/>
  <c r="L400" i="1"/>
  <c r="M400" i="1" s="1"/>
  <c r="L401" i="1"/>
  <c r="M401" i="1" s="1"/>
  <c r="L402" i="1"/>
  <c r="M402" i="1" s="1"/>
  <c r="L403" i="1"/>
  <c r="M403" i="1" s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C33" i="9" l="1"/>
  <c r="B33" i="9"/>
  <c r="A34" i="9"/>
  <c r="M380" i="1"/>
  <c r="D377" i="1"/>
  <c r="E377" i="1"/>
  <c r="F377" i="1" s="1"/>
  <c r="L377" i="1"/>
  <c r="M377" i="1" s="1"/>
  <c r="O377" i="1"/>
  <c r="B34" i="9" l="1"/>
  <c r="C34" i="9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E351" i="1"/>
  <c r="F351" i="1" s="1"/>
  <c r="E352" i="1"/>
  <c r="F352" i="1" s="1"/>
  <c r="E353" i="1"/>
  <c r="F353" i="1" s="1"/>
  <c r="E354" i="1"/>
  <c r="F354" i="1" s="1"/>
  <c r="E355" i="1"/>
  <c r="F355" i="1" s="1"/>
  <c r="E356" i="1"/>
  <c r="F356" i="1" s="1"/>
  <c r="E357" i="1"/>
  <c r="F357" i="1" s="1"/>
  <c r="E358" i="1"/>
  <c r="F358" i="1" s="1"/>
  <c r="E359" i="1"/>
  <c r="F359" i="1" s="1"/>
  <c r="E360" i="1"/>
  <c r="F360" i="1" s="1"/>
  <c r="E361" i="1"/>
  <c r="F361" i="1" s="1"/>
  <c r="E362" i="1"/>
  <c r="F362" i="1" s="1"/>
  <c r="E363" i="1"/>
  <c r="F363" i="1" s="1"/>
  <c r="E364" i="1"/>
  <c r="F364" i="1" s="1"/>
  <c r="E365" i="1"/>
  <c r="F365" i="1" s="1"/>
  <c r="E366" i="1"/>
  <c r="F366" i="1" s="1"/>
  <c r="E367" i="1"/>
  <c r="F367" i="1" s="1"/>
  <c r="E368" i="1"/>
  <c r="F368" i="1" s="1"/>
  <c r="E369" i="1"/>
  <c r="F369" i="1" s="1"/>
  <c r="E370" i="1"/>
  <c r="F370" i="1" s="1"/>
  <c r="E371" i="1"/>
  <c r="F371" i="1" s="1"/>
  <c r="E372" i="1"/>
  <c r="F372" i="1" s="1"/>
  <c r="E373" i="1"/>
  <c r="F373" i="1" s="1"/>
  <c r="E374" i="1"/>
  <c r="F374" i="1" s="1"/>
  <c r="E375" i="1"/>
  <c r="F375" i="1" s="1"/>
  <c r="E376" i="1"/>
  <c r="F376" i="1" s="1"/>
  <c r="L351" i="1"/>
  <c r="M351" i="1" s="1"/>
  <c r="L352" i="1"/>
  <c r="M352" i="1" s="1"/>
  <c r="L353" i="1"/>
  <c r="M353" i="1" s="1"/>
  <c r="L354" i="1"/>
  <c r="M354" i="1" s="1"/>
  <c r="L355" i="1"/>
  <c r="M355" i="1" s="1"/>
  <c r="L356" i="1"/>
  <c r="M356" i="1" s="1"/>
  <c r="L357" i="1"/>
  <c r="M357" i="1" s="1"/>
  <c r="L358" i="1"/>
  <c r="M358" i="1" s="1"/>
  <c r="L359" i="1"/>
  <c r="M359" i="1" s="1"/>
  <c r="L360" i="1"/>
  <c r="M360" i="1" s="1"/>
  <c r="L361" i="1"/>
  <c r="M361" i="1" s="1"/>
  <c r="L362" i="1"/>
  <c r="M362" i="1" s="1"/>
  <c r="L363" i="1"/>
  <c r="M363" i="1" s="1"/>
  <c r="L364" i="1"/>
  <c r="M364" i="1" s="1"/>
  <c r="L365" i="1"/>
  <c r="M365" i="1" s="1"/>
  <c r="L366" i="1"/>
  <c r="M366" i="1" s="1"/>
  <c r="L367" i="1"/>
  <c r="M367" i="1" s="1"/>
  <c r="L368" i="1"/>
  <c r="M368" i="1" s="1"/>
  <c r="L369" i="1"/>
  <c r="M369" i="1" s="1"/>
  <c r="L370" i="1"/>
  <c r="M370" i="1" s="1"/>
  <c r="L371" i="1"/>
  <c r="M371" i="1" s="1"/>
  <c r="L372" i="1"/>
  <c r="M372" i="1" s="1"/>
  <c r="L373" i="1"/>
  <c r="M373" i="1" s="1"/>
  <c r="L374" i="1"/>
  <c r="M374" i="1" s="1"/>
  <c r="L375" i="1"/>
  <c r="M375" i="1" s="1"/>
  <c r="L376" i="1"/>
  <c r="M376" i="1" s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D349" i="1" l="1"/>
  <c r="D350" i="1"/>
  <c r="E349" i="1"/>
  <c r="F349" i="1" s="1"/>
  <c r="E350" i="1"/>
  <c r="F350" i="1" s="1"/>
  <c r="L349" i="1"/>
  <c r="M349" i="1" s="1"/>
  <c r="L350" i="1"/>
  <c r="M350" i="1" s="1"/>
  <c r="O349" i="1"/>
  <c r="O350" i="1"/>
  <c r="L343" i="1" l="1"/>
  <c r="M343" i="1" s="1"/>
  <c r="D341" i="1"/>
  <c r="D342" i="1"/>
  <c r="D343" i="1"/>
  <c r="D344" i="1"/>
  <c r="D345" i="1"/>
  <c r="D346" i="1"/>
  <c r="D347" i="1"/>
  <c r="D348" i="1"/>
  <c r="E341" i="1"/>
  <c r="F341" i="1" s="1"/>
  <c r="E342" i="1"/>
  <c r="F342" i="1" s="1"/>
  <c r="E343" i="1"/>
  <c r="F343" i="1" s="1"/>
  <c r="E344" i="1"/>
  <c r="F344" i="1" s="1"/>
  <c r="E345" i="1"/>
  <c r="F345" i="1" s="1"/>
  <c r="E346" i="1"/>
  <c r="F346" i="1" s="1"/>
  <c r="E347" i="1"/>
  <c r="F347" i="1" s="1"/>
  <c r="E348" i="1"/>
  <c r="F348" i="1" s="1"/>
  <c r="L336" i="1"/>
  <c r="M336" i="1" s="1"/>
  <c r="L337" i="1"/>
  <c r="M337" i="1" s="1"/>
  <c r="L338" i="1"/>
  <c r="M338" i="1" s="1"/>
  <c r="L339" i="1"/>
  <c r="M339" i="1" s="1"/>
  <c r="L340" i="1"/>
  <c r="M340" i="1" s="1"/>
  <c r="L341" i="1"/>
  <c r="M341" i="1" s="1"/>
  <c r="L342" i="1"/>
  <c r="M342" i="1" s="1"/>
  <c r="L344" i="1"/>
  <c r="M344" i="1" s="1"/>
  <c r="L345" i="1"/>
  <c r="M345" i="1" s="1"/>
  <c r="L346" i="1"/>
  <c r="M346" i="1" s="1"/>
  <c r="L347" i="1"/>
  <c r="M347" i="1" s="1"/>
  <c r="L348" i="1"/>
  <c r="M348" i="1" s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D325" i="1" l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E325" i="1"/>
  <c r="F325" i="1" s="1"/>
  <c r="E326" i="1"/>
  <c r="F326" i="1" s="1"/>
  <c r="E327" i="1"/>
  <c r="F327" i="1" s="1"/>
  <c r="E328" i="1"/>
  <c r="F328" i="1" s="1"/>
  <c r="E329" i="1"/>
  <c r="F329" i="1" s="1"/>
  <c r="E330" i="1"/>
  <c r="F330" i="1" s="1"/>
  <c r="E331" i="1"/>
  <c r="F331" i="1" s="1"/>
  <c r="E332" i="1"/>
  <c r="F332" i="1" s="1"/>
  <c r="E333" i="1"/>
  <c r="F333" i="1" s="1"/>
  <c r="E334" i="1"/>
  <c r="F334" i="1" s="1"/>
  <c r="E335" i="1"/>
  <c r="F335" i="1" s="1"/>
  <c r="E336" i="1"/>
  <c r="F336" i="1" s="1"/>
  <c r="E337" i="1"/>
  <c r="F337" i="1" s="1"/>
  <c r="E338" i="1"/>
  <c r="F338" i="1" s="1"/>
  <c r="E339" i="1"/>
  <c r="F339" i="1" s="1"/>
  <c r="E340" i="1"/>
  <c r="F340" i="1" s="1"/>
  <c r="L325" i="1"/>
  <c r="M325" i="1" s="1"/>
  <c r="L326" i="1"/>
  <c r="M326" i="1" s="1"/>
  <c r="L327" i="1"/>
  <c r="M327" i="1" s="1"/>
  <c r="L328" i="1"/>
  <c r="M328" i="1" s="1"/>
  <c r="L329" i="1"/>
  <c r="M329" i="1" s="1"/>
  <c r="L330" i="1"/>
  <c r="M330" i="1" s="1"/>
  <c r="L331" i="1"/>
  <c r="M331" i="1" s="1"/>
  <c r="L332" i="1"/>
  <c r="M332" i="1" s="1"/>
  <c r="L333" i="1"/>
  <c r="M333" i="1" s="1"/>
  <c r="L334" i="1"/>
  <c r="M334" i="1" s="1"/>
  <c r="L335" i="1"/>
  <c r="M335" i="1" s="1"/>
  <c r="O325" i="1"/>
  <c r="O326" i="1"/>
  <c r="O327" i="1"/>
  <c r="O328" i="1"/>
  <c r="O329" i="1"/>
  <c r="O330" i="1"/>
  <c r="O331" i="1"/>
  <c r="O332" i="1"/>
  <c r="O333" i="1"/>
  <c r="O334" i="1"/>
  <c r="O335" i="1"/>
  <c r="D323" i="1" l="1"/>
  <c r="D324" i="1"/>
  <c r="E323" i="1"/>
  <c r="F323" i="1" s="1"/>
  <c r="E324" i="1"/>
  <c r="F324" i="1" s="1"/>
  <c r="L323" i="1"/>
  <c r="M323" i="1" s="1"/>
  <c r="L324" i="1"/>
  <c r="M324" i="1" s="1"/>
  <c r="O323" i="1"/>
  <c r="O324" i="1"/>
  <c r="D320" i="1"/>
  <c r="D321" i="1"/>
  <c r="D322" i="1"/>
  <c r="E320" i="1"/>
  <c r="F320" i="1" s="1"/>
  <c r="E321" i="1"/>
  <c r="F321" i="1" s="1"/>
  <c r="E322" i="1"/>
  <c r="F322" i="1" s="1"/>
  <c r="L320" i="1"/>
  <c r="M320" i="1" s="1"/>
  <c r="L321" i="1"/>
  <c r="M321" i="1" s="1"/>
  <c r="L322" i="1"/>
  <c r="M322" i="1" s="1"/>
  <c r="O320" i="1"/>
  <c r="O321" i="1"/>
  <c r="O322" i="1"/>
  <c r="D315" i="1"/>
  <c r="D316" i="1"/>
  <c r="D317" i="1"/>
  <c r="D318" i="1"/>
  <c r="D319" i="1"/>
  <c r="E315" i="1"/>
  <c r="F315" i="1" s="1"/>
  <c r="E316" i="1"/>
  <c r="F316" i="1" s="1"/>
  <c r="E317" i="1"/>
  <c r="F317" i="1" s="1"/>
  <c r="E318" i="1"/>
  <c r="F318" i="1" s="1"/>
  <c r="E319" i="1"/>
  <c r="F319" i="1" s="1"/>
  <c r="L315" i="1"/>
  <c r="M315" i="1" s="1"/>
  <c r="L316" i="1"/>
  <c r="M316" i="1" s="1"/>
  <c r="L317" i="1"/>
  <c r="M317" i="1" s="1"/>
  <c r="L318" i="1"/>
  <c r="M318" i="1" s="1"/>
  <c r="L319" i="1"/>
  <c r="M319" i="1" s="1"/>
  <c r="O315" i="1"/>
  <c r="O316" i="1"/>
  <c r="O317" i="1"/>
  <c r="O318" i="1"/>
  <c r="O319" i="1"/>
  <c r="D304" i="1"/>
  <c r="D305" i="1"/>
  <c r="D306" i="1"/>
  <c r="D307" i="1"/>
  <c r="D308" i="1"/>
  <c r="D309" i="1"/>
  <c r="D310" i="1"/>
  <c r="D311" i="1"/>
  <c r="D312" i="1"/>
  <c r="D313" i="1"/>
  <c r="D314" i="1"/>
  <c r="E304" i="1"/>
  <c r="F304" i="1" s="1"/>
  <c r="E305" i="1"/>
  <c r="F305" i="1" s="1"/>
  <c r="E306" i="1"/>
  <c r="F306" i="1" s="1"/>
  <c r="E307" i="1"/>
  <c r="F307" i="1" s="1"/>
  <c r="E308" i="1"/>
  <c r="F308" i="1" s="1"/>
  <c r="E309" i="1"/>
  <c r="F309" i="1" s="1"/>
  <c r="E310" i="1"/>
  <c r="F310" i="1" s="1"/>
  <c r="E311" i="1"/>
  <c r="F311" i="1" s="1"/>
  <c r="E312" i="1"/>
  <c r="F312" i="1" s="1"/>
  <c r="E313" i="1"/>
  <c r="F313" i="1" s="1"/>
  <c r="E314" i="1"/>
  <c r="F314" i="1" s="1"/>
  <c r="L304" i="1"/>
  <c r="M304" i="1" s="1"/>
  <c r="L305" i="1"/>
  <c r="M305" i="1" s="1"/>
  <c r="L306" i="1"/>
  <c r="M306" i="1" s="1"/>
  <c r="L307" i="1"/>
  <c r="M307" i="1" s="1"/>
  <c r="L308" i="1"/>
  <c r="M308" i="1" s="1"/>
  <c r="L309" i="1"/>
  <c r="M309" i="1" s="1"/>
  <c r="L310" i="1"/>
  <c r="M310" i="1" s="1"/>
  <c r="L311" i="1"/>
  <c r="M311" i="1" s="1"/>
  <c r="L312" i="1"/>
  <c r="M312" i="1" s="1"/>
  <c r="L313" i="1"/>
  <c r="M313" i="1" s="1"/>
  <c r="L314" i="1"/>
  <c r="M314" i="1" s="1"/>
  <c r="O304" i="1"/>
  <c r="O305" i="1"/>
  <c r="O306" i="1"/>
  <c r="O307" i="1"/>
  <c r="O308" i="1"/>
  <c r="O309" i="1"/>
  <c r="O310" i="1"/>
  <c r="O311" i="1"/>
  <c r="O312" i="1"/>
  <c r="O313" i="1"/>
  <c r="O314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E287" i="1"/>
  <c r="F287" i="1" s="1"/>
  <c r="E288" i="1"/>
  <c r="F288" i="1" s="1"/>
  <c r="E289" i="1"/>
  <c r="F289" i="1" s="1"/>
  <c r="E290" i="1"/>
  <c r="F290" i="1" s="1"/>
  <c r="E291" i="1"/>
  <c r="F291" i="1" s="1"/>
  <c r="E292" i="1"/>
  <c r="F292" i="1" s="1"/>
  <c r="E293" i="1"/>
  <c r="F293" i="1" s="1"/>
  <c r="E294" i="1"/>
  <c r="F294" i="1" s="1"/>
  <c r="E295" i="1"/>
  <c r="F295" i="1" s="1"/>
  <c r="E296" i="1"/>
  <c r="F296" i="1" s="1"/>
  <c r="E297" i="1"/>
  <c r="F297" i="1" s="1"/>
  <c r="E298" i="1"/>
  <c r="F298" i="1" s="1"/>
  <c r="E299" i="1"/>
  <c r="F299" i="1" s="1"/>
  <c r="E300" i="1"/>
  <c r="F300" i="1" s="1"/>
  <c r="E301" i="1"/>
  <c r="F301" i="1" s="1"/>
  <c r="E302" i="1"/>
  <c r="F302" i="1" s="1"/>
  <c r="E303" i="1"/>
  <c r="F303" i="1" s="1"/>
  <c r="L282" i="1"/>
  <c r="M282" i="1" s="1"/>
  <c r="L283" i="1"/>
  <c r="M283" i="1" s="1"/>
  <c r="L284" i="1"/>
  <c r="M284" i="1" s="1"/>
  <c r="L285" i="1"/>
  <c r="M285" i="1" s="1"/>
  <c r="L286" i="1"/>
  <c r="M286" i="1" s="1"/>
  <c r="L287" i="1"/>
  <c r="M287" i="1" s="1"/>
  <c r="L288" i="1"/>
  <c r="M288" i="1" s="1"/>
  <c r="L289" i="1"/>
  <c r="M289" i="1" s="1"/>
  <c r="L290" i="1"/>
  <c r="M290" i="1" s="1"/>
  <c r="L291" i="1"/>
  <c r="M291" i="1" s="1"/>
  <c r="L292" i="1"/>
  <c r="M292" i="1" s="1"/>
  <c r="L293" i="1"/>
  <c r="M293" i="1" s="1"/>
  <c r="L294" i="1"/>
  <c r="M294" i="1" s="1"/>
  <c r="L295" i="1"/>
  <c r="M295" i="1" s="1"/>
  <c r="L296" i="1"/>
  <c r="M296" i="1" s="1"/>
  <c r="L297" i="1"/>
  <c r="M297" i="1" s="1"/>
  <c r="L298" i="1"/>
  <c r="M298" i="1" s="1"/>
  <c r="L299" i="1"/>
  <c r="M299" i="1" s="1"/>
  <c r="L300" i="1"/>
  <c r="M300" i="1" s="1"/>
  <c r="L301" i="1"/>
  <c r="M301" i="1" s="1"/>
  <c r="L302" i="1"/>
  <c r="M302" i="1" s="1"/>
  <c r="L303" i="1"/>
  <c r="M303" i="1" s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D279" i="1" l="1"/>
  <c r="D280" i="1"/>
  <c r="D281" i="1"/>
  <c r="D282" i="1"/>
  <c r="D283" i="1"/>
  <c r="D284" i="1"/>
  <c r="D285" i="1"/>
  <c r="D286" i="1"/>
  <c r="E279" i="1"/>
  <c r="E280" i="1"/>
  <c r="F280" i="1" s="1"/>
  <c r="E281" i="1"/>
  <c r="F281" i="1" s="1"/>
  <c r="E282" i="1"/>
  <c r="F282" i="1" s="1"/>
  <c r="E283" i="1"/>
  <c r="F283" i="1" s="1"/>
  <c r="E284" i="1"/>
  <c r="F284" i="1" s="1"/>
  <c r="E285" i="1"/>
  <c r="F285" i="1" s="1"/>
  <c r="E286" i="1"/>
  <c r="F286" i="1" s="1"/>
  <c r="F279" i="1"/>
  <c r="L279" i="1"/>
  <c r="M279" i="1" s="1"/>
  <c r="L280" i="1"/>
  <c r="M280" i="1" s="1"/>
  <c r="L281" i="1"/>
  <c r="M281" i="1" s="1"/>
  <c r="O279" i="1"/>
  <c r="O280" i="1"/>
  <c r="O281" i="1"/>
  <c r="D270" i="1"/>
  <c r="D271" i="1"/>
  <c r="D272" i="1"/>
  <c r="D273" i="1"/>
  <c r="D274" i="1"/>
  <c r="D275" i="1"/>
  <c r="D276" i="1"/>
  <c r="D277" i="1"/>
  <c r="D278" i="1"/>
  <c r="E270" i="1"/>
  <c r="F270" i="1" s="1"/>
  <c r="E271" i="1"/>
  <c r="F271" i="1" s="1"/>
  <c r="E272" i="1"/>
  <c r="F272" i="1" s="1"/>
  <c r="E273" i="1"/>
  <c r="F273" i="1" s="1"/>
  <c r="E274" i="1"/>
  <c r="F274" i="1" s="1"/>
  <c r="E275" i="1"/>
  <c r="F275" i="1" s="1"/>
  <c r="E276" i="1"/>
  <c r="F276" i="1" s="1"/>
  <c r="E277" i="1"/>
  <c r="F277" i="1" s="1"/>
  <c r="E278" i="1"/>
  <c r="F278" i="1" s="1"/>
  <c r="L269" i="1"/>
  <c r="M269" i="1" s="1"/>
  <c r="L270" i="1"/>
  <c r="M270" i="1" s="1"/>
  <c r="L271" i="1"/>
  <c r="M271" i="1" s="1"/>
  <c r="L272" i="1"/>
  <c r="M272" i="1" s="1"/>
  <c r="L273" i="1"/>
  <c r="M273" i="1" s="1"/>
  <c r="L274" i="1"/>
  <c r="M274" i="1" s="1"/>
  <c r="L275" i="1"/>
  <c r="M275" i="1" s="1"/>
  <c r="L276" i="1"/>
  <c r="M276" i="1" s="1"/>
  <c r="L277" i="1"/>
  <c r="M277" i="1" s="1"/>
  <c r="L278" i="1"/>
  <c r="M278" i="1" s="1"/>
  <c r="O269" i="1"/>
  <c r="O270" i="1"/>
  <c r="O271" i="1"/>
  <c r="O272" i="1"/>
  <c r="O273" i="1"/>
  <c r="O274" i="1"/>
  <c r="O275" i="1"/>
  <c r="O276" i="1"/>
  <c r="O277" i="1"/>
  <c r="O278" i="1"/>
  <c r="L261" i="1"/>
  <c r="M261" i="1" s="1"/>
  <c r="L262" i="1"/>
  <c r="M262" i="1" s="1"/>
  <c r="L263" i="1"/>
  <c r="M263" i="1" s="1"/>
  <c r="L264" i="1"/>
  <c r="M264" i="1" s="1"/>
  <c r="L265" i="1"/>
  <c r="M265" i="1" s="1"/>
  <c r="L266" i="1"/>
  <c r="M266" i="1" s="1"/>
  <c r="L267" i="1"/>
  <c r="M267" i="1" s="1"/>
  <c r="L268" i="1"/>
  <c r="M268" i="1" s="1"/>
  <c r="O261" i="1"/>
  <c r="O262" i="1"/>
  <c r="O263" i="1"/>
  <c r="O264" i="1"/>
  <c r="O265" i="1"/>
  <c r="O266" i="1"/>
  <c r="O267" i="1"/>
  <c r="O268" i="1"/>
  <c r="D257" i="1" l="1"/>
  <c r="D258" i="1"/>
  <c r="D259" i="1"/>
  <c r="D260" i="1"/>
  <c r="D261" i="1"/>
  <c r="D262" i="1"/>
  <c r="D263" i="1"/>
  <c r="D264" i="1"/>
  <c r="D265" i="1"/>
  <c r="D266" i="1"/>
  <c r="D267" i="1"/>
  <c r="D268" i="1"/>
  <c r="D269" i="1"/>
  <c r="E257" i="1"/>
  <c r="F257" i="1" s="1"/>
  <c r="E258" i="1"/>
  <c r="F258" i="1" s="1"/>
  <c r="E259" i="1"/>
  <c r="F259" i="1" s="1"/>
  <c r="E260" i="1"/>
  <c r="F260" i="1" s="1"/>
  <c r="E261" i="1"/>
  <c r="F261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68" i="1"/>
  <c r="F268" i="1" s="1"/>
  <c r="E269" i="1"/>
  <c r="F269" i="1" s="1"/>
  <c r="L257" i="1"/>
  <c r="M257" i="1" s="1"/>
  <c r="L258" i="1"/>
  <c r="M258" i="1" s="1"/>
  <c r="L259" i="1"/>
  <c r="M259" i="1" s="1"/>
  <c r="L260" i="1"/>
  <c r="M260" i="1" s="1"/>
  <c r="O257" i="1"/>
  <c r="O258" i="1"/>
  <c r="O259" i="1"/>
  <c r="O260" i="1"/>
  <c r="D252" i="1"/>
  <c r="D253" i="1"/>
  <c r="D254" i="1"/>
  <c r="D255" i="1"/>
  <c r="D256" i="1"/>
  <c r="E252" i="1"/>
  <c r="F252" i="1" s="1"/>
  <c r="E253" i="1"/>
  <c r="F253" i="1" s="1"/>
  <c r="E254" i="1"/>
  <c r="F254" i="1" s="1"/>
  <c r="E255" i="1"/>
  <c r="F255" i="1" s="1"/>
  <c r="E256" i="1"/>
  <c r="F256" i="1" s="1"/>
  <c r="L247" i="1"/>
  <c r="M247" i="1" s="1"/>
  <c r="L248" i="1"/>
  <c r="M248" i="1" s="1"/>
  <c r="L249" i="1"/>
  <c r="M249" i="1" s="1"/>
  <c r="L250" i="1"/>
  <c r="M250" i="1" s="1"/>
  <c r="L251" i="1"/>
  <c r="M251" i="1" s="1"/>
  <c r="L252" i="1"/>
  <c r="M252" i="1" s="1"/>
  <c r="L253" i="1"/>
  <c r="M253" i="1" s="1"/>
  <c r="L254" i="1"/>
  <c r="M254" i="1" s="1"/>
  <c r="L255" i="1"/>
  <c r="M255" i="1" s="1"/>
  <c r="L256" i="1"/>
  <c r="M256" i="1" s="1"/>
  <c r="O247" i="1"/>
  <c r="O248" i="1"/>
  <c r="O249" i="1"/>
  <c r="O250" i="1"/>
  <c r="O251" i="1"/>
  <c r="O252" i="1"/>
  <c r="O253" i="1"/>
  <c r="O254" i="1"/>
  <c r="O255" i="1"/>
  <c r="O256" i="1"/>
  <c r="D241" i="1" l="1"/>
  <c r="D242" i="1"/>
  <c r="D243" i="1"/>
  <c r="D244" i="1"/>
  <c r="D245" i="1"/>
  <c r="D246" i="1"/>
  <c r="D247" i="1"/>
  <c r="D248" i="1"/>
  <c r="D249" i="1"/>
  <c r="D250" i="1"/>
  <c r="D251" i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F248" i="1" s="1"/>
  <c r="E249" i="1"/>
  <c r="F249" i="1" s="1"/>
  <c r="E250" i="1"/>
  <c r="F250" i="1" s="1"/>
  <c r="E251" i="1"/>
  <c r="F251" i="1" s="1"/>
  <c r="L241" i="1"/>
  <c r="M241" i="1" s="1"/>
  <c r="L242" i="1"/>
  <c r="M242" i="1" s="1"/>
  <c r="L243" i="1"/>
  <c r="M243" i="1" s="1"/>
  <c r="L244" i="1"/>
  <c r="M244" i="1" s="1"/>
  <c r="L245" i="1"/>
  <c r="M245" i="1" s="1"/>
  <c r="L246" i="1"/>
  <c r="M246" i="1" s="1"/>
  <c r="O241" i="1"/>
  <c r="O242" i="1"/>
  <c r="O243" i="1"/>
  <c r="O244" i="1"/>
  <c r="O245" i="1"/>
  <c r="O246" i="1"/>
  <c r="D240" i="1" l="1"/>
  <c r="E240" i="1"/>
  <c r="F240" i="1" s="1"/>
  <c r="L240" i="1"/>
  <c r="M240" i="1" s="1"/>
  <c r="O240" i="1"/>
  <c r="D238" i="1" l="1"/>
  <c r="D239" i="1"/>
  <c r="E238" i="1"/>
  <c r="F238" i="1" s="1"/>
  <c r="E239" i="1"/>
  <c r="F239" i="1" s="1"/>
  <c r="L235" i="1"/>
  <c r="M235" i="1" s="1"/>
  <c r="L236" i="1"/>
  <c r="M236" i="1" s="1"/>
  <c r="L237" i="1"/>
  <c r="M237" i="1" s="1"/>
  <c r="L238" i="1"/>
  <c r="M238" i="1" s="1"/>
  <c r="L239" i="1"/>
  <c r="M239" i="1" s="1"/>
  <c r="O235" i="1"/>
  <c r="O236" i="1"/>
  <c r="O237" i="1"/>
  <c r="O238" i="1"/>
  <c r="O239" i="1"/>
  <c r="L233" i="1" l="1"/>
  <c r="M233" i="1" s="1"/>
  <c r="L234" i="1"/>
  <c r="M234" i="1" s="1"/>
  <c r="O233" i="1"/>
  <c r="O234" i="1"/>
  <c r="L7" i="1" l="1"/>
  <c r="M7" i="1" s="1"/>
  <c r="L8" i="1"/>
  <c r="M8" i="1" s="1"/>
  <c r="L9" i="1"/>
  <c r="M9" i="1" s="1"/>
  <c r="L10" i="1"/>
  <c r="M10" i="1" s="1"/>
  <c r="L11" i="1"/>
  <c r="M11" i="1" s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71" i="1"/>
  <c r="M71" i="1" s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M79" i="1" s="1"/>
  <c r="L80" i="1"/>
  <c r="M80" i="1" s="1"/>
  <c r="L81" i="1"/>
  <c r="M81" i="1" s="1"/>
  <c r="L82" i="1"/>
  <c r="M82" i="1" s="1"/>
  <c r="L83" i="1"/>
  <c r="M83" i="1" s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M91" i="1" s="1"/>
  <c r="L92" i="1"/>
  <c r="M92" i="1" s="1"/>
  <c r="L93" i="1"/>
  <c r="M93" i="1" s="1"/>
  <c r="L94" i="1"/>
  <c r="M94" i="1" s="1"/>
  <c r="L95" i="1"/>
  <c r="M95" i="1" s="1"/>
  <c r="L96" i="1"/>
  <c r="M96" i="1" s="1"/>
  <c r="L97" i="1"/>
  <c r="M97" i="1" s="1"/>
  <c r="L98" i="1"/>
  <c r="M98" i="1" s="1"/>
  <c r="L99" i="1"/>
  <c r="M99" i="1" s="1"/>
  <c r="L100" i="1"/>
  <c r="M100" i="1" s="1"/>
  <c r="L101" i="1"/>
  <c r="M101" i="1" s="1"/>
  <c r="L102" i="1"/>
  <c r="M102" i="1" s="1"/>
  <c r="L103" i="1"/>
  <c r="M103" i="1" s="1"/>
  <c r="L104" i="1"/>
  <c r="M104" i="1" s="1"/>
  <c r="L105" i="1"/>
  <c r="M105" i="1" s="1"/>
  <c r="L106" i="1"/>
  <c r="M106" i="1" s="1"/>
  <c r="L107" i="1"/>
  <c r="M107" i="1" s="1"/>
  <c r="L108" i="1"/>
  <c r="M108" i="1" s="1"/>
  <c r="L109" i="1"/>
  <c r="M109" i="1" s="1"/>
  <c r="L110" i="1"/>
  <c r="M110" i="1" s="1"/>
  <c r="L111" i="1"/>
  <c r="M111" i="1" s="1"/>
  <c r="L112" i="1"/>
  <c r="M112" i="1" s="1"/>
  <c r="L113" i="1"/>
  <c r="M113" i="1" s="1"/>
  <c r="L114" i="1"/>
  <c r="M114" i="1" s="1"/>
  <c r="L115" i="1"/>
  <c r="M115" i="1" s="1"/>
  <c r="L116" i="1"/>
  <c r="M116" i="1" s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M123" i="1" s="1"/>
  <c r="L124" i="1"/>
  <c r="M124" i="1" s="1"/>
  <c r="L125" i="1"/>
  <c r="M125" i="1" s="1"/>
  <c r="L126" i="1"/>
  <c r="M126" i="1" s="1"/>
  <c r="L127" i="1"/>
  <c r="M127" i="1" s="1"/>
  <c r="L128" i="1"/>
  <c r="M128" i="1" s="1"/>
  <c r="L129" i="1"/>
  <c r="M129" i="1" s="1"/>
  <c r="L130" i="1"/>
  <c r="M130" i="1" s="1"/>
  <c r="L131" i="1"/>
  <c r="M131" i="1" s="1"/>
  <c r="L132" i="1"/>
  <c r="M132" i="1" s="1"/>
  <c r="L133" i="1"/>
  <c r="M133" i="1" s="1"/>
  <c r="L134" i="1"/>
  <c r="M134" i="1" s="1"/>
  <c r="L135" i="1"/>
  <c r="M135" i="1" s="1"/>
  <c r="L136" i="1"/>
  <c r="M136" i="1" s="1"/>
  <c r="L137" i="1"/>
  <c r="M137" i="1" s="1"/>
  <c r="L138" i="1"/>
  <c r="M138" i="1" s="1"/>
  <c r="L139" i="1"/>
  <c r="M139" i="1" s="1"/>
  <c r="L140" i="1"/>
  <c r="M140" i="1" s="1"/>
  <c r="L141" i="1"/>
  <c r="M141" i="1" s="1"/>
  <c r="L142" i="1"/>
  <c r="M142" i="1" s="1"/>
  <c r="L143" i="1"/>
  <c r="M143" i="1" s="1"/>
  <c r="L144" i="1"/>
  <c r="M144" i="1" s="1"/>
  <c r="L145" i="1"/>
  <c r="M145" i="1" s="1"/>
  <c r="L146" i="1"/>
  <c r="M146" i="1" s="1"/>
  <c r="L147" i="1"/>
  <c r="M147" i="1" s="1"/>
  <c r="L148" i="1"/>
  <c r="M148" i="1" s="1"/>
  <c r="L149" i="1"/>
  <c r="M149" i="1" s="1"/>
  <c r="L150" i="1"/>
  <c r="M150" i="1" s="1"/>
  <c r="L151" i="1"/>
  <c r="M151" i="1" s="1"/>
  <c r="L152" i="1"/>
  <c r="M152" i="1" s="1"/>
  <c r="L153" i="1"/>
  <c r="M153" i="1" s="1"/>
  <c r="L154" i="1"/>
  <c r="M154" i="1" s="1"/>
  <c r="L155" i="1"/>
  <c r="M155" i="1" s="1"/>
  <c r="L156" i="1"/>
  <c r="M156" i="1" s="1"/>
  <c r="L157" i="1"/>
  <c r="M157" i="1" s="1"/>
  <c r="L158" i="1"/>
  <c r="M158" i="1" s="1"/>
  <c r="L159" i="1"/>
  <c r="M159" i="1" s="1"/>
  <c r="L160" i="1"/>
  <c r="M160" i="1" s="1"/>
  <c r="L161" i="1"/>
  <c r="M161" i="1" s="1"/>
  <c r="L162" i="1"/>
  <c r="M162" i="1" s="1"/>
  <c r="L163" i="1"/>
  <c r="M163" i="1" s="1"/>
  <c r="L164" i="1"/>
  <c r="M164" i="1" s="1"/>
  <c r="L165" i="1"/>
  <c r="M165" i="1" s="1"/>
  <c r="L166" i="1"/>
  <c r="M166" i="1" s="1"/>
  <c r="L167" i="1"/>
  <c r="M167" i="1" s="1"/>
  <c r="L168" i="1"/>
  <c r="M168" i="1" s="1"/>
  <c r="L169" i="1"/>
  <c r="M169" i="1" s="1"/>
  <c r="L170" i="1"/>
  <c r="M170" i="1" s="1"/>
  <c r="L171" i="1"/>
  <c r="M171" i="1" s="1"/>
  <c r="L172" i="1"/>
  <c r="M172" i="1" s="1"/>
  <c r="L173" i="1"/>
  <c r="M173" i="1" s="1"/>
  <c r="L174" i="1"/>
  <c r="M174" i="1" s="1"/>
  <c r="L175" i="1"/>
  <c r="M175" i="1" s="1"/>
  <c r="L176" i="1"/>
  <c r="M176" i="1" s="1"/>
  <c r="L177" i="1"/>
  <c r="M177" i="1" s="1"/>
  <c r="L178" i="1"/>
  <c r="M178" i="1" s="1"/>
  <c r="L179" i="1"/>
  <c r="M179" i="1" s="1"/>
  <c r="L180" i="1"/>
  <c r="M180" i="1" s="1"/>
  <c r="L181" i="1"/>
  <c r="M181" i="1" s="1"/>
  <c r="L182" i="1"/>
  <c r="M182" i="1" s="1"/>
  <c r="L183" i="1"/>
  <c r="M183" i="1" s="1"/>
  <c r="L184" i="1"/>
  <c r="M184" i="1" s="1"/>
  <c r="L185" i="1"/>
  <c r="M185" i="1" s="1"/>
  <c r="L186" i="1"/>
  <c r="M186" i="1" s="1"/>
  <c r="L187" i="1"/>
  <c r="M187" i="1" s="1"/>
  <c r="L188" i="1"/>
  <c r="M188" i="1" s="1"/>
  <c r="L189" i="1"/>
  <c r="M189" i="1" s="1"/>
  <c r="L190" i="1"/>
  <c r="M190" i="1" s="1"/>
  <c r="L191" i="1"/>
  <c r="M191" i="1" s="1"/>
  <c r="L192" i="1"/>
  <c r="M192" i="1" s="1"/>
  <c r="L193" i="1"/>
  <c r="M193" i="1" s="1"/>
  <c r="L194" i="1"/>
  <c r="M194" i="1" s="1"/>
  <c r="L195" i="1"/>
  <c r="M195" i="1" s="1"/>
  <c r="L196" i="1"/>
  <c r="M196" i="1" s="1"/>
  <c r="L197" i="1"/>
  <c r="M197" i="1" s="1"/>
  <c r="L198" i="1"/>
  <c r="M198" i="1" s="1"/>
  <c r="L199" i="1"/>
  <c r="M199" i="1" s="1"/>
  <c r="L200" i="1"/>
  <c r="M200" i="1" s="1"/>
  <c r="L201" i="1"/>
  <c r="M201" i="1" s="1"/>
  <c r="L202" i="1"/>
  <c r="M202" i="1" s="1"/>
  <c r="L203" i="1"/>
  <c r="M203" i="1" s="1"/>
  <c r="L204" i="1"/>
  <c r="M204" i="1" s="1"/>
  <c r="L205" i="1"/>
  <c r="M205" i="1" s="1"/>
  <c r="L206" i="1"/>
  <c r="M206" i="1" s="1"/>
  <c r="L207" i="1"/>
  <c r="M207" i="1" s="1"/>
  <c r="L208" i="1"/>
  <c r="M208" i="1" s="1"/>
  <c r="L209" i="1"/>
  <c r="M209" i="1" s="1"/>
  <c r="L210" i="1"/>
  <c r="M210" i="1" s="1"/>
  <c r="L211" i="1"/>
  <c r="M211" i="1" s="1"/>
  <c r="L212" i="1"/>
  <c r="M212" i="1" s="1"/>
  <c r="L213" i="1"/>
  <c r="M213" i="1" s="1"/>
  <c r="L214" i="1"/>
  <c r="M214" i="1" s="1"/>
  <c r="L215" i="1"/>
  <c r="M215" i="1" s="1"/>
  <c r="L216" i="1"/>
  <c r="M216" i="1" s="1"/>
  <c r="L217" i="1"/>
  <c r="M217" i="1" s="1"/>
  <c r="L218" i="1"/>
  <c r="M218" i="1" s="1"/>
  <c r="L219" i="1"/>
  <c r="M219" i="1" s="1"/>
  <c r="L220" i="1"/>
  <c r="M220" i="1" s="1"/>
  <c r="L221" i="1"/>
  <c r="M221" i="1" s="1"/>
  <c r="L222" i="1"/>
  <c r="M222" i="1" s="1"/>
  <c r="L223" i="1"/>
  <c r="M223" i="1" s="1"/>
  <c r="L224" i="1"/>
  <c r="M224" i="1" s="1"/>
  <c r="L225" i="1"/>
  <c r="M225" i="1" s="1"/>
  <c r="L226" i="1"/>
  <c r="M226" i="1" s="1"/>
  <c r="L227" i="1"/>
  <c r="M227" i="1" s="1"/>
  <c r="L228" i="1"/>
  <c r="M228" i="1" s="1"/>
  <c r="L229" i="1"/>
  <c r="M229" i="1" s="1"/>
  <c r="L230" i="1"/>
  <c r="M230" i="1" s="1"/>
  <c r="L231" i="1"/>
  <c r="M231" i="1" s="1"/>
  <c r="L232" i="1"/>
  <c r="M232" i="1" s="1"/>
  <c r="D231" i="1" l="1"/>
  <c r="D232" i="1"/>
  <c r="D233" i="1"/>
  <c r="D234" i="1"/>
  <c r="D235" i="1"/>
  <c r="D236" i="1"/>
  <c r="D237" i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O231" i="1"/>
  <c r="O232" i="1"/>
  <c r="D224" i="1"/>
  <c r="D225" i="1"/>
  <c r="D226" i="1"/>
  <c r="D227" i="1"/>
  <c r="D228" i="1"/>
  <c r="D229" i="1"/>
  <c r="D230" i="1"/>
  <c r="E224" i="1"/>
  <c r="F224" i="1" s="1"/>
  <c r="E225" i="1"/>
  <c r="F225" i="1" s="1"/>
  <c r="E226" i="1"/>
  <c r="F226" i="1" s="1"/>
  <c r="E227" i="1"/>
  <c r="F227" i="1" s="1"/>
  <c r="E228" i="1"/>
  <c r="F228" i="1" s="1"/>
  <c r="E229" i="1"/>
  <c r="F229" i="1" s="1"/>
  <c r="E230" i="1"/>
  <c r="F230" i="1" s="1"/>
  <c r="O222" i="1"/>
  <c r="O223" i="1"/>
  <c r="O224" i="1"/>
  <c r="O225" i="1"/>
  <c r="O226" i="1"/>
  <c r="O227" i="1"/>
  <c r="O228" i="1"/>
  <c r="O229" i="1"/>
  <c r="O230" i="1"/>
  <c r="D216" i="1" l="1"/>
  <c r="D217" i="1"/>
  <c r="D218" i="1"/>
  <c r="D219" i="1"/>
  <c r="D220" i="1"/>
  <c r="D221" i="1"/>
  <c r="D222" i="1"/>
  <c r="D223" i="1"/>
  <c r="E216" i="1"/>
  <c r="F216" i="1" s="1"/>
  <c r="E217" i="1"/>
  <c r="F217" i="1" s="1"/>
  <c r="E218" i="1"/>
  <c r="F218" i="1" s="1"/>
  <c r="E219" i="1"/>
  <c r="F219" i="1" s="1"/>
  <c r="E220" i="1"/>
  <c r="F220" i="1" s="1"/>
  <c r="E221" i="1"/>
  <c r="F221" i="1" s="1"/>
  <c r="E222" i="1"/>
  <c r="F222" i="1" s="1"/>
  <c r="E223" i="1"/>
  <c r="F223" i="1" s="1"/>
  <c r="O216" i="1"/>
  <c r="O217" i="1"/>
  <c r="O218" i="1"/>
  <c r="O219" i="1"/>
  <c r="O220" i="1"/>
  <c r="O221" i="1"/>
  <c r="D215" i="1"/>
  <c r="E215" i="1"/>
  <c r="F215" i="1" s="1"/>
  <c r="O215" i="1"/>
  <c r="D210" i="1"/>
  <c r="D211" i="1"/>
  <c r="D212" i="1"/>
  <c r="D213" i="1"/>
  <c r="D214" i="1"/>
  <c r="E210" i="1"/>
  <c r="F210" i="1" s="1"/>
  <c r="E211" i="1"/>
  <c r="F211" i="1" s="1"/>
  <c r="E212" i="1"/>
  <c r="F212" i="1" s="1"/>
  <c r="E213" i="1"/>
  <c r="F213" i="1" s="1"/>
  <c r="E214" i="1"/>
  <c r="F214" i="1" s="1"/>
  <c r="O209" i="1"/>
  <c r="O210" i="1"/>
  <c r="O211" i="1"/>
  <c r="O212" i="1"/>
  <c r="O213" i="1"/>
  <c r="O214" i="1"/>
  <c r="O208" i="1" l="1"/>
  <c r="O207" i="1" l="1"/>
  <c r="O203" i="1" l="1"/>
  <c r="O204" i="1"/>
  <c r="O205" i="1"/>
  <c r="O206" i="1"/>
  <c r="O202" i="1"/>
  <c r="O200" i="1"/>
  <c r="O201" i="1"/>
  <c r="O190" i="1" l="1"/>
  <c r="O191" i="1"/>
  <c r="O192" i="1"/>
  <c r="O193" i="1"/>
  <c r="O194" i="1"/>
  <c r="O195" i="1"/>
  <c r="O196" i="1"/>
  <c r="O197" i="1"/>
  <c r="O198" i="1"/>
  <c r="O199" i="1"/>
  <c r="O189" i="1" l="1"/>
  <c r="O188" i="1"/>
  <c r="O187" i="1"/>
  <c r="D185" i="1" l="1"/>
  <c r="D186" i="1"/>
  <c r="E185" i="1"/>
  <c r="F185" i="1" s="1"/>
  <c r="E186" i="1"/>
  <c r="F186" i="1" s="1"/>
  <c r="O185" i="1"/>
  <c r="O186" i="1"/>
  <c r="C3" i="1"/>
  <c r="C2" i="1"/>
  <c r="D173" i="1" l="1"/>
  <c r="D174" i="1"/>
  <c r="D175" i="1"/>
  <c r="D176" i="1"/>
  <c r="D177" i="1"/>
  <c r="E173" i="1"/>
  <c r="F173" i="1" s="1"/>
  <c r="E174" i="1"/>
  <c r="F174" i="1" s="1"/>
  <c r="E175" i="1"/>
  <c r="F175" i="1" s="1"/>
  <c r="E176" i="1"/>
  <c r="F176" i="1" s="1"/>
  <c r="E177" i="1"/>
  <c r="F177" i="1" s="1"/>
  <c r="O173" i="1"/>
  <c r="O174" i="1"/>
  <c r="O175" i="1"/>
  <c r="O176" i="1"/>
  <c r="O177" i="1"/>
  <c r="D168" i="1"/>
  <c r="E168" i="1"/>
  <c r="F168" i="1" s="1"/>
  <c r="D169" i="1"/>
  <c r="E169" i="1"/>
  <c r="F169" i="1" s="1"/>
  <c r="D170" i="1"/>
  <c r="E170" i="1"/>
  <c r="F170" i="1" s="1"/>
  <c r="D171" i="1"/>
  <c r="E171" i="1"/>
  <c r="F171" i="1" s="1"/>
  <c r="D172" i="1"/>
  <c r="E172" i="1"/>
  <c r="F172" i="1" s="1"/>
  <c r="D178" i="1"/>
  <c r="E178" i="1"/>
  <c r="F178" i="1" s="1"/>
  <c r="D179" i="1"/>
  <c r="E179" i="1"/>
  <c r="F179" i="1" s="1"/>
  <c r="D180" i="1"/>
  <c r="E180" i="1"/>
  <c r="F180" i="1" s="1"/>
  <c r="D181" i="1"/>
  <c r="E181" i="1"/>
  <c r="F181" i="1" s="1"/>
  <c r="D182" i="1"/>
  <c r="E182" i="1"/>
  <c r="F182" i="1" s="1"/>
  <c r="D183" i="1"/>
  <c r="E183" i="1"/>
  <c r="F183" i="1" s="1"/>
  <c r="D184" i="1"/>
  <c r="E184" i="1"/>
  <c r="F184" i="1" s="1"/>
  <c r="D187" i="1"/>
  <c r="E187" i="1"/>
  <c r="F187" i="1" s="1"/>
  <c r="D188" i="1"/>
  <c r="E188" i="1"/>
  <c r="F188" i="1" s="1"/>
  <c r="D189" i="1"/>
  <c r="E189" i="1"/>
  <c r="F189" i="1" s="1"/>
  <c r="D190" i="1"/>
  <c r="E190" i="1"/>
  <c r="F190" i="1" s="1"/>
  <c r="D191" i="1"/>
  <c r="E191" i="1"/>
  <c r="F191" i="1" s="1"/>
  <c r="D192" i="1"/>
  <c r="E192" i="1"/>
  <c r="F192" i="1" s="1"/>
  <c r="D193" i="1"/>
  <c r="E193" i="1"/>
  <c r="F193" i="1" s="1"/>
  <c r="D194" i="1"/>
  <c r="E194" i="1"/>
  <c r="F194" i="1" s="1"/>
  <c r="D195" i="1"/>
  <c r="E195" i="1"/>
  <c r="F195" i="1" s="1"/>
  <c r="D196" i="1"/>
  <c r="E196" i="1"/>
  <c r="F196" i="1" s="1"/>
  <c r="D197" i="1"/>
  <c r="E197" i="1"/>
  <c r="F197" i="1" s="1"/>
  <c r="D198" i="1"/>
  <c r="E198" i="1"/>
  <c r="F198" i="1" s="1"/>
  <c r="D199" i="1"/>
  <c r="E199" i="1"/>
  <c r="F199" i="1" s="1"/>
  <c r="D200" i="1"/>
  <c r="E200" i="1"/>
  <c r="F200" i="1" s="1"/>
  <c r="D201" i="1"/>
  <c r="E201" i="1"/>
  <c r="F201" i="1" s="1"/>
  <c r="D202" i="1"/>
  <c r="E202" i="1"/>
  <c r="F202" i="1" s="1"/>
  <c r="D203" i="1"/>
  <c r="E203" i="1"/>
  <c r="F203" i="1" s="1"/>
  <c r="D204" i="1"/>
  <c r="E204" i="1"/>
  <c r="F204" i="1" s="1"/>
  <c r="D205" i="1"/>
  <c r="E205" i="1"/>
  <c r="F205" i="1" s="1"/>
  <c r="D206" i="1"/>
  <c r="E206" i="1"/>
  <c r="F206" i="1" s="1"/>
  <c r="D207" i="1"/>
  <c r="E207" i="1"/>
  <c r="F207" i="1" s="1"/>
  <c r="D208" i="1"/>
  <c r="E208" i="1"/>
  <c r="F208" i="1" s="1"/>
  <c r="D209" i="1"/>
  <c r="E209" i="1"/>
  <c r="F209" i="1" s="1"/>
  <c r="O167" i="1"/>
  <c r="O168" i="1"/>
  <c r="O169" i="1"/>
  <c r="O170" i="1"/>
  <c r="O171" i="1"/>
  <c r="O172" i="1"/>
  <c r="O178" i="1"/>
  <c r="O179" i="1"/>
  <c r="O180" i="1"/>
  <c r="O181" i="1"/>
  <c r="O182" i="1"/>
  <c r="O183" i="1"/>
  <c r="O184" i="1"/>
  <c r="D167" i="1" l="1"/>
  <c r="O166" i="1" l="1"/>
  <c r="D166" i="1"/>
  <c r="E166" i="1"/>
  <c r="F166" i="1" s="1"/>
  <c r="E167" i="1"/>
  <c r="F167" i="1" s="1"/>
  <c r="E165" i="1"/>
  <c r="F165" i="1" s="1"/>
  <c r="O165" i="1"/>
  <c r="D165" i="1"/>
  <c r="O143" i="1" l="1"/>
  <c r="O142" i="1"/>
  <c r="O141" i="1"/>
  <c r="O140" i="1"/>
  <c r="O139" i="1"/>
  <c r="O138" i="1"/>
  <c r="O137" i="1"/>
  <c r="O136" i="1"/>
  <c r="O135" i="1"/>
  <c r="O134" i="1"/>
  <c r="O133" i="1"/>
  <c r="O132" i="1"/>
  <c r="O131" i="1"/>
  <c r="O130" i="1"/>
  <c r="O129" i="1"/>
  <c r="O128" i="1"/>
  <c r="O127" i="1"/>
  <c r="O126" i="1"/>
  <c r="O125" i="1"/>
  <c r="O124" i="1"/>
  <c r="O123" i="1"/>
  <c r="O122" i="1"/>
  <c r="O121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2" i="1"/>
  <c r="O13" i="1"/>
  <c r="O14" i="1"/>
  <c r="O15" i="1"/>
  <c r="O16" i="1"/>
  <c r="O17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0" i="1"/>
  <c r="O11" i="1"/>
  <c r="O8" i="1"/>
  <c r="O9" i="1"/>
  <c r="O7" i="1"/>
  <c r="H7" i="1" l="1"/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E164" i="1" l="1"/>
  <c r="F164" i="1" s="1"/>
  <c r="D164" i="1"/>
  <c r="E163" i="1"/>
  <c r="F163" i="1" s="1"/>
  <c r="D163" i="1"/>
  <c r="E162" i="1"/>
  <c r="F162" i="1" s="1"/>
  <c r="D162" i="1"/>
  <c r="E161" i="1"/>
  <c r="F161" i="1" s="1"/>
  <c r="D161" i="1"/>
  <c r="E160" i="1"/>
  <c r="F160" i="1" s="1"/>
  <c r="D160" i="1"/>
  <c r="E159" i="1"/>
  <c r="F159" i="1" s="1"/>
  <c r="D159" i="1"/>
  <c r="E158" i="1"/>
  <c r="F158" i="1" s="1"/>
  <c r="D158" i="1"/>
  <c r="E157" i="1"/>
  <c r="F157" i="1" s="1"/>
  <c r="D157" i="1"/>
  <c r="E156" i="1"/>
  <c r="F156" i="1" s="1"/>
  <c r="D156" i="1"/>
  <c r="E155" i="1"/>
  <c r="F155" i="1" s="1"/>
  <c r="D155" i="1"/>
  <c r="E154" i="1"/>
  <c r="F154" i="1" s="1"/>
  <c r="D154" i="1"/>
  <c r="E153" i="1"/>
  <c r="F153" i="1" s="1"/>
  <c r="D153" i="1"/>
  <c r="E152" i="1"/>
  <c r="F152" i="1" s="1"/>
  <c r="D152" i="1"/>
  <c r="E151" i="1"/>
  <c r="F151" i="1" s="1"/>
  <c r="D151" i="1"/>
  <c r="E150" i="1"/>
  <c r="F150" i="1" s="1"/>
  <c r="D150" i="1"/>
  <c r="E149" i="1"/>
  <c r="F149" i="1" s="1"/>
  <c r="D149" i="1"/>
  <c r="E148" i="1"/>
  <c r="F148" i="1" s="1"/>
  <c r="D148" i="1"/>
  <c r="E147" i="1"/>
  <c r="F147" i="1" s="1"/>
  <c r="D147" i="1"/>
  <c r="E146" i="1"/>
  <c r="F146" i="1" s="1"/>
  <c r="D146" i="1"/>
  <c r="E145" i="1"/>
  <c r="F145" i="1" s="1"/>
  <c r="D145" i="1"/>
  <c r="E144" i="1"/>
  <c r="F144" i="1" s="1"/>
  <c r="D144" i="1"/>
  <c r="E143" i="1"/>
  <c r="F143" i="1" s="1"/>
  <c r="D143" i="1"/>
  <c r="E142" i="1"/>
  <c r="F142" i="1" s="1"/>
  <c r="D142" i="1"/>
  <c r="E141" i="1"/>
  <c r="F141" i="1" s="1"/>
  <c r="D141" i="1"/>
  <c r="E140" i="1"/>
  <c r="F140" i="1" s="1"/>
  <c r="D140" i="1"/>
  <c r="E139" i="1"/>
  <c r="F139" i="1" s="1"/>
  <c r="D139" i="1"/>
  <c r="E138" i="1"/>
  <c r="F138" i="1" s="1"/>
  <c r="D138" i="1"/>
  <c r="E137" i="1"/>
  <c r="F137" i="1" s="1"/>
  <c r="D137" i="1"/>
  <c r="E136" i="1"/>
  <c r="F136" i="1" s="1"/>
  <c r="D136" i="1"/>
  <c r="E135" i="1"/>
  <c r="F135" i="1" s="1"/>
  <c r="D135" i="1"/>
  <c r="E134" i="1"/>
  <c r="F134" i="1" s="1"/>
  <c r="D134" i="1"/>
  <c r="E133" i="1"/>
  <c r="F133" i="1" s="1"/>
  <c r="D133" i="1"/>
  <c r="E132" i="1"/>
  <c r="F132" i="1" s="1"/>
  <c r="D132" i="1"/>
  <c r="E131" i="1"/>
  <c r="F131" i="1" s="1"/>
  <c r="D131" i="1"/>
  <c r="E130" i="1"/>
  <c r="F130" i="1" s="1"/>
  <c r="D130" i="1"/>
  <c r="E129" i="1"/>
  <c r="F129" i="1" s="1"/>
  <c r="D129" i="1"/>
  <c r="E128" i="1"/>
  <c r="F128" i="1" s="1"/>
  <c r="D128" i="1"/>
  <c r="E127" i="1"/>
  <c r="F127" i="1" s="1"/>
  <c r="D127" i="1"/>
  <c r="E126" i="1"/>
  <c r="F126" i="1" s="1"/>
  <c r="D126" i="1"/>
  <c r="E125" i="1"/>
  <c r="F125" i="1" s="1"/>
  <c r="D125" i="1"/>
  <c r="E124" i="1"/>
  <c r="F124" i="1" s="1"/>
  <c r="D124" i="1"/>
  <c r="E123" i="1"/>
  <c r="F123" i="1" s="1"/>
  <c r="D123" i="1"/>
  <c r="E122" i="1"/>
  <c r="F122" i="1" s="1"/>
  <c r="D122" i="1"/>
  <c r="E121" i="1"/>
  <c r="F121" i="1" s="1"/>
  <c r="D121" i="1"/>
  <c r="E120" i="1"/>
  <c r="F120" i="1" s="1"/>
  <c r="D120" i="1"/>
  <c r="E119" i="1"/>
  <c r="F119" i="1" s="1"/>
  <c r="D119" i="1"/>
  <c r="E118" i="1"/>
  <c r="F118" i="1" s="1"/>
  <c r="D118" i="1"/>
  <c r="E117" i="1"/>
  <c r="F117" i="1" s="1"/>
  <c r="D117" i="1"/>
  <c r="E116" i="1"/>
  <c r="F116" i="1" s="1"/>
  <c r="D116" i="1"/>
  <c r="E115" i="1"/>
  <c r="F115" i="1" s="1"/>
  <c r="D115" i="1"/>
  <c r="E114" i="1"/>
  <c r="F114" i="1" s="1"/>
  <c r="D114" i="1"/>
  <c r="E113" i="1"/>
  <c r="F113" i="1" s="1"/>
  <c r="D113" i="1"/>
  <c r="E112" i="1"/>
  <c r="F112" i="1" s="1"/>
  <c r="D112" i="1"/>
  <c r="E111" i="1"/>
  <c r="F111" i="1" s="1"/>
  <c r="D111" i="1"/>
  <c r="E110" i="1"/>
  <c r="F110" i="1" s="1"/>
  <c r="D110" i="1"/>
  <c r="E109" i="1"/>
  <c r="F109" i="1" s="1"/>
  <c r="D109" i="1"/>
  <c r="E108" i="1"/>
  <c r="F108" i="1" s="1"/>
  <c r="D108" i="1"/>
  <c r="E107" i="1"/>
  <c r="F107" i="1" s="1"/>
  <c r="D107" i="1"/>
  <c r="E106" i="1"/>
  <c r="F106" i="1" s="1"/>
  <c r="D106" i="1"/>
  <c r="E105" i="1"/>
  <c r="F105" i="1" s="1"/>
  <c r="D105" i="1"/>
  <c r="E104" i="1"/>
  <c r="F104" i="1" s="1"/>
  <c r="D104" i="1"/>
  <c r="E103" i="1"/>
  <c r="F103" i="1" s="1"/>
  <c r="D103" i="1"/>
  <c r="E102" i="1"/>
  <c r="F102" i="1" s="1"/>
  <c r="D102" i="1"/>
  <c r="E101" i="1"/>
  <c r="F101" i="1" s="1"/>
  <c r="D101" i="1"/>
  <c r="E100" i="1"/>
  <c r="F100" i="1" s="1"/>
  <c r="D100" i="1"/>
  <c r="E99" i="1"/>
  <c r="F99" i="1" s="1"/>
  <c r="D99" i="1"/>
  <c r="E98" i="1"/>
  <c r="F98" i="1" s="1"/>
  <c r="D98" i="1"/>
  <c r="E97" i="1"/>
  <c r="F97" i="1" s="1"/>
  <c r="D97" i="1"/>
  <c r="E96" i="1"/>
  <c r="F96" i="1" s="1"/>
  <c r="D96" i="1"/>
  <c r="E95" i="1"/>
  <c r="F95" i="1" s="1"/>
  <c r="D95" i="1"/>
  <c r="E94" i="1"/>
  <c r="F94" i="1" s="1"/>
  <c r="D94" i="1"/>
  <c r="E93" i="1"/>
  <c r="F93" i="1" s="1"/>
  <c r="D93" i="1"/>
  <c r="E92" i="1"/>
  <c r="F92" i="1" s="1"/>
  <c r="D92" i="1"/>
  <c r="E91" i="1"/>
  <c r="F91" i="1" s="1"/>
  <c r="D91" i="1"/>
  <c r="E90" i="1"/>
  <c r="F90" i="1" s="1"/>
  <c r="D90" i="1"/>
  <c r="E89" i="1"/>
  <c r="F89" i="1" s="1"/>
  <c r="D89" i="1"/>
  <c r="E88" i="1"/>
  <c r="F88" i="1" s="1"/>
  <c r="D88" i="1"/>
  <c r="E87" i="1"/>
  <c r="F87" i="1" s="1"/>
  <c r="D87" i="1"/>
  <c r="E86" i="1"/>
  <c r="F86" i="1" s="1"/>
  <c r="D86" i="1"/>
  <c r="E85" i="1"/>
  <c r="F85" i="1" s="1"/>
  <c r="D85" i="1"/>
  <c r="E84" i="1"/>
  <c r="F84" i="1" s="1"/>
  <c r="D84" i="1"/>
  <c r="E83" i="1"/>
  <c r="F83" i="1" s="1"/>
  <c r="D83" i="1"/>
  <c r="E82" i="1"/>
  <c r="F82" i="1" s="1"/>
  <c r="D82" i="1"/>
  <c r="E81" i="1"/>
  <c r="F81" i="1" s="1"/>
  <c r="D81" i="1"/>
  <c r="E80" i="1"/>
  <c r="F80" i="1" s="1"/>
  <c r="D80" i="1"/>
  <c r="E79" i="1"/>
  <c r="F79" i="1" s="1"/>
  <c r="D79" i="1"/>
  <c r="E78" i="1"/>
  <c r="F78" i="1" s="1"/>
  <c r="D78" i="1"/>
  <c r="E77" i="1"/>
  <c r="F77" i="1" s="1"/>
  <c r="D77" i="1"/>
  <c r="E76" i="1"/>
  <c r="F76" i="1" s="1"/>
  <c r="D76" i="1"/>
  <c r="E75" i="1"/>
  <c r="F75" i="1" s="1"/>
  <c r="D75" i="1"/>
  <c r="E74" i="1"/>
  <c r="F74" i="1" s="1"/>
  <c r="D74" i="1"/>
  <c r="E73" i="1"/>
  <c r="F73" i="1" s="1"/>
  <c r="D73" i="1"/>
  <c r="E72" i="1"/>
  <c r="F72" i="1" s="1"/>
  <c r="D72" i="1"/>
  <c r="E71" i="1"/>
  <c r="F71" i="1" s="1"/>
  <c r="D71" i="1"/>
  <c r="E70" i="1"/>
  <c r="F70" i="1" s="1"/>
  <c r="D70" i="1"/>
  <c r="E69" i="1"/>
  <c r="F69" i="1" s="1"/>
  <c r="D69" i="1"/>
  <c r="E68" i="1"/>
  <c r="F68" i="1" s="1"/>
  <c r="D68" i="1"/>
  <c r="E67" i="1"/>
  <c r="F67" i="1" s="1"/>
  <c r="D67" i="1"/>
  <c r="E66" i="1"/>
  <c r="F66" i="1" s="1"/>
  <c r="D66" i="1"/>
  <c r="E65" i="1"/>
  <c r="F65" i="1" s="1"/>
  <c r="D65" i="1"/>
  <c r="E64" i="1"/>
  <c r="F64" i="1" s="1"/>
  <c r="D64" i="1"/>
  <c r="E63" i="1"/>
  <c r="F63" i="1" s="1"/>
  <c r="D63" i="1"/>
  <c r="E62" i="1"/>
  <c r="F62" i="1" s="1"/>
  <c r="D62" i="1"/>
  <c r="E61" i="1"/>
  <c r="F61" i="1" s="1"/>
  <c r="D61" i="1"/>
  <c r="E60" i="1"/>
  <c r="F60" i="1" s="1"/>
  <c r="D60" i="1"/>
  <c r="E59" i="1"/>
  <c r="F59" i="1" s="1"/>
  <c r="D59" i="1"/>
  <c r="E58" i="1"/>
  <c r="F58" i="1" s="1"/>
  <c r="D58" i="1"/>
  <c r="E57" i="1"/>
  <c r="F57" i="1" s="1"/>
  <c r="D57" i="1"/>
  <c r="E56" i="1"/>
  <c r="F56" i="1" s="1"/>
  <c r="D56" i="1"/>
  <c r="E55" i="1"/>
  <c r="F55" i="1" s="1"/>
  <c r="D55" i="1"/>
  <c r="E54" i="1"/>
  <c r="F54" i="1" s="1"/>
  <c r="D54" i="1"/>
  <c r="E53" i="1"/>
  <c r="F53" i="1" s="1"/>
  <c r="D53" i="1"/>
  <c r="E52" i="1"/>
  <c r="F52" i="1" s="1"/>
  <c r="D52" i="1"/>
  <c r="E51" i="1"/>
  <c r="F51" i="1" s="1"/>
  <c r="D51" i="1"/>
  <c r="E50" i="1"/>
  <c r="F50" i="1" s="1"/>
  <c r="D50" i="1"/>
  <c r="E49" i="1"/>
  <c r="F49" i="1" s="1"/>
  <c r="D49" i="1"/>
  <c r="E48" i="1"/>
  <c r="F48" i="1" s="1"/>
  <c r="D48" i="1"/>
  <c r="E47" i="1"/>
  <c r="F47" i="1" s="1"/>
  <c r="D47" i="1"/>
  <c r="E46" i="1"/>
  <c r="F46" i="1" s="1"/>
  <c r="D46" i="1"/>
  <c r="E45" i="1"/>
  <c r="F45" i="1" s="1"/>
  <c r="D45" i="1"/>
  <c r="E44" i="1"/>
  <c r="F44" i="1" s="1"/>
  <c r="D44" i="1"/>
  <c r="E43" i="1"/>
  <c r="F43" i="1" s="1"/>
  <c r="D43" i="1"/>
  <c r="E42" i="1"/>
  <c r="F42" i="1" s="1"/>
  <c r="D42" i="1"/>
  <c r="E41" i="1"/>
  <c r="F41" i="1" s="1"/>
  <c r="D41" i="1"/>
  <c r="E40" i="1"/>
  <c r="F40" i="1" s="1"/>
  <c r="D40" i="1"/>
  <c r="E39" i="1"/>
  <c r="F39" i="1" s="1"/>
  <c r="D39" i="1"/>
  <c r="E38" i="1"/>
  <c r="F38" i="1" s="1"/>
  <c r="D38" i="1"/>
  <c r="E37" i="1"/>
  <c r="F37" i="1" s="1"/>
  <c r="D37" i="1"/>
  <c r="E36" i="1"/>
  <c r="F36" i="1" s="1"/>
  <c r="D36" i="1"/>
  <c r="E35" i="1"/>
  <c r="F35" i="1" s="1"/>
  <c r="D35" i="1"/>
  <c r="E34" i="1"/>
  <c r="F34" i="1" s="1"/>
  <c r="D34" i="1"/>
  <c r="E33" i="1"/>
  <c r="F33" i="1" s="1"/>
  <c r="D33" i="1"/>
  <c r="E32" i="1"/>
  <c r="F32" i="1" s="1"/>
  <c r="D32" i="1"/>
  <c r="E31" i="1"/>
  <c r="F31" i="1" s="1"/>
  <c r="D31" i="1"/>
  <c r="E30" i="1"/>
  <c r="F30" i="1" s="1"/>
  <c r="D30" i="1"/>
  <c r="E29" i="1"/>
  <c r="F29" i="1" s="1"/>
  <c r="D29" i="1"/>
  <c r="E28" i="1"/>
  <c r="F28" i="1" s="1"/>
  <c r="D28" i="1"/>
  <c r="E27" i="1"/>
  <c r="F27" i="1" s="1"/>
  <c r="D27" i="1"/>
  <c r="E26" i="1"/>
  <c r="F26" i="1" s="1"/>
  <c r="D26" i="1"/>
  <c r="E25" i="1"/>
  <c r="F25" i="1" s="1"/>
  <c r="D25" i="1"/>
  <c r="E24" i="1"/>
  <c r="F24" i="1" s="1"/>
  <c r="D24" i="1"/>
  <c r="E23" i="1"/>
  <c r="F23" i="1" s="1"/>
  <c r="D23" i="1"/>
  <c r="E22" i="1"/>
  <c r="F22" i="1" s="1"/>
  <c r="D22" i="1"/>
  <c r="E21" i="1"/>
  <c r="F21" i="1" s="1"/>
  <c r="D21" i="1"/>
  <c r="E20" i="1"/>
  <c r="F20" i="1" s="1"/>
  <c r="D20" i="1"/>
  <c r="E19" i="1"/>
  <c r="F19" i="1" s="1"/>
  <c r="D19" i="1"/>
  <c r="E18" i="1"/>
  <c r="F18" i="1" s="1"/>
  <c r="D18" i="1"/>
  <c r="E17" i="1"/>
  <c r="F17" i="1" s="1"/>
  <c r="D17" i="1"/>
  <c r="E16" i="1"/>
  <c r="F16" i="1" s="1"/>
  <c r="D16" i="1"/>
  <c r="E15" i="1"/>
  <c r="F15" i="1" s="1"/>
  <c r="D15" i="1"/>
  <c r="E14" i="1"/>
  <c r="F14" i="1" s="1"/>
  <c r="D14" i="1"/>
  <c r="E13" i="1"/>
  <c r="F13" i="1" s="1"/>
  <c r="D13" i="1"/>
  <c r="E12" i="1"/>
  <c r="F12" i="1" s="1"/>
  <c r="D12" i="1"/>
  <c r="E11" i="1"/>
  <c r="F11" i="1" s="1"/>
  <c r="D11" i="1"/>
  <c r="E10" i="1"/>
  <c r="F10" i="1" s="1"/>
  <c r="D10" i="1"/>
  <c r="E9" i="1"/>
  <c r="F9" i="1" s="1"/>
  <c r="D9" i="1"/>
  <c r="E8" i="1"/>
  <c r="F8" i="1" s="1"/>
  <c r="D8" i="1"/>
  <c r="E7" i="1"/>
  <c r="F7" i="1" s="1"/>
  <c r="D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PFRIMMER Sabrina</author>
  </authors>
  <commentList>
    <comment ref="P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PFRIMMER Sabrina:</t>
        </r>
        <r>
          <rPr>
            <sz val="9"/>
            <color indexed="81"/>
            <rFont val="Tahoma"/>
            <family val="2"/>
          </rPr>
          <t xml:space="preserve">
Colonne N : "ok" si document reçu</t>
        </r>
      </text>
    </comment>
  </commentList>
</comments>
</file>

<file path=xl/sharedStrings.xml><?xml version="1.0" encoding="utf-8"?>
<sst xmlns="http://schemas.openxmlformats.org/spreadsheetml/2006/main" count="4126" uniqueCount="1289">
  <si>
    <t>DIF_002172</t>
  </si>
  <si>
    <t>DAF</t>
  </si>
  <si>
    <t>GIGCL-AF508-A0 (DAF - ARMATURES POUR BETON CRELOIS 500S - ALPA (78))</t>
  </si>
  <si>
    <t>DIF_002171</t>
  </si>
  <si>
    <t>GIGCL-AF507-A0 (DAF - ARMATURES POUR BETON CRELOIS 500S - ITON SEINE (78))</t>
  </si>
  <si>
    <t>DIF_002170</t>
  </si>
  <si>
    <t>GIGCL-AF506-A0 (DAF - ARMATURES POUR BETON NERSAM 500S / NERSAM 500SNP - SAM SAS (54))</t>
  </si>
  <si>
    <t>DIF_002169</t>
  </si>
  <si>
    <t>GIGCL-AF505-A0 (DAF - ARMATURES POUR BETON NERSAM 500S / NERSAM 500SNP - SAM SAS (77))</t>
  </si>
  <si>
    <t>DIF_002168</t>
  </si>
  <si>
    <t>NTC</t>
  </si>
  <si>
    <t>GITEC-O0056-A0 (ESSAIS AU FEU TRANCHEE COUVERTE)</t>
  </si>
  <si>
    <t>DIF_002165</t>
  </si>
  <si>
    <t>HYP</t>
  </si>
  <si>
    <t>GISEN-E0801-A1 (PIF 00224 - NOTE D'HYPOTHESES GENERALES)</t>
  </si>
  <si>
    <t>DIF_002164</t>
  </si>
  <si>
    <t>RAP</t>
  </si>
  <si>
    <t>GIEXT-EQI19-B0 (RAPPORT CONVENANCE BETON Q9 - BETONS DE FONDATIONS AVEC STARSOLITHE)</t>
  </si>
  <si>
    <t>DIF_002163</t>
  </si>
  <si>
    <t>FDM</t>
  </si>
  <si>
    <t>GITEC-MO042-C0 (FDM - PREFABRICATION DU PIF 00514)</t>
  </si>
  <si>
    <t>DIF_002161</t>
  </si>
  <si>
    <t>GIWSP-E1600-A1 (OHA 00938 - MEMOIRE GEOTECHNIQUE G3)</t>
  </si>
  <si>
    <t>DIF_002160</t>
  </si>
  <si>
    <t>GIGCL-AF078-B0 (DAF - ECARTEUR CONTINU EN FIBROBETON A CROCHET - PLAKA GROUP)</t>
  </si>
  <si>
    <t>DIF_002159</t>
  </si>
  <si>
    <t>DOS</t>
  </si>
  <si>
    <t>GISET-H1020-A1 (OHA 01948)</t>
  </si>
  <si>
    <t>DIF_002158</t>
  </si>
  <si>
    <t>GISET-H4145-A1 (PPFR 14282)</t>
  </si>
  <si>
    <t>DIF_002157</t>
  </si>
  <si>
    <t>GISET-H4140-A0 (PPFR 14281)</t>
  </si>
  <si>
    <t>DIF_002156</t>
  </si>
  <si>
    <t>GISET-H2380-A2 (OTA 01368)</t>
  </si>
  <si>
    <t>DIF_002155</t>
  </si>
  <si>
    <t>PEN</t>
  </si>
  <si>
    <t>GISET-D1101-A0 (PLANCHE 12 - VUE EN PLAN - DU PK 11+000 AU PK 11+800)</t>
  </si>
  <si>
    <t>PTR</t>
  </si>
  <si>
    <t>GISET-D1103-A0 (PLANCHE 12 - PROFILS EN TRAVERS - DU PK 11+000 AU PK 11+800)</t>
  </si>
  <si>
    <t>PIM</t>
  </si>
  <si>
    <t>GISET-D1104-A0 (PLANCHE 12 - LISTAGES GEOMETRIQUES - DU PK 11+000 AU PK 11+800)</t>
  </si>
  <si>
    <t>GISET-D1106-A0 (PLANCHE 12 - LISTAGES ASSAINISSEMENT - DU PK 11+000 AU PK 11+800)</t>
  </si>
  <si>
    <t>PLO</t>
  </si>
  <si>
    <t>GISET-D1107-A0 (PLANCHE 12 - ASSAINISSEMENT PROFIL EN LONG SENS 1 - DU PK 11+000 AU PK 11+800)</t>
  </si>
  <si>
    <t>GISET-D1108-A0 (PLANCHE 12 - ASSAINISSEMENT PROFIL EN LONG SENS 2 - DU PK 11+000 AU PK 11+800)</t>
  </si>
  <si>
    <t>DIF_002151</t>
  </si>
  <si>
    <t>PES</t>
  </si>
  <si>
    <t>GIGCL-PE301-A0 (PES - APPUI CENTRAL DU PONT PROVISOIRE DE LA BRUCHE)</t>
  </si>
  <si>
    <t>DIF_002147</t>
  </si>
  <si>
    <t>PCO</t>
  </si>
  <si>
    <t>GISEN-E2521-A0 (PSP 01966 - COUPE TRANSVERSALE - DETAILS)</t>
  </si>
  <si>
    <t>GISEN-E2520-A0 (PSP 01966 - IMPLANTATION - VUE EN PLAN - COUPE LONGITUDINALE)</t>
  </si>
  <si>
    <t>DIF_002145</t>
  </si>
  <si>
    <t>GISET-H4150-A1 (PPF 01470)</t>
  </si>
  <si>
    <t>DIF_002144</t>
  </si>
  <si>
    <t>GISET-H2280-A1 (OTA 01181 - 1/4 DE CONE)</t>
  </si>
  <si>
    <t>DIF_002143</t>
  </si>
  <si>
    <t>GISET-H2275-A1 (OTA 01182 - 1/4 DE CONE)</t>
  </si>
  <si>
    <t>DIF_002142</t>
  </si>
  <si>
    <t>GISET-B2800-A0 (BLOC TECHNIQUE CULEE C1 - PSP 01428 - RD228)</t>
  </si>
  <si>
    <t>DIF_002141</t>
  </si>
  <si>
    <t>NDC</t>
  </si>
  <si>
    <t>GISBP-E0575-A0 (VIADUC DE LA BRUCHE - SOLLICITATIONS ET FERRAILLAGE PIEUX PILE P6)</t>
  </si>
  <si>
    <t>PAR</t>
  </si>
  <si>
    <t>GISBP-E0580-A0 (VIADUC DE LA BRUCHE - ARMATURES DES PIEUX PILE P6)</t>
  </si>
  <si>
    <t>DIF_002140</t>
  </si>
  <si>
    <t>GISBP-E0578-A0 (VIADUC DE LA BRUCHE - ARMATURES DES PIEUX PILE P4)</t>
  </si>
  <si>
    <t>GISBP-E0573-A0 (VIADUC DE LA BRUCHE - SOLLICITATIONS ET FERRAILLAGE PIEUX PILE P4)</t>
  </si>
  <si>
    <t>DIF_002139</t>
  </si>
  <si>
    <t>GISBP-E0572-A0 (VIADUC DE LA BRUCHE - SOLLICITATIONS ET FERRAILLAGE PIEUX PILE P3)</t>
  </si>
  <si>
    <t>GISBP-E0577-A0 (VIADUC DE LA BRUCHE - ARMATURES DES PIEUX PILE P3)</t>
  </si>
  <si>
    <t>DIF_002137</t>
  </si>
  <si>
    <t>DPDTE-00016-B0 (FDM - DISPOSITIF DE RETENU DES PALISSADES)</t>
  </si>
  <si>
    <t>DIF_002138</t>
  </si>
  <si>
    <t>DPDTE-00017-B0 (FDM - BIODUC ET GARDE-CORPS DE SERVICE)</t>
  </si>
  <si>
    <t>DIF_002136</t>
  </si>
  <si>
    <t>GCLAB-R0404-A0 (MODALITES DE REUTILISATION DE MATERIEUX ISSUS DE LA DEMOLITION DES CHAUSSEES EXISTANTES)</t>
  </si>
  <si>
    <t>DIF_002135</t>
  </si>
  <si>
    <t>GIDCB-E2114-B1 (PSP 01428 - COFFRAGE DE LA CULEE C3)</t>
  </si>
  <si>
    <t>GIDCB-E2113-B1 (PSP 01428 - COFFRAGE DE LA PILE P2)</t>
  </si>
  <si>
    <t>GIDCB-E2112-B1 (PSP 01428 - COFFRAGE DE LA CULEE C1)</t>
  </si>
  <si>
    <t>GIDCB-E2111-B1 (PSP 01428 - COUPE TRANSVERSALE ET DETAILS)</t>
  </si>
  <si>
    <t>GIDCB-E2110-B1 (PSP 01428 - IMPLANTATION - VUE EN PLAN - COUPE LONGITUDINALE)</t>
  </si>
  <si>
    <t>DIF_002134</t>
  </si>
  <si>
    <t>GIMAT-E1272-A1 (PIF 00557 - PLAN D'ARMATURES DES ANNEAUX D'EXTREMITES)</t>
  </si>
  <si>
    <t>GIMAT-E1271-A1 (PIF 00557 - PLAN D'ARMATURES DES ANNEAUX COURANTS)</t>
  </si>
  <si>
    <t>DIF_002133</t>
  </si>
  <si>
    <t>GIMAT-E1263-A1 (PIF 00557 - PLAN DE COFFRAGE DES ANNEAUX D'EXTREMITES)</t>
  </si>
  <si>
    <t>DIF_002132</t>
  </si>
  <si>
    <t>GISEN-E0802-A0 (PIF 00224 - NOTE DE MODELISATION ET DDC)</t>
  </si>
  <si>
    <t>DIF_002130</t>
  </si>
  <si>
    <t>GIGCL-PE005-B0 (PES - RECEPTION DES PIECES PREFABRIQUEES)</t>
  </si>
  <si>
    <t>DIF_002129</t>
  </si>
  <si>
    <t>GITEC-HM003-A0 (NDC DALOT 3M x 2,50M)</t>
  </si>
  <si>
    <t>DIF_002128</t>
  </si>
  <si>
    <t>GITEC-HM002-A0 (NDC DALOT 1M x 0,70M)</t>
  </si>
  <si>
    <t>DIF_002125</t>
  </si>
  <si>
    <t>GIGCL-PE200-A1 (PES - REALISATION DES SEMELLES)</t>
  </si>
  <si>
    <t>DIF_002124</t>
  </si>
  <si>
    <t>GIGCL-PE004-A1 (PES - RECEPAGE DES PIEUX)</t>
  </si>
  <si>
    <t>DIF_002123</t>
  </si>
  <si>
    <t>GITEC-MO048-B0 (FDM - PREFABRICATION DU OHA 01989)</t>
  </si>
  <si>
    <t>DIF_002122</t>
  </si>
  <si>
    <t>GISET-H4090-A1 (PPF 01122)</t>
  </si>
  <si>
    <t>DIF_002119</t>
  </si>
  <si>
    <t>GITER-AF039-A0 (DAF - TOUT VENANT 0/40MM POUR SUBSTITUTION, CORPS DE REBLAI ET PISTES - GRAVIERES ALSACE LORRAINE, SITE D'HOERDT)</t>
  </si>
  <si>
    <t>DIF_002120</t>
  </si>
  <si>
    <t>GITER-AF040-A0 (DAF - TOUT VENANT 0/40MM POUR CDF DE RETABLISSEMENT ROUTIER - GRAVIERES ALSACE LORRAINE, SITE D'HOERDT)</t>
  </si>
  <si>
    <t>DIF_002118</t>
  </si>
  <si>
    <t>GIMAT-E2671-A0 (OHA 02140 - PLAN D'ARMATURES DES ANNEAUX COURANTS)</t>
  </si>
  <si>
    <t>DIF_002116</t>
  </si>
  <si>
    <t>PPS</t>
  </si>
  <si>
    <t>GIEXT-ONF01-A1 (PPSPS ONF - DEBOISEMENT)</t>
  </si>
  <si>
    <t>DIF_002115</t>
  </si>
  <si>
    <t>GITEC-MO087-B0 (FDM - VIADUC DE LA BRUCHE - GEOMETRIE DES CULEES)</t>
  </si>
  <si>
    <t>DIF_002114</t>
  </si>
  <si>
    <t>GITEC-MO085-B0 (FDM - VIADUC DE LA BRUCHE - GEOMETRIE DES SEMELLES)</t>
  </si>
  <si>
    <t>DIF_002113</t>
  </si>
  <si>
    <t>GITEC-HP020-A1 (BASSIN AUTOROUTIER PROVISOIRE - BAP 02415-G)</t>
  </si>
  <si>
    <t>DIF_002112</t>
  </si>
  <si>
    <t>GIASS-PE002-A0 (PES - POSE D'OUVRAGES CADRES PREFABRIQUES)</t>
  </si>
  <si>
    <t>DIF_002111</t>
  </si>
  <si>
    <t>GITER-PE021-A0 (PES - MISE EN DEPOTS ET MODELAGES PAYSAGERS)</t>
  </si>
  <si>
    <t>DIF_002107</t>
  </si>
  <si>
    <t>GITER-PE005-A0 (PES - DECAPAGE ET STOCKAGE DE LA TERRE VEGETALE)</t>
  </si>
  <si>
    <t>DIF_002105</t>
  </si>
  <si>
    <t>GITER-PE003-A0 (PES - PREPARATION DES ASSISES DE REMBLAI)</t>
  </si>
  <si>
    <t>DIF_002104</t>
  </si>
  <si>
    <t>GITER-PE002-C0 (PES - DEGAGEMENT DES EMPRISES ET CLOTURES PROVISOIRES)</t>
  </si>
  <si>
    <t>DIF_002103</t>
  </si>
  <si>
    <t>GITER-AF015-B0 (DAF - TOUT VENANT 0/40MM POUR BASE DRAINANTE, ZI - GRAVIERES ALSACE LORRAINE, SITE D'HOERDT)</t>
  </si>
  <si>
    <t>DIF_002101</t>
  </si>
  <si>
    <t>GIMAT-E1254-A0 (PIF 00557 - NOTE DE CALCULS MURS D'EXTREMITE)</t>
  </si>
  <si>
    <t>GIMAT-E1253-A0 (PIF 00557 - NOTE DE CALCULS ANNEAUX D'EXTREMITE)</t>
  </si>
  <si>
    <t>GIMAT-E1252-A1 (PIF 00557 - NOTE DE CALCULS DES ANNEAUX COURANTS)</t>
  </si>
  <si>
    <t>GIMAT-E1251-A1 (PIF 00557 - NOTE D'HYPOTHESES SPECIFIQUES)</t>
  </si>
  <si>
    <t>DIF_002100</t>
  </si>
  <si>
    <t>MET</t>
  </si>
  <si>
    <t>GIDCB-M1211-A1 (PIF 00529 - ECRAN DE PROTECTION DES VOIES SNCF AU DROIT DE LA PILE P2)</t>
  </si>
  <si>
    <t>GIDCB-M1210-A1 (PIF 00529 - ECRAN DE PROTECTION DES VOIES - NDC)</t>
  </si>
  <si>
    <t>DIF_002099</t>
  </si>
  <si>
    <t>GIGCL-AF078-A0 (DAF - ECARTEUR CONTINU EN FIBROBETON A CROCHET - PLAKA GROUP)</t>
  </si>
  <si>
    <t>DIF_002098</t>
  </si>
  <si>
    <t>DIF_002097</t>
  </si>
  <si>
    <t>GIEXT-DEN01-B0 (PPSPS CONSTRUCTION D'UNE INSTALLATION DE CHANTIER A DUTTLENHEIM PHASE 2 - BASE MECANIQUE ET PISTES D'ACCES AUX OA - ENTREPRISE DENNI LEGOLL)</t>
  </si>
  <si>
    <t>DIF_002095</t>
  </si>
  <si>
    <t>GIGCL-PE100-A0 (PES - REALISATION DES SEMELLES D'APPUIS (PILE ET CULEE) DES PS-PRAD)</t>
  </si>
  <si>
    <t>DIF_002094</t>
  </si>
  <si>
    <t>GCSAE-00004-A0 (PES - POSE DE SIGNALISATION HORIZONTALE TEMPORAIRE)</t>
  </si>
  <si>
    <t>DIF_002093</t>
  </si>
  <si>
    <t>GCSAE-00002-B0 (PES - SAERT - POSE DE SEPARATEURS MODULAIRES DE VOIES)</t>
  </si>
  <si>
    <t>DIF_002092</t>
  </si>
  <si>
    <t>GCMUL-M1001-A0 (FDM - MODIFICATION DU PHASAGE DE REALISATION DE LA MULTITUBULAIRE)</t>
  </si>
  <si>
    <t>DIF_002091</t>
  </si>
  <si>
    <t>GISET-H4110-A1 (PPFR 11821)</t>
  </si>
  <si>
    <t>DIF_002090</t>
  </si>
  <si>
    <t>GISET-H4105-A1 (PPFR 11822)</t>
  </si>
  <si>
    <t>DIF_002089</t>
  </si>
  <si>
    <t>GISET-H3060-A1 (OHA 00559 + PPF - FOSSE DE LA HARDT)</t>
  </si>
  <si>
    <t>DIF_002088</t>
  </si>
  <si>
    <t>GISET-H2020-A1 (OTS E0217)</t>
  </si>
  <si>
    <t>DIF_002087</t>
  </si>
  <si>
    <t>GISET-H1005-A1 (OHA 00634)</t>
  </si>
  <si>
    <t>DIF_002086</t>
  </si>
  <si>
    <t>GISET-H1000-A1 (OHA 00548)</t>
  </si>
  <si>
    <t>DIF_002085</t>
  </si>
  <si>
    <t>GISET-H0115-A0 (OHR 21402)</t>
  </si>
  <si>
    <t>DIF_002084</t>
  </si>
  <si>
    <t>GISET-B2801-A0 (BLOC TECHNIQUE CULEE C3 - PSP 01428 - RD228)</t>
  </si>
  <si>
    <t>DIF_002083</t>
  </si>
  <si>
    <t>GISET-B2201-A1 (BLOC TECHNIQUE CULEE C3 - PSP 01182 - RD222)</t>
  </si>
  <si>
    <t>GISET-B2200-A1 (BLOC TECHNIQUE CULEE C1 - PSP 01182 - RD222)</t>
  </si>
  <si>
    <t>DIF_002082</t>
  </si>
  <si>
    <t>GITEC-TO008-B0 (PES - TOPOGRAPHIE DES OUVRAGES D'ART)</t>
  </si>
  <si>
    <t>DIF_002081</t>
  </si>
  <si>
    <t>GIASS-PE001-B0 (PES - FOURNITURE ET POSE D'OUVRAGES CIRCULAIRES)</t>
  </si>
  <si>
    <t>DIF_002080</t>
  </si>
  <si>
    <t>GIWSP-W0011-A2 (R020 / R024 / R027 / R032 / R044 / R058 - MEMOIRE GEOTECHNIQUE G3)</t>
  </si>
  <si>
    <t>DIF_002079</t>
  </si>
  <si>
    <t>GIGCL-PE300-A0 (PES - REALISATION DES APPUIS DE CULEES DU PONT PROVISOIRE DE LA BRUCHE)</t>
  </si>
  <si>
    <t>DIF_002077</t>
  </si>
  <si>
    <t>GIMAT-E1262-A0 (PIF 00557 - PLAN DE COFFRAGE DES ANNEAUX COURANTS)</t>
  </si>
  <si>
    <t>GIMAT-E1261-A1 (PIF 00557 - PLAN D'ENSEMBLE ET D'IMPLANTATION)</t>
  </si>
  <si>
    <t>DIF_002073</t>
  </si>
  <si>
    <t>GIDCB-M1242-A0 (PIF 00529 - COFFRAGES PERDUS DES TYMPANS DES ENTRETOISES)</t>
  </si>
  <si>
    <t>GIDCB-M1241-A0 (PIF 00529 - COFFRAGES PERDUS DES TYMPANS DES ENTRETOISES - NDC)</t>
  </si>
  <si>
    <t>DIF_002072</t>
  </si>
  <si>
    <t>GITEC-MO009-B0 (FDM - PROPOSITION DE REMPLACEMENT DES PPF 1.00*0.7 PAR DES BUSES BETON)</t>
  </si>
  <si>
    <t>DIF_002067</t>
  </si>
  <si>
    <t>GITER-AF019-B0 (DAF - RECYCLE 0/60MM - REICHTETT MATERIAUX, SITE DE VENDENHEIM)</t>
  </si>
  <si>
    <t>DIF_002066</t>
  </si>
  <si>
    <t>GITER-AF018-B0 (DAF - RECYCLE 0/100MM - LINGENHELD, SITE DE OBERSHAEFFOLSHEIM)</t>
  </si>
  <si>
    <t>DIF_002065</t>
  </si>
  <si>
    <t>GITER-AF017-B0 (DAF - RECYCLE 0/60MM - LINGENHELD, SITE DE OBERSHAEFFOLSHEIM)</t>
  </si>
  <si>
    <t>DIF_002064</t>
  </si>
  <si>
    <t>GITER-AF016-B0 (DAF - RECYCLE 0/63MM - LEONHART, SITE DE NIEDERHAUSBERGEN)</t>
  </si>
  <si>
    <t>DIF_002060</t>
  </si>
  <si>
    <t>GCRET-R0136-A1 (DEMANDE D'ACCEPTATION DE FOURNITURE0-20 RECYCLAGE SCHWEIGHOUSE)</t>
  </si>
  <si>
    <t>DIF_002058</t>
  </si>
  <si>
    <t>GCRET-R0134-A1 (DEMANDE D'ACCEPTATION DE FOURNITURE RECYCLAGE REMEX)</t>
  </si>
  <si>
    <t>DIF_002059</t>
  </si>
  <si>
    <t>GCRET-R0135-A1 (DEMANDE D'ACCEPTATION DE FOURNITURE 0-20 RECYCLAGE SARREGUEMINES)</t>
  </si>
  <si>
    <t>DIF_002056</t>
  </si>
  <si>
    <t>GCRET-R0132-A1 (DEMANDE D'ACCEPTATION DE FOURNITURE GNT 0-14 GAL)</t>
  </si>
  <si>
    <t>DIF_002055</t>
  </si>
  <si>
    <t>GCRET-R0131-A1 (DEMANDE D'ACCEPTATION DE FOURNITURE GNT 0-14)</t>
  </si>
  <si>
    <t>DIF_002057</t>
  </si>
  <si>
    <t>GCRET-R0133-A1 (DEMANDE D'ACCEPTATION DE FOURNITURE GNT 0-14 HELMBACHER)</t>
  </si>
  <si>
    <t>DIF_002053</t>
  </si>
  <si>
    <t>GCRET-R0126-A1 (DEMANDE D'ACCEPTATION DE FOURNITURE 0-80 RECYCLAGE SARREGUEMINES)</t>
  </si>
  <si>
    <t>DIF_002054</t>
  </si>
  <si>
    <t>GCRET-R0127-A1 (DEMANDE D'ACCEPTATION DE FOURNITURE 0-63 RECYCLAGE GAL)</t>
  </si>
  <si>
    <t>DIF_002052</t>
  </si>
  <si>
    <t>GCRET-R0125-A1 (DEMANDE D'ACCEPTATION DE FOURNITURE 0-60 RECYCLEE SCHWEIGHOUSE)</t>
  </si>
  <si>
    <t>DIF_002051</t>
  </si>
  <si>
    <t>GCRET-R0124-A1 (DEMANDE D'ACCEPTATION DE FOURNITURE GNT 0-63 RECYCLAGE REMEX)</t>
  </si>
  <si>
    <t>DIF_002050</t>
  </si>
  <si>
    <t>GCRET-R0123-A1 (DEMANDE D'ACCEPTATION DE FOURNITURE GNT 0-63 HELMBACHER)</t>
  </si>
  <si>
    <t>DIF_002049</t>
  </si>
  <si>
    <t>GCRET-R0121-A1 (DEMANDE D'ACCEPTATION DE FOURNITURE GTV 0-63)</t>
  </si>
  <si>
    <t>DIF_002047</t>
  </si>
  <si>
    <t>GIDCB-E2164-A1 (PSP 01514 - COFFRAGE DE LA CULEE C3)</t>
  </si>
  <si>
    <t>GIDCB-E2163-A1 (PSP 01514 - COFFRAGE DE LA PILE P2)</t>
  </si>
  <si>
    <t>GIDCB-E2162-A1 (PSP 01514 - COFFRAGE DE LA CULEE C1)</t>
  </si>
  <si>
    <t>GIDCB-E2161-A1 (PSP 01514 - COUPE TRANSVERSALE - DETAIL)</t>
  </si>
  <si>
    <t>GIDCB-E2160-A1 (PSP 01514 - IMPLANTATION - VUE EN PLAN - COUPE LONGITUDINALE)</t>
  </si>
  <si>
    <t>DIF_002046</t>
  </si>
  <si>
    <t>GITEC-O0006-A6 (PONT PROVISOIRE SUR LA BRUCHE)</t>
  </si>
  <si>
    <t>GITEC-M0153-B0 (NOTE DE SYNTHESE DES ENTRANTS OUVRAGE PROVISOIRE SUR LA BRUCHE)</t>
  </si>
  <si>
    <t>GIMAT-M0169-B0 (PONT PROVISOIRE SUR LA BRUCHE - PLAN D'ENSEMBLE)</t>
  </si>
  <si>
    <t>GIMAT-M0167-B0 (PONT PROVISOIRE SUR LA BRUCHE - NOTE DE VERIFICIATION DE LA GRUE)</t>
  </si>
  <si>
    <t>GIMAT-M0166-B0 (PONT PROVISOIRE SUR LA BRUCHE - NOTE DE CALCUL)</t>
  </si>
  <si>
    <t>GIMAT-M0165-B0 (PONT PROVISOIRE SUR LA BRUCHE - NOTE D'HYPOTHESES METAL)</t>
  </si>
  <si>
    <t>GIDUR-M0181-A1 (PONT PROVISOIRE DE LA BRUCHE - PLAN DES PALPLANCHES DE LA CULEE C0)</t>
  </si>
  <si>
    <t>GIDUR-M0180-A1 (PONT PROVISOIRE DE LA BRUCHE - DIMENSIONNEMENT DES PALPLANCHES DE LA CULEE C0)</t>
  </si>
  <si>
    <t>GIDCB-M0401-A0 (PONT PROVISOIRE BRUCHE - MEMOIRE GEOTECHNIQUE G3)</t>
  </si>
  <si>
    <t>GIDCB-M0163-B0 (PONT PROVISOIRE SUR LA BRUCHE - COFFRAGE ET FERRAILLAGE - PILE P1/P2)</t>
  </si>
  <si>
    <t>GIDCB-M0161-B0 (PONT PROVISOIRE SUR LA BRUCHE - COFFRAGE ET FERRAILLAGE - CULEES C0 ET C3)</t>
  </si>
  <si>
    <t>DIF_002043</t>
  </si>
  <si>
    <t>GCRET-R0005-A0 (PES - REALISATION DE COUCHES DE FORME ET D'ASSISE EN MATERIAUX TRAITES - RETABLISSEMENT)</t>
  </si>
  <si>
    <t>DIF_002042</t>
  </si>
  <si>
    <t>GCRET-R0004-A0 (PES - REALISATION DE COUCHE DE FORME ET D'ASSISE EN MATERIAUX GRANULAIRES - RETABLISSEMENTS)</t>
  </si>
  <si>
    <t>DIF_002041</t>
  </si>
  <si>
    <t>GCRET-R0003-A0 (PES - MISE EN OEUVRE D'ENROBE SUR DEVIATIONS PROVISOIRES ET CHAUSSEES DE RETABLISSEMENTS)</t>
  </si>
  <si>
    <t>DIF_002040</t>
  </si>
  <si>
    <t>GCRET-R0002-A0 (PES - REALISATION DE DEVIATIONS PROVISOIRES)</t>
  </si>
  <si>
    <t>DIF_002035</t>
  </si>
  <si>
    <t>GIEXT-SCH03-B0 (PPSPS DEBOISEMENT - GROUPEMENT SCHOTT ELAGAGE / ONF - MASSIF DE LA BRUCHE / MASSIF DU KRITTWALD)</t>
  </si>
  <si>
    <t>DIF_002045</t>
  </si>
  <si>
    <t>GISBP-E0376-B0 (VIADUC DE VENDENHEIM - SOLLICITATIONS ET FERRAILLAGE PIEUX PILE P4)</t>
  </si>
  <si>
    <t>GISBP-E0375-B0 (VIADUC DE VENDENHEIM - SOLLICITATIONS ET FERRAILLAGE PIEUX PILE P3)</t>
  </si>
  <si>
    <t>GISBP-E0374-B0 (VIADUC DE VENDENHEIM - SOLLICITATIONS ET FERRAILLAGE PIEUX PILE P2)</t>
  </si>
  <si>
    <t>GISBP-E0373-B0 (VIADUC DE VENDENHEIM - SOLLICITATIONS ET FERRAILLAGE PIEUX PILE P1)</t>
  </si>
  <si>
    <t>GISBP-E0371-B0 (VIADUC DE VENDENHEIM - NOTE DE JUSTIFICATION DE LA LONGUEUR DES PIEUX)</t>
  </si>
  <si>
    <t>DIF_002044</t>
  </si>
  <si>
    <t>GISBP-E0385-B0 (VIADUC DE VENDENHEIM - ARMATURES DES PIEUX PILE P4)</t>
  </si>
  <si>
    <t>GISBP-E0384-B0 (VIADUC DE VENDENHEIM - ARMATURES DES PIEUX PILE P3)</t>
  </si>
  <si>
    <t>GISBP-E0383-B0 (VIADUC DE VENDENHEIM - ARMATURES DES PIEUX PILE P2)</t>
  </si>
  <si>
    <t>GISBP-E0382-B0 (VIADUC DE VENDENHEIM - ARMATURES DES PIEUX PILE P1)</t>
  </si>
  <si>
    <t>DIF_002039</t>
  </si>
  <si>
    <t>GITEC-MO088-A0 (FDM - SUPPRESSION DES BOSSAGES DE VERINAGE DES VIADUCS)</t>
  </si>
  <si>
    <t>DIF_002033</t>
  </si>
  <si>
    <t>GIASS-AF019-B0 (DAF - TUYAUX BETON ARME CIRCULAIRE - CONTERN)</t>
  </si>
  <si>
    <t>DIF_002030</t>
  </si>
  <si>
    <t>GIASS-AF021-B0 (DAF - TETE DE CADRE BETON - MULLER BETON)</t>
  </si>
  <si>
    <t>DIF_002029</t>
  </si>
  <si>
    <t>GIGCL-AF076-A0 (DAF - CIRE DE DEMOULAGE DE LA MATRICE - RECKLI TL-SO)</t>
  </si>
  <si>
    <t>DIF_002034</t>
  </si>
  <si>
    <t>GISIN-E0506-A0 (DERIVATION DEFINITIVE DE LA HARDT - AMENAGEMENT DE LA TRAVERSEE DU FOSSE DE LA HARDT - NDC)</t>
  </si>
  <si>
    <t>GISIN-E0505-A0 (DERIVATION DEFINITIVE DE LA HARDT - CAHIER DES PROFILS EN TRAVERS - SECTEUR AVAL)</t>
  </si>
  <si>
    <t>GISIN-E0504-A0 (DERIVATION DEFINITIVE DE LA HARDT - CAHIER DES PROFILS EN TRAVERS - SECTEUR AMONT)</t>
  </si>
  <si>
    <t>GISIN-E0503-A0 (DERIVATION DEFINITIVE DE LA HARDT - PROFIL EN LONG ET TRAVERS DU SITE)</t>
  </si>
  <si>
    <t>GISIN-E0502-A0 (DERIVATION DEFINITIVE DE LA HARDT - AMENAGEMENT DE LA TRAVERSEE DU FOSSE DE LA HARDT)</t>
  </si>
  <si>
    <t>PLM</t>
  </si>
  <si>
    <t>GISIN-E0501-A0 (DERIVATION DEFINITIVE DE LA HARDT - PLAN MASSE DES AMENAGEMENTS)</t>
  </si>
  <si>
    <t>GISIN-E0500-A0 (DERIVATION DEFINITIVE DE LA HARDT - PLAN MASSE DES TERRASSEMENTS)</t>
  </si>
  <si>
    <t>DIF_002032</t>
  </si>
  <si>
    <t>GCRET-R4522-A0 (PROFIL EN TRAVERS PARTICULIERS DE LA DEVIATION PROVISOIRE RD 31)</t>
  </si>
  <si>
    <t>GCRET-R4520-A0 (VUE EN PLAN ET PROFIL EN LONG VISIBILITE DE LA DEVIATION PROVISOIRE DE LA R D31)</t>
  </si>
  <si>
    <t>DIF_002031</t>
  </si>
  <si>
    <t>GCRET-R4502-A0 (VUE EN PLAN ET PROFIL EN LONG VISIBILITE RETABLISSEMENT DEFINITIF RD 31)</t>
  </si>
  <si>
    <t>GCRET-R4503-A0 (PROFILS EN TRAVERS PARTICULIERS DU RETABLISSEMENT DEFINITIF RD 31)</t>
  </si>
  <si>
    <t>Date prévisionnelle de réception SGMOE</t>
  </si>
  <si>
    <t>Numéro bordereau</t>
  </si>
  <si>
    <t>Type Doc.</t>
  </si>
  <si>
    <t>Indice</t>
  </si>
  <si>
    <t>Émetteur</t>
  </si>
  <si>
    <t>Nom affiché</t>
  </si>
  <si>
    <t>SI(OU(G7="DAF";G7="FDM");SI(F7="A0";B7+10;B7+4))</t>
  </si>
  <si>
    <t>SI(OU(G6="DAF";G6="FDM";G6="FDC");1;"")</t>
  </si>
  <si>
    <t>Fx H :</t>
  </si>
  <si>
    <t>SI(L6="";0;SI(K6&lt;AUJOURDHUI();1;2))</t>
  </si>
  <si>
    <t>Fx K :</t>
  </si>
  <si>
    <t>Fx M :</t>
  </si>
  <si>
    <t>ok</t>
  </si>
  <si>
    <t>Réception</t>
  </si>
  <si>
    <t>GITEC-GO027-B1 (ORGANISATION LABORATOIRE SGI)</t>
  </si>
  <si>
    <t>NOS</t>
  </si>
  <si>
    <t>DIF_002176</t>
  </si>
  <si>
    <t>GIBEA-E3203-A0 (OHN B0130 ET OHN E0023 - NOTE DE CALCUL DES MURS)</t>
  </si>
  <si>
    <t>DIF_002173</t>
  </si>
  <si>
    <t>Colonne1</t>
  </si>
  <si>
    <t>Colonne2</t>
  </si>
  <si>
    <t>GISET-H5120-A0 (BASSIN BAM 01335)</t>
  </si>
  <si>
    <t>DIF_002177</t>
  </si>
  <si>
    <t>GISET-H5220-A0 (BASSIN BAM 02415)</t>
  </si>
  <si>
    <t>DIF_002178</t>
  </si>
  <si>
    <t>DIF_002179</t>
  </si>
  <si>
    <t>DIF_002180</t>
  </si>
  <si>
    <t>DIF_002181</t>
  </si>
  <si>
    <t>DIF_002182</t>
  </si>
  <si>
    <t>DIF_002183</t>
  </si>
  <si>
    <t>DIF_002184</t>
  </si>
  <si>
    <t>DIF_002185</t>
  </si>
  <si>
    <t>DIF_002186</t>
  </si>
  <si>
    <t>DIF_002187</t>
  </si>
  <si>
    <t>DIF_002188</t>
  </si>
  <si>
    <t>DIF_002189</t>
  </si>
  <si>
    <t>GIWSP-W0047-B0 (R094 - MEMOIRE GEOTECHNIQUE G3)</t>
  </si>
  <si>
    <t>GIWSP-W0012-A1 (R071 - MEMOIRE GEOTECHNIQUE G3)</t>
  </si>
  <si>
    <t>GCLAB-R0401-A2 (STRUCTURES DE RETABLISSEMENTS DES CHAUSSEES EXISTANTES SUR DOMAINE CD67 ET EMS)</t>
  </si>
  <si>
    <t>GISET-D0801-A0 (PLANCHE 09 - VUE EN PLAN - DU PK 08+000 AU PK 09+000)</t>
  </si>
  <si>
    <t>GISET-D0803-A0 (PLANCHE 09 - PROFILS EN TRAVERS - DU PK 08+000 AU PK 09+000)</t>
  </si>
  <si>
    <t>GISET-D0804-A0 (PLANCHE 09 - LISTAGES GEOMETRIQUES - DU PK 08+000 AU PK 09+000)</t>
  </si>
  <si>
    <t>GISET-D0806-A0 (PLANCHE 09 - ASSAINISSEMENT LISTING IMPLANTATION - DU PK 08+000 AU PK 09+000)</t>
  </si>
  <si>
    <t>GISET-D0807-A0 (PLANCHE 09 - ASSAINISSEMENT PROFIL EN LONG SENS 1 - DU PK 08+000 AU PK 09+000)</t>
  </si>
  <si>
    <t>GISET-D0808-A0 (PLANCHE 09 - ASSAINISSEMENT PROFIL EN LONG SENS 2 - DU PK 08+000 AU PK 09+000)</t>
  </si>
  <si>
    <t>GISET-H1010-A1 (OHA 01173)</t>
  </si>
  <si>
    <t>GISET-H3070-A1 (OHA 00591 + PPF)</t>
  </si>
  <si>
    <t>GISET-H3075-A1 (OHA 00615 + PPF)</t>
  </si>
  <si>
    <t>GISET-H4095-A2 (PPF 01141)</t>
  </si>
  <si>
    <t>GISET-H4135-A1 (PPF 01400)</t>
  </si>
  <si>
    <t>GISET-H4160-A1 (PPF 01705)</t>
  </si>
  <si>
    <t>GISET-H4180-A1 (PPF 01995)</t>
  </si>
  <si>
    <t>DIF_002190</t>
  </si>
  <si>
    <t>DIF_002191</t>
  </si>
  <si>
    <t>GIMAT-E2051-A0 (OHA 01392 - NOTE D'HYPOTHESES SPECIFIQUES)</t>
  </si>
  <si>
    <t>GIWSP-E2550-A1 (OHA 01989 - MEMOIRE GEOTECHNIQUE G3)</t>
  </si>
  <si>
    <t>End Sub</t>
  </si>
  <si>
    <t>Public Function LastAuthor() As String</t>
  </si>
  <si>
    <t xml:space="preserve">   Application.Volatile</t>
  </si>
  <si>
    <t xml:space="preserve">   LastAuthor = ThisWorkbook.BuiltinDocumentProperties("Last Author")</t>
  </si>
  <si>
    <t>End Function</t>
  </si>
  <si>
    <t>Sub auto_open()</t>
  </si>
  <si>
    <t>Public Function LastSaveTime() As String</t>
  </si>
  <si>
    <t xml:space="preserve">   LastSaveTime = ThisWorkbook.BuiltinDocumentProperties("Last Save Time")</t>
  </si>
  <si>
    <t xml:space="preserve">Mise à jour par : </t>
  </si>
  <si>
    <t xml:space="preserve">Mise à jour le : </t>
  </si>
  <si>
    <t>Private Sub Workbook_Open()</t>
  </si>
  <si>
    <t>Dim strOngletInitial As String</t>
  </si>
  <si>
    <t>Application.ScreenUpdating = False</t>
  </si>
  <si>
    <t>strOngletInitial = ActiveSheet.Name</t>
  </si>
  <si>
    <t>Worksheets("Log").Select</t>
  </si>
  <si>
    <t>If Range("A1").Offset(1, 0).Value = "" Then</t>
  </si>
  <si>
    <t>Range("A1").Offset(1, 0).Value = Application.UserName</t>
  </si>
  <si>
    <t>Range("A1").Offset(1, 1).Value = Now()</t>
  </si>
  <si>
    <t>Else</t>
  </si>
  <si>
    <t>Range("A1").End(xlDown).Offset(1, 0).Value = Application.UserName</t>
  </si>
  <si>
    <t>Range("A1").End(xlDown).Offset(0, 1).Value = Now()</t>
  </si>
  <si>
    <t>End If</t>
  </si>
  <si>
    <t>Worksheets(strOngletInitial).Select</t>
  </si>
  <si>
    <t>Application.ScreenUpdating = True</t>
  </si>
  <si>
    <t xml:space="preserve">Usager </t>
  </si>
  <si>
    <t>Date</t>
  </si>
  <si>
    <t>PFRIMMER Sabrina</t>
  </si>
  <si>
    <t>Date de début</t>
  </si>
  <si>
    <t>MsgBox "La date de début est celle du lancement du WF de la DT" , vbInformation, "Information", "Information"</t>
  </si>
  <si>
    <t>Private Sub Workbook_BeforeClose(Cancel As Boolean)</t>
  </si>
  <si>
    <t>Call Enreg</t>
  </si>
  <si>
    <t>Sub Enreg()</t>
  </si>
  <si>
    <t>Dim Path As String, valeur As String</t>
  </si>
  <si>
    <t>Path = ActiveWorkbook.Path &amp; "\"</t>
  </si>
  <si>
    <t>ThisWorkbook.SaveAs Path &amp; valeur</t>
  </si>
  <si>
    <t xml:space="preserve">valeur = "Avis_Visa à venir_" &amp; Format(Date, "dd-mm-yyyy") </t>
  </si>
  <si>
    <t>GITEC-HD003-C0 (ECHANGEUR NORD - BRETELLE E - OHN E0110 - REALISATION D'UN FONCAGE EN PHASE 1 ET DE LA POSE D'UNE BUSE EN PHASE 2)</t>
  </si>
  <si>
    <t>DIF_002192</t>
  </si>
  <si>
    <t>GITER-AF023-A0 (DAF - CHAUX VIVE CL90Q R4P2 "PROVIACAL ST" - LHOIST, USINE DE DUGNY)</t>
  </si>
  <si>
    <t>DIF_002194</t>
  </si>
  <si>
    <t>GITER-AF043-A0 (DAF - TOUT VENANT 0/40MM - GRAVIERES ALSACE LORRAINE, SITE D'HOERDT)</t>
  </si>
  <si>
    <t>DIF_002195</t>
  </si>
  <si>
    <t>GIECM-E0332-A1 (VIADUC DE VENDENHEIM - TABLIER SUD - ENSEMBLE - GEOMETRIE)</t>
  </si>
  <si>
    <t>GIECM-E0333-A1 (VIADUC DE VENDENHEIM - TABLIER SUD - REPARTITION MATIERE LONGITUDINALE - REPERAGE)</t>
  </si>
  <si>
    <t>GIECM-E0334-A1 (VIADUC DE VENDENHEIM - TABLIER SUD - REPARTITION MATIERE - ELEMENTS TRANSVERSAUX)</t>
  </si>
  <si>
    <t>GIECM-E0335-B0 (VIADUC DE VENDENHEIM - TABLIER SUD - CONTROLE SOUDURES ATELIER ET CHANTIER)</t>
  </si>
  <si>
    <t>GIECM-E0336-B0 (VIADUC DE VENDENHEIM - TABLIER SUD - CAHIER DE PREPARATION DES BORDS A SOUDER)</t>
  </si>
  <si>
    <t>GIECM-E0346-B0 (VIADUC DE VENDENHEIM - TABLIER SUD - CONNEXION HOURDIS SUPERIEUR)</t>
  </si>
  <si>
    <t>PCM</t>
  </si>
  <si>
    <t>DIF_002197</t>
  </si>
  <si>
    <t>GIWSP-W0021-A1 (R252 - MEMOIRE GEOTECHNIQUE G3)</t>
  </si>
  <si>
    <t>DIF_002198</t>
  </si>
  <si>
    <t>Code workflow</t>
  </si>
  <si>
    <t>Description</t>
  </si>
  <si>
    <t>Nom de l'étape de validation</t>
  </si>
  <si>
    <t>Groupe d'Approbateurs (valideurs)</t>
  </si>
  <si>
    <t>Délai de validation</t>
  </si>
  <si>
    <t>Avis / Visa</t>
  </si>
  <si>
    <t>AVIS</t>
  </si>
  <si>
    <t>DPDTE-B-022</t>
  </si>
  <si>
    <t>WF NDC/HYP/NTC</t>
  </si>
  <si>
    <t>Bon pour visa SGMOE EXE/TX</t>
  </si>
  <si>
    <t>WF_SGMOE_BON_POUR_VISA_EXE_TX</t>
  </si>
  <si>
    <t>VISA</t>
  </si>
  <si>
    <t>DPDTE-B-025</t>
  </si>
  <si>
    <t>WF EXE GEOTECHNIQUE</t>
  </si>
  <si>
    <t>Bon pour visa SGMOE</t>
  </si>
  <si>
    <t>WF_GEOS_VISA_EXE</t>
  </si>
  <si>
    <t>DPDTE-B-028</t>
  </si>
  <si>
    <t>WF EXE OA INGEROP</t>
  </si>
  <si>
    <t>Bon pour VISA INGEROP EXE OA</t>
  </si>
  <si>
    <t>WF_INGEROP_VISA_EXE_OA</t>
  </si>
  <si>
    <t>DPDTE-B-029</t>
  </si>
  <si>
    <t>WF CONTRIBUTION</t>
  </si>
  <si>
    <t>Avis SGMOE</t>
  </si>
  <si>
    <t>WF_SGMO_VISA_FINAL</t>
  </si>
  <si>
    <t>DPDTE-B-030</t>
  </si>
  <si>
    <t>WF EXE OA CBDI</t>
  </si>
  <si>
    <t>Bon pour VISA CBDI EXE OA</t>
  </si>
  <si>
    <t>WF_SGMOE_OA_CBDI_AVIS_EXE</t>
  </si>
  <si>
    <t>DPDTE-B-031</t>
  </si>
  <si>
    <t>WF EXE OA CBDI COURT</t>
  </si>
  <si>
    <t>DPDTE-B-032</t>
  </si>
  <si>
    <t>WF EXE OA INGEROP COURT</t>
  </si>
  <si>
    <t>DPDTE-B-033</t>
  </si>
  <si>
    <t>WF FDM EXE, FDC EMIS PAR LE SGI</t>
  </si>
  <si>
    <t>Bon pour Visa SGMOE</t>
  </si>
  <si>
    <t>WF_RESPONSABLES_EXE_SGMOE</t>
  </si>
  <si>
    <t>DPDTE-B-034</t>
  </si>
  <si>
    <t>WF FDM EXE, FDC</t>
  </si>
  <si>
    <t>DPDTE-B-037</t>
  </si>
  <si>
    <t>WF AVIS FACULTATIF SGMOE DET OL + DP DT</t>
  </si>
  <si>
    <t>Avis Facultatif SGMOE</t>
  </si>
  <si>
    <t>WF_SGMOE_DET_OL</t>
  </si>
  <si>
    <t>DPDTE-B-042</t>
  </si>
  <si>
    <t>WF OUVRAGE PROVISOIRE 1ER CATEGORIE OA - CBDI</t>
  </si>
  <si>
    <t>Avis Obligatoire SGMOE</t>
  </si>
  <si>
    <t>DPDTE-B-043</t>
  </si>
  <si>
    <t>WF EXE OL NORD-SUD</t>
  </si>
  <si>
    <t>WF_SGMOE_EXE_OL_NORD_SUD</t>
  </si>
  <si>
    <t>DPDTE-B-044</t>
  </si>
  <si>
    <t xml:space="preserve">WF COURT EXE OL NORD-SUD </t>
  </si>
  <si>
    <t>DPDTE-B-045</t>
  </si>
  <si>
    <t>WF EXE OL CENTRE</t>
  </si>
  <si>
    <t>WF_SGMOE_EXE_OL_CENTRE</t>
  </si>
  <si>
    <t>DPDTE-B-046</t>
  </si>
  <si>
    <t xml:space="preserve">WF COURT EXE OL CENTRE </t>
  </si>
  <si>
    <t>DPQSE-B-008</t>
  </si>
  <si>
    <t>WF SYSTÈME QPE 1 EXE</t>
  </si>
  <si>
    <t>Visa SGMOE</t>
  </si>
  <si>
    <t>DPQSE-B-009</t>
  </si>
  <si>
    <t>WF SYSTÈME QPE 2 EXE</t>
  </si>
  <si>
    <t>Avis facultatif SGMOE EXE / TX</t>
  </si>
  <si>
    <t>DPQSE-B-010</t>
  </si>
  <si>
    <t>WF PQP</t>
  </si>
  <si>
    <t>DPQSE-B-012</t>
  </si>
  <si>
    <t>WF DAF OL</t>
  </si>
  <si>
    <t>DPQSE-B-013</t>
  </si>
  <si>
    <t>WF DAF OA</t>
  </si>
  <si>
    <t>WF_SGMOE_DET_OA</t>
  </si>
  <si>
    <t>DPQSE-B-014</t>
  </si>
  <si>
    <t>WF PQP OA</t>
  </si>
  <si>
    <t>DPQSE-B-015</t>
  </si>
  <si>
    <t>WF PQP OL</t>
  </si>
  <si>
    <t>DPQSE-B-017</t>
  </si>
  <si>
    <t>WF SYSTÈME QPE 1 SGX - OL</t>
  </si>
  <si>
    <t>DPQSE-B-018</t>
  </si>
  <si>
    <t>WF SYSTÈME QPE 1 SGX - OA</t>
  </si>
  <si>
    <t>DPQSE-B-019</t>
  </si>
  <si>
    <t>WF DAF OA COURT</t>
  </si>
  <si>
    <t>DPQSE-B-020</t>
  </si>
  <si>
    <t>WF DAF OL COURT</t>
  </si>
  <si>
    <t>DPQSE-B-021</t>
  </si>
  <si>
    <t>WF SYSTÈME QPE 2 EXE COURT</t>
  </si>
  <si>
    <t>DPQSE-B-022</t>
  </si>
  <si>
    <t xml:space="preserve">WF SYSTÈME QPE 1 SGX COURT - OL - </t>
  </si>
  <si>
    <t>DPQSE-B-023</t>
  </si>
  <si>
    <t>WF SYSTÈME QPE 1 SGX COURT - OA</t>
  </si>
  <si>
    <t>DPENV-B-006</t>
  </si>
  <si>
    <t>WF DOC GENERAUX  SGX ENVIRONNEMENT</t>
  </si>
  <si>
    <t>DPENV-B-008</t>
  </si>
  <si>
    <t>WF OUVRAGE PROVISOIRE ASSAINISSEMENT 1ER CATEGORIE - ZONE NORD-SUD</t>
  </si>
  <si>
    <t>WF_SGMOE_OUP_ASS_HYD_NORD_SUD</t>
  </si>
  <si>
    <t>DPENV-B-009</t>
  </si>
  <si>
    <t>WF OUVRAGE PROVISOIRE ASSAINISSEMENT 1ER CATEGORIE - ZONE CENTRE</t>
  </si>
  <si>
    <t>WF_SGMOE_OUP_ASS_HYD_CENTRE</t>
  </si>
  <si>
    <t>DPENV-B-010</t>
  </si>
  <si>
    <t xml:space="preserve">WF OUVRAGE PROVISOIRE ASSAINISSEMENT 1ER CATEGORIE - COURT - ZONE NORD-SUD </t>
  </si>
  <si>
    <t>DPENV-B-011</t>
  </si>
  <si>
    <t>WF OUVRAGE PROVISOIRE ASSAINISSEMENT 1ER CATEGORIE - COURT - ZONE CENTRE</t>
  </si>
  <si>
    <t>DPENV-B-012</t>
  </si>
  <si>
    <t>WF EXE ENV - ZONE NORD-SUD</t>
  </si>
  <si>
    <t>DPENV-B-013</t>
  </si>
  <si>
    <t>WF EXE ENV - ZONE CENTRE</t>
  </si>
  <si>
    <t>DPENV-B-014</t>
  </si>
  <si>
    <t>WF EXE ENV COURT - ZONE NORD-SUD</t>
  </si>
  <si>
    <t>DPENV-B-015</t>
  </si>
  <si>
    <t>WF EXE ENV COURT - ZONE CENTRE</t>
  </si>
  <si>
    <t>DPDOP-B-009</t>
  </si>
  <si>
    <t>WF RESEAUX EXE ZONE SUD-NORD</t>
  </si>
  <si>
    <t>WF_SGMOE_INGEROP_SUD_NORD</t>
  </si>
  <si>
    <t>DPDOP-B-010</t>
  </si>
  <si>
    <t>WF RESEAUX EXE ZONE CENTRE</t>
  </si>
  <si>
    <t>WF_SGMOE_INGEROP_CENTRE</t>
  </si>
  <si>
    <t>DPDOP-B-011</t>
  </si>
  <si>
    <t>WF PROCEDURE RESEAUX</t>
  </si>
  <si>
    <t>WF_SGMOE_AVIS_RESEAUX</t>
  </si>
  <si>
    <t>DPDIR-B-007</t>
  </si>
  <si>
    <t>WF PMQ DIR. PROJET</t>
  </si>
  <si>
    <t>Avis DIRECTEUR TRAVAUX SGMOE</t>
  </si>
  <si>
    <t>AVIS BLOQUANT</t>
  </si>
  <si>
    <t>GISET-H1500-A1 (OLA 12350)</t>
  </si>
  <si>
    <t>GISET-H3085-A1 (OHA 01434 + PPF)</t>
  </si>
  <si>
    <t>GISET-H4120-A2 (PPF C0058)</t>
  </si>
  <si>
    <t>GISET-H3080-A1 (OHA 00870 + PPF)</t>
  </si>
  <si>
    <t>GISET-H0110-A1 (OHR 18454)</t>
  </si>
  <si>
    <t>DIF_002200</t>
  </si>
  <si>
    <t>DIF_002201</t>
  </si>
  <si>
    <t>DIF_002202</t>
  </si>
  <si>
    <t>DIF_002203</t>
  </si>
  <si>
    <t>DIF_002204</t>
  </si>
  <si>
    <t>GIMAT-E2672-B0 (OHA 02140 - PLAN D'ARMATURES DES ANNEAUX D'EXTREMITES)</t>
  </si>
  <si>
    <t>DIF_002207</t>
  </si>
  <si>
    <t>GISEN-E2522-A1 (PSP 01966 - RADIER - COFFRAGE)</t>
  </si>
  <si>
    <t>GISEN-E2523-A1 (PSP 01966 - ELEVATION PIEDROITS C1 ET P2 - COFFRAGE)</t>
  </si>
  <si>
    <t>GISEN-E2524-A1 (PSP 01966 - ELEVATION PIEDROIT C3 - COFFRAGE)</t>
  </si>
  <si>
    <t>GISEN-E2525-A1 (PSP 01966 - VUE EN PLAN TABLIER - COFFRAGE)</t>
  </si>
  <si>
    <t>DIF_002208</t>
  </si>
  <si>
    <t>GCSAE-00003-B0 (PES - SAERT - POSE DE SIGNALISATION TEMPORAIRE)</t>
  </si>
  <si>
    <t>DIF_002209</t>
  </si>
  <si>
    <t>Code Workflow</t>
  </si>
  <si>
    <t>GISBP-AF011-C0 (DAF - TUBES D'AUSCULTATION TULIPES - STRAUB)</t>
  </si>
  <si>
    <t>DIF_002211</t>
  </si>
  <si>
    <t>OK</t>
  </si>
  <si>
    <t>GISET-R6601-A0 (VUE EN PLAN - VLT A355 - A35 NORD)</t>
  </si>
  <si>
    <t>GISET-R6602-A0 (PROFIL EN LONG - VLT A355 - A35 NORD)</t>
  </si>
  <si>
    <t>GISET-R6603-A0 (PROFILS EN TRAVERS - VLT A355 - A35 NORD)</t>
  </si>
  <si>
    <t>GISET-R6604-A0 (LISTAGES GEOMETRIQUES - VLT A355 - A35 NORD)</t>
  </si>
  <si>
    <t>DIF_002213</t>
  </si>
  <si>
    <t>GISET-R3501-A0 (RDT 01883 - VUE EN PLAN - AGRICOLE / FAUNE)</t>
  </si>
  <si>
    <t>GISET-R3502-A0 (RDT 01883 - PROFIL EN LONG - AGRICOLE / FAUNE)</t>
  </si>
  <si>
    <t>GISET-R3503-A0 (RDT 01883 - PROFILS EN TRAVERS - AGRICOLE / FAUNE)</t>
  </si>
  <si>
    <t>GISET-R3504-A0 (RDT 01883 - LISTAGES GEOMETRIQUES - AGRICOLE / FAUNE)</t>
  </si>
  <si>
    <t>DIF_002214</t>
  </si>
  <si>
    <t>GISET-B2300-A0 (BLOC TECHNIQUE CULEE C1 - PSP 01250 - ECHANGEUR RN4 BRETELLE C)</t>
  </si>
  <si>
    <t>DIF_002216</t>
  </si>
  <si>
    <t>GISET-B2301-A0 (BLOC TECHNIQUE CULEE C3 - PSP 01250 - ECHANGEUR RN4 BRETELLE C)</t>
  </si>
  <si>
    <t>DIF_002217</t>
  </si>
  <si>
    <t>GISET-H0075-A0 (OHR 13621)</t>
  </si>
  <si>
    <t>DIF_002218</t>
  </si>
  <si>
    <t>GISET-H2300-A1 (OTA 01248)</t>
  </si>
  <si>
    <t>DIF_002219</t>
  </si>
  <si>
    <t>GISET-H2330-A0 (OT4 F0093)</t>
  </si>
  <si>
    <t>DIF_002220</t>
  </si>
  <si>
    <t>GIMAT-E1051-B0 (PIF 00411 - NOTE D'HYPOTHESES SPECIFIQUES)</t>
  </si>
  <si>
    <t>DIF_002222</t>
  </si>
  <si>
    <t>GIMAT-E1053-B0 (PIF 00411 - NOTE DE CALCULS ANNEAUX D'EXTREMITE)</t>
  </si>
  <si>
    <t>DIF_002223</t>
  </si>
  <si>
    <t>GCRET-R4522-A1 (PROFIL EN TRAVERS PARTICULIERS DE LA DEVIATION PROVISOIRE RD 31)</t>
  </si>
  <si>
    <t>GCRET-R4526-A0 (VUE EN PLAN ET PROFIL EN LONG GEOMETRIE DEVIATION PROVISOIRE RD31)</t>
  </si>
  <si>
    <t>DIF_002226</t>
  </si>
  <si>
    <t>GIGCL-AF600-A0 (DAF - BETON C40/50 XC4/X1 - SABLIERES LEONHART)</t>
  </si>
  <si>
    <t>DIF_002227</t>
  </si>
  <si>
    <t>GIGCL-AF601-A0 (DAF - ACIERS POUR BETON ARME BIRI 500 TWR - BADISCHES STAHLWERKE GMBH)</t>
  </si>
  <si>
    <t>DIF_002228</t>
  </si>
  <si>
    <t>GIGCL-AF602-A0 (DAF - ACIERS POUR BETON ARME NERKOR 500S - BADISCHES STAHLWERKE GMBH)</t>
  </si>
  <si>
    <t>DIF_002229</t>
  </si>
  <si>
    <t>GIGCL-AF603-A0 (DAF - ACIERS POUR BETON ARME RIV 500B - FIMUREX PLANCHERS)</t>
  </si>
  <si>
    <t>DIF_002230</t>
  </si>
  <si>
    <t>GIGCL-AF604-A0 (DAF - ACIERS POUR BETON ARME SISFIL - SOTRALENTZ)</t>
  </si>
  <si>
    <t>DIF_002231</t>
  </si>
  <si>
    <t>GIGCL-AF605-A0 (DAF - DOUILLES DE LEVAGE M24 - PFEIFER)</t>
  </si>
  <si>
    <t>DIF_002232</t>
  </si>
  <si>
    <t>GIGCL-AF606-A0 (DAF - DOUILLES DE DECOFFRAGE M24 - PFEIFER)</t>
  </si>
  <si>
    <t>DIF_002233</t>
  </si>
  <si>
    <t>Délai maximum avant étape SGMOE</t>
  </si>
  <si>
    <t>Bon pour VISA SGMOE EXE OL</t>
  </si>
  <si>
    <t>Loic ROBERT</t>
  </si>
  <si>
    <t>Délai de validation SGMOE</t>
  </si>
  <si>
    <t>GISEN-E2501-A0 (PSP 01966 - NOTE D'HYPOTHESES GENERALES)</t>
  </si>
  <si>
    <t>DIF_002236</t>
  </si>
  <si>
    <t>GISBP-00112-B1 (RAPPORT DE CONVENANCE BETON Q9 - BETON DE FONDATIONS AVEC STRASOLITHE)</t>
  </si>
  <si>
    <t>DIF_002237</t>
  </si>
  <si>
    <t>GIMAT-AF600-A0 (DAF - FORGE NF ACIER POUR PRODUITS PLATS - DILLINGER)</t>
  </si>
  <si>
    <t>DIF_002238</t>
  </si>
  <si>
    <t>GIMAT-AF601-A0 (DAF - FORGE NF ACIER POUR PRODUITS PLATS - ILSENBURGER)</t>
  </si>
  <si>
    <t>DIF_002239</t>
  </si>
  <si>
    <t>DIF_002240</t>
  </si>
  <si>
    <t>DIF_002241</t>
  </si>
  <si>
    <t>DIF_002242</t>
  </si>
  <si>
    <t>GIMAT-AF603-A0 (DAF - FORGE NF ACIER POUR PRODUITS PROFILES - ARCELOR MITTAL)</t>
  </si>
  <si>
    <t>GIASS-PE002-B0 (PES - POSE D'OUVRAGES CADRES PREFABRIQUES)</t>
  </si>
  <si>
    <t>GIASS-PE001-C0 (PES - FOURNITURE ET POSE D'OUVRAGES HYDRAULIQUES CIRCULAIRES)</t>
  </si>
  <si>
    <t>GIWSP-W0006-B0 (R185 - MEMOIRE GEOTECHNIQUE G3)</t>
  </si>
  <si>
    <t>DIF_002244</t>
  </si>
  <si>
    <t>GIBEA-E0861-A1 (PIF 00248 - PLAN D'ENSEMBLE - COUPE TRANSVERSALE)</t>
  </si>
  <si>
    <t>GIBEA-E0862-A1 (PIF 00248 - COUPE LONGITUDINALE - IMPLANTATION)</t>
  </si>
  <si>
    <t>GIBEA-E0863-A1 (PIF 00248 - ELEVATIONS PIEDROITS DETAILS TRAVERSE ET DDT)</t>
  </si>
  <si>
    <t>GIBEA-E0864-A1 (PIF 00248 - COFFRAGE DES MURS ET DETAILS JOINTS)</t>
  </si>
  <si>
    <t>DIF_002247</t>
  </si>
  <si>
    <t>GITEC-HM002-B0 (NDC DALOT 1M x 0,70M)</t>
  </si>
  <si>
    <t>DIF_002248</t>
  </si>
  <si>
    <t>DIF_002249</t>
  </si>
  <si>
    <t>GITEC-HM003-B0 (NDC DALOT 3M x 2,50M)</t>
  </si>
  <si>
    <t>DIF_002251</t>
  </si>
  <si>
    <t>DIF_002252</t>
  </si>
  <si>
    <t>DIF_002253</t>
  </si>
  <si>
    <t>DIF_002254</t>
  </si>
  <si>
    <t>DIF_002255</t>
  </si>
  <si>
    <t>DIF_002256</t>
  </si>
  <si>
    <t>DIF_002257</t>
  </si>
  <si>
    <t>GIGCL-PE101-A0 (PES - REALISATION DES POTEAUX DES PS-PRAD)</t>
  </si>
  <si>
    <t>GISEN-E1220-B1 (PIF 00529 - IMPLANTATION - VUE EN PLAN - COUPE LONGITUDINALE - COFFRAGE)</t>
  </si>
  <si>
    <t>GISEN-E1221-B1 (PIF 00529 - COUPE TRANSVERSALE - DETAILS - COFFRAGE)</t>
  </si>
  <si>
    <t>GISEN-E1222-B1 (PIF 00529 - CULEE C1 COFFRAGE)</t>
  </si>
  <si>
    <t>GISEN-E1223-B1 (PIF 00529 - CULEE C4 COFFRAGE)</t>
  </si>
  <si>
    <t>GISEN-E1224-B1 (PIF 00529 - PILE P2 COFFRAGE)</t>
  </si>
  <si>
    <t>GISEN-E1225-B1 (PIF 00529 - PILE P3 COFFRAGE)</t>
  </si>
  <si>
    <t>GISEN-E1226-B1 (PIF 00529 - CALEPINAGE DES POUTRES, COFFRAGE DU TABLIER, ENTRETOISES - COFFRAGE)</t>
  </si>
  <si>
    <t>GISEN-E1227-B1 (PIF 00529 - POUTRES - COFFRAGE)</t>
  </si>
  <si>
    <t>GICAP-AF009-C0 (DAF - FORMULE BETON C60/75 XC4/XD3 - CAPREMIB, USINE DE CORMICY)</t>
  </si>
  <si>
    <t>GIGCL-AF011-C0 (DAF - BETON POUR POUTRES PRAD XD3/XF2 - LB7, USINE DE CELLES-SUR-BELLE)</t>
  </si>
  <si>
    <t>GIMAT-AF001-C0 (DAF - BETON POUR POUTRES PRAD TYPE XF1 - XD3 - MATIERE, USINE DE BRIVE LA GAILLARDE)</t>
  </si>
  <si>
    <t>GIMAT-AF030-B0 (DAF - BETON OA PREFA XF1 - XD3 - MATIERE, USINE DE ARPAJON SUR CERE)</t>
  </si>
  <si>
    <t>GIMAT-AF031-B0 (DAF - BETON OA XF4 - MATIERE, USINE DE ARPAJON SUR CERE)</t>
  </si>
  <si>
    <t>GIMAT-E2651-C0 (OHA 02140 - NOTE D'HYPOTHESES SPECIFIQUES)</t>
  </si>
  <si>
    <t>DIF_002259</t>
  </si>
  <si>
    <t>GIMAT-E2661-B1 (OHA 02140 - PLAN D'ENSEMBLE ET D'IMPLANTATION)</t>
  </si>
  <si>
    <t>GIMAT-E2662-C0 (OHA 02140 - PLAN DE COFFRAGE DES ANNEAUX COURANTS)</t>
  </si>
  <si>
    <t>GIMAT-E2663-B1 (OHA 02140 - PLAN DE COFFRAGE DES ANNEAUX D'EXTREMITES)</t>
  </si>
  <si>
    <t>GIMAT-E2664-B0 (OHA 02140 - PLAN DE COFFRAGE DES MURS D'EXTREMITES)</t>
  </si>
  <si>
    <t>DIF_002260</t>
  </si>
  <si>
    <t>GIMAT-E2671-B0 (OHA 02140 - PLAN D'ARMATURES DES ANNEAUX COURANTS)</t>
  </si>
  <si>
    <t>DIF_002262</t>
  </si>
  <si>
    <t>GIWSP-W0015-A2 (D103 - MEMOIRE GEOTECHNIQUE G3)</t>
  </si>
  <si>
    <t>DIF_002263</t>
  </si>
  <si>
    <t>DIF_002264</t>
  </si>
  <si>
    <t>DIF_002265</t>
  </si>
  <si>
    <t>DIF_002266</t>
  </si>
  <si>
    <t>DIF_002267</t>
  </si>
  <si>
    <t>GIWSP-W0020-B0 (R241 - MEMOIRE GEOTECHNIQUE G3)</t>
  </si>
  <si>
    <t>GCRET-R0121-C0 (DEMANDE D'ACCEPTATION DE FOURNITURE GTV 0-63)</t>
  </si>
  <si>
    <t>GCRET-R0122-B0 (DEMANDE D'ACCEPTATION DE FOURNITURE GTV 0/40)</t>
  </si>
  <si>
    <t>GCRET-R0123-C0 (DEMANDE D'ACCEPTATION DE FOURNITURE GNT 0-63 HELMBACHER)</t>
  </si>
  <si>
    <t>DIF_002268</t>
  </si>
  <si>
    <t>DIF_002269</t>
  </si>
  <si>
    <t>DIF_002270</t>
  </si>
  <si>
    <t>DIF_002271</t>
  </si>
  <si>
    <t>GCRET-R0124-C0 (DEMANDE D'ACCEPTATION DE FOURNITURE GNT 0-63 RECYCLAGE REMEX)</t>
  </si>
  <si>
    <t>GCRET-R0126-C0 (DEMANDE D'ACCEPTATION DE FOURNITURE 0-80 RECYCLAGE SARREGUEMINES)</t>
  </si>
  <si>
    <t>GCRET-R0125-C0 (DEMANDE D'ACCEPTATION DE FOURNITURE 0-60 RECYCLEE SCHWEIGHOUSE)</t>
  </si>
  <si>
    <t>GCRET-R0127-C0 (DEMANDE D'ACCEPTATION DE FOURNITURE 0-63 RECYCLAGE GAL)</t>
  </si>
  <si>
    <t>DIF_002273</t>
  </si>
  <si>
    <t>DIF_002274</t>
  </si>
  <si>
    <t>DIF_002277</t>
  </si>
  <si>
    <t>DIF_002278</t>
  </si>
  <si>
    <t>DIF_002279</t>
  </si>
  <si>
    <t>GCRET-R0132-C0 (DEMANDE D'ACCEPTATION DE FOURNITURE GNT 0-14 GAL)</t>
  </si>
  <si>
    <t>GCRET-R0133-C0 (DEMANDE D'ACCEPTATION DE FOURNITURE GNT 0-14 HELMBACHER)</t>
  </si>
  <si>
    <t>GCRET-R0136-C0 (DEMANDE D'ACCEPTATION DE FOURNITURE0-20 RECYCLAGE SCHWEIGHOUSE)</t>
  </si>
  <si>
    <t>GCRET-R0137-A0 (Demande d'acceptation de fourniture Grave non traitée Gravières Alsace Lorraine)</t>
  </si>
  <si>
    <t>GCRET-R0138-A0 (DEMANDE D'ACCEPTATION DE FOURNITURE GRAVE DE RECYCLAGE 0/30.5 SARREGUEMINES)</t>
  </si>
  <si>
    <t>Étiquettes de lignes</t>
  </si>
  <si>
    <t>Total général</t>
  </si>
  <si>
    <t>GCLAB</t>
  </si>
  <si>
    <t>GCRET</t>
  </si>
  <si>
    <t>GCSAE</t>
  </si>
  <si>
    <t>GIASS</t>
  </si>
  <si>
    <t>GIBEA</t>
  </si>
  <si>
    <t>GICAP</t>
  </si>
  <si>
    <t>GIECM</t>
  </si>
  <si>
    <t>GIGCL</t>
  </si>
  <si>
    <t>GIMAT</t>
  </si>
  <si>
    <t>GISBP</t>
  </si>
  <si>
    <t>GISEN</t>
  </si>
  <si>
    <t>GISET</t>
  </si>
  <si>
    <t>GITEC</t>
  </si>
  <si>
    <t>GITER</t>
  </si>
  <si>
    <t>GIWSP</t>
  </si>
  <si>
    <t>Nombre de Date prévisionnelle de réception SGMOE</t>
  </si>
  <si>
    <t>Étiquettes de colonnes</t>
  </si>
  <si>
    <t>Nombre de Émetteur2</t>
  </si>
  <si>
    <t>GISEN-E0801-B0 (PIF 00224 - NOTE D'HYPOTHESES GENERALES)</t>
  </si>
  <si>
    <t>DIF_002286</t>
  </si>
  <si>
    <t>GIWSP-E2300-A0 (OHA 01688 - MEMOIRE GEOTECHNIQUE G3)</t>
  </si>
  <si>
    <t>DIF_002287</t>
  </si>
  <si>
    <t>GISET-D0501-A0 (PLANCHE 06 - VUE EN PLAN - DU PK 05+000 AU PK 06+000)</t>
  </si>
  <si>
    <t>GISET-D0503-A0 (PLANCHE 06 - PROFILS EN TRAVERS - DU PK 05+000 AU PK 06+000)</t>
  </si>
  <si>
    <t>GISET-D0504-A0 (PLANCHE 06 - LISTAGES GEOMETRIQUES - DU PK 05+000 AU PK 06+000)</t>
  </si>
  <si>
    <t>GISET-D0506-A0 (PLANCHE 06 - ASSAINISSEMENT LISTING IMPLANTATION - DU PK 05+000 AU PK 06+000)</t>
  </si>
  <si>
    <t>GISET-D0507-A0 (PLANCHE 06 - ASSAINISSEMENT PROFIL EN LONG SENS 1 - DU PK 05+000 AU PK 06+000)</t>
  </si>
  <si>
    <t>GISET-D0508-A0 (PLANCHE 06 - ASSAINISSEMENT PROFIL EN LONG SENS 2 - DU PK 05+000 AU PK 06+000)</t>
  </si>
  <si>
    <t>DIF_002288</t>
  </si>
  <si>
    <t>GISET-D1401-A0 (PLANCHE 15 - VUE EN PLAN DU PK 14+000 AU PK 15+000)</t>
  </si>
  <si>
    <t>GISET-D1403-A0 (PLANCHE 15 - PROFILS EN TRAVERS - DU PK 14+000 AU PK 15+000)</t>
  </si>
  <si>
    <t>GISET-D1404-A0 (PLANCHE 15 - LISTAGES GEOMETRIQUES - DU PK 14+000 AU PK 15+000)</t>
  </si>
  <si>
    <t>GISET-D1405-A0 (PLANCHE 15 - CUBATURES - DU PK 14+000 AU PK 15+000)</t>
  </si>
  <si>
    <t>GISET-D1406-A0 (PLANCHE 15 - ASSAINISSEMENT LISTING IMPLANTATION - DU PK 14+000 AU PK 15+000)</t>
  </si>
  <si>
    <t>GISET-D1407-A0 (PLANCHE 15 - ASSAINISSEMENT PROFIL EN LONG SENS 1 - DU PK 14+000 AU PK 15+000)</t>
  </si>
  <si>
    <t>GISET-D1408-A0 (PLANCHE 15 - ASSAINISSEMENT PROFIL EN LONG SENS 2 - DU PK 14+000 AU PK 15+000)</t>
  </si>
  <si>
    <t>DIF_002289</t>
  </si>
  <si>
    <t>GISET-D1501-A0 (PLANCHE 16 - VUE EN PLAN DU PK 15+000 AU PK 16+000)</t>
  </si>
  <si>
    <t>GISET-D1503-A0 (PLANCHE 16 - PROFILS EN TRAVERS - DU PK 15+000 AU PK 16+000)</t>
  </si>
  <si>
    <t>GISET-D1504-A0 (PLANCHE 16 - LISTAGES GEOMETRIQUES - DU PK 15+000 AU PK 16+000)</t>
  </si>
  <si>
    <t>GISET-D1506-A0 (PLANCHE 16 - ASSAINISSEMENT LISTING IMPLANTATION - DU PK 15+000 AU PK 16+000)</t>
  </si>
  <si>
    <t>GISET-D1507-A0 (PLANCHE 16 - ASSAINISSEMENT PROFIL EN LONG SENS 1 - DU PK 15+000 AU PK 16+000)</t>
  </si>
  <si>
    <t>GISET-D1508-A0 (PLANCHE 16 - ASSAINISSEMENT PROFIL EN LONG SENS 2 - DU PK 15+000 AU PK 16+000)</t>
  </si>
  <si>
    <t>DIF_002291</t>
  </si>
  <si>
    <t>GISEN-E0820-B0 (PIF 00224 - IMPLANTATION - VUE EN PLAN - COUPE LONGITUDINALE - COFFRAGE)</t>
  </si>
  <si>
    <t>GISEN-E0821-B1 (PIF 00224 - COUPE TRANSVERSALE - DETAILS)</t>
  </si>
  <si>
    <t>GISEN-E0822-B0 (PIF 00224 - CULEE C1 - COFFRAGE 1/2)</t>
  </si>
  <si>
    <t>GISEN-E0823-B0 (PIF 00224 - CULEE C1 - COFFRAGE 2/2)</t>
  </si>
  <si>
    <t>GISEN-E0824-B0 (PIF 00224 - CULEE C4 - COFFRAGE 1/2)</t>
  </si>
  <si>
    <t>GISEN-E0825-B0 (PIF 00224 - CULEE C4 - COFFRAGE 2/2)</t>
  </si>
  <si>
    <t>GISEN-E0826-B1 (PIF 00224 - PILE P2 - COFFRAGE)</t>
  </si>
  <si>
    <t>GISEN-E0827-B1 (PIF 00224 - PILE P3 - COFFRAGE)</t>
  </si>
  <si>
    <t>GISEN-E0828-B1 (PIF 00224 - ENTRETOISES - COFFRAGE)</t>
  </si>
  <si>
    <t>GISEN-E0829-B1 (PIF 00224 - TABLIER ET CALEPINAGE DES POUTRES - COFFRAGE)</t>
  </si>
  <si>
    <t>DIF_002292</t>
  </si>
  <si>
    <t>GISET-D2101-A0 (PLANCHE 22 - VUE EN PLAN DU PK 21+000 AU PK 22+000)</t>
  </si>
  <si>
    <t>GISET-D2103-A0 (PLANCHE 22 - PROFILS EN TRAVERS - DU PK 21+000 AU PK 22+000)</t>
  </si>
  <si>
    <t>GISET-D2104-A0 (PLANCHE 22 - LISTAGES GEOMETRIQUES - DU PK 21+000 AU PK 22+000)</t>
  </si>
  <si>
    <t>GISET-D2106-A0 (PLANCHE 22 - ASSAINISSEMENT LISTING IMPLANTATION - DU PK 21+000 AU PK 22+000)</t>
  </si>
  <si>
    <t>GISET-D2107-A0 (PLANCHE 22 - ASSAINISSEMENT PROFIL EN LONG SENS 1 - DU PK 21+000 AU PK 22+000)</t>
  </si>
  <si>
    <t>GISET-D2108-A0 (PLANCHE 22 - ASSAINISSEMENT PROFIL EN LONG SENS 2 - DU PK 21+000 AU PK 22+000)</t>
  </si>
  <si>
    <t>DIF_002293</t>
  </si>
  <si>
    <t>GISET-D2401-A0 (PLANCHE 25 - VUE EN PLAN DU PK 24+000 AU PK 25+000)</t>
  </si>
  <si>
    <t>GISET-D2403-A0 (PLANCHE 25 - PROFILS EN TRAVERS - DU PK 24+000 AU PK 25+000)</t>
  </si>
  <si>
    <t>GISET-D2404-A0 (PLANCHE 25 - LISTAGES GEOMETRIQUES - DU PK 24+000 AU PK 25+000)</t>
  </si>
  <si>
    <t>GISET-D2406-A0 (PLANCHE 25 - ASSAINISSEMENT LISTING IMPLANTATION - DU PK 24+000 AU PK 25+000)</t>
  </si>
  <si>
    <t>GISET-D2407-A0 (PLANCHE 25 - ASSAINISSEMENT PROFIL EN LONG SENS 1 - DU PK 24+000 AU PK 25+000)</t>
  </si>
  <si>
    <t>GISET-D2408-A0 (PLANCHE 25 - ASSAINISSEMENT PROFIL EN LONG SENS 2 - DU PK 24+000 AU PK 25+000)</t>
  </si>
  <si>
    <t>DIF_002294</t>
  </si>
  <si>
    <t>Reçu</t>
  </si>
  <si>
    <t>GISET-R3701-A0 (RDT 01989 - ITINERAIRE PROMENEURS / FAUNE - PLAN D'ENSEMBLE)</t>
  </si>
  <si>
    <t>GISET-R3702-A0 (RDT 01989 - ITINERAIRE PROMENEURS / FAUNE - PROFIL EN LONG)</t>
  </si>
  <si>
    <t>GISET-R3703-A0 (RDT 01989 - ITINERAIRE PROMENEURS / FAUNE - PROFILS EN TRAVERS)</t>
  </si>
  <si>
    <t>GISET-R3704-A0 (RDT 01989 - ITINERAIRE PROMENEURS / FAUNE - LISTAGES GEOMETRIQUES)</t>
  </si>
  <si>
    <t>DIF_002295</t>
  </si>
  <si>
    <t>GILAB-R0010-A0 (RAPPORT DE CONVENANCE - EQIOM HOERDT FORMULE Q7 - TABLIERS / HOURDIS / TRAVERSES)</t>
  </si>
  <si>
    <t>DIF_002296</t>
  </si>
  <si>
    <t>DIF_002297</t>
  </si>
  <si>
    <t>DIF_002298</t>
  </si>
  <si>
    <t>GILAB-R0011-A0 (RAPPORT DE CONVENANCE - EQIOM ERGERSHEIM FORMULE Q7 - TABLIERS / HOURDIS / TRAVERSES)</t>
  </si>
  <si>
    <t>GILAB-R0012-A0 (RAPPORT DE CONVENANCE - EQIOM STEINBOURG FORMULE Q7 - TABLIERS / HOURDIS / TRAVERSES)</t>
  </si>
  <si>
    <t>GISET-R3401-A0 (DHD 01848 - LEISBACH - ITINEAIRE AGRICOLE / FAUNE - PLAN D'ENSEMBLE)</t>
  </si>
  <si>
    <t>GISET-R3402-A0 (DHD 01848 - LEISBACH - ITINERAIRE AGRICOLE / FAUNE - PROFIL EN LONG)</t>
  </si>
  <si>
    <t>GISET-R3403-A0 (DHD 01848 - LEISBACH - ITINERAIRE AGRICOLE / FAUNE - PROFILS EN TRAVERS)</t>
  </si>
  <si>
    <t>GISET-R3404-A0 (DHD 01848 - LEISBACH - ITINERAIRE AGRICOLE / FAUNE - LISTAGES GEOMETRIQUES)</t>
  </si>
  <si>
    <t>DIF_002299</t>
  </si>
  <si>
    <t>GISET-D2501-A0 (PLANCHE 26 - VUE EN PLAN DU PK 25+000 AU PK 25+632)</t>
  </si>
  <si>
    <t>GISET-D2503-A0 (PLANCHE 26 - PROFILS EN TRAVERS - DU PK 25+000 AU PK 25+632)</t>
  </si>
  <si>
    <t>GISET-D2504-A0 (PLANCHE 26 - LISTAGES GEOMETRIQUES - DU PK 25+000 AU PK 25+632)</t>
  </si>
  <si>
    <t>GISET-D2506-A0 (PLANCHE 26 - ASSAINISSEMENT LISTING IMPLANTATION - DU PK 25+000 AU PK 25+632)</t>
  </si>
  <si>
    <t>GISET-D2507-A0 (PLANCHE 26 - ASSAINISSEMENT PROFIL EN LONG SENS 1 - DU PK 25+000 AU PK 25+632)</t>
  </si>
  <si>
    <t>GISET-D2508-A0 (PLANCHE 26 - ASSAINISSEMENT PROFIL EN LONG SENS 2 - DU PK 25+000 AU PK 25+632)</t>
  </si>
  <si>
    <t>DIF_002300</t>
  </si>
  <si>
    <t>GIMAT-E0610-A3 (TRANCHEE COUVERTE DE VENDENHEIM - NOTE D'HYPOTHESES SPECIFIQUES)</t>
  </si>
  <si>
    <t>DIF_002301</t>
  </si>
  <si>
    <t>DIF_002302</t>
  </si>
  <si>
    <t>GIGCL-PE103-A0 (PES - REALISATION DES CHEVETRES DE CULEE (Y COMPRIS POSE DE LA PARTIE BASSE DES MURS EN AILE) DES PRAD)</t>
  </si>
  <si>
    <t>GISOA-E0210-D0 (VIADUC DE VENDENHEIM - NOTE D'HYPOTHESES GENIE CIVIL)</t>
  </si>
  <si>
    <t>GISOA-E0218-B0 (VIADUC DE VENDENHEIM - TABLIER SUD - SYNTHESE DES SOLLICITATIONS EN TETE DE PIEUX DES PILES)</t>
  </si>
  <si>
    <t>GISOA-E0220-B0 (VIADUC DE VENDENHEIM - TABLIER SUD - SEMELLES DES PILES)</t>
  </si>
  <si>
    <t>GISOA-E0230-B0 (VIADUC DE VENDENHEIM - TABLIER NORD - SEMELLES DES PILES)</t>
  </si>
  <si>
    <t>GISOA-E0232-B0 (VIADUC DE VENDENHEIM - TABLIER SUD ET NORD - CULEE C0 - SYNTHESE DES SOLLICITATIONS EN TETE DE PIEUX)</t>
  </si>
  <si>
    <t>GISOA-E0233-B0 (VIADUC DE VENDENHEIM - TABLIER SUD ET NORD - CULEE C8 - SYNTHESE DES SOLLICITATIONS EN TETE DE PIEUX)</t>
  </si>
  <si>
    <t>DIF_002305</t>
  </si>
  <si>
    <t>GIECM-E0327-B0 (VIADUC DE VENDENHEIM - TABLIER NORD - ELEMENTS TRANSVERSAUX)</t>
  </si>
  <si>
    <t>DIF_002306</t>
  </si>
  <si>
    <t>GIEXT-ING04-A1 (PES - PIF 00529 - AUSCULTATION AUTOMATISEE DES VOIES A DUPPIGHEIM)</t>
  </si>
  <si>
    <t>DIF_002309</t>
  </si>
  <si>
    <t>GISET-R3801-A0 (RDT 02051 - MIXTE AGRICOLE / FAUNE - VUE EN PLAN)</t>
  </si>
  <si>
    <t>GISET-R3802-A0 (RDT 02051 - MIXTE AGRICOLE / FAUNE - PROFIL EN LONG)</t>
  </si>
  <si>
    <t>GISET-R3803-A0 (RDT 02051 - MIXTE AGRICOLE / FAUNE - PROFILS EN TRAVERS)</t>
  </si>
  <si>
    <t>GISET-R3804-A0 (RDT 02051 - MIXTE AGRICOLE / FAUNE - LISTAGES GEOMETRIQUES)</t>
  </si>
  <si>
    <t>DIF_002311</t>
  </si>
  <si>
    <t>GISET-D2001-A0 (PLANCHE 21 - VUE EN PLAN DU PK 20+000 AU PK 21+000)</t>
  </si>
  <si>
    <t>GISET-D2003-A0 (PLANCHE 21 - PROFILS EN TRAVERS - DU PK 20+000 AU PK 21+000)</t>
  </si>
  <si>
    <t>GISET-D2004-A0 (PLANCHE 21 - LISTAGES GEOMETRIQUES - DU PK 20+000 AU PK 21+000)</t>
  </si>
  <si>
    <t>GISET-D2006-A0 (PLANCHE 21 - ASSAINISSEMENT LISTING IMPLANTATION - DU PK 20+000 AU PK 21+000)</t>
  </si>
  <si>
    <t>GISET-D2007-A0 (PLANCHE 21 - ASSAINISSEMENT PROFIL EN LONG SENS 1 - DU PK 20+000 AU PK 21+000)</t>
  </si>
  <si>
    <t>GISET-D2008-A0 (PLANCHE 21 - ASSAINISSEMENT PROFIL EN LONG SENS 2 - DU PK 20+000 AU PK 21+000)</t>
  </si>
  <si>
    <t>DIF_002312</t>
  </si>
  <si>
    <t>GISET-D1001-A0 (PLANCHE 11 - VUE EN PLAN - DU PK 10+000 AU PK 11+000)</t>
  </si>
  <si>
    <t>GISET-D1003-A0 (PLANCHE 11 - PROFILS EN TRAVERS - DU PK 10+000 AU PK 11+000)</t>
  </si>
  <si>
    <t>GISET-D1004-A0 (PLANCHE 11 - LISTAGES GEOMETRIQUES - DU PK 10+000 AU PK 11+000)</t>
  </si>
  <si>
    <t>GISET-D1006-A0 (PLANCHE 11 - ASSAINISSEMENT LISTING IMPLANTATION - DU PK 10+000 AU PK 11+000)</t>
  </si>
  <si>
    <t>GISET-D1007-A0 (PLANCHE 11 - ASSAINISSEMENT PROFIL EN LONG SENS 1 - DU PK PK 10+000 AU PK 11+000)</t>
  </si>
  <si>
    <t>GISET-D1008-A0 (PLANCHE 11 - ASSAINISSEMENT PROFIL EN LONG SENS 2 - DU PK PK 10+000 AU PK 11+000)</t>
  </si>
  <si>
    <t>DIF_002313</t>
  </si>
  <si>
    <t>GIASS-AF002-B0 (DAF - REGARDS DE VISITE Ø300 AU Ø800 - STRADAL)</t>
  </si>
  <si>
    <t>DIF_002314</t>
  </si>
  <si>
    <t>GIECM-AF002-A1 (DAF - FORGE NF ACIER POUR PRODUITS PLATS - AG DER DILLINGER HUTTENWERKE)</t>
  </si>
  <si>
    <t>DIF_002315</t>
  </si>
  <si>
    <t>GIECM-AF004-A1 (DAF - FORGE NF ACIER POUR PRODUITS PLATS - NLMK CLABECQ SA)</t>
  </si>
  <si>
    <t>DIF_002317</t>
  </si>
  <si>
    <t>GIECM-AF003-A1 (DAF - FORGE NF ACIER POUR PRODUITS PLATS - ILSENBURG GROBBLECH)</t>
  </si>
  <si>
    <t>DIF_002316</t>
  </si>
  <si>
    <t>GIECM-AF005-A1 (DAF - FORGE NF ACIER POUR PRODUITS PLATS - NLMK DANSTEEL A/S)</t>
  </si>
  <si>
    <t>DIF_002318</t>
  </si>
  <si>
    <t>GIECM-AF006-A1 (DAF - FORGE PROFILES NF ACIER - ARCELORMITTAL BELVALDIFFERDANGE SA)</t>
  </si>
  <si>
    <t>DIF_002319</t>
  </si>
  <si>
    <t>GISOA-E0278-B0 (VIADUC DE VENDENHEIM - TABLIER NORD - PILES P1 A P6 - SEMELLES - ARMATURES)</t>
  </si>
  <si>
    <t>GISOA-E0279-B0 (VIADUC DE VENDENHEIM - TABLIER SUD - PILES P1 A P6 - SEMELLES - ARMATURES)</t>
  </si>
  <si>
    <t>DIF_002320</t>
  </si>
  <si>
    <t>GIMAT-E2672-C0 (OHA 02140 - PLAN D'ARMATURES DES ANNEAUX D'EXTREMITES)</t>
  </si>
  <si>
    <t>DIF_002322</t>
  </si>
  <si>
    <t>GISEN-E2901-A2 (PIN A0099 - NOTE D'HYPOTHESES GENERALES)</t>
  </si>
  <si>
    <t>DIF_002323</t>
  </si>
  <si>
    <t>GIMAT-E0901-B0 (PIF 00293 - NOTE D'HYPOTHESES SPECIFIQUES)</t>
  </si>
  <si>
    <t>GIMAT-E0902-B0 (PIF 00293 - NOTE DE CALCULS ANNEAUX COURANTS)</t>
  </si>
  <si>
    <t>DIF_002324</t>
  </si>
  <si>
    <t>GCRET-R0139-A0 (DEMANDE D'ACCEPTATION DE FOURNITURE LAFE 0-16 BSN)</t>
  </si>
  <si>
    <t>DIF_002327</t>
  </si>
  <si>
    <t>GCRET-R0521-A0 (DEMANDE D'ACCEPTATION DE FOURNITURE TOUT VENANT 0-63 BRUT D'EXTRACTION EQUIOM POUR RETA DEF)</t>
  </si>
  <si>
    <t>DIF_002329</t>
  </si>
  <si>
    <t>GCRET-R0527-A0 (DEMANDE D'ACCEPTATION DE FOURNITURE GRAVE DE RECYCLAGE 0-63 GAL POUR RETA DEF)</t>
  </si>
  <si>
    <t>DIF_002332</t>
  </si>
  <si>
    <t>GCRET-R0140-A0 (DEMANDE D'ACCEPTATION DE FOURNITURE LAFE 0-31.5 BSN)</t>
  </si>
  <si>
    <t>DIF_002328</t>
  </si>
  <si>
    <t>GCRET-R0522-A0 (DEMANDE D'ACCEPTATION DE FOURNITURE GRAVE TOUT VENANT 0-40 GAL POUR RETA DEF)</t>
  </si>
  <si>
    <t>DIF_002330</t>
  </si>
  <si>
    <t>GCRET-R0523-A0 (DEMANDE D'ACCEPTATION DE FOURNITURE GRAVE TOUT VENANT 0-63 HELMBACHER POUR RETA DEF)</t>
  </si>
  <si>
    <t>DIF_002331</t>
  </si>
  <si>
    <t>GCRET-R0531-A0 (DEMANDE D'ACCEPTATION DE FOURNITURE GRAVE NON TRAITEE 0-14 EQUIOM POUR COUCHE D'ASSISE GRANULAIRE)</t>
  </si>
  <si>
    <t>DIF_002333</t>
  </si>
  <si>
    <t>GCRET-R0533-A0 (DEMANDE D'ACCEPTATION DE FOURNITURE GRAVE NON TRAITEE 0-14 HELMBACHER POUR RETA DEF)</t>
  </si>
  <si>
    <t>DIF_002334</t>
  </si>
  <si>
    <t>GIBEA-E3211-B1 (OHN E0023 ET B0130 - PLAN D'ENSEMBLE ET D'IMPLANTATION)</t>
  </si>
  <si>
    <t>DIF_002338</t>
  </si>
  <si>
    <t>GIBEA-E3212-B1 (OHN B0130 - ENSEMBLE ET MURS)</t>
  </si>
  <si>
    <t>DIF_002339</t>
  </si>
  <si>
    <t>GIBEA-E3213-B1 (OHN E0023 - ENSEMBLE ET MURS)</t>
  </si>
  <si>
    <t>DIF_002340</t>
  </si>
  <si>
    <t>GISOA-E0280-B0 (VIADUC DE VENDENHEIM - TABLIER NORD - PILES P7 - SEMELLE - ARMATURES)</t>
  </si>
  <si>
    <t>GISOA-E0281-B0 (VIADUC DE VENDENHEIM - TABLIER SUD - PILES P7 - SEMELLE - ARMATURES)</t>
  </si>
  <si>
    <t>DIF_002341</t>
  </si>
  <si>
    <t>GIBEA-E3221-A1 (OHN B0130 - ARMATURES - CADRE)</t>
  </si>
  <si>
    <t>GIBEA-E3222-A1 (OHN B0130 - ARMATURES - MURS)</t>
  </si>
  <si>
    <t>DIF_002342</t>
  </si>
  <si>
    <t>GIBEA-E3223-A1 (OHN E0023 - ARMATURES - CADRE)</t>
  </si>
  <si>
    <t>GIBEA-E3224-A0 (OHN E0023 - ARMATURES - MURS)</t>
  </si>
  <si>
    <t>DIF_002343</t>
  </si>
  <si>
    <t>GIBEA-E3225-A1 (OHN B0130 - OHN E0223 - PREDALLES)</t>
  </si>
  <si>
    <t>DIF_002344</t>
  </si>
  <si>
    <t>GISET-R3311-A0 (RD 64 - VUE EN PLAN - ACCES DE SERVICE OUEST)</t>
  </si>
  <si>
    <t>GISET-R3312-A0 (RD 64 - PROFIL EN LONG - ACCES DE SERVICE OUEST)</t>
  </si>
  <si>
    <t>GISET-R3313-A0 (RD 64 - PROFILS EN TRAVERS - ACCES DE SERVICE OUEST)</t>
  </si>
  <si>
    <t>GISET-R3314-A0 (RD 64 - LISTAGES GEOMETRIQUES - ACCES DE SERVICE OUEST)</t>
  </si>
  <si>
    <t>DIF_002345</t>
  </si>
  <si>
    <t>GICAP-AF005-B0 (DAF - CALES BETON - MANDELLI SETRA)</t>
  </si>
  <si>
    <t>DIF_002346</t>
  </si>
  <si>
    <t>GILB7-AF008-B0 (DAF - CALE D'ENROBAGE BETON "CROIXFIX" - MANDELLI SETRA)</t>
  </si>
  <si>
    <t>DIF_002347</t>
  </si>
  <si>
    <t>GIGCL-PE441-B0 (PES - PIF 00529 - REALISATION DES APPUIS P2 ET P3)</t>
  </si>
  <si>
    <t>DIF_002348</t>
  </si>
  <si>
    <t>GISET-R3321-A0 (RD 64 - VUE EN PLAN - ACCES DE SERVICE EST)</t>
  </si>
  <si>
    <t>GISET-R3322-A0 (RD 64 - PROFIL EN LONG - ACCES DE SERVICE EST)</t>
  </si>
  <si>
    <t>GISET-R3323-A0 (RD 64 - PROFILS EN TRAVERS - ACCES DE SERVICE EST)</t>
  </si>
  <si>
    <t>GISET-R3324-A0 (RD 64 - LISTAGES GEOMETRIQUES - ACCES DE SERVICE EST)</t>
  </si>
  <si>
    <t>DIF_002349</t>
  </si>
  <si>
    <t>GITEC-MO041-B0 (FDM - PREFABRICATION DU PIN A0091)</t>
  </si>
  <si>
    <t>DIF_002350</t>
  </si>
  <si>
    <t>DIF_002356</t>
  </si>
  <si>
    <t>DIF_002357</t>
  </si>
  <si>
    <t>DIF_002358</t>
  </si>
  <si>
    <t>DIF_002359</t>
  </si>
  <si>
    <t>GCRET-R0528-A0 (DEMANDE D'ACCEPTATION DE FOURNITURE GRAVE DE RECYCLAGE 0-60 RTV Valostab Musau LINGENHELD POUR RETA DEF)</t>
  </si>
  <si>
    <t>GITER-AF015-C0 (DAF - TOUT VENANT 0/40MM POUR BASE DRAINANTE, ZI - GRAVIERES ALSACE LORRAINE, SITE D'HOERDT)</t>
  </si>
  <si>
    <t>GIMAT-E1063-B0 (PIF 00411 - PLAN DE COFFRAGE DES ANNEAUX D'EXTREMITES)</t>
  </si>
  <si>
    <t>GIMAT-E1072-A1 (PIF 00411 - PLAN D'ARMATURES DES ANNEAUX D'EXTREMITES)</t>
  </si>
  <si>
    <t>Date de réception SGMOE</t>
  </si>
  <si>
    <t>Nombre de Date de réception SGMOE</t>
  </si>
  <si>
    <t>GIMAT-E1251-B0 (PIF 00557 - NOTE D'HYPOTHESES SPECIFIQUES)</t>
  </si>
  <si>
    <t>DIF_002360</t>
  </si>
  <si>
    <t>DIF_002361</t>
  </si>
  <si>
    <t>DIF_002362</t>
  </si>
  <si>
    <t>DIF_002363</t>
  </si>
  <si>
    <t>DIF_002364</t>
  </si>
  <si>
    <t>DIF_002365</t>
  </si>
  <si>
    <t>DIF_002366</t>
  </si>
  <si>
    <t>DIF_002367</t>
  </si>
  <si>
    <t>DIF_002368</t>
  </si>
  <si>
    <t>DIF_002369</t>
  </si>
  <si>
    <t>DIF_002370</t>
  </si>
  <si>
    <t>DIF_002373</t>
  </si>
  <si>
    <t>DIF_002375</t>
  </si>
  <si>
    <t>GIMAT-E1252-B0 (PIF 00557 - NOTE DE CALCULS DES ANNEAUX COURANTS)</t>
  </si>
  <si>
    <t>GISOA-E0219-B0 (VIADUC DE VENDENHEIM - TABLIER SUD - FUTS DES PILES)</t>
  </si>
  <si>
    <t>GISOA-E0229-B0 (VIADUC DE VENDENHEIM - TABLIER NORD - FUTS DES PILES)</t>
  </si>
  <si>
    <t>GISOA-E0470-A1 (VIADUC DE LA BRUCHE - CULEE C0 &amp; C7 - DALLES DE TRANSITION)</t>
  </si>
  <si>
    <t>GISOA-E0298-A1 (VIADUC DE VENDENHEIM - TABLIER NORD - CULEES C0 &amp; C8 - DALLES DE TRANSITION)</t>
  </si>
  <si>
    <t>GISOA-E0299-A1 (VIADUC DE VENDENHEIM - TABLIER SUD - CULEES C0 &amp; C8 - DALLES DE TRANSITION)</t>
  </si>
  <si>
    <t>GCRET-R0003-B0 (PES - MISE EN OEUVRE D'ENROBE SUR DEVIATIONS PROVISOIRES ET CHAUSSEES DE RETABLISSEMENTS)</t>
  </si>
  <si>
    <t>GCLAB-01000-A0 (STRUCTURE DES ACCES DE SERVICES ET ACCES AUX BASSINS)</t>
  </si>
  <si>
    <t>GISET-H1535-A0 (OLA 13000)</t>
  </si>
  <si>
    <t>GISET-H3000-A1 (OHA 00477 + PPF)</t>
  </si>
  <si>
    <t>GISET-H3005-A1 (OHA 00481 + PPF)</t>
  </si>
  <si>
    <t>GISET-H3010-A1 (OHA 00484 + PPF)</t>
  </si>
  <si>
    <t>GISET-R6501-A0 (VUE EN PLAN - VLT A355 - A35 SUD)</t>
  </si>
  <si>
    <t>GISET-R6502-A0 (PROFIL EN LONG - VLT A355 - A35 SUD)</t>
  </si>
  <si>
    <t>GISET-R6503-A0 (PROFILS EN TRAVERS - VLT A355 - A35 SUD)</t>
  </si>
  <si>
    <t>GISET-R6504-A0 (LISTAGES GEOMETRIQUES - VLT A355 - A35 SUD)</t>
  </si>
  <si>
    <t>GIEXT-EQI20-B0 (RAPPORT ETUDE BETON Q6 - EQIOM BETONS BOSSAGES)</t>
  </si>
  <si>
    <t>GISET-R1501-A0 (RDT 00790 - VUE EN PLAN - CHEMIN D'EXPLOITATION)</t>
  </si>
  <si>
    <t>GISET-R1502-A0 (RDT 00790 - PROFIL EN LONG - CHEMIN D'EXPLOITATION)</t>
  </si>
  <si>
    <t>GISET-R1503-A0 (RDT 00790 - PROFILS EN TRAVERS - CHEMIN D'EXPLOITATION)</t>
  </si>
  <si>
    <t>GISET-R1504-A0 (RDT 00790 - LISTAGES GEOMETRIQUES - CHEMIN D'EXPLOITATION)</t>
  </si>
  <si>
    <t>DIF_002377</t>
  </si>
  <si>
    <t>GISET-R5401-A0 (RDT 02475 - VUE EN PLAN - CHEMIN DE SURY)</t>
  </si>
  <si>
    <t>GISET-R5402-A0 (RDT 02475 - PROFIL EN LONG - CHEMIN DE SURY)</t>
  </si>
  <si>
    <t>GISET-R5403-A0 (RDT 02475 - PROFILS EN TRAVERS - CHEMIN DE SURY)</t>
  </si>
  <si>
    <t>GISET-R5404-A0 (RDT 02475 - LISTAGES GEOMETRIQUES - CHEMIN DE SURY)</t>
  </si>
  <si>
    <t>DIF_002378</t>
  </si>
  <si>
    <t>GIMAT-E2673-A1 (OHA 02140 - PLAN D'ARMATURES DES MURS D'EXTREMITE)</t>
  </si>
  <si>
    <t>DIF_002379</t>
  </si>
  <si>
    <t>GISET-R3101-A0 (RDT 01587 - RD 41 - ITINERAIRE AGRICOLE - ITINERAIRE CYCLABLE - PLAN D'ENSEMBLE)</t>
  </si>
  <si>
    <t>GISET-R3102-A0 (RDT 01587 - RD 41 - ITINERAIRE AGRICOLE - ITINERAIRE CYCLABLE - PROFIL EN LONG)</t>
  </si>
  <si>
    <t>GISET-R3103-A0 (RDT 01587 - RD 41 - ITINERAIRE AGRICOLE - ITINERAIRE CYCLABLE - PROFIL EN TRAVERS)</t>
  </si>
  <si>
    <t>GISET-R3104-A0 (RDT 01587 - RD 41 - ITINERAIRE AGRICOLE - ITINERAIRE CYCLABLE - LISTAGES GEOMETRIQUES)</t>
  </si>
  <si>
    <t>DIF_002380</t>
  </si>
  <si>
    <t>GISET-R3901-A0 (RDT 02140 - VUE EN PLAN - CHEMIN AGRICOLE)</t>
  </si>
  <si>
    <t>GISET-R3902-A0 (RDT 02140 - PROFIL EN LONG - CHEMIN AGRICOLE)</t>
  </si>
  <si>
    <t>GISET-R3903-A0 (RDT 02140 - PROFILS EN TRAVERS - CHEMIN AGRICOLE)</t>
  </si>
  <si>
    <t>GISET-R3904-A0 (RDT 02140 - LISTAGES GEOMETRIQUES - CHEMIN AGRICOLE)</t>
  </si>
  <si>
    <t>DIF_002383</t>
  </si>
  <si>
    <t>GISET-R6001-A0 (VUE EN PLAN - ACCES FORESTIER BRETELLE C)</t>
  </si>
  <si>
    <t>GISET-R6002-A0 (PROFIL EN LONG - ACCES FORESTIER BRETELLE C)</t>
  </si>
  <si>
    <t>GISET-R6003-A0 (PROFILS EN TRAVERS - ACCES FORESTIER BRETELLE C)</t>
  </si>
  <si>
    <t>GISET-R6004-A0 (LISTAGES GEOMETRIQUES - ACCES FORESTIER BRETELLE C)</t>
  </si>
  <si>
    <t>DIF_002384</t>
  </si>
  <si>
    <t>GISET-H3030-A0 (OHA 00498 + PPF)</t>
  </si>
  <si>
    <t>DIF_002385</t>
  </si>
  <si>
    <t>GISET-H3015-A1 (OHA 00488 + PPF)</t>
  </si>
  <si>
    <t>DIF_002386</t>
  </si>
  <si>
    <t>GISET-H3025-A1 (OHA 00494 + PPF)</t>
  </si>
  <si>
    <t>DIF_002387</t>
  </si>
  <si>
    <t>GISET-R2101-A0 (VUE EN PLAN - RD 622)</t>
  </si>
  <si>
    <t>GISET-R2102-A0 (PROFIL EN LONG - RD 622)</t>
  </si>
  <si>
    <t>GISET-R2103-A0 (PROFILS EN TRAVERS - RD622)</t>
  </si>
  <si>
    <t>GISET-R2104-A0 (LISTAGES GEOMETRIQUES - RD 622)</t>
  </si>
  <si>
    <t>DIF_002388</t>
  </si>
  <si>
    <t>GCSIG-01101-A0 (FDC - POSITIONNEMENT DE ITPC – PR 3900 EN AMONT DE OA)</t>
  </si>
  <si>
    <t>FDC</t>
  </si>
  <si>
    <t>DIF_002389</t>
  </si>
  <si>
    <t>GCSIG-01100-A0 (FDC - TRAITEMENT TPL ECHANGEUR SUD VOIE D’AFFECTATION A352 VERS BR)</t>
  </si>
  <si>
    <t>DIF_002390</t>
  </si>
  <si>
    <t>GIDCB-M0401-B0 (PONT PROVISOIRE BRUCHE - MEMOIRE GEOTECHNIQUE G3)</t>
  </si>
  <si>
    <t>DIF_002391</t>
  </si>
  <si>
    <t>DPDTE-B-035</t>
  </si>
  <si>
    <t>Bon pour VISA GEOS</t>
  </si>
  <si>
    <t>WF GEOTECHNIQUE COURT</t>
  </si>
  <si>
    <t>1</t>
  </si>
  <si>
    <t>4</t>
  </si>
  <si>
    <t>DIF_002397</t>
  </si>
  <si>
    <t>DIF_002398</t>
  </si>
  <si>
    <t>DIF_002399</t>
  </si>
  <si>
    <t>DIF_002401</t>
  </si>
  <si>
    <t>DIF_002402</t>
  </si>
  <si>
    <t>DIF_002403</t>
  </si>
  <si>
    <t>DIF_002404</t>
  </si>
  <si>
    <t>DIF_002405</t>
  </si>
  <si>
    <t>DIF_002406</t>
  </si>
  <si>
    <t>DIF_002407</t>
  </si>
  <si>
    <t>DIF_002409</t>
  </si>
  <si>
    <t>GICAP-AF010-A0 (DAF - ARMATURES RIV 500B - FIMUREX PLANCHERS)</t>
  </si>
  <si>
    <t>GIGCL-AF079-A0 (DAF - REPERES DE NIVELLEMENT EN LAITON A TETE SHERIQUE AVEC POINT DE CENTRAGE)</t>
  </si>
  <si>
    <t>GIGCL-AF080-A0 (DAF - MINI PRISME D'AUSCULTATION - LEICA GMP 104)</t>
  </si>
  <si>
    <t>GIMAT-AF038-C0 (DAF - EQUERRE DE RENFORT SOPRALENE - SOPREMA)</t>
  </si>
  <si>
    <t>GILAB-R0013-A0 (RAPPORT DE CONVENANCE - EQIOM ERGERSHEIM - FORMULE Q8 - SUPERSTRUCTURES)</t>
  </si>
  <si>
    <t>GIGCL-PE300-B0 (PES - REALISATION DES APPUIS DE CULEES DU PONT PROVISOIRE DE LA BRUCHE)</t>
  </si>
  <si>
    <t>GISBP-E0570-B0 (VIADUC DE LA BRUCHE - NOTE D'HYPOTHESES PIEUX)</t>
  </si>
  <si>
    <t>GISOA-E0411-B0 (VIADUC DE LA BRUCHE - TABLIERS EST ET OUEST - MODELE FILAIRE)</t>
  </si>
  <si>
    <t>GISOA-E0412-B0 (VIADUC DE LA BRUCHE - TABLIERS EST ET OUEST - SYNTHESE DDC ET DEPLACEMENTS AU DROIT DES APPAREILS D'APPUI)</t>
  </si>
  <si>
    <t>GISOA-E0416-B0 (VIADUC DE LA BRUCHE - TABLIERS EST ET OUEST - APPAREILS D'APPUIS EN ELASTOMERE FRETTE)</t>
  </si>
  <si>
    <t>GISOA-E0410-C0 (VIADUC DE LA BRUCHE - NOTE D'HYPOTHESES GENIE CIVIL)</t>
  </si>
  <si>
    <t>GISOA-E0420-A1 (VIADUC DE LA BRUCHE - CALCULS DE LA CULEE C0)</t>
  </si>
  <si>
    <t>GITEC-00012-B0 (DISPOSITIF DE RETENUE NIVEAU H2 - ANALYSE DE LA MISE EN OEUVRE DE DR ROUSSEAU)</t>
  </si>
  <si>
    <t>GITER-PE002-D0 (PES - DEGAGEMENT DES EMPRISES ET CLOTURES PROVISOIRES)</t>
  </si>
  <si>
    <t>DIF_002410</t>
  </si>
  <si>
    <t>DIF_002408</t>
  </si>
  <si>
    <t>DIF_002411</t>
  </si>
  <si>
    <t>DIF_002413</t>
  </si>
  <si>
    <t>DIF_002414</t>
  </si>
  <si>
    <t>DIF_002415</t>
  </si>
  <si>
    <t>DIF_002416</t>
  </si>
  <si>
    <t>DIF_002417</t>
  </si>
  <si>
    <t>DIF_002418</t>
  </si>
  <si>
    <t>DIF_002419</t>
  </si>
  <si>
    <t>DIF_002420</t>
  </si>
  <si>
    <t>DIF_002421</t>
  </si>
  <si>
    <t>GISOA-E0222-A1 (VIADUC DE VENDENHEIM - TABLIER SUD ET NORD - CULEE C0)</t>
  </si>
  <si>
    <t>GISOA-E0223-A1 (VIADUC DE VENDENHEIM - TABLIER SUD ET NORD - CULEE C8)</t>
  </si>
  <si>
    <t>GISOA-E0417-A1 (VIADUC DE LA BRUCHE - TABLIER EST ET OUEST - SEMELLES DES PILES)</t>
  </si>
  <si>
    <t>GISOA-E0421-A1 (VIADUC DE LA BRUCHE - TABLIERS EST ET OUEST - CALCULS DE LA CULEE C7)</t>
  </si>
  <si>
    <t>GISBP-E0377-A0 (VIADUC DE VENDENHEIM - SOLLICITATIONS ET FERRAILLAGE DES PIEUX PILE P5)</t>
  </si>
  <si>
    <t>GISBP-E0378-A0 (VIADUC DE VENDENHEIM - SOLLICITATIONS ET FERRAILLAGE DES PIEUX PILE P6)</t>
  </si>
  <si>
    <t>GISBP-E0379-A0 (VIADUC DE VENDENHEIM - SOLLICITATIONS ET FERRAILLAGE DES PIEUX PILE P7)</t>
  </si>
  <si>
    <t>GISBP-E0574-A1 (VIADUC DE LA BRUCHE - SOLLICITATIONS ET FERRAILLAGE PIEUX PILE P5)</t>
  </si>
  <si>
    <t>GISBP-E0576-A1 (VIADUC DE LA BRUCHE - SOLLICITATIONS ET FERRAILLAGE DES PIEUX CULEE C7)</t>
  </si>
  <si>
    <t>GISBP-E0571-B0 (VIADUC DE LA BRUCHE - NOTE DE JUSTIFICATION DES LONGUEURS DE PIEUX)</t>
  </si>
  <si>
    <t>GISBP-E0387-A0 (VIADUC DE VENDENHEIM - ARMATURES DES PIEUX PILE P6)</t>
  </si>
  <si>
    <t>GIGCL-PE100-B0 (PES - REALISATION DES SEMELLES D'APPUIS (PILE ET CULEE) DES PS-PRAD)</t>
  </si>
  <si>
    <t>DIF_002423</t>
  </si>
  <si>
    <t>DIF_002424</t>
  </si>
  <si>
    <t>DIF_002425</t>
  </si>
  <si>
    <t>GICAP-AF011-A0 (DAF - MORTIER DE REPARATION PCI POLYCRET R315 - BASF)</t>
  </si>
  <si>
    <t>GIGCL-AF031-A0 (DAF - JOINT HYDRO GONFLANT - SIKA SWELL-A)</t>
  </si>
  <si>
    <t>GITEC-O0057-A0 (ESSAIS AU FEU TRC - DIMENSIONNEMENT DU CORPS D'EPREUVE)</t>
  </si>
  <si>
    <t>GITEC-HD003-D0 (ECHANGEUR NORD - BRETELLE E - OHN E0110)</t>
  </si>
  <si>
    <t>GIMAT-E0510-C0 (VIADUC DE LA BRUCHE - NOTE D'HYPOTHESES METAL)</t>
  </si>
  <si>
    <t>DIF_002426</t>
  </si>
  <si>
    <t>DIF_002427</t>
  </si>
  <si>
    <t>GIBSI-M0051-A2 (CAHIER DE PLANS DE BANCHE LARGEUR 3200MM)</t>
  </si>
  <si>
    <t>GIBSI-M0052-A2 (CAHIER DE PLANS DE BANCHE LARGEUR 1100MM)</t>
  </si>
  <si>
    <t>GIBSI-M0053-A2 (CAHIER DE PLANS TALONNETTE)</t>
  </si>
  <si>
    <t>GIBSI-M0054-A2 (CAHIER DE PLANS PALONNIER ECARTEUR DE LEVAGE DE BANCHE)</t>
  </si>
  <si>
    <t>GIBSI-M0055-A2 (CAHIER DE PLANS D’ABOUT)</t>
  </si>
  <si>
    <t>GIBSI-M0056-A2 (CAHIER DE PLANS PASSERELLE D’EXTREMITE)</t>
  </si>
  <si>
    <t>GIBSI-M0057-A2 (BANCHES - NOTE DE CALCUL)</t>
  </si>
  <si>
    <t>GIBSI-M0059-A2 (CAHIER DE PLANS CINEMATIQUES ET NOTICE D’UTILISATION)</t>
  </si>
  <si>
    <t>DIF_002428</t>
  </si>
  <si>
    <t>GITEC-HP076-B0 (ECHANGEUR NORD - BRETELLE A4/A35 - OHN A0915 - OH PROVISOIRE)</t>
  </si>
  <si>
    <t>DIF_002429</t>
  </si>
  <si>
    <t>GIENV-00022-B0 (DIMENSIONNEMENT DES BASSINS D'ASSAINISSEMENT PROVISOIRE)</t>
  </si>
  <si>
    <t>DIF_002430</t>
  </si>
  <si>
    <t>GIGCL-PE102-A0 (PES - REALISATION DES ELEVATIONS DE PILE DES PRAD)</t>
  </si>
  <si>
    <t>DIF_002431</t>
  </si>
  <si>
    <t>GISET-R1901-A0 (RDT 00958 - RD 118 - VUE EN PLAN)</t>
  </si>
  <si>
    <t>GISET-R1902-A0 (RDT 00958 - RD 118 - PROFIL EN LONG)</t>
  </si>
  <si>
    <t>GISET-R1903-A0 (RDT 00958 - RD 118 - PROFILS EN TRAVERS)</t>
  </si>
  <si>
    <t>GISET-R1904-A0 (RDT 00958 - RD 118 - LISTAGES GEOMETRIQUES)</t>
  </si>
  <si>
    <t>DIF_002432</t>
  </si>
  <si>
    <t>GISET-R6101-A0 (VUE EN PLAN - ACCES PYLONE BRETELLE E)</t>
  </si>
  <si>
    <t>GISET-R6102-A0 (PROFIL EN LONG - ACCES PYLONE BRETELLE E)</t>
  </si>
  <si>
    <t>GISET-R6103-A0 (PROFILS EN TRAVERS - ACCES PYLONE BRETELLE E)</t>
  </si>
  <si>
    <t>GISET-R6104-A0 (LISTAGES GEOMETRIQUES - ACCES PYLONE BRETELLE E)</t>
  </si>
  <si>
    <t>DIF_002433</t>
  </si>
  <si>
    <t>GISET-R3301-A0 (RDT 01768 - RD 64 - VUE EN PLAN)</t>
  </si>
  <si>
    <t>GISET-R3302-A0 (RDT 01768 - RD 64 - PROFIL EN LONG)</t>
  </si>
  <si>
    <t>GISET-R3303-A0 (RDT 01768 - RD 64 - PROFILS EN TRAVERS)</t>
  </si>
  <si>
    <t>GISET-R3304-A0 (RDT 01768 - RD 64 - LISTAGES GEOMETRIQUES)</t>
  </si>
  <si>
    <t>DIF_002434</t>
  </si>
  <si>
    <t>DPDTE-B-041</t>
  </si>
  <si>
    <t>WF OUVRAGE PROVISOIRE 1ER CATEGORIE OA - INGEROP</t>
  </si>
  <si>
    <t>5</t>
  </si>
  <si>
    <t>GISET-H2280-B0 (OTA 01181 - 1/4 DE CONE)</t>
  </si>
  <si>
    <t>DIF_002436</t>
  </si>
  <si>
    <t>GISET-F0006-A0 (VUE EN PLAN - ECHANGEUR SUD - BRANCHE E)</t>
  </si>
  <si>
    <t>GISET-F0014-A0 (PROFIL EN LONG - ECHANGEUR SUD - BRANCHE E)</t>
  </si>
  <si>
    <t>GISET-F0021-A0 (PROFILS EN TRAVERS - ECHANGEUR SUD - BRANCHE E)</t>
  </si>
  <si>
    <t>GISET-F0028-A0 (LISTAGES GEOMETRIQUES - ECHANGEUR SUD - BRANCHE E)</t>
  </si>
  <si>
    <t>DIF_002437</t>
  </si>
  <si>
    <t>GISET-H2335-A1 (OTA 01309)</t>
  </si>
  <si>
    <t>DIF_002438</t>
  </si>
  <si>
    <t>GISET-R3001-A0 (RDT PGF 01568 - VUE EN PLAN)</t>
  </si>
  <si>
    <t>GISET-R3002-A0 (RDT PGF 01568 - PROFIL EN LONG)</t>
  </si>
  <si>
    <t>GISET-R3003-A0 (RDT PGF 01568 - PROFILS EN TRAVERS)</t>
  </si>
  <si>
    <t>GISET-R3004-A0 (RDT PGF 01568 - LISTAGES GEOMETRIQUES)</t>
  </si>
  <si>
    <t>DIF_002439</t>
  </si>
  <si>
    <t>GISET-R4101-A0 (RDT 02265 - RD 61 - MUHLBAECHEL - ITINERAIRE CYCLABLE - PLAN D'ENSEMBLE)</t>
  </si>
  <si>
    <t>GISET-R4102-A0 (RDT 02265 - RD 61 - MUHLBAECHEL - ITINERAIRE CYCLABLE - PROFIL EN LONG)</t>
  </si>
  <si>
    <t>GISET-R4103-A0 (RDT 02265 - RD 61 - MUHLBAECHEL - ITINERAIRE CYCLABLE - PROFILS EN TRAVERS)</t>
  </si>
  <si>
    <t>GISET-R4104-A0 (RDT 02265 - RD 61 - MUHLBAECHEL - ITINERAIRE CYCLABLE - LISTAGES GEOMETRIQUES)</t>
  </si>
  <si>
    <t>DIF_002440</t>
  </si>
  <si>
    <t>GITEC-HM002-C0 (NDC DALOT 1M x 0,70M)</t>
  </si>
  <si>
    <t>DIF_002441</t>
  </si>
  <si>
    <t>GIDCB-E0201-B3 (VIADUC DE VENDENHEIM - MEMOIRE GEOTECHNIQUE G3 - PARTIE 2)</t>
  </si>
  <si>
    <t>DIF_002442</t>
  </si>
  <si>
    <t>GIDCB-E1500-B0 (PSP 00822 - MEMOIRE GEOTECHNIQUE G3)</t>
  </si>
  <si>
    <t>DIF_002443</t>
  </si>
  <si>
    <t>GIDCB-E1950-A3 (PSP 01344 - MEMOIRE GEOTECHNIQUE G3)</t>
  </si>
  <si>
    <t>DIF_002444</t>
  </si>
  <si>
    <t>GIQUA-DE002-A0 (FICHE DE DEMANDE DE DEROGATION - VIADUC DE VENDENHEIM ET DE LA BRUCHE - FONDATION PROFONDES - BETON STARSOLITHE)</t>
  </si>
  <si>
    <t>FDD</t>
  </si>
  <si>
    <t>DIF_002445</t>
  </si>
  <si>
    <t>GIECM-E0340-B0 (VIADUC DE VENDENHEIM - TABLIER NORD - REPARTITION MATIERE LONGITUDINALE - REPERAGE)</t>
  </si>
  <si>
    <t>GIECM-E0341-C0 (VIADUC DE VENDENHEIM - TABLIER NORD - REPARTITION MATIERE - ELEMENTS TRANSVERSAUX)</t>
  </si>
  <si>
    <t>GIECM-E0342-B0 (VIADUC DE VENDENHEIM - TABLIER NORD - CONTROLE DES SOUDURES ATELIER ET CHANTIER)</t>
  </si>
  <si>
    <t>DIF_002446</t>
  </si>
  <si>
    <t>GISET-R1601-A0 (RDT 00822 - RD45 - VUE EN PLAN)</t>
  </si>
  <si>
    <t>GISET-R1602-A0 (RDT 00822 - RD45 - PROFIL EN LONG)</t>
  </si>
  <si>
    <t>GISET-R1603-A0 (RDT 00822 - RD45 - PROFILS EN TRAVERS)</t>
  </si>
  <si>
    <t>GISET-R1604-A0 (RDT 00822 - RD45 - LISTAGES GEOMETRIQUES)</t>
  </si>
  <si>
    <t>DIF_002447</t>
  </si>
  <si>
    <t>GISET-H0015-A1 (OHR 05582)</t>
  </si>
  <si>
    <t>DIF_002448</t>
  </si>
  <si>
    <t>GIEXT-ING05-A0 (PES - VIADUC DE VENDENHEIM - SUIVI GEOMETRIQUE DE LA VOIE SNCF)</t>
  </si>
  <si>
    <t>DIF_002449</t>
  </si>
  <si>
    <t>DPDTE-B-013</t>
  </si>
  <si>
    <t>WF FDD</t>
  </si>
  <si>
    <t>7</t>
  </si>
  <si>
    <t>GITER-PE012-B0 (PES - DEBLAIS (HORS FOUILLE DES OA ET DES OH))</t>
  </si>
  <si>
    <t>DIF_002450</t>
  </si>
  <si>
    <t>DIF_002451</t>
  </si>
  <si>
    <t>DIF_002452</t>
  </si>
  <si>
    <t>DIF_002454</t>
  </si>
  <si>
    <t>GIGCL-PE200-B0 (PES - REALISATION DES SEMELLES)</t>
  </si>
  <si>
    <t>GIGCL-PE004-B0 (PES - RECEPAGE DES PIEUX)</t>
  </si>
  <si>
    <t>GIEXT-ER004-A2 (PROCEDURES DE REALISATION DE LA PISTE CYCLABLE DE LA BRUCHE)</t>
  </si>
  <si>
    <t>DIF_002455</t>
  </si>
  <si>
    <t>DIF_002457</t>
  </si>
  <si>
    <t>DIF_002458</t>
  </si>
  <si>
    <t>DIF_002459</t>
  </si>
  <si>
    <t>GITER-AF023-B0 (DAF - CHAUX VIVE CL90Q R4P2 "PROVIACAL ST" - LHOIST, USINE DE DUGNY)</t>
  </si>
  <si>
    <t>GIASS-AF025-A0 (DAF - CADRES PREFABRIQUES EN BETON 1,00Mx0,70m - MULLER BETON)</t>
  </si>
  <si>
    <t>GIASS-AF026-A0 (DAF - CADRES PREFABRIQUES EN BETON 3,00Mx2,50m - MULLER BETON)</t>
  </si>
  <si>
    <t>DIF_002460</t>
  </si>
  <si>
    <t>DIF_002461</t>
  </si>
  <si>
    <t>DIF_002462</t>
  </si>
  <si>
    <t>DIF_002463</t>
  </si>
  <si>
    <t>DIF_002464</t>
  </si>
  <si>
    <t>DIF_002465</t>
  </si>
  <si>
    <t>DIF_002466</t>
  </si>
  <si>
    <t>DIF_002467</t>
  </si>
  <si>
    <t>DIF_002468</t>
  </si>
  <si>
    <t>DIF_002469</t>
  </si>
  <si>
    <t>DIF_002470</t>
  </si>
  <si>
    <t>DIF_002471</t>
  </si>
  <si>
    <t>GITEC-HP002-B0 (BASSIN AUTOROUTIER PROVISOIRE - BAM 01375)</t>
  </si>
  <si>
    <t>GITEC-HP017-A1 (BASSIN AUTOROUTIER PROVSOIRE - BAP 01685-D)</t>
  </si>
  <si>
    <t>GITEC-HP019-A2 (BASSIN AUTOROUTIER PROVSOIRE - BAP 01690-D)</t>
  </si>
  <si>
    <t>GITEC-GO029-A0 (NOTE DE SYNTHESE DES RESULTATS DES ETUDES DE TRAITEMENT A LA CHAUX VIVE POUR LA PST INFERIEURE DE LA SECTION COURANTE AUTOROUTIERE)</t>
  </si>
  <si>
    <t>GIQUA-00020-A3 (LISTE DES BETONS)</t>
  </si>
  <si>
    <t>LST</t>
  </si>
  <si>
    <t>GIBEA-E3211-C0 (OHN E0023 ET B0130 - PLAN D'ENSEMBLE ET D'IMPLANTATION)</t>
  </si>
  <si>
    <t>GIBEA-E3212-C0 (OHN B0130 - ENSEMBLE ET MURS)</t>
  </si>
  <si>
    <t>GIBEA-E3213-C0 (OHN E0023 - ENSEMBLE ET MURS)</t>
  </si>
  <si>
    <t>GISBP-E0386-A1 (VIADUC DE VENDENHEIM - ARMATURES DES PIEUX PILE P5)</t>
  </si>
  <si>
    <t>GISBP-E0388-A1 (VIADUC DE VENDENHEIM - ARMATURES DES PIEUX PILE P7)</t>
  </si>
  <si>
    <t>GIWSP-W0010-C0 (NOTE TECHNIQUE DEBLAIS - MEMOIRE GEOTECHNIQUE G3)</t>
  </si>
  <si>
    <t>GISET-H4050-A1 (PPF 00834)</t>
  </si>
  <si>
    <t>GISET-H4155-A0 (PPFR 15872)</t>
  </si>
  <si>
    <t>DIF_002472</t>
  </si>
  <si>
    <t>GISET-D1301-A0 (PLANCHE 14 - VUE EN PLAN DU PK 13+000 AU PK 14+000)</t>
  </si>
  <si>
    <t>GISET-D1303-A0 (PLANCHE 14 - PROFILS EN TRAVERS - DU PK 13+000 AU PK 14+000)</t>
  </si>
  <si>
    <t>GISET-D1304-A0 (PLANCHE 14 - LISTAGES GEOMETRIQUES - DU PK 13+000 AU PK 14+000)</t>
  </si>
  <si>
    <t>GISET-D1306-A0 (PLANCHE 14 - ASSAINISSEMENT LISTING IMPLANTATION - DU PK 13+000 AU PK 14+000)</t>
  </si>
  <si>
    <t>GISET-D1307-A0 (PLANCHE 14 - ASSAINISSEMENT PROFIL EN LONG SENS 1 - DU PK 13+000 AU PK 14+000)</t>
  </si>
  <si>
    <t>GISET-D1308-A0 (PLANCHE 14 - ASSAINISSEMENT PROFIL EN LONG SENS 2 - DU PK 13+000 AU PK 14+000)</t>
  </si>
  <si>
    <t>DIF_002473</t>
  </si>
  <si>
    <t>GISET-R1621-A0 (VUE EN PLAN - RD45 - ACCES DE SERVICE EST)</t>
  </si>
  <si>
    <t>GISET-R1622-A0 (PROFIL EN LONG - RD45 - ACCES DE SERVICE EST)</t>
  </si>
  <si>
    <t>GISET-R1623-A0 (PROFILS EN TRAVERS - RD45 - ACCES DE SERVICE EST)</t>
  </si>
  <si>
    <t>GISET-R1624-A0 (LISTAGES GEOMETRIQUES - RD45 - ACCES DE SERVICE EST)</t>
  </si>
  <si>
    <t>GISET-R1911-A0 (RDT 00958 - RD 118 - CHEMIN D'EXPLOITATION - VUE EN PLAN)</t>
  </si>
  <si>
    <t>GISET-R1912-A0 (RDT 00958 - RD 118 - CHEMIN D'EXPLOITATION - PROFIL EN LONG)</t>
  </si>
  <si>
    <t>GISET-R1913-A0 (RDT 00958 - RD 118 - CHEMIN D'EXPLOITATION - PROFILS EN TRAVERS)</t>
  </si>
  <si>
    <t>GISET-R1914-A0 (RDT 00958 - RD 118 - CHEMIN D'EXPLOITATION - LISTAGES GEOMETRIQUES)</t>
  </si>
  <si>
    <t>DIF_002474</t>
  </si>
  <si>
    <t>GISET-H1015-A0 (OH4 D0016)</t>
  </si>
  <si>
    <t>DIF_002477</t>
  </si>
  <si>
    <t>GIASS-AF028-A0 (DAF - GALET 7/15 - GAL (EUROVIA))</t>
  </si>
  <si>
    <t>DIF_002483</t>
  </si>
  <si>
    <t>GIASS-AF027-A0 (DAF - TAMPON FONTE D400 - FONDATEL)</t>
  </si>
  <si>
    <t>DIF_002484</t>
  </si>
  <si>
    <t>GITER-AF044-A0 (DAF - SABLE 0/4MM CONCASSE - SOCIETE DES CARRIERES DE L'EST, HERSBACH)</t>
  </si>
  <si>
    <t>DIF_002485</t>
  </si>
  <si>
    <t>GIAIA-E2251-B2 (PSP 01587 - NOTE D'HYPOTHESES GENERALES)</t>
  </si>
  <si>
    <t>GIAIA-E2252-A3 (PSP 01587 - MODELISATION DE L'OUVRAGE)</t>
  </si>
  <si>
    <t>GIAIA-E2253-A2 (PSP 01587 - ETUDE DES CULEES C1-C3)</t>
  </si>
  <si>
    <t>GIAIA-E2254-A2 (PSP 01587 - ETUDE DE LA PILE P2)</t>
  </si>
  <si>
    <t>DIF_002486</t>
  </si>
  <si>
    <t>GIECM-AF009-A0 (DAF - FORGE NF ACIER POUR PRODUITS PLATS - NLMK DANSTEEL A/S)</t>
  </si>
  <si>
    <t>DIF_002487</t>
  </si>
  <si>
    <t>GIGCL-00009-C0 (NOTE SUR LA RESISTANCE INTERNE SULFATIQUE DES BETONS PRETS A L'EMPLOI)</t>
  </si>
  <si>
    <t>DIF_002488</t>
  </si>
  <si>
    <t>DIF_002489</t>
  </si>
  <si>
    <t>GIGCL-AF027-A0 (DAF - FORMULE BETON Q7 - EQIOM)</t>
  </si>
  <si>
    <t>DIF_002492</t>
  </si>
  <si>
    <t>DPDOP-32305-A0 (PEN - PLAN D'EXE DE DEVOIEMENT DE RESEAUX ORANGE (FIBRE) - COS 05)</t>
  </si>
  <si>
    <t>DIF_002494</t>
  </si>
  <si>
    <t>DIF_002495</t>
  </si>
  <si>
    <t>DIF_002496</t>
  </si>
  <si>
    <t>DIF_002497</t>
  </si>
  <si>
    <t>DIF_002498</t>
  </si>
  <si>
    <t>GIQUA-DE003-A0 (FICHE DE DEMANDE DE DEROGATION - BADIGEONNAGE DES SEMELLES)</t>
  </si>
  <si>
    <t>GIGCL-AF039-A0 (DAF - RESINE DE SCELLEMENT CHIMIQUE HIT-HY 200-A - HILTI)</t>
  </si>
  <si>
    <t>GIGCL-AF091-A0 (DAF - MORTIER DE REPARATION MURAL 1001 LANKOMUR FIN - PAREXLANKO)</t>
  </si>
  <si>
    <t>GIGCL-AF093-A0 (DAF - CHEVILLE D'ANCRAGE KOMB - ACOFIX)</t>
  </si>
  <si>
    <t>GIECM-AF005-A2 (DAF - FORGE POUR ACIERS CHARPENTE METALLIQUE - METINVEST TRAMETAL SPA)</t>
  </si>
  <si>
    <t>DIF_002501</t>
  </si>
  <si>
    <t>GIGCL-AF090-A0 (DAF - MORTIER DE REPARATION FIBRE FIN730 LANKOREP FIN - PAREXLANKO)</t>
  </si>
  <si>
    <t>GISBP-00112-C0 (RAPPORT DE CONVENANCE BETON Q9 - BETON DE FONDATIONS AVEC STRASOLITHE)</t>
  </si>
  <si>
    <t>DIF_002502</t>
  </si>
  <si>
    <t>DIF_002503</t>
  </si>
  <si>
    <t>GISBP-E0577-B0 (VIADUC DE LA BRUCHE - ARMATURES DES PIEUX PILE P3)</t>
  </si>
  <si>
    <t>GISBP-E0578-B0 (VIADUC DE LA BRUCHE - ARMATURES DES PIEUX PILE P4)</t>
  </si>
  <si>
    <t>GISBP-E0579-A2 (VIADUC DE LA BRUCHE - ARMATURES DES PIEUX PILE P5)</t>
  </si>
  <si>
    <t>GISBP-E0580-B0 (VIADUC DE LA BRUCHE - ARMATURES DES PIEUX PILE P6)</t>
  </si>
  <si>
    <t>GISBP-E0581-A1 (VIADUC DE LA BRUCHE - ARMATURES DES PIEUX CULEE C7)</t>
  </si>
  <si>
    <t>DIF_002505</t>
  </si>
  <si>
    <t>GIBEA-E3201-C0 (OHN E0023 ET OHN B0130 - NOTE D'HYPOTHESES)</t>
  </si>
  <si>
    <t>DIF_002506</t>
  </si>
  <si>
    <t>GISOA-E0288-A1 (VIADUC DE VENDENHEIM - TABLIER SUD - CULEE C0 - SOMMIER)</t>
  </si>
  <si>
    <t>GISOA-E0289-A1 (VIADUC DE VENDENHEIM - TABLIER NORD - CULEE C0 - SOMMIER)</t>
  </si>
  <si>
    <t>GISOA-E0290-A1 (VIADUC DE VENDENHEIM - TABLIER SUD - CULEE C0 - GARDE-GREVE)</t>
  </si>
  <si>
    <t>GISOA-E0291-A1 (VIADUC DE VENDENHEIM - TABLIER NORD - CULEE C0 - GARDE-GREVE)</t>
  </si>
  <si>
    <t>GISOA-E0292-A1 (VIADUC DE VENDENHEIM - TABLIER NORD ET SUD - CULEE C0 - MURS EN RETOUR + ESCALIER)</t>
  </si>
  <si>
    <t>DIF_002507</t>
  </si>
  <si>
    <t>GISET-B3000-A0 (BLOC TECHNIQUE CULEE C1 - PGF 01568 - GRAND HAMSTER)</t>
  </si>
  <si>
    <t>DIF_002509</t>
  </si>
  <si>
    <t>GISET-B3001-A0 (BLOC TECHNIQUE CULEE C3 - PGF 01568 - GRAND HAMSTER)</t>
  </si>
  <si>
    <t>DIF_002510</t>
  </si>
  <si>
    <t>GISET-D0401-A1 (PLANCHE 05 - VUE EN PLAN - DU PK 04+000 AU PK 05+000)</t>
  </si>
  <si>
    <t>GISET-D0403-A1 (PLANCHE 05 - PROFILS EN TRAVERS - DU PK 04+000 AU PK 05+000)</t>
  </si>
  <si>
    <t>GISET-D0404-A1 (PLANCHE 05 - LISTAGES GEOMETRIQUES - DU PK 04+000 AU PK 05+000)</t>
  </si>
  <si>
    <t>GISET-D0406-A1 (PLANCHE 05 - LISTAGE ASSAINISSEMENT - DU PK 04+000 AU PK 05+000)</t>
  </si>
  <si>
    <t>GISET-D0407-A1 (PLANCHE 05 - ASSAINISSEMENT PROFIL EN LONG SENS 1 - DU PK 04+000 AU PK 05+000)</t>
  </si>
  <si>
    <t>GISET-D0408-A1 (PLANCHE 05 - ASSAINISSEMENT PROFIL EN LONG SENS 2 - DU PK 04+000 AU PK 05+000)</t>
  </si>
  <si>
    <t>DIF_002511</t>
  </si>
  <si>
    <t>GISET-H4045-A0 (PPFR 08221)</t>
  </si>
  <si>
    <t>GISET-H4055-A1 (PPF 00850)</t>
  </si>
  <si>
    <t>GISET-H4080-A0 (PPFR 09582)</t>
  </si>
  <si>
    <t>DIF_002513</t>
  </si>
  <si>
    <t>DIF_002514</t>
  </si>
  <si>
    <t>DIF_002515</t>
  </si>
  <si>
    <t>DPDTE-B-049</t>
  </si>
  <si>
    <t>GITER-PE004-B0 (PES - PISTES DE CHANTIER)</t>
  </si>
  <si>
    <t>DIF_002516</t>
  </si>
  <si>
    <t>GITER-PE007-B0 (PES - INTERVENTION PROVISOIRES SUR COURS D'EAU)</t>
  </si>
  <si>
    <t>DIF_002518</t>
  </si>
  <si>
    <t>DPDTE-B-048</t>
  </si>
  <si>
    <t>WF OUVRAGE PROVISOIRE 1ER CATEGORIE OA - INGEROP - COURT</t>
  </si>
  <si>
    <t>WF EXE ASSAINISSEMENT NORD-SUD</t>
  </si>
  <si>
    <t>3</t>
  </si>
  <si>
    <t>Bon pour VISA SGMOE</t>
  </si>
  <si>
    <t>WF_SGMOE_EXE_OL_ASS_NORD_SUD</t>
  </si>
  <si>
    <t>8</t>
  </si>
  <si>
    <t>DPDTE-B-050</t>
  </si>
  <si>
    <t>DPDTE-B-051</t>
  </si>
  <si>
    <t>WF EXE ASSAINISSEMENT CENTRE</t>
  </si>
  <si>
    <t>WF_SGMOE_EXE_OL_ASS_CENTRE</t>
  </si>
  <si>
    <t>DPDTE-B-052</t>
  </si>
  <si>
    <t>WF COURT EXE ASSAINISSEMENT CENTRE</t>
  </si>
  <si>
    <t>GIBEA-E3203-B0 (OHN B0130 ET OHN E0023 - NOTE DE CALCUL DES MURS)</t>
  </si>
  <si>
    <t>GIBEA-E3221-B0 (OHN B0130 - ARMATURES - CADRE)</t>
  </si>
  <si>
    <t>GIBEA-E3222-B0 (OHN B0130 - ARMATURES - MURS)</t>
  </si>
  <si>
    <t>DIF_002519</t>
  </si>
  <si>
    <t>DIF_002520</t>
  </si>
  <si>
    <t>GIBEA-E3223-B0 (OHN E0023 - ARMATURES - CADRE)</t>
  </si>
  <si>
    <t>GIBEA-E3224-B0 (OHN E0023 - ARMATURES - MURS)</t>
  </si>
  <si>
    <t>DIF_002521</t>
  </si>
  <si>
    <t>GIMEN-E0882-A1 (PIF 00248 - PLANS DES INCLUSIONS)</t>
  </si>
  <si>
    <t>DIF_002522</t>
  </si>
  <si>
    <t>GISOA-E0259-A1 (VIADUC DE VENDENHEIM - TABLIER SUD - DETAILS SUR ABOUT C0 ET C8)</t>
  </si>
  <si>
    <t>DIF_002523</t>
  </si>
  <si>
    <t>GISOA-E0293-A0 (VIADUC DE VENDENHEIM - TABLIER SUD - CULEE C8 - SOMMIER)</t>
  </si>
  <si>
    <t>GISOA-E0294-A0 (VIADUC DE VENDENHEIM - TABLIER NORD - CULEE C8 - SOMMIER)</t>
  </si>
  <si>
    <t>GISOA-E0295-A0 (VIADUC DE VENDENHEIM - TABLIER SUD - CULEE C8 - GARDE-GREVE)</t>
  </si>
  <si>
    <t>GISOA-E0296-A0 (VIADUC DE VENDENHEIM - TABLIER NORD - CULEE C8 - GARDE-GREVE)</t>
  </si>
  <si>
    <t>GISOA-E0297-A0 (VIADUC DE VENDENHEIM - TABLIER NORD ET SUD - CULEE C8 - MURS EN RETOUR + ESCALIER)</t>
  </si>
  <si>
    <t>DIF_002524</t>
  </si>
  <si>
    <t>GIMAT-E1262-B0 (PIF 00557 - PLAN DE COFFRAGE DES ANNEAUX COURANTS)</t>
  </si>
  <si>
    <t>GIMAT-E1271-B0 (PIF 00557 - PLAN D'ARMATURES DES ANNEAUX COURANTS)</t>
  </si>
  <si>
    <t>DIF_002525</t>
  </si>
  <si>
    <t>GIBEA-E0851-C0 (PIF 00248 - NOTE D'HYPOTHESES)</t>
  </si>
  <si>
    <t>DIF_002526</t>
  </si>
  <si>
    <t>GITEC-MO097-A0 (FDM - PIF 00248 - GEOMETRIE DES POUTRES)</t>
  </si>
  <si>
    <t>DIF_002527</t>
  </si>
  <si>
    <t>GIBEA-E3202-C1 (OHN B0130 ET OHN E0023 - NOTE DE CALCUL DES CADRES)</t>
  </si>
  <si>
    <t>DIF_002528</t>
  </si>
  <si>
    <t>GISET-H0020-A2 (OHR 05581)</t>
  </si>
  <si>
    <t>DIF_002530</t>
  </si>
  <si>
    <t>GITER-PE006-B0 (PES - ASSAINISSEMENT PROVISOIRE)</t>
  </si>
  <si>
    <t>DIF_002531</t>
  </si>
  <si>
    <t>OL - QPE</t>
  </si>
  <si>
    <t>OL - N/S</t>
  </si>
  <si>
    <t>OA - CBDI</t>
  </si>
  <si>
    <t>OA - INGEROP</t>
  </si>
  <si>
    <t>OA - QPE</t>
  </si>
  <si>
    <t>RES - N/S</t>
  </si>
  <si>
    <t>GEOS</t>
  </si>
  <si>
    <t>RESP SGMOE</t>
  </si>
  <si>
    <t>OL - C</t>
  </si>
  <si>
    <t>Métier</t>
  </si>
  <si>
    <t>DPDTE-B-036</t>
  </si>
  <si>
    <t>DPDTE-B-047</t>
  </si>
  <si>
    <t>GIGCL-PE350-A1 (PES - PONT PROVISOIRE DE VENDENHEIM - REALISATION DES APPUIS DES CULEES)</t>
  </si>
  <si>
    <t>GICAP-AF011-B0 (DAF - MORTIER DE REPARATION PCI POLYCRET R315 - BASF)</t>
  </si>
  <si>
    <t>GIGCL-AF031-B0 (DAF - JOINT HYDRO GONFLANT - SIKA SWELL-A)</t>
  </si>
  <si>
    <t>GISET-H0040-A0 (OHR 08222)</t>
  </si>
  <si>
    <t>GISET-H4115-A0 (PPF 01210)</t>
  </si>
  <si>
    <t>DIF_002532</t>
  </si>
  <si>
    <t>DIF_002533</t>
  </si>
  <si>
    <t>DIF_002534</t>
  </si>
  <si>
    <t>DIF_002535</t>
  </si>
  <si>
    <t>DIF_002536</t>
  </si>
  <si>
    <t>GIROU-AF003-A0 (DAF - GARDE-CORPS GALVANISE S8 SUR PLATINE - ROUSSEAU)</t>
  </si>
  <si>
    <t>DIF_002538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</si>
</sst>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/mm/yyyy\ h:mm;@"/>
    <numFmt numFmtId="165" formatCode="m/d/yyyy"/>
    <numFmt numFmtId="166" formatCode="mmmm"/>
    <numFmt numFmtId="167" formatCode="ddd\ dd/mm/yyyy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5" fillId="0" borderId="0"/>
  </cellStyleXfs>
  <cellXfs count="10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6" fillId="0" borderId="0" xfId="0" applyNumberFormat="1" applyFont="1" applyAlignment="1">
      <alignment horizontal="left" vertical="center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164" fontId="0" fillId="0" borderId="0" xfId="0" applyNumberFormat="1"/>
    <xf numFmtId="0" fontId="7" fillId="0" borderId="0" xfId="0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8" fillId="0" borderId="0" xfId="1" applyFont="1" applyBorder="1" applyAlignment="1">
      <alignment vertical="center" wrapText="1"/>
    </xf>
    <xf numFmtId="0" fontId="8" fillId="0" borderId="0" xfId="1" applyFont="1" applyBorder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0" xfId="1" applyFont="1" applyAlignment="1">
      <alignment vertical="center"/>
    </xf>
    <xf numFmtId="0" fontId="8" fillId="0" borderId="0" xfId="1" applyFont="1"/>
    <xf numFmtId="0" fontId="6" fillId="0" borderId="0" xfId="0" applyFont="1" applyBorder="1" applyAlignment="1">
      <alignment vertical="center" wrapText="1"/>
    </xf>
    <xf numFmtId="0" fontId="9" fillId="0" borderId="0" xfId="1" applyFon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0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65" fontId="6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/>
    </xf>
    <xf numFmtId="14" fontId="14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NumberFormat="1" applyFont="1" applyBorder="1" applyAlignment="1">
      <alignment horizontal="center" vertical="center"/>
    </xf>
    <xf numFmtId="14" fontId="15" fillId="0" borderId="0" xfId="0" applyNumberFormat="1" applyFont="1" applyBorder="1" applyAlignment="1">
      <alignment horizontal="center" vertical="center"/>
    </xf>
    <xf numFmtId="165" fontId="16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NumberFormat="1" applyFont="1" applyFill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/>
    </xf>
    <xf numFmtId="14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0" fontId="17" fillId="0" borderId="0" xfId="1" applyFont="1" applyBorder="1" applyAlignment="1">
      <alignment vertical="center" wrapText="1"/>
    </xf>
    <xf numFmtId="14" fontId="18" fillId="2" borderId="9" xfId="0" applyNumberFormat="1" applyFont="1" applyFill="1" applyBorder="1" applyAlignment="1">
      <alignment horizontal="center" vertical="center" wrapText="1"/>
    </xf>
    <xf numFmtId="166" fontId="0" fillId="0" borderId="0" xfId="0" applyNumberFormat="1" applyAlignment="1">
      <alignment vertical="center"/>
    </xf>
    <xf numFmtId="166" fontId="0" fillId="0" borderId="0" xfId="0" applyNumberFormat="1"/>
    <xf numFmtId="167" fontId="0" fillId="0" borderId="10" xfId="0" applyNumberFormat="1" applyBorder="1"/>
    <xf numFmtId="0" fontId="0" fillId="0" borderId="10" xfId="0" applyBorder="1"/>
  </cellXfs>
  <cellStyles count="3">
    <cellStyle name="Excel Built-in Normal" xfId="2" xr:uid="{00000000-0005-0000-0000-000000000000}"/>
    <cellStyle name="Lien hypertexte" xfId="1" builtinId="8"/>
    <cellStyle name="Normal" xfId="0" builtinId="0"/>
  </cellStyles>
  <dxfs count="30"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164" formatCode="d/mm/yyyy\ h:mm;@"/>
    </dxf>
    <dxf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color auto="1"/>
        <name val="Calibri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/d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name val="Calibri"/>
        <scheme val="minor"/>
      </font>
      <numFmt numFmtId="165" formatCode="m/d/yyyy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m/d/yyyy"/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66FFCC"/>
      <color rgb="FF66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Dates prévisionnelles</c:v>
          </c:tx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chemeClr val="accent6">
                  <a:lumMod val="75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 par Mois'!$A$4:$A$23</c:f>
              <c:numCache>
                <c:formatCode>ddd\ dd/mm/yyyy</c:formatCode>
                <c:ptCount val="20"/>
                <c:pt idx="0">
                  <c:v>43374</c:v>
                </c:pt>
                <c:pt idx="1">
                  <c:v>43375</c:v>
                </c:pt>
                <c:pt idx="2">
                  <c:v>43376</c:v>
                </c:pt>
                <c:pt idx="3">
                  <c:v>43377</c:v>
                </c:pt>
                <c:pt idx="4">
                  <c:v>43378</c:v>
                </c:pt>
                <c:pt idx="5">
                  <c:v>43381</c:v>
                </c:pt>
                <c:pt idx="6">
                  <c:v>43382</c:v>
                </c:pt>
                <c:pt idx="7">
                  <c:v>43383</c:v>
                </c:pt>
                <c:pt idx="8">
                  <c:v>43384</c:v>
                </c:pt>
                <c:pt idx="9">
                  <c:v>43385</c:v>
                </c:pt>
                <c:pt idx="10">
                  <c:v>43388</c:v>
                </c:pt>
                <c:pt idx="11">
                  <c:v>43389</c:v>
                </c:pt>
                <c:pt idx="12">
                  <c:v>43390</c:v>
                </c:pt>
                <c:pt idx="13">
                  <c:v>43391</c:v>
                </c:pt>
                <c:pt idx="14">
                  <c:v>43392</c:v>
                </c:pt>
                <c:pt idx="15">
                  <c:v>43395</c:v>
                </c:pt>
                <c:pt idx="16">
                  <c:v>43396</c:v>
                </c:pt>
                <c:pt idx="17">
                  <c:v>43397</c:v>
                </c:pt>
                <c:pt idx="18">
                  <c:v>43398</c:v>
                </c:pt>
                <c:pt idx="19">
                  <c:v>43399</c:v>
                </c:pt>
              </c:numCache>
            </c:numRef>
          </c:cat>
          <c:val>
            <c:numRef>
              <c:f>'Graph par Mois'!$B$4:$B$23</c:f>
              <c:numCache>
                <c:formatCode>General</c:formatCode>
                <c:ptCount val="20"/>
                <c:pt idx="0">
                  <c:v>18</c:v>
                </c:pt>
                <c:pt idx="1">
                  <c:v>8</c:v>
                </c:pt>
                <c:pt idx="2">
                  <c:v>79</c:v>
                </c:pt>
                <c:pt idx="3">
                  <c:v>26</c:v>
                </c:pt>
                <c:pt idx="4">
                  <c:v>2</c:v>
                </c:pt>
                <c:pt idx="5">
                  <c:v>34</c:v>
                </c:pt>
                <c:pt idx="6">
                  <c:v>3</c:v>
                </c:pt>
                <c:pt idx="7">
                  <c:v>19</c:v>
                </c:pt>
                <c:pt idx="8">
                  <c:v>21</c:v>
                </c:pt>
                <c:pt idx="9">
                  <c:v>27</c:v>
                </c:pt>
                <c:pt idx="10">
                  <c:v>1</c:v>
                </c:pt>
                <c:pt idx="11">
                  <c:v>3</c:v>
                </c:pt>
                <c:pt idx="12">
                  <c:v>18</c:v>
                </c:pt>
                <c:pt idx="13">
                  <c:v>32</c:v>
                </c:pt>
                <c:pt idx="14">
                  <c:v>11</c:v>
                </c:pt>
                <c:pt idx="15">
                  <c:v>24</c:v>
                </c:pt>
                <c:pt idx="16">
                  <c:v>6</c:v>
                </c:pt>
                <c:pt idx="17">
                  <c:v>14</c:v>
                </c:pt>
                <c:pt idx="18">
                  <c:v>7</c:v>
                </c:pt>
                <c:pt idx="19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B2A-42CE-B635-1E0201220083}"/>
            </c:ext>
          </c:extLst>
        </c:ser>
        <c:ser>
          <c:idx val="1"/>
          <c:order val="1"/>
          <c:tx>
            <c:v>Dates de réception</c:v>
          </c:tx>
          <c:spPr>
            <a:solidFill>
              <a:schemeClr val="accent6">
                <a:lumMod val="20000"/>
                <a:lumOff val="80000"/>
                <a:alpha val="85000"/>
              </a:schemeClr>
            </a:solidFill>
            <a:ln>
              <a:solidFill>
                <a:schemeClr val="accent6">
                  <a:lumMod val="60000"/>
                  <a:lumOff val="40000"/>
                </a:schemeClr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'Graph par Mois'!$A$4:$A$23</c:f>
              <c:numCache>
                <c:formatCode>ddd\ dd/mm/yyyy</c:formatCode>
                <c:ptCount val="20"/>
                <c:pt idx="0">
                  <c:v>43374</c:v>
                </c:pt>
                <c:pt idx="1">
                  <c:v>43375</c:v>
                </c:pt>
                <c:pt idx="2">
                  <c:v>43376</c:v>
                </c:pt>
                <c:pt idx="3">
                  <c:v>43377</c:v>
                </c:pt>
                <c:pt idx="4">
                  <c:v>43378</c:v>
                </c:pt>
                <c:pt idx="5">
                  <c:v>43381</c:v>
                </c:pt>
                <c:pt idx="6">
                  <c:v>43382</c:v>
                </c:pt>
                <c:pt idx="7">
                  <c:v>43383</c:v>
                </c:pt>
                <c:pt idx="8">
                  <c:v>43384</c:v>
                </c:pt>
                <c:pt idx="9">
                  <c:v>43385</c:v>
                </c:pt>
                <c:pt idx="10">
                  <c:v>43388</c:v>
                </c:pt>
                <c:pt idx="11">
                  <c:v>43389</c:v>
                </c:pt>
                <c:pt idx="12">
                  <c:v>43390</c:v>
                </c:pt>
                <c:pt idx="13">
                  <c:v>43391</c:v>
                </c:pt>
                <c:pt idx="14">
                  <c:v>43392</c:v>
                </c:pt>
                <c:pt idx="15">
                  <c:v>43395</c:v>
                </c:pt>
                <c:pt idx="16">
                  <c:v>43396</c:v>
                </c:pt>
                <c:pt idx="17">
                  <c:v>43397</c:v>
                </c:pt>
                <c:pt idx="18">
                  <c:v>43398</c:v>
                </c:pt>
                <c:pt idx="19">
                  <c:v>43399</c:v>
                </c:pt>
              </c:numCache>
            </c:numRef>
          </c:cat>
          <c:val>
            <c:numRef>
              <c:f>'Graph par Mois'!$C$4:$C$23</c:f>
              <c:numCache>
                <c:formatCode>General</c:formatCode>
                <c:ptCount val="20"/>
                <c:pt idx="0">
                  <c:v>19</c:v>
                </c:pt>
                <c:pt idx="1">
                  <c:v>27</c:v>
                </c:pt>
                <c:pt idx="2">
                  <c:v>62</c:v>
                </c:pt>
                <c:pt idx="3">
                  <c:v>26</c:v>
                </c:pt>
                <c:pt idx="4">
                  <c:v>1</c:v>
                </c:pt>
                <c:pt idx="5">
                  <c:v>33</c:v>
                </c:pt>
                <c:pt idx="6">
                  <c:v>11</c:v>
                </c:pt>
                <c:pt idx="7">
                  <c:v>11</c:v>
                </c:pt>
                <c:pt idx="8">
                  <c:v>44</c:v>
                </c:pt>
                <c:pt idx="9">
                  <c:v>5</c:v>
                </c:pt>
                <c:pt idx="10">
                  <c:v>1</c:v>
                </c:pt>
                <c:pt idx="11">
                  <c:v>6</c:v>
                </c:pt>
                <c:pt idx="12">
                  <c:v>17</c:v>
                </c:pt>
                <c:pt idx="13">
                  <c:v>39</c:v>
                </c:pt>
                <c:pt idx="14">
                  <c:v>1</c:v>
                </c:pt>
                <c:pt idx="15">
                  <c:v>27</c:v>
                </c:pt>
                <c:pt idx="16">
                  <c:v>10</c:v>
                </c:pt>
                <c:pt idx="17">
                  <c:v>7</c:v>
                </c:pt>
                <c:pt idx="18">
                  <c:v>2</c:v>
                </c:pt>
                <c:pt idx="19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B2A-42CE-B635-1E020122008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60"/>
        <c:overlap val="22"/>
        <c:axId val="477942104"/>
        <c:axId val="477942760"/>
      </c:barChart>
      <c:catAx>
        <c:axId val="477942104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942760"/>
        <c:crosses val="autoZero"/>
        <c:auto val="0"/>
        <c:lblAlgn val="ctr"/>
        <c:lblOffset val="100"/>
        <c:noMultiLvlLbl val="0"/>
      </c:catAx>
      <c:valAx>
        <c:axId val="477942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7942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avis_visa à venir_2018-10-31 (sabrina2018).xlsm]Graph par Date!Tableau croisé dynamique5</c:name>
    <c:fmtId val="0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4">
              <a:lumMod val="75000"/>
            </a:schemeClr>
          </a:solidFill>
          <a:ln>
            <a:noFill/>
          </a:ln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c:spPr>
        <c:marker>
          <c:symbol val="none"/>
        </c:marker>
      </c:pivotFmt>
      <c:pivotFmt>
        <c:idx val="25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par Date'!$C$2</c:f>
              <c:strCache>
                <c:ptCount val="1"/>
                <c:pt idx="0">
                  <c:v>Nombre de Date prévisionnelle de réception SGMOE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>
              <a:outerShdw blurRad="50800" dist="38100" dir="2700000" algn="ctr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57150" h="114300" prst="riblet"/>
            </a:sp3d>
          </c:spPr>
          <c:invertIfNegative val="0"/>
          <c:dLbls>
            <c:delete val="1"/>
          </c:dLbls>
          <c:cat>
            <c:strRef>
              <c:f>'Graph par Date'!$B$3:$B$42</c:f>
              <c:strCache>
                <c:ptCount val="39"/>
                <c:pt idx="0">
                  <c:v>01/10/2018</c:v>
                </c:pt>
                <c:pt idx="1">
                  <c:v>02/10/2018</c:v>
                </c:pt>
                <c:pt idx="2">
                  <c:v>03/10/2018</c:v>
                </c:pt>
                <c:pt idx="3">
                  <c:v>04/10/2018</c:v>
                </c:pt>
                <c:pt idx="4">
                  <c:v>05/10/2018</c:v>
                </c:pt>
                <c:pt idx="5">
                  <c:v>08/10/2018</c:v>
                </c:pt>
                <c:pt idx="6">
                  <c:v>09/10/2018</c:v>
                </c:pt>
                <c:pt idx="7">
                  <c:v>10/10/2018</c:v>
                </c:pt>
                <c:pt idx="8">
                  <c:v>11/10/2018</c:v>
                </c:pt>
                <c:pt idx="9">
                  <c:v>12/10/2018</c:v>
                </c:pt>
                <c:pt idx="10">
                  <c:v>15/10/2018</c:v>
                </c:pt>
                <c:pt idx="11">
                  <c:v>16/10/2018</c:v>
                </c:pt>
                <c:pt idx="12">
                  <c:v>17/10/2018</c:v>
                </c:pt>
                <c:pt idx="13">
                  <c:v>18/10/2018</c:v>
                </c:pt>
                <c:pt idx="14">
                  <c:v>19/10/2018</c:v>
                </c:pt>
                <c:pt idx="15">
                  <c:v>22/10/2018</c:v>
                </c:pt>
                <c:pt idx="16">
                  <c:v>23/10/2018</c:v>
                </c:pt>
                <c:pt idx="17">
                  <c:v>24/10/2018</c:v>
                </c:pt>
                <c:pt idx="18">
                  <c:v>25/10/2018</c:v>
                </c:pt>
                <c:pt idx="19">
                  <c:v>26/10/2018</c:v>
                </c:pt>
                <c:pt idx="20">
                  <c:v>29/10/2018</c:v>
                </c:pt>
                <c:pt idx="21">
                  <c:v>30/10/2018</c:v>
                </c:pt>
                <c:pt idx="22">
                  <c:v>31/10/2018</c:v>
                </c:pt>
                <c:pt idx="23">
                  <c:v>02/11/2018</c:v>
                </c:pt>
                <c:pt idx="24">
                  <c:v>06/11/2018</c:v>
                </c:pt>
                <c:pt idx="25">
                  <c:v>29/08/2018</c:v>
                </c:pt>
                <c:pt idx="26">
                  <c:v>03/09/2018</c:v>
                </c:pt>
                <c:pt idx="27">
                  <c:v>06/09/2018</c:v>
                </c:pt>
                <c:pt idx="28">
                  <c:v>30/08/2018</c:v>
                </c:pt>
                <c:pt idx="29">
                  <c:v>05/09/2018</c:v>
                </c:pt>
                <c:pt idx="30">
                  <c:v>31/08/2018</c:v>
                </c:pt>
                <c:pt idx="31">
                  <c:v>04/09/2018</c:v>
                </c:pt>
                <c:pt idx="32">
                  <c:v>07/09/2018</c:v>
                </c:pt>
                <c:pt idx="33">
                  <c:v>11/09/2018</c:v>
                </c:pt>
                <c:pt idx="34">
                  <c:v>10/09/2018</c:v>
                </c:pt>
                <c:pt idx="35">
                  <c:v>12/09/2018</c:v>
                </c:pt>
                <c:pt idx="36">
                  <c:v>13/09/2018</c:v>
                </c:pt>
                <c:pt idx="37">
                  <c:v>01/11/2018</c:v>
                </c:pt>
                <c:pt idx="38">
                  <c:v>05/11/2018</c:v>
                </c:pt>
              </c:strCache>
            </c:strRef>
          </c:cat>
          <c:val>
            <c:numRef>
              <c:f>'Graph par Date'!$C$3:$C$42</c:f>
              <c:numCache>
                <c:formatCode>General</c:formatCode>
                <c:ptCount val="39"/>
                <c:pt idx="0">
                  <c:v>18</c:v>
                </c:pt>
                <c:pt idx="1">
                  <c:v>8</c:v>
                </c:pt>
                <c:pt idx="2">
                  <c:v>79</c:v>
                </c:pt>
                <c:pt idx="3">
                  <c:v>26</c:v>
                </c:pt>
                <c:pt idx="4">
                  <c:v>2</c:v>
                </c:pt>
                <c:pt idx="5">
                  <c:v>34</c:v>
                </c:pt>
                <c:pt idx="6">
                  <c:v>3</c:v>
                </c:pt>
                <c:pt idx="7">
                  <c:v>19</c:v>
                </c:pt>
                <c:pt idx="8">
                  <c:v>21</c:v>
                </c:pt>
                <c:pt idx="9">
                  <c:v>27</c:v>
                </c:pt>
                <c:pt idx="10">
                  <c:v>1</c:v>
                </c:pt>
                <c:pt idx="11">
                  <c:v>3</c:v>
                </c:pt>
                <c:pt idx="12">
                  <c:v>18</c:v>
                </c:pt>
                <c:pt idx="13">
                  <c:v>32</c:v>
                </c:pt>
                <c:pt idx="14">
                  <c:v>11</c:v>
                </c:pt>
                <c:pt idx="15">
                  <c:v>24</c:v>
                </c:pt>
                <c:pt idx="16">
                  <c:v>6</c:v>
                </c:pt>
                <c:pt idx="17">
                  <c:v>14</c:v>
                </c:pt>
                <c:pt idx="18">
                  <c:v>7</c:v>
                </c:pt>
                <c:pt idx="19">
                  <c:v>33</c:v>
                </c:pt>
                <c:pt idx="20">
                  <c:v>16</c:v>
                </c:pt>
                <c:pt idx="21">
                  <c:v>8</c:v>
                </c:pt>
                <c:pt idx="22">
                  <c:v>4</c:v>
                </c:pt>
                <c:pt idx="23">
                  <c:v>1</c:v>
                </c:pt>
                <c:pt idx="24">
                  <c:v>2</c:v>
                </c:pt>
                <c:pt idx="25">
                  <c:v>6</c:v>
                </c:pt>
                <c:pt idx="26">
                  <c:v>16</c:v>
                </c:pt>
                <c:pt idx="27">
                  <c:v>13</c:v>
                </c:pt>
                <c:pt idx="28">
                  <c:v>10</c:v>
                </c:pt>
                <c:pt idx="29">
                  <c:v>20</c:v>
                </c:pt>
                <c:pt idx="30">
                  <c:v>5</c:v>
                </c:pt>
                <c:pt idx="31">
                  <c:v>7</c:v>
                </c:pt>
                <c:pt idx="32">
                  <c:v>10</c:v>
                </c:pt>
                <c:pt idx="33">
                  <c:v>4</c:v>
                </c:pt>
                <c:pt idx="34">
                  <c:v>3</c:v>
                </c:pt>
                <c:pt idx="35">
                  <c:v>2</c:v>
                </c:pt>
                <c:pt idx="36">
                  <c:v>2</c:v>
                </c:pt>
                <c:pt idx="37">
                  <c:v>1</c:v>
                </c:pt>
                <c:pt idx="3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74-4AF8-B3F7-65E183FBDE29}"/>
            </c:ext>
          </c:extLst>
        </c:ser>
        <c:ser>
          <c:idx val="1"/>
          <c:order val="1"/>
          <c:tx>
            <c:strRef>
              <c:f>'Graph par Date'!$D$2</c:f>
              <c:strCache>
                <c:ptCount val="1"/>
                <c:pt idx="0">
                  <c:v>Nombre de Date de réception SGMOE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noFill/>
            </a:ln>
            <a:effectLst>
              <a:outerShdw blurRad="50800" dist="38100" dir="2700000" algn="ctr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57150" h="114300" prst="riblet"/>
            </a:sp3d>
          </c:spPr>
          <c:invertIfNegative val="0"/>
          <c:dLbls>
            <c:delete val="1"/>
          </c:dLbls>
          <c:cat>
            <c:strRef>
              <c:f>'Graph par Date'!$B$3:$B$42</c:f>
              <c:strCache>
                <c:ptCount val="39"/>
                <c:pt idx="0">
                  <c:v>01/10/2018</c:v>
                </c:pt>
                <c:pt idx="1">
                  <c:v>02/10/2018</c:v>
                </c:pt>
                <c:pt idx="2">
                  <c:v>03/10/2018</c:v>
                </c:pt>
                <c:pt idx="3">
                  <c:v>04/10/2018</c:v>
                </c:pt>
                <c:pt idx="4">
                  <c:v>05/10/2018</c:v>
                </c:pt>
                <c:pt idx="5">
                  <c:v>08/10/2018</c:v>
                </c:pt>
                <c:pt idx="6">
                  <c:v>09/10/2018</c:v>
                </c:pt>
                <c:pt idx="7">
                  <c:v>10/10/2018</c:v>
                </c:pt>
                <c:pt idx="8">
                  <c:v>11/10/2018</c:v>
                </c:pt>
                <c:pt idx="9">
                  <c:v>12/10/2018</c:v>
                </c:pt>
                <c:pt idx="10">
                  <c:v>15/10/2018</c:v>
                </c:pt>
                <c:pt idx="11">
                  <c:v>16/10/2018</c:v>
                </c:pt>
                <c:pt idx="12">
                  <c:v>17/10/2018</c:v>
                </c:pt>
                <c:pt idx="13">
                  <c:v>18/10/2018</c:v>
                </c:pt>
                <c:pt idx="14">
                  <c:v>19/10/2018</c:v>
                </c:pt>
                <c:pt idx="15">
                  <c:v>22/10/2018</c:v>
                </c:pt>
                <c:pt idx="16">
                  <c:v>23/10/2018</c:v>
                </c:pt>
                <c:pt idx="17">
                  <c:v>24/10/2018</c:v>
                </c:pt>
                <c:pt idx="18">
                  <c:v>25/10/2018</c:v>
                </c:pt>
                <c:pt idx="19">
                  <c:v>26/10/2018</c:v>
                </c:pt>
                <c:pt idx="20">
                  <c:v>29/10/2018</c:v>
                </c:pt>
                <c:pt idx="21">
                  <c:v>30/10/2018</c:v>
                </c:pt>
                <c:pt idx="22">
                  <c:v>31/10/2018</c:v>
                </c:pt>
                <c:pt idx="23">
                  <c:v>02/11/2018</c:v>
                </c:pt>
                <c:pt idx="24">
                  <c:v>06/11/2018</c:v>
                </c:pt>
                <c:pt idx="25">
                  <c:v>29/08/2018</c:v>
                </c:pt>
                <c:pt idx="26">
                  <c:v>03/09/2018</c:v>
                </c:pt>
                <c:pt idx="27">
                  <c:v>06/09/2018</c:v>
                </c:pt>
                <c:pt idx="28">
                  <c:v>30/08/2018</c:v>
                </c:pt>
                <c:pt idx="29">
                  <c:v>05/09/2018</c:v>
                </c:pt>
                <c:pt idx="30">
                  <c:v>31/08/2018</c:v>
                </c:pt>
                <c:pt idx="31">
                  <c:v>04/09/2018</c:v>
                </c:pt>
                <c:pt idx="32">
                  <c:v>07/09/2018</c:v>
                </c:pt>
                <c:pt idx="33">
                  <c:v>11/09/2018</c:v>
                </c:pt>
                <c:pt idx="34">
                  <c:v>10/09/2018</c:v>
                </c:pt>
                <c:pt idx="35">
                  <c:v>12/09/2018</c:v>
                </c:pt>
                <c:pt idx="36">
                  <c:v>13/09/2018</c:v>
                </c:pt>
                <c:pt idx="37">
                  <c:v>01/11/2018</c:v>
                </c:pt>
                <c:pt idx="38">
                  <c:v>05/11/2018</c:v>
                </c:pt>
              </c:strCache>
            </c:strRef>
          </c:cat>
          <c:val>
            <c:numRef>
              <c:f>'Graph par Date'!$D$3:$D$42</c:f>
              <c:numCache>
                <c:formatCode>General</c:formatCode>
                <c:ptCount val="39"/>
                <c:pt idx="0">
                  <c:v>18</c:v>
                </c:pt>
                <c:pt idx="1">
                  <c:v>8</c:v>
                </c:pt>
                <c:pt idx="2">
                  <c:v>79</c:v>
                </c:pt>
                <c:pt idx="3">
                  <c:v>26</c:v>
                </c:pt>
                <c:pt idx="4">
                  <c:v>2</c:v>
                </c:pt>
                <c:pt idx="5">
                  <c:v>34</c:v>
                </c:pt>
                <c:pt idx="6">
                  <c:v>3</c:v>
                </c:pt>
                <c:pt idx="7">
                  <c:v>19</c:v>
                </c:pt>
                <c:pt idx="8">
                  <c:v>21</c:v>
                </c:pt>
                <c:pt idx="9">
                  <c:v>27</c:v>
                </c:pt>
                <c:pt idx="10">
                  <c:v>1</c:v>
                </c:pt>
                <c:pt idx="11">
                  <c:v>3</c:v>
                </c:pt>
                <c:pt idx="12">
                  <c:v>18</c:v>
                </c:pt>
                <c:pt idx="13">
                  <c:v>32</c:v>
                </c:pt>
                <c:pt idx="14">
                  <c:v>11</c:v>
                </c:pt>
                <c:pt idx="15">
                  <c:v>24</c:v>
                </c:pt>
                <c:pt idx="16">
                  <c:v>2</c:v>
                </c:pt>
                <c:pt idx="17">
                  <c:v>13</c:v>
                </c:pt>
                <c:pt idx="18">
                  <c:v>6</c:v>
                </c:pt>
                <c:pt idx="19">
                  <c:v>33</c:v>
                </c:pt>
                <c:pt idx="20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074-4AF8-B3F7-65E183FBDE2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68685176"/>
        <c:axId val="368685568"/>
      </c:barChart>
      <c:catAx>
        <c:axId val="368685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685568"/>
        <c:crosses val="autoZero"/>
        <c:auto val="1"/>
        <c:lblAlgn val="ctr"/>
        <c:lblOffset val="100"/>
        <c:tickMarkSkip val="2"/>
        <c:noMultiLvlLbl val="0"/>
      </c:catAx>
      <c:valAx>
        <c:axId val="368685568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685176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avis_visa à venir_2018-10-31 (sabrina2018).xlsm]Graph par Date&amp;Emetteur!Tableau croisé dynamique4</c:name>
    <c:fmtId val="0"/>
  </c:pivotSource>
  <c:chart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pPr>
            <a:solidFill>
              <a:schemeClr val="accent1">
                <a:shade val="80000"/>
                <a:satMod val="150000"/>
              </a:schemeClr>
            </a:solidFill>
            <a:ln w="12700">
              <a:solidFill>
                <a:schemeClr val="lt2"/>
              </a:solidFill>
              <a:round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>
              <a:shade val="80000"/>
              <a:satMod val="150000"/>
            </a:schemeClr>
          </a:solidFill>
          <a:ln>
            <a:noFill/>
          </a:ln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'Graph par Date&amp;Emetteur'!$B$3:$B$4</c:f>
              <c:strCache>
                <c:ptCount val="1"/>
                <c:pt idx="0">
                  <c:v>GCLAB</c:v>
                </c:pt>
              </c:strCache>
            </c:strRef>
          </c:tx>
          <c:spPr>
            <a:solidFill>
              <a:schemeClr val="accent1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Date&amp;Emetteur'!$B$5:$B$16</c:f>
              <c:numCache>
                <c:formatCode>General</c:formatCode>
                <c:ptCount val="11"/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A1-4307-AE34-59BC28262D1B}"/>
            </c:ext>
          </c:extLst>
        </c:ser>
        <c:ser>
          <c:idx val="1"/>
          <c:order val="1"/>
          <c:tx>
            <c:strRef>
              <c:f>'Graph par Date&amp;Emetteur'!$C$3:$C$4</c:f>
              <c:strCache>
                <c:ptCount val="1"/>
                <c:pt idx="0">
                  <c:v>GCRET</c:v>
                </c:pt>
              </c:strCache>
            </c:strRef>
          </c:tx>
          <c:spPr>
            <a:solidFill>
              <a:schemeClr val="accent2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Date&amp;Emetteur'!$C$5:$C$16</c:f>
              <c:numCache>
                <c:formatCode>General</c:formatCode>
                <c:ptCount val="11"/>
                <c:pt idx="4">
                  <c:v>2</c:v>
                </c:pt>
                <c:pt idx="8">
                  <c:v>6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A1-4307-AE34-59BC28262D1B}"/>
            </c:ext>
          </c:extLst>
        </c:ser>
        <c:ser>
          <c:idx val="2"/>
          <c:order val="2"/>
          <c:tx>
            <c:strRef>
              <c:f>'Graph par Date&amp;Emetteur'!$D$3:$D$4</c:f>
              <c:strCache>
                <c:ptCount val="1"/>
                <c:pt idx="0">
                  <c:v>GCSAE</c:v>
                </c:pt>
              </c:strCache>
            </c:strRef>
          </c:tx>
          <c:spPr>
            <a:solidFill>
              <a:schemeClr val="accent3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Date&amp;Emetteur'!$D$5:$D$16</c:f>
              <c:numCache>
                <c:formatCode>General</c:formatCode>
                <c:ptCount val="11"/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A1-4307-AE34-59BC28262D1B}"/>
            </c:ext>
          </c:extLst>
        </c:ser>
        <c:ser>
          <c:idx val="3"/>
          <c:order val="3"/>
          <c:tx>
            <c:strRef>
              <c:f>'Graph par Date&amp;Emetteur'!$E$3:$E$4</c:f>
              <c:strCache>
                <c:ptCount val="1"/>
                <c:pt idx="0">
                  <c:v>GIASS</c:v>
                </c:pt>
              </c:strCache>
            </c:strRef>
          </c:tx>
          <c:spPr>
            <a:solidFill>
              <a:schemeClr val="accent4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Date&amp;Emetteur'!$E$5:$E$16</c:f>
              <c:numCache>
                <c:formatCode>General</c:formatCode>
                <c:ptCount val="11"/>
                <c:pt idx="7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A1-4307-AE34-59BC28262D1B}"/>
            </c:ext>
          </c:extLst>
        </c:ser>
        <c:ser>
          <c:idx val="4"/>
          <c:order val="4"/>
          <c:tx>
            <c:strRef>
              <c:f>'Graph par Date&amp;Emetteur'!$F$3:$F$4</c:f>
              <c:strCache>
                <c:ptCount val="1"/>
                <c:pt idx="0">
                  <c:v>GIBEA</c:v>
                </c:pt>
              </c:strCache>
            </c:strRef>
          </c:tx>
          <c:spPr>
            <a:solidFill>
              <a:schemeClr val="accent5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Date&amp;Emetteur'!$F$5:$F$16</c:f>
              <c:numCache>
                <c:formatCode>General</c:formatCode>
                <c:ptCount val="11"/>
                <c:pt idx="0">
                  <c:v>1</c:v>
                </c:pt>
                <c:pt idx="5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A1-4307-AE34-59BC28262D1B}"/>
            </c:ext>
          </c:extLst>
        </c:ser>
        <c:ser>
          <c:idx val="5"/>
          <c:order val="5"/>
          <c:tx>
            <c:strRef>
              <c:f>'Graph par Date&amp;Emetteur'!$G$3:$G$4</c:f>
              <c:strCache>
                <c:ptCount val="1"/>
                <c:pt idx="0">
                  <c:v>GICAP</c:v>
                </c:pt>
              </c:strCache>
            </c:strRef>
          </c:tx>
          <c:spPr>
            <a:solidFill>
              <a:schemeClr val="accent6"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Date&amp;Emetteur'!$G$5:$G$16</c:f>
              <c:numCache>
                <c:formatCode>General</c:formatCode>
                <c:ptCount val="11"/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A1-4307-AE34-59BC28262D1B}"/>
            </c:ext>
          </c:extLst>
        </c:ser>
        <c:ser>
          <c:idx val="6"/>
          <c:order val="6"/>
          <c:tx>
            <c:strRef>
              <c:f>'Graph par Date&amp;Emetteur'!$H$3:$H$4</c:f>
              <c:strCache>
                <c:ptCount val="1"/>
                <c:pt idx="0">
                  <c:v>GIECM</c:v>
                </c:pt>
              </c:strCache>
            </c:strRef>
          </c:tx>
          <c:spPr>
            <a:solidFill>
              <a:schemeClr val="accent1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Date&amp;Emetteur'!$H$5:$H$16</c:f>
              <c:numCache>
                <c:formatCode>General</c:formatCode>
                <c:ptCount val="11"/>
                <c:pt idx="2">
                  <c:v>6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EA1-4307-AE34-59BC28262D1B}"/>
            </c:ext>
          </c:extLst>
        </c:ser>
        <c:ser>
          <c:idx val="7"/>
          <c:order val="7"/>
          <c:tx>
            <c:strRef>
              <c:f>'Graph par Date&amp;Emetteur'!$I$3:$I$4</c:f>
              <c:strCache>
                <c:ptCount val="1"/>
                <c:pt idx="0">
                  <c:v>GIGCL</c:v>
                </c:pt>
              </c:strCache>
            </c:strRef>
          </c:tx>
          <c:spPr>
            <a:solidFill>
              <a:schemeClr val="accent2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Date&amp;Emetteur'!$I$5:$I$16</c:f>
              <c:numCache>
                <c:formatCode>General</c:formatCode>
                <c:ptCount val="11"/>
                <c:pt idx="7">
                  <c:v>7</c:v>
                </c:pt>
                <c:pt idx="8">
                  <c:v>1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EA1-4307-AE34-59BC28262D1B}"/>
            </c:ext>
          </c:extLst>
        </c:ser>
        <c:ser>
          <c:idx val="8"/>
          <c:order val="8"/>
          <c:tx>
            <c:strRef>
              <c:f>'Graph par Date&amp;Emetteur'!$J$3:$J$4</c:f>
              <c:strCache>
                <c:ptCount val="1"/>
                <c:pt idx="0">
                  <c:v>GIMAT</c:v>
                </c:pt>
              </c:strCache>
            </c:strRef>
          </c:tx>
          <c:spPr>
            <a:solidFill>
              <a:schemeClr val="accent3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Date&amp;Emetteur'!$J$5:$J$16</c:f>
              <c:numCache>
                <c:formatCode>General</c:formatCode>
                <c:ptCount val="11"/>
                <c:pt idx="1">
                  <c:v>1</c:v>
                </c:pt>
                <c:pt idx="2">
                  <c:v>1</c:v>
                </c:pt>
                <c:pt idx="4">
                  <c:v>2</c:v>
                </c:pt>
                <c:pt idx="6">
                  <c:v>7</c:v>
                </c:pt>
                <c:pt idx="8">
                  <c:v>7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EA1-4307-AE34-59BC28262D1B}"/>
            </c:ext>
          </c:extLst>
        </c:ser>
        <c:ser>
          <c:idx val="9"/>
          <c:order val="9"/>
          <c:tx>
            <c:strRef>
              <c:f>'Graph par Date&amp;Emetteur'!$K$3:$K$4</c:f>
              <c:strCache>
                <c:ptCount val="1"/>
                <c:pt idx="0">
                  <c:v>GISBP</c:v>
                </c:pt>
              </c:strCache>
            </c:strRef>
          </c:tx>
          <c:spPr>
            <a:solidFill>
              <a:schemeClr val="accent4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Date&amp;Emetteur'!$K$5:$K$16</c:f>
              <c:numCache>
                <c:formatCode>General</c:formatCode>
                <c:ptCount val="11"/>
                <c:pt idx="6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EA1-4307-AE34-59BC28262D1B}"/>
            </c:ext>
          </c:extLst>
        </c:ser>
        <c:ser>
          <c:idx val="10"/>
          <c:order val="10"/>
          <c:tx>
            <c:strRef>
              <c:f>'Graph par Date&amp;Emetteur'!$L$3:$L$4</c:f>
              <c:strCache>
                <c:ptCount val="1"/>
                <c:pt idx="0">
                  <c:v>GISEN</c:v>
                </c:pt>
              </c:strCache>
            </c:strRef>
          </c:tx>
          <c:spPr>
            <a:solidFill>
              <a:schemeClr val="accent5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Date&amp;Emetteur'!$L$5:$L$16</c:f>
              <c:numCache>
                <c:formatCode>General</c:formatCode>
                <c:ptCount val="11"/>
                <c:pt idx="2">
                  <c:v>4</c:v>
                </c:pt>
                <c:pt idx="5">
                  <c:v>1</c:v>
                </c:pt>
                <c:pt idx="6">
                  <c:v>8</c:v>
                </c:pt>
                <c:pt idx="8">
                  <c:v>10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EA1-4307-AE34-59BC28262D1B}"/>
            </c:ext>
          </c:extLst>
        </c:ser>
        <c:ser>
          <c:idx val="11"/>
          <c:order val="11"/>
          <c:tx>
            <c:strRef>
              <c:f>'Graph par Date&amp;Emetteur'!$M$3:$M$4</c:f>
              <c:strCache>
                <c:ptCount val="1"/>
                <c:pt idx="0">
                  <c:v>GISET</c:v>
                </c:pt>
              </c:strCache>
            </c:strRef>
          </c:tx>
          <c:spPr>
            <a:solidFill>
              <a:schemeClr val="accent6">
                <a:lumMod val="6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Date&amp;Emetteur'!$M$5:$M$16</c:f>
              <c:numCache>
                <c:formatCode>General</c:formatCode>
                <c:ptCount val="11"/>
                <c:pt idx="1">
                  <c:v>15</c:v>
                </c:pt>
                <c:pt idx="2">
                  <c:v>5</c:v>
                </c:pt>
                <c:pt idx="4">
                  <c:v>13</c:v>
                </c:pt>
                <c:pt idx="8">
                  <c:v>45</c:v>
                </c:pt>
                <c:pt idx="9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EA1-4307-AE34-59BC28262D1B}"/>
            </c:ext>
          </c:extLst>
        </c:ser>
        <c:ser>
          <c:idx val="12"/>
          <c:order val="12"/>
          <c:tx>
            <c:strRef>
              <c:f>'Graph par Date&amp;Emetteur'!$N$3:$N$4</c:f>
              <c:strCache>
                <c:ptCount val="1"/>
                <c:pt idx="0">
                  <c:v>GITEC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Date&amp;Emetteur'!$N$5:$N$16</c:f>
              <c:numCache>
                <c:formatCode>General</c:formatCode>
                <c:ptCount val="11"/>
                <c:pt idx="0">
                  <c:v>1</c:v>
                </c:pt>
                <c:pt idx="2">
                  <c:v>1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EA1-4307-AE34-59BC28262D1B}"/>
            </c:ext>
          </c:extLst>
        </c:ser>
        <c:ser>
          <c:idx val="13"/>
          <c:order val="13"/>
          <c:tx>
            <c:strRef>
              <c:f>'Graph par Date&amp;Emetteur'!$O$3:$O$4</c:f>
              <c:strCache>
                <c:ptCount val="1"/>
                <c:pt idx="0">
                  <c:v>GITER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Date&amp;Emetteur'!$O$5:$O$16</c:f>
              <c:numCache>
                <c:formatCode>General</c:formatCode>
                <c:ptCount val="11"/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EA1-4307-AE34-59BC28262D1B}"/>
            </c:ext>
          </c:extLst>
        </c:ser>
        <c:ser>
          <c:idx val="14"/>
          <c:order val="14"/>
          <c:tx>
            <c:strRef>
              <c:f>'Graph par Date&amp;Emetteur'!$P$3:$P$4</c:f>
              <c:strCache>
                <c:ptCount val="1"/>
                <c:pt idx="0">
                  <c:v>GIWSP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  <a:shade val="80000"/>
                <a:satMod val="150000"/>
              </a:schemeClr>
            </a:solidFill>
            <a:ln>
              <a:noFill/>
            </a:ln>
            <a:effectLst>
              <a:outerShdw blurRad="50800" dist="38100" dir="2700000" rotWithShape="0">
                <a:srgbClr val="000000">
                  <a:alpha val="60000"/>
                </a:srgbClr>
              </a:outerShdw>
            </a:effectLst>
            <a:scene3d>
              <a:camera prst="orthographicFront">
                <a:rot lat="0" lon="0" rev="0"/>
              </a:camera>
              <a:lightRig rig="flat" dir="tl"/>
            </a:scene3d>
            <a:sp3d prstMaterial="flat">
              <a:bevelT w="31750" h="63500" prst="riblet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Date&amp;Emetteur'!$A$5:$A$16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Date&amp;Emetteur'!$P$5:$P$16</c:f>
              <c:numCache>
                <c:formatCode>General</c:formatCode>
                <c:ptCount val="11"/>
                <c:pt idx="1">
                  <c:v>3</c:v>
                </c:pt>
                <c:pt idx="2">
                  <c:v>1</c:v>
                </c:pt>
                <c:pt idx="5">
                  <c:v>1</c:v>
                </c:pt>
                <c:pt idx="6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EA1-4307-AE34-59BC28262D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368686352"/>
        <c:axId val="368686744"/>
      </c:barChart>
      <c:catAx>
        <c:axId val="3686863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686744"/>
        <c:crosses val="autoZero"/>
        <c:auto val="1"/>
        <c:lblAlgn val="ctr"/>
        <c:lblOffset val="100"/>
        <c:noMultiLvlLbl val="0"/>
      </c:catAx>
      <c:valAx>
        <c:axId val="368686744"/>
        <c:scaling>
          <c:orientation val="minMax"/>
          <c:max val="2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68635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avis_visa à venir_2018-10-31 (sabrina2018).xlsm]Graph par Date&amp;TypeDoc!Tableau croisé dynamique2</c:name>
    <c:fmtId val="0"/>
  </c:pivotSource>
  <c:chart>
    <c:autoTitleDeleted val="1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</c:pivotFmt>
      <c:pivotFmt>
        <c:idx val="29"/>
        <c:spPr>
          <a:solidFill>
            <a:schemeClr val="accent3"/>
          </a:solidFill>
          <a:ln>
            <a:noFill/>
          </a:ln>
          <a:effectLst/>
        </c:spPr>
      </c:pivotFmt>
      <c:pivotFmt>
        <c:idx val="30"/>
        <c:spPr>
          <a:solidFill>
            <a:schemeClr val="accent5"/>
          </a:solidFill>
          <a:ln>
            <a:noFill/>
          </a:ln>
          <a:effectLst/>
        </c:spPr>
      </c:pivotFmt>
      <c:pivotFmt>
        <c:idx val="31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</c:pivotFmt>
      <c:pivotFmt>
        <c:idx val="32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</c:pivotFmt>
      <c:pivotFmt>
        <c:idx val="33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</c:pivotFmt>
      <c:pivotFmt>
        <c:idx val="34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</c:pivotFmt>
      <c:pivotFmt>
        <c:idx val="35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/>
        </c:spPr>
      </c:pivotFmt>
      <c:pivotFmt>
        <c:idx val="36"/>
        <c:spPr>
          <a:solidFill>
            <a:schemeClr val="accent5">
              <a:lumMod val="80000"/>
              <a:lumOff val="20000"/>
            </a:schemeClr>
          </a:solidFill>
          <a:ln>
            <a:noFill/>
          </a:ln>
          <a:effectLst/>
        </c:spPr>
      </c:pivotFmt>
      <c:pivotFmt>
        <c:idx val="37"/>
        <c:spPr>
          <a:solidFill>
            <a:schemeClr val="accent1">
              <a:lumMod val="80000"/>
            </a:schemeClr>
          </a:solidFill>
          <a:ln>
            <a:noFill/>
          </a:ln>
          <a:effectLst/>
        </c:spPr>
      </c:pivotFmt>
      <c:pivotFmt>
        <c:idx val="38"/>
        <c:spPr>
          <a:solidFill>
            <a:schemeClr val="accent3">
              <a:lumMod val="80000"/>
            </a:schemeClr>
          </a:solidFill>
          <a:ln>
            <a:noFill/>
          </a:ln>
          <a:effectLst/>
        </c:spPr>
      </c:pivotFmt>
      <c:pivotFmt>
        <c:idx val="39"/>
        <c:spPr>
          <a:solidFill>
            <a:schemeClr val="accent5">
              <a:lumMod val="80000"/>
            </a:schemeClr>
          </a:solidFill>
          <a:ln>
            <a:noFill/>
          </a:ln>
          <a:effectLst/>
        </c:spPr>
      </c:pivotFmt>
      <c:pivotFmt>
        <c:idx val="40"/>
        <c:spPr>
          <a:solidFill>
            <a:schemeClr val="accent1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41"/>
        <c:spPr>
          <a:solidFill>
            <a:schemeClr val="accent3">
              <a:lumMod val="60000"/>
              <a:lumOff val="40000"/>
            </a:schemeClr>
          </a:solidFill>
          <a:ln>
            <a:noFill/>
          </a:ln>
          <a:effectLst/>
        </c:spPr>
      </c:pivotFmt>
      <c:pivotFmt>
        <c:idx val="42"/>
        <c:spPr>
          <a:solidFill>
            <a:schemeClr val="accent5">
              <a:lumMod val="60000"/>
              <a:lumOff val="40000"/>
            </a:schemeClr>
          </a:solidFill>
          <a:ln>
            <a:noFill/>
          </a:ln>
          <a:effectLst/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 par Date&amp;TypeDoc'!$B$3:$B$4</c:f>
              <c:strCache>
                <c:ptCount val="1"/>
                <c:pt idx="0">
                  <c:v>DAF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Date&amp;TypeDoc'!$B$5:$B$16</c:f>
              <c:numCache>
                <c:formatCode>General</c:formatCode>
                <c:ptCount val="11"/>
                <c:pt idx="4">
                  <c:v>2</c:v>
                </c:pt>
                <c:pt idx="6">
                  <c:v>1</c:v>
                </c:pt>
                <c:pt idx="7">
                  <c:v>7</c:v>
                </c:pt>
                <c:pt idx="8">
                  <c:v>14</c:v>
                </c:pt>
                <c:pt idx="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7A-48ED-82D6-FC30CD918E71}"/>
            </c:ext>
          </c:extLst>
        </c:ser>
        <c:ser>
          <c:idx val="1"/>
          <c:order val="1"/>
          <c:tx>
            <c:strRef>
              <c:f>'Graph par Date&amp;TypeDoc'!$C$3:$C$4</c:f>
              <c:strCache>
                <c:ptCount val="1"/>
                <c:pt idx="0">
                  <c:v>DOS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Date&amp;TypeDoc'!$C$5:$C$16</c:f>
              <c:numCache>
                <c:formatCode>General</c:formatCode>
                <c:ptCount val="11"/>
                <c:pt idx="1">
                  <c:v>9</c:v>
                </c:pt>
                <c:pt idx="2">
                  <c:v>6</c:v>
                </c:pt>
                <c:pt idx="4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67A-48ED-82D6-FC30CD918E71}"/>
            </c:ext>
          </c:extLst>
        </c:ser>
        <c:ser>
          <c:idx val="2"/>
          <c:order val="2"/>
          <c:tx>
            <c:strRef>
              <c:f>'Graph par Date&amp;TypeDoc'!$D$3:$D$4</c:f>
              <c:strCache>
                <c:ptCount val="1"/>
                <c:pt idx="0">
                  <c:v>HYP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Date&amp;TypeDoc'!$D$5:$D$16</c:f>
              <c:numCache>
                <c:formatCode>General</c:formatCode>
                <c:ptCount val="11"/>
                <c:pt idx="1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8">
                  <c:v>2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67A-48ED-82D6-FC30CD918E71}"/>
            </c:ext>
          </c:extLst>
        </c:ser>
        <c:ser>
          <c:idx val="3"/>
          <c:order val="3"/>
          <c:tx>
            <c:strRef>
              <c:f>'Graph par Date&amp;TypeDoc'!$E$3:$E$4</c:f>
              <c:strCache>
                <c:ptCount val="1"/>
                <c:pt idx="0">
                  <c:v>NDC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Date&amp;TypeDoc'!$E$5:$E$16</c:f>
              <c:numCache>
                <c:formatCode>General</c:formatCode>
                <c:ptCount val="11"/>
                <c:pt idx="0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67A-48ED-82D6-FC30CD918E71}"/>
            </c:ext>
          </c:extLst>
        </c:ser>
        <c:ser>
          <c:idx val="4"/>
          <c:order val="4"/>
          <c:tx>
            <c:strRef>
              <c:f>'Graph par Date&amp;TypeDoc'!$F$3:$F$4</c:f>
              <c:strCache>
                <c:ptCount val="1"/>
                <c:pt idx="0">
                  <c:v>NOS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Date&amp;TypeDoc'!$F$5:$F$16</c:f>
              <c:numCache>
                <c:formatCode>General</c:formatCode>
                <c:ptCount val="1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67A-48ED-82D6-FC30CD918E71}"/>
            </c:ext>
          </c:extLst>
        </c:ser>
        <c:ser>
          <c:idx val="5"/>
          <c:order val="5"/>
          <c:tx>
            <c:strRef>
              <c:f>'Graph par Date&amp;TypeDoc'!$G$3:$G$4</c:f>
              <c:strCache>
                <c:ptCount val="1"/>
                <c:pt idx="0">
                  <c:v>NTC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Date&amp;TypeDoc'!$G$5:$G$16</c:f>
              <c:numCache>
                <c:formatCode>General</c:formatCode>
                <c:ptCount val="11"/>
                <c:pt idx="1">
                  <c:v>4</c:v>
                </c:pt>
                <c:pt idx="2">
                  <c:v>1</c:v>
                </c:pt>
                <c:pt idx="5">
                  <c:v>1</c:v>
                </c:pt>
                <c:pt idx="6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67A-48ED-82D6-FC30CD918E71}"/>
            </c:ext>
          </c:extLst>
        </c:ser>
        <c:ser>
          <c:idx val="6"/>
          <c:order val="6"/>
          <c:tx>
            <c:strRef>
              <c:f>'Graph par Date&amp;TypeDoc'!$H$3:$H$4</c:f>
              <c:strCache>
                <c:ptCount val="1"/>
                <c:pt idx="0">
                  <c:v>PAR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Date&amp;TypeDoc'!$H$5:$H$16</c:f>
              <c:numCache>
                <c:formatCode>General</c:formatCode>
                <c:ptCount val="11"/>
                <c:pt idx="2">
                  <c:v>1</c:v>
                </c:pt>
                <c:pt idx="6">
                  <c:v>1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67A-48ED-82D6-FC30CD918E71}"/>
            </c:ext>
          </c:extLst>
        </c:ser>
        <c:ser>
          <c:idx val="7"/>
          <c:order val="7"/>
          <c:tx>
            <c:strRef>
              <c:f>'Graph par Date&amp;TypeDoc'!$I$3:$I$4</c:f>
              <c:strCache>
                <c:ptCount val="1"/>
                <c:pt idx="0">
                  <c:v>PCM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Date&amp;TypeDoc'!$I$5:$I$16</c:f>
              <c:numCache>
                <c:formatCode>General</c:formatCode>
                <c:ptCount val="11"/>
                <c:pt idx="2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67A-48ED-82D6-FC30CD918E71}"/>
            </c:ext>
          </c:extLst>
        </c:ser>
        <c:ser>
          <c:idx val="8"/>
          <c:order val="8"/>
          <c:tx>
            <c:strRef>
              <c:f>'Graph par Date&amp;TypeDoc'!$J$3:$J$4</c:f>
              <c:strCache>
                <c:ptCount val="1"/>
                <c:pt idx="0">
                  <c:v>PCO</c:v>
                </c:pt>
              </c:strCache>
            </c:strRef>
          </c:tx>
          <c:spPr>
            <a:solidFill>
              <a:schemeClr val="accent5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Date&amp;TypeDoc'!$J$5:$J$16</c:f>
              <c:numCache>
                <c:formatCode>General</c:formatCode>
                <c:ptCount val="11"/>
                <c:pt idx="2">
                  <c:v>4</c:v>
                </c:pt>
                <c:pt idx="5">
                  <c:v>3</c:v>
                </c:pt>
                <c:pt idx="6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67A-48ED-82D6-FC30CD918E71}"/>
            </c:ext>
          </c:extLst>
        </c:ser>
        <c:ser>
          <c:idx val="9"/>
          <c:order val="9"/>
          <c:tx>
            <c:strRef>
              <c:f>'Graph par Date&amp;TypeDoc'!$K$3:$K$4</c:f>
              <c:strCache>
                <c:ptCount val="1"/>
                <c:pt idx="0">
                  <c:v>PEN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Date&amp;TypeDoc'!$K$5:$K$16</c:f>
              <c:numCache>
                <c:formatCode>General</c:formatCode>
                <c:ptCount val="11"/>
                <c:pt idx="1">
                  <c:v>1</c:v>
                </c:pt>
                <c:pt idx="4">
                  <c:v>5</c:v>
                </c:pt>
                <c:pt idx="8">
                  <c:v>8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67A-48ED-82D6-FC30CD918E71}"/>
            </c:ext>
          </c:extLst>
        </c:ser>
        <c:ser>
          <c:idx val="10"/>
          <c:order val="10"/>
          <c:tx>
            <c:strRef>
              <c:f>'Graph par Date&amp;TypeDoc'!$L$3:$L$4</c:f>
              <c:strCache>
                <c:ptCount val="1"/>
                <c:pt idx="0">
                  <c:v>PES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Date&amp;TypeDoc'!$L$5:$L$16</c:f>
              <c:numCache>
                <c:formatCode>General</c:formatCode>
                <c:ptCount val="11"/>
                <c:pt idx="3">
                  <c:v>1</c:v>
                </c:pt>
                <c:pt idx="7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67A-48ED-82D6-FC30CD918E71}"/>
            </c:ext>
          </c:extLst>
        </c:ser>
        <c:ser>
          <c:idx val="11"/>
          <c:order val="11"/>
          <c:tx>
            <c:strRef>
              <c:f>'Graph par Date&amp;TypeDoc'!$M$3:$M$4</c:f>
              <c:strCache>
                <c:ptCount val="1"/>
                <c:pt idx="0">
                  <c:v>PIM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Date&amp;TypeDoc'!$M$5:$M$16</c:f>
              <c:numCache>
                <c:formatCode>General</c:formatCode>
                <c:ptCount val="11"/>
                <c:pt idx="1">
                  <c:v>2</c:v>
                </c:pt>
                <c:pt idx="4">
                  <c:v>2</c:v>
                </c:pt>
                <c:pt idx="5">
                  <c:v>1</c:v>
                </c:pt>
                <c:pt idx="6">
                  <c:v>1</c:v>
                </c:pt>
                <c:pt idx="8">
                  <c:v>15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67A-48ED-82D6-FC30CD918E71}"/>
            </c:ext>
          </c:extLst>
        </c:ser>
        <c:ser>
          <c:idx val="12"/>
          <c:order val="12"/>
          <c:tx>
            <c:strRef>
              <c:f>'Graph par Date&amp;TypeDoc'!$N$3:$N$4</c:f>
              <c:strCache>
                <c:ptCount val="1"/>
                <c:pt idx="0">
                  <c:v>PLO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Date&amp;TypeDoc'!$N$5:$N$16</c:f>
              <c:numCache>
                <c:formatCode>General</c:formatCode>
                <c:ptCount val="11"/>
                <c:pt idx="1">
                  <c:v>2</c:v>
                </c:pt>
                <c:pt idx="4">
                  <c:v>2</c:v>
                </c:pt>
                <c:pt idx="8">
                  <c:v>14</c:v>
                </c:pt>
                <c:pt idx="9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67A-48ED-82D6-FC30CD918E71}"/>
            </c:ext>
          </c:extLst>
        </c:ser>
        <c:ser>
          <c:idx val="13"/>
          <c:order val="13"/>
          <c:tx>
            <c:strRef>
              <c:f>'Graph par Date&amp;TypeDoc'!$O$3:$O$4</c:f>
              <c:strCache>
                <c:ptCount val="1"/>
                <c:pt idx="0">
                  <c:v>PTR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Date&amp;TypeDoc'!$O$5:$O$16</c:f>
              <c:numCache>
                <c:formatCode>General</c:formatCode>
                <c:ptCount val="11"/>
                <c:pt idx="1">
                  <c:v>1</c:v>
                </c:pt>
                <c:pt idx="4">
                  <c:v>3</c:v>
                </c:pt>
                <c:pt idx="8">
                  <c:v>8</c:v>
                </c:pt>
                <c:pt idx="9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D67A-48ED-82D6-FC30CD918E71}"/>
            </c:ext>
          </c:extLst>
        </c:ser>
        <c:ser>
          <c:idx val="14"/>
          <c:order val="14"/>
          <c:tx>
            <c:strRef>
              <c:f>'Graph par Date&amp;TypeDoc'!$P$3:$P$4</c:f>
              <c:strCache>
                <c:ptCount val="1"/>
                <c:pt idx="0">
                  <c:v>RAP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'Graph par Date&amp;TypeDoc'!$A$5:$A$16</c:f>
              <c:strCache>
                <c:ptCount val="11"/>
                <c:pt idx="0">
                  <c:v>19/09/2018</c:v>
                </c:pt>
                <c:pt idx="1">
                  <c:v>20/09/2018</c:v>
                </c:pt>
                <c:pt idx="2">
                  <c:v>24/09/2018</c:v>
                </c:pt>
                <c:pt idx="3">
                  <c:v>26/09/2018</c:v>
                </c:pt>
                <c:pt idx="4">
                  <c:v>27/09/2018</c:v>
                </c:pt>
                <c:pt idx="5">
                  <c:v>28/09/2018</c:v>
                </c:pt>
                <c:pt idx="6">
                  <c:v>01/10/2018</c:v>
                </c:pt>
                <c:pt idx="7">
                  <c:v>02/10/2018</c:v>
                </c:pt>
                <c:pt idx="8">
                  <c:v>03/10/2018</c:v>
                </c:pt>
                <c:pt idx="9">
                  <c:v>04/10/2018</c:v>
                </c:pt>
                <c:pt idx="10">
                  <c:v>05/10/2018</c:v>
                </c:pt>
              </c:strCache>
            </c:strRef>
          </c:cat>
          <c:val>
            <c:numRef>
              <c:f>'Graph par Date&amp;TypeDoc'!$P$5:$P$16</c:f>
              <c:numCache>
                <c:formatCode>General</c:formatCode>
                <c:ptCount val="11"/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67A-48ED-82D6-FC30CD918E7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99"/>
        <c:axId val="368687920"/>
        <c:axId val="368688312"/>
      </c:barChart>
      <c:catAx>
        <c:axId val="36868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688312"/>
        <c:crosses val="autoZero"/>
        <c:auto val="1"/>
        <c:lblAlgn val="ctr"/>
        <c:lblOffset val="100"/>
        <c:noMultiLvlLbl val="0"/>
      </c:catAx>
      <c:valAx>
        <c:axId val="368688312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6868792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57149</xdr:rowOff>
    </xdr:from>
    <xdr:to>
      <xdr:col>13</xdr:col>
      <xdr:colOff>19050</xdr:colOff>
      <xdr:row>2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963400" y="57149"/>
          <a:ext cx="2514600" cy="4286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900">
              <a:solidFill>
                <a:schemeClr val="accent5">
                  <a:lumMod val="50000"/>
                </a:schemeClr>
              </a:solidFill>
            </a:rPr>
            <a:t>Ces dates sont approximatives, elles sont variables selon l'état d'avancement du WF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11</xdr:col>
      <xdr:colOff>571500</xdr:colOff>
      <xdr:row>2</xdr:row>
      <xdr:rowOff>19050</xdr:rowOff>
    </xdr:from>
    <xdr:to>
      <xdr:col>11</xdr:col>
      <xdr:colOff>723900</xdr:colOff>
      <xdr:row>2</xdr:row>
      <xdr:rowOff>152400</xdr:rowOff>
    </xdr:to>
    <xdr:sp macro="" textlink="">
      <xdr:nvSpPr>
        <xdr:cNvPr id="3" name="Flèche vers le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534900" y="400050"/>
          <a:ext cx="152400" cy="133350"/>
        </a:xfrm>
        <a:prstGeom prst="downArrow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542925</xdr:colOff>
      <xdr:row>2</xdr:row>
      <xdr:rowOff>28574</xdr:rowOff>
    </xdr:from>
    <xdr:to>
      <xdr:col>12</xdr:col>
      <xdr:colOff>695325</xdr:colOff>
      <xdr:row>2</xdr:row>
      <xdr:rowOff>161924</xdr:rowOff>
    </xdr:to>
    <xdr:sp macro="" textlink="">
      <xdr:nvSpPr>
        <xdr:cNvPr id="4" name="Flèche vers le ba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3754100" y="409574"/>
          <a:ext cx="152400" cy="133350"/>
        </a:xfrm>
        <a:prstGeom prst="downArrow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266699</xdr:colOff>
      <xdr:row>3</xdr:row>
      <xdr:rowOff>14287</xdr:rowOff>
    </xdr:from>
    <xdr:to>
      <xdr:col>13</xdr:col>
      <xdr:colOff>609599</xdr:colOff>
      <xdr:row>23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3490914-70A1-44DA-BBFA-0AC4716966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171450</xdr:colOff>
      <xdr:row>0</xdr:row>
      <xdr:rowOff>9525</xdr:rowOff>
    </xdr:from>
    <xdr:to>
      <xdr:col>2</xdr:col>
      <xdr:colOff>76200</xdr:colOff>
      <xdr:row>1</xdr:row>
      <xdr:rowOff>28575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66E7F2E7-0696-4D23-8653-C678C9EE0596}"/>
            </a:ext>
          </a:extLst>
        </xdr:cNvPr>
        <xdr:cNvSpPr/>
      </xdr:nvSpPr>
      <xdr:spPr>
        <a:xfrm>
          <a:off x="1152525" y="9525"/>
          <a:ext cx="1362075" cy="4857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36000" bIns="36000" rtlCol="0" anchor="b"/>
        <a:lstStyle/>
        <a:p>
          <a:pPr algn="l"/>
          <a:r>
            <a:rPr lang="fr-BE" sz="1100"/>
            <a:t>Choisir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49</xdr:row>
      <xdr:rowOff>19050</xdr:rowOff>
    </xdr:from>
    <xdr:to>
      <xdr:col>13</xdr:col>
      <xdr:colOff>495300</xdr:colOff>
      <xdr:row>90</xdr:row>
      <xdr:rowOff>19050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16</xdr:row>
      <xdr:rowOff>52386</xdr:rowOff>
    </xdr:from>
    <xdr:to>
      <xdr:col>23</xdr:col>
      <xdr:colOff>809625</xdr:colOff>
      <xdr:row>54</xdr:row>
      <xdr:rowOff>161925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209549</xdr:colOff>
      <xdr:row>25</xdr:row>
      <xdr:rowOff>190499</xdr:rowOff>
    </xdr:from>
    <xdr:to>
      <xdr:col>27</xdr:col>
      <xdr:colOff>0</xdr:colOff>
      <xdr:row>60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avis_visa%20&#224;%20venir_2018-10-30%20(V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F à venir"/>
      <sheetName val="Graph par Mois"/>
      <sheetName val="Graph par Date"/>
      <sheetName val="Graph par Date&amp;Emetteur"/>
      <sheetName val="Graph par Date&amp;TypeDoc"/>
      <sheetName val="Délai max avant étape SGMOE"/>
      <sheetName val="Log"/>
      <sheetName val="codes"/>
    </sheetNames>
    <definedNames>
      <definedName name="dates" refersTo="#REF!"/>
      <definedName name="prev" refersTo="#REF!"/>
      <definedName name="recept" refersTo="#REF!"/>
    </definedNames>
    <sheetDataSet>
      <sheetData sheetId="0"/>
      <sheetData sheetId="1">
        <row r="4">
          <cell r="B4">
            <v>16</v>
          </cell>
          <cell r="C4">
            <v>0</v>
          </cell>
        </row>
        <row r="5">
          <cell r="B5">
            <v>7</v>
          </cell>
          <cell r="C5">
            <v>0</v>
          </cell>
        </row>
        <row r="6">
          <cell r="B6">
            <v>20</v>
          </cell>
          <cell r="C6">
            <v>0</v>
          </cell>
        </row>
        <row r="7">
          <cell r="B7">
            <v>13</v>
          </cell>
          <cell r="C7">
            <v>0</v>
          </cell>
        </row>
        <row r="8">
          <cell r="B8">
            <v>10</v>
          </cell>
          <cell r="C8">
            <v>0</v>
          </cell>
        </row>
        <row r="9">
          <cell r="B9">
            <v>3</v>
          </cell>
          <cell r="C9">
            <v>0</v>
          </cell>
        </row>
        <row r="10">
          <cell r="B10">
            <v>4</v>
          </cell>
          <cell r="C10">
            <v>0</v>
          </cell>
        </row>
        <row r="11">
          <cell r="B11">
            <v>2</v>
          </cell>
          <cell r="C11">
            <v>0</v>
          </cell>
        </row>
        <row r="12">
          <cell r="B12">
            <v>2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  <row r="15">
          <cell r="B15">
            <v>0</v>
          </cell>
          <cell r="C15">
            <v>2</v>
          </cell>
        </row>
        <row r="16">
          <cell r="B16">
            <v>2</v>
          </cell>
          <cell r="C16">
            <v>0</v>
          </cell>
        </row>
        <row r="17">
          <cell r="B17">
            <v>20</v>
          </cell>
          <cell r="C17">
            <v>20</v>
          </cell>
        </row>
        <row r="18">
          <cell r="B18">
            <v>0</v>
          </cell>
          <cell r="C18">
            <v>1</v>
          </cell>
        </row>
        <row r="19">
          <cell r="B19">
            <v>18</v>
          </cell>
          <cell r="C19">
            <v>17</v>
          </cell>
        </row>
        <row r="20">
          <cell r="B20">
            <v>0</v>
          </cell>
          <cell r="C20">
            <v>1</v>
          </cell>
        </row>
        <row r="21">
          <cell r="B21">
            <v>1</v>
          </cell>
          <cell r="C21">
            <v>8</v>
          </cell>
        </row>
        <row r="22">
          <cell r="B22">
            <v>19</v>
          </cell>
          <cell r="C22">
            <v>13</v>
          </cell>
        </row>
        <row r="23">
          <cell r="B23">
            <v>8</v>
          </cell>
          <cell r="C23">
            <v>5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FRIMMER Sabrina" refreshedDate="43398.635207638887" createdVersion="5" refreshedVersion="5" minRefreshableVersion="3" recordCount="446" xr:uid="{00000000-000A-0000-FFFF-FFFF00000000}">
  <cacheSource type="worksheet">
    <worksheetSource ref="B6:O452" sheet="WF à venir"/>
  </cacheSource>
  <cacheFields count="13">
    <cacheField name="Date de début" numFmtId="0">
      <sharedItems containsSemiMixedTypes="0" containsNonDate="0" containsDate="1" containsString="0" minDate="2018-08-28T00:00:00" maxDate="2018-10-12T00:00:00"/>
    </cacheField>
    <cacheField name="Nom affiché" numFmtId="0">
      <sharedItems/>
    </cacheField>
    <cacheField name="Émetteur" numFmtId="0">
      <sharedItems containsBlank="1" count="26">
        <s v="GCRET"/>
        <s v="GISIN"/>
        <s v="GIGCL"/>
        <s v="GIASS"/>
        <s v="GITEC"/>
        <s v="GISBP"/>
        <s v="GIEXT"/>
        <s v="GIDCB"/>
        <s v="GIDUR"/>
        <s v="GIMAT"/>
        <s v="GITER"/>
        <s v="GIWSP"/>
        <s v="GISET"/>
        <s v="GCMUL"/>
        <s v="GCSAE"/>
        <s v="GISEN"/>
        <s v="GCLAB"/>
        <s v="DPDTE"/>
        <s v="GIBEA"/>
        <s v="GIECM"/>
        <s v="GICAP"/>
        <s v="GILAB"/>
        <s v="GISOA"/>
        <s v="GILB7"/>
        <s v="" u="1"/>
        <m u="1"/>
      </sharedItems>
    </cacheField>
    <cacheField name="Colonne1" numFmtId="0">
      <sharedItems/>
    </cacheField>
    <cacheField name="Indice" numFmtId="0">
      <sharedItems/>
    </cacheField>
    <cacheField name="Type Doc." numFmtId="0">
      <sharedItems/>
    </cacheField>
    <cacheField name="Colonne2" numFmtId="0">
      <sharedItems containsBlank="1" containsMixedTypes="1" containsNumber="1" containsInteger="1" minValue="1" maxValue="1"/>
    </cacheField>
    <cacheField name="Numéro bordereau" numFmtId="0">
      <sharedItems/>
    </cacheField>
    <cacheField name="Code Workflow" numFmtId="0">
      <sharedItems containsBlank="1"/>
    </cacheField>
    <cacheField name="Date prévisionnelle de réception SGMOE" numFmtId="14">
      <sharedItems containsDate="1" containsBlank="1" containsMixedTypes="1" minDate="2018-09-19T00:00:00" maxDate="2018-10-17T00:00:00" count="20">
        <e v="#N/A"/>
        <d v="2018-09-19T00:00:00"/>
        <d v="2018-09-20T00:00:00"/>
        <d v="2018-09-24T00:00:00"/>
        <d v="2018-09-27T00:00:00"/>
        <d v="2018-09-26T00:00:00"/>
        <d v="2018-10-01T00:00:00"/>
        <d v="2018-10-02T00:00:00"/>
        <d v="2018-09-28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m u="1"/>
      </sharedItems>
    </cacheField>
    <cacheField name="Délai de validation SGMOE" numFmtId="14">
      <sharedItems containsDate="1" containsMixedTypes="1" minDate="2018-09-24T00:00:00" maxDate="2018-10-25T00:00:00"/>
    </cacheField>
    <cacheField name="Date de réception SGMOE" numFmtId="14">
      <sharedItems containsNonDate="0" containsDate="1" containsString="0" containsBlank="1" minDate="2018-09-18T00:00:00" maxDate="2018-10-16T00:00:00"/>
    </cacheField>
    <cacheField name="Réception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FRIMMER Sabrina" refreshedDate="43398.635258449074" createdVersion="5" refreshedVersion="5" minRefreshableVersion="3" recordCount="519" xr:uid="{00000000-000A-0000-FFFF-FFFF01000000}">
  <cacheSource type="worksheet">
    <worksheetSource ref="B6:O525" sheet="WF à venir"/>
  </cacheSource>
  <cacheFields count="13">
    <cacheField name="Date de début" numFmtId="0">
      <sharedItems containsSemiMixedTypes="0" containsNonDate="0" containsDate="1" containsString="0" minDate="2018-08-28T00:00:00" maxDate="2018-10-18T00:00:00"/>
    </cacheField>
    <cacheField name="Nom affiché" numFmtId="0">
      <sharedItems/>
    </cacheField>
    <cacheField name="Émetteur" numFmtId="0">
      <sharedItems/>
    </cacheField>
    <cacheField name="Colonne1" numFmtId="0">
      <sharedItems/>
    </cacheField>
    <cacheField name="Indice" numFmtId="0">
      <sharedItems/>
    </cacheField>
    <cacheField name="Type Doc." numFmtId="0">
      <sharedItems containsBlank="1" count="21">
        <s v="PTR"/>
        <s v="PEN"/>
        <s v="PLM"/>
        <s v="PIM"/>
        <s v="PLO"/>
        <s v="NTC"/>
        <s v="DAF"/>
        <s v="FDM"/>
        <s v="PAR"/>
        <s v="NDC"/>
        <s v="PES"/>
        <s v="MET"/>
        <s v="HYP"/>
        <s v="PCO"/>
        <s v="DOS"/>
        <s v="PPS"/>
        <s v="RAP"/>
        <s v="NOS"/>
        <s v="PCM"/>
        <s v="FDC"/>
        <m u="1"/>
      </sharedItems>
    </cacheField>
    <cacheField name="Colonne2" numFmtId="0">
      <sharedItems containsBlank="1" containsMixedTypes="1" containsNumber="1" containsInteger="1" minValue="1" maxValue="1"/>
    </cacheField>
    <cacheField name="Numéro bordereau" numFmtId="0">
      <sharedItems/>
    </cacheField>
    <cacheField name="Code Workflow" numFmtId="0">
      <sharedItems containsBlank="1"/>
    </cacheField>
    <cacheField name="Date prévisionnelle de réception SGMOE" numFmtId="14">
      <sharedItems containsDate="1" containsBlank="1" containsMixedTypes="1" minDate="2018-09-19T00:00:00" maxDate="2018-10-25T00:00:00" count="26">
        <e v="#N/A"/>
        <d v="2018-09-19T00:00:00"/>
        <d v="2018-09-20T00:00:00"/>
        <d v="2018-09-24T00:00:00"/>
        <d v="2018-09-27T00:00:00"/>
        <d v="2018-09-26T00:00:00"/>
        <d v="2018-10-01T00:00:00"/>
        <d v="2018-10-02T00:00:00"/>
        <d v="2018-09-28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9T00:00:00"/>
        <d v="2018-10-17T00:00:00"/>
        <d v="2018-10-18T00:00:00"/>
        <d v="2018-10-23T00:00:00"/>
        <d v="2018-10-22T00:00:00"/>
        <d v="2018-10-24T00:00:00"/>
        <m u="1"/>
      </sharedItems>
    </cacheField>
    <cacheField name="Délai de validation SGMOE" numFmtId="14">
      <sharedItems containsDate="1" containsMixedTypes="1" minDate="2018-09-24T00:00:00" maxDate="2018-11-01T00:00:00"/>
    </cacheField>
    <cacheField name="Date de réception SGMOE" numFmtId="14">
      <sharedItems containsNonDate="0" containsDate="1" containsString="0" containsBlank="1" minDate="2018-09-18T00:00:00" maxDate="2018-10-25T00:00:00"/>
    </cacheField>
    <cacheField name="Réception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FRIMMER Sabrina" refreshedDate="43403.692518055555" createdVersion="5" refreshedVersion="5" minRefreshableVersion="3" recordCount="647" xr:uid="{00000000-000A-0000-FFFF-FFFF0A000000}">
  <cacheSource type="worksheet">
    <worksheetSource name="Tableau1"/>
  </cacheSource>
  <cacheFields count="14">
    <cacheField name="Date de début" numFmtId="0">
      <sharedItems containsSemiMixedTypes="0" containsNonDate="0" containsDate="1" containsString="0" minDate="2018-08-28T00:00:00" maxDate="2018-10-31T00:00:00"/>
    </cacheField>
    <cacheField name="Nom affiché" numFmtId="0">
      <sharedItems/>
    </cacheField>
    <cacheField name="Émetteur" numFmtId="0">
      <sharedItems/>
    </cacheField>
    <cacheField name="Colonne1" numFmtId="0">
      <sharedItems/>
    </cacheField>
    <cacheField name="Indice" numFmtId="0">
      <sharedItems/>
    </cacheField>
    <cacheField name="Type Doc." numFmtId="0">
      <sharedItems/>
    </cacheField>
    <cacheField name="Colonne2" numFmtId="0">
      <sharedItems containsBlank="1" containsMixedTypes="1" containsNumber="1" containsInteger="1" minValue="1" maxValue="1"/>
    </cacheField>
    <cacheField name="Numéro bordereau" numFmtId="0">
      <sharedItems/>
    </cacheField>
    <cacheField name="Code Workflow" numFmtId="0">
      <sharedItems containsBlank="1"/>
    </cacheField>
    <cacheField name="Métier" numFmtId="0">
      <sharedItems containsBlank="1"/>
    </cacheField>
    <cacheField name="Date prévisionnelle de réception SGMOE" numFmtId="14">
      <sharedItems containsDate="1" containsMixedTypes="1" minDate="2018-08-29T00:00:00" maxDate="2018-11-07T00:00:00" count="46">
        <e v="#N/A"/>
        <d v="2018-08-29T00:00:00"/>
        <d v="2018-09-03T00:00:00"/>
        <d v="2018-09-06T00:00:00"/>
        <d v="2018-08-30T00:00:00"/>
        <d v="2018-09-05T00:00:00"/>
        <d v="2018-08-31T00:00:00"/>
        <d v="2018-09-04T00:00:00"/>
        <d v="2018-09-07T00:00:00"/>
        <d v="2018-09-11T00:00:00"/>
        <d v="2018-09-10T00:00:00"/>
        <d v="2018-09-12T00:00:00"/>
        <d v="2018-09-13T00:00:00"/>
        <d v="2018-09-19T00:00:00"/>
        <d v="2018-09-20T00:00:00"/>
        <d v="2018-09-24T00:00:00"/>
        <d v="2018-09-27T00:00:00"/>
        <d v="2018-09-26T00:00:00"/>
        <d v="2018-10-01T00:00:00"/>
        <d v="2018-10-02T00:00:00"/>
        <d v="2018-09-28T00:00:00"/>
        <d v="2018-10-03T00:00:00"/>
        <d v="2018-10-04T00:00:00"/>
        <d v="2018-10-05T00:00:00"/>
        <d v="2018-10-08T00:00:00"/>
        <d v="2018-10-09T00:00:00"/>
        <d v="2018-10-10T00:00:00"/>
        <d v="2018-10-11T00:00:00"/>
        <d v="2018-10-12T00:00:00"/>
        <d v="2018-10-15T00:00:00"/>
        <d v="2018-10-16T00:00:00"/>
        <d v="2018-10-19T00:00:00"/>
        <d v="2018-10-17T00:00:00"/>
        <d v="2018-10-18T00:00:00"/>
        <d v="2018-10-23T00:00:00"/>
        <d v="2018-10-22T00:00:00"/>
        <d v="2018-10-24T00:00:00"/>
        <d v="2018-10-29T00:00:00"/>
        <d v="2018-10-25T00:00:00"/>
        <d v="2018-10-26T00:00:00"/>
        <d v="2018-10-31T00:00:00"/>
        <d v="2018-11-02T00:00:00"/>
        <d v="2018-10-30T00:00:00"/>
        <d v="2018-11-06T00:00:00"/>
        <d v="2018-11-01T00:00:00"/>
        <d v="2018-11-05T00:00:00"/>
      </sharedItems>
    </cacheField>
    <cacheField name="Délai de validation SGMOE" numFmtId="14">
      <sharedItems containsDate="1" containsMixedTypes="1" minDate="2018-09-04T00:00:00" maxDate="2018-11-14T00:00:00"/>
    </cacheField>
    <cacheField name="Date de réception SGMOE" numFmtId="0">
      <sharedItems containsNonDate="0" containsDate="1" containsString="0" containsBlank="1" minDate="2018-09-18T00:00:00" maxDate="2018-10-30T00:00:00" count="30">
        <m/>
        <d v="2018-09-18T00:00:00"/>
        <d v="2018-09-20T00:00:00"/>
        <d v="2018-09-21T00:00:00"/>
        <d v="2018-09-27T00:00:00"/>
        <d v="2018-09-24T00:00:00"/>
        <d v="2018-09-25T00:00:00"/>
        <d v="2018-10-01T00:00:00"/>
        <d v="2018-09-26T00:00:00"/>
        <d v="2018-10-02T00:00:00"/>
        <d v="2018-10-03T00:00:00"/>
        <d v="2018-09-28T00:00:00"/>
        <d v="2018-10-05T00:00:00"/>
        <d v="2018-10-04T00:00:00"/>
        <d v="2018-10-08T00:00:00"/>
        <d v="2018-10-09T00:00:00"/>
        <d v="2018-10-10T00:00:00"/>
        <d v="2018-10-11T00:00:00"/>
        <d v="2018-10-12T00:00:00"/>
        <d v="2018-10-15T00:00:00"/>
        <d v="2018-10-18T00:00:00"/>
        <d v="2018-10-16T00:00:00"/>
        <d v="2018-10-17T00:00:00"/>
        <d v="2018-10-19T00:00:00"/>
        <d v="2018-10-22T00:00:00"/>
        <d v="2018-10-23T00:00:00"/>
        <d v="2018-10-24T00:00:00"/>
        <d v="2018-10-26T00:00:00"/>
        <d v="2018-10-25T00:00:00"/>
        <d v="2018-10-29T00:00:00"/>
      </sharedItems>
    </cacheField>
    <cacheField name="Réception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6">
  <r>
    <d v="2018-08-28T00:00:00"/>
    <s v="GCRET-R4503-A0 (PROFILS EN TRAVERS PARTICULIERS DU RETABLISSEMENT DEFINITIF RD 31)"/>
    <x v="0"/>
    <s v="A0 (PROFILS EN"/>
    <s v="A0"/>
    <s v="PTR"/>
    <s v=""/>
    <s v="DIF_002031"/>
    <m/>
    <x v="0"/>
    <e v="#N/A"/>
    <m/>
    <n v="1"/>
  </r>
  <r>
    <d v="2018-08-28T00:00:00"/>
    <s v="GCRET-R4502-A0 (VUE EN PLAN ET PROFIL EN LONG VISIBILITE RETABLISSEMENT DEFINITIF RD 31)"/>
    <x v="0"/>
    <s v="A0 (VUE EN PLA"/>
    <s v="A0"/>
    <s v="PEN"/>
    <s v=""/>
    <s v="DIF_002031"/>
    <m/>
    <x v="0"/>
    <e v="#N/A"/>
    <m/>
    <n v="1"/>
  </r>
  <r>
    <d v="2018-08-28T00:00:00"/>
    <s v="GCRET-R4520-A0 (VUE EN PLAN ET PROFIL EN LONG VISIBILITE DE LA DEVIATION PROVISOIRE DE LA R D31)"/>
    <x v="0"/>
    <s v="A0 (VUE EN PLA"/>
    <s v="A0"/>
    <s v="PEN"/>
    <s v=""/>
    <s v="DIF_002032"/>
    <m/>
    <x v="0"/>
    <e v="#N/A"/>
    <m/>
    <n v="1"/>
  </r>
  <r>
    <d v="2018-08-28T00:00:00"/>
    <s v="GCRET-R4522-A0 (PROFIL EN TRAVERS PARTICULIERS DE LA DEVIATION PROVISOIRE RD 31)"/>
    <x v="0"/>
    <s v="A0 (PROFIL EN "/>
    <s v="A0"/>
    <s v="PTR"/>
    <s v=""/>
    <s v="DIF_002032"/>
    <m/>
    <x v="0"/>
    <e v="#N/A"/>
    <m/>
    <n v="1"/>
  </r>
  <r>
    <d v="2018-08-28T00:00:00"/>
    <s v="GISIN-E0500-A0 (DERIVATION DEFINITIVE DE LA HARDT - PLAN MASSE DES TERRASSEMENTS)"/>
    <x v="1"/>
    <s v="A0 (DERIVATION"/>
    <s v="A0"/>
    <s v="PLM"/>
    <s v=""/>
    <s v="DIF_002034"/>
    <m/>
    <x v="0"/>
    <e v="#N/A"/>
    <m/>
    <n v="1"/>
  </r>
  <r>
    <d v="2018-08-28T00:00:00"/>
    <s v="GISIN-E0501-A0 (DERIVATION DEFINITIVE DE LA HARDT - PLAN MASSE DES AMENAGEMENTS)"/>
    <x v="1"/>
    <s v="A0 (DERIVATION"/>
    <s v="A0"/>
    <s v="PLM"/>
    <s v=""/>
    <s v="DIF_002034"/>
    <m/>
    <x v="0"/>
    <e v="#N/A"/>
    <m/>
    <n v="1"/>
  </r>
  <r>
    <d v="2018-08-28T00:00:00"/>
    <s v="GISIN-E0502-A0 (DERIVATION DEFINITIVE DE LA HARDT - AMENAGEMENT DE LA TRAVERSEE DU FOSSE DE LA HARDT)"/>
    <x v="1"/>
    <s v="A0 (DERIVATION"/>
    <s v="A0"/>
    <s v="PIM"/>
    <s v=""/>
    <s v="DIF_002034"/>
    <m/>
    <x v="0"/>
    <e v="#N/A"/>
    <m/>
    <n v="1"/>
  </r>
  <r>
    <d v="2018-08-28T00:00:00"/>
    <s v="GISIN-E0503-A0 (DERIVATION DEFINITIVE DE LA HARDT - PROFIL EN LONG ET TRAVERS DU SITE)"/>
    <x v="1"/>
    <s v="A0 (DERIVATION"/>
    <s v="A0"/>
    <s v="PLO"/>
    <s v=""/>
    <s v="DIF_002034"/>
    <m/>
    <x v="0"/>
    <e v="#N/A"/>
    <m/>
    <n v="1"/>
  </r>
  <r>
    <d v="2018-08-28T00:00:00"/>
    <s v="GISIN-E0504-A0 (DERIVATION DEFINITIVE DE LA HARDT - CAHIER DES PROFILS EN TRAVERS - SECTEUR AMONT)"/>
    <x v="1"/>
    <s v="A0 (DERIVATION"/>
    <s v="A0"/>
    <s v="PTR"/>
    <s v=""/>
    <s v="DIF_002034"/>
    <m/>
    <x v="0"/>
    <e v="#N/A"/>
    <m/>
    <n v="1"/>
  </r>
  <r>
    <d v="2018-08-28T00:00:00"/>
    <s v="GISIN-E0505-A0 (DERIVATION DEFINITIVE DE LA HARDT - CAHIER DES PROFILS EN TRAVERS - SECTEUR AVAL)"/>
    <x v="1"/>
    <s v="A0 (DERIVATION"/>
    <s v="A0"/>
    <s v="PTR"/>
    <s v=""/>
    <s v="DIF_002034"/>
    <m/>
    <x v="0"/>
    <e v="#N/A"/>
    <m/>
    <n v="1"/>
  </r>
  <r>
    <d v="2018-08-28T00:00:00"/>
    <s v="GISIN-E0506-A0 (DERIVATION DEFINITIVE DE LA HARDT - AMENAGEMENT DE LA TRAVERSEE DU FOSSE DE LA HARDT - NDC)"/>
    <x v="1"/>
    <s v="A0 (DERIVATION"/>
    <s v="A0"/>
    <s v="NTC"/>
    <s v=""/>
    <s v="DIF_002034"/>
    <m/>
    <x v="0"/>
    <e v="#N/A"/>
    <m/>
    <n v="1"/>
  </r>
  <r>
    <d v="2018-08-28T00:00:00"/>
    <s v="GIGCL-AF076-A0 (DAF - CIRE DE DEMOULAGE DE LA MATRICE - RECKLI TL-SO)"/>
    <x v="2"/>
    <s v="A0 (DAF - CIRE"/>
    <s v="A0"/>
    <s v="DAF"/>
    <n v="1"/>
    <s v="DIF_002029"/>
    <m/>
    <x v="0"/>
    <e v="#N/A"/>
    <m/>
    <n v="1"/>
  </r>
  <r>
    <d v="2018-08-28T00:00:00"/>
    <s v="GIASS-AF021-B0 (DAF - TETE DE CADRE BETON - MULLER BETON)"/>
    <x v="3"/>
    <s v="B0 (DAF - TETE"/>
    <s v="B0"/>
    <s v="DAF"/>
    <n v="1"/>
    <s v="DIF_002030"/>
    <m/>
    <x v="0"/>
    <e v="#N/A"/>
    <m/>
    <n v="1"/>
  </r>
  <r>
    <d v="2018-08-28T00:00:00"/>
    <s v="GIASS-AF019-B0 (DAF - TUYAUX BETON ARME CIRCULAIRE - CONTERN)"/>
    <x v="3"/>
    <s v="B0 (DAF - TUYA"/>
    <s v="B0"/>
    <s v="DAF"/>
    <n v="1"/>
    <s v="DIF_002033"/>
    <m/>
    <x v="0"/>
    <e v="#N/A"/>
    <m/>
    <n v="1"/>
  </r>
  <r>
    <d v="2018-08-29T00:00:00"/>
    <s v="GITEC-MO088-A0 (FDM - SUPPRESSION DES BOSSAGES DE VERINAGE DES VIADUCS)"/>
    <x v="4"/>
    <s v="A0 (FDM - SUPP"/>
    <s v="A0"/>
    <s v="FDM"/>
    <n v="1"/>
    <s v="DIF_002039"/>
    <m/>
    <x v="0"/>
    <e v="#N/A"/>
    <m/>
    <n v="1"/>
  </r>
  <r>
    <d v="2018-08-29T00:00:00"/>
    <s v="GISBP-E0382-B0 (VIADUC DE VENDENHEIM - ARMATURES DES PIEUX PILE P1)"/>
    <x v="5"/>
    <s v="B0 (VIADUC DE "/>
    <s v="B0"/>
    <s v="PAR"/>
    <s v=""/>
    <s v="DIF_002044"/>
    <m/>
    <x v="0"/>
    <e v="#N/A"/>
    <m/>
    <n v="1"/>
  </r>
  <r>
    <d v="2018-08-29T00:00:00"/>
    <s v="GISBP-E0383-B0 (VIADUC DE VENDENHEIM - ARMATURES DES PIEUX PILE P2)"/>
    <x v="5"/>
    <s v="B0 (VIADUC DE "/>
    <s v="B0"/>
    <s v="PAR"/>
    <s v=""/>
    <s v="DIF_002044"/>
    <m/>
    <x v="0"/>
    <e v="#N/A"/>
    <m/>
    <n v="1"/>
  </r>
  <r>
    <d v="2018-08-29T00:00:00"/>
    <s v="GISBP-E0384-B0 (VIADUC DE VENDENHEIM - ARMATURES DES PIEUX PILE P3)"/>
    <x v="5"/>
    <s v="B0 (VIADUC DE "/>
    <s v="B0"/>
    <s v="PAR"/>
    <s v=""/>
    <s v="DIF_002044"/>
    <m/>
    <x v="0"/>
    <e v="#N/A"/>
    <m/>
    <n v="1"/>
  </r>
  <r>
    <d v="2018-08-29T00:00:00"/>
    <s v="GISBP-E0385-B0 (VIADUC DE VENDENHEIM - ARMATURES DES PIEUX PILE P4)"/>
    <x v="5"/>
    <s v="B0 (VIADUC DE "/>
    <s v="B0"/>
    <s v="PAR"/>
    <s v=""/>
    <s v="DIF_002044"/>
    <m/>
    <x v="0"/>
    <e v="#N/A"/>
    <m/>
    <n v="1"/>
  </r>
  <r>
    <d v="2018-08-29T00:00:00"/>
    <s v="GISBP-E0371-B0 (VIADUC DE VENDENHEIM - NOTE DE JUSTIFICATION DE LA LONGUEUR DES PIEUX)"/>
    <x v="5"/>
    <s v="B0 (VIADUC DE "/>
    <s v="B0"/>
    <s v="NDC"/>
    <s v=""/>
    <s v="DIF_002045"/>
    <m/>
    <x v="0"/>
    <e v="#N/A"/>
    <m/>
    <n v="1"/>
  </r>
  <r>
    <d v="2018-08-29T00:00:00"/>
    <s v="GISBP-E0373-B0 (VIADUC DE VENDENHEIM - SOLLICITATIONS ET FERRAILLAGE PIEUX PILE P1)"/>
    <x v="5"/>
    <s v="B0 (VIADUC DE "/>
    <s v="B0"/>
    <s v="NDC"/>
    <s v=""/>
    <s v="DIF_002045"/>
    <m/>
    <x v="0"/>
    <e v="#N/A"/>
    <m/>
    <n v="1"/>
  </r>
  <r>
    <d v="2018-08-29T00:00:00"/>
    <s v="GISBP-E0374-B0 (VIADUC DE VENDENHEIM - SOLLICITATIONS ET FERRAILLAGE PIEUX PILE P2)"/>
    <x v="5"/>
    <s v="B0 (VIADUC DE "/>
    <s v="B0"/>
    <s v="NDC"/>
    <s v=""/>
    <s v="DIF_002045"/>
    <m/>
    <x v="0"/>
    <e v="#N/A"/>
    <m/>
    <n v="1"/>
  </r>
  <r>
    <d v="2018-08-29T00:00:00"/>
    <s v="GISBP-E0375-B0 (VIADUC DE VENDENHEIM - SOLLICITATIONS ET FERRAILLAGE PIEUX PILE P3)"/>
    <x v="5"/>
    <s v="B0 (VIADUC DE "/>
    <s v="B0"/>
    <s v="NDC"/>
    <s v=""/>
    <s v="DIF_002045"/>
    <m/>
    <x v="0"/>
    <e v="#N/A"/>
    <m/>
    <n v="1"/>
  </r>
  <r>
    <d v="2018-08-29T00:00:00"/>
    <s v="GISBP-E0376-B0 (VIADUC DE VENDENHEIM - SOLLICITATIONS ET FERRAILLAGE PIEUX PILE P4)"/>
    <x v="5"/>
    <s v="B0 (VIADUC DE "/>
    <s v="B0"/>
    <s v="NDC"/>
    <s v=""/>
    <s v="DIF_002045"/>
    <m/>
    <x v="0"/>
    <e v="#N/A"/>
    <m/>
    <n v="1"/>
  </r>
  <r>
    <d v="2018-08-29T00:00:00"/>
    <s v="GIEXT-SCH03-B0 (PPSPS DEBOISEMENT - GROUPEMENT SCHOTT ELAGAGE / ONF - MASSIF DE LA BRUCHE / MASSIF DU KRITTWALD)"/>
    <x v="6"/>
    <s v="B0 (PPSPS DEBO"/>
    <s v="B0"/>
    <s v="PES"/>
    <s v=""/>
    <s v="DIF_002035"/>
    <m/>
    <x v="0"/>
    <e v="#N/A"/>
    <m/>
    <n v="1"/>
  </r>
  <r>
    <d v="2018-08-29T00:00:00"/>
    <s v="GCRET-R0002-A0 (PES - REALISATION DE DEVIATIONS PROVISOIRES)"/>
    <x v="0"/>
    <s v="A0 (PES - REAL"/>
    <s v="A0"/>
    <s v="PES"/>
    <s v=""/>
    <s v="DIF_002040"/>
    <m/>
    <x v="0"/>
    <e v="#N/A"/>
    <m/>
    <n v="1"/>
  </r>
  <r>
    <d v="2018-08-29T00:00:00"/>
    <s v="GCRET-R0003-A0 (PES - MISE EN OEUVRE D'ENROBE SUR DEVIATIONS PROVISOIRES ET CHAUSSEES DE RETABLISSEMENTS)"/>
    <x v="0"/>
    <s v="A0 (PES - MISE"/>
    <s v="A0"/>
    <s v="PES"/>
    <s v=""/>
    <s v="DIF_002041"/>
    <m/>
    <x v="0"/>
    <e v="#N/A"/>
    <m/>
    <n v="1"/>
  </r>
  <r>
    <d v="2018-08-29T00:00:00"/>
    <s v="GCRET-R0004-A0 (PES - REALISATION DE COUCHE DE FORME ET D'ASSISE EN MATERIAUX GRANULAIRES - RETABLISSEMENTS)"/>
    <x v="0"/>
    <s v="A0 (PES - REAL"/>
    <s v="A0"/>
    <s v="PES"/>
    <s v=""/>
    <s v="DIF_002042"/>
    <m/>
    <x v="0"/>
    <e v="#N/A"/>
    <m/>
    <n v="1"/>
  </r>
  <r>
    <d v="2018-08-29T00:00:00"/>
    <s v="GCRET-R0005-A0 (PES - REALISATION DE COUCHES DE FORME ET D'ASSISE EN MATERIAUX TRAITES - RETABLISSEMENT)"/>
    <x v="0"/>
    <s v="A0 (PES - REAL"/>
    <s v="A0"/>
    <s v="PES"/>
    <s v=""/>
    <s v="DIF_002043"/>
    <m/>
    <x v="0"/>
    <e v="#N/A"/>
    <m/>
    <n v="1"/>
  </r>
  <r>
    <d v="2018-08-30T00:00:00"/>
    <s v="GIDCB-M0161-B0 (PONT PROVISOIRE SUR LA BRUCHE - COFFRAGE ET FERRAILLAGE - CULEES C0 ET C3)"/>
    <x v="7"/>
    <s v="B0 (PONT PROVI"/>
    <s v="B0"/>
    <s v="MET"/>
    <s v=""/>
    <s v="DIF_002046"/>
    <m/>
    <x v="0"/>
    <e v="#N/A"/>
    <m/>
    <n v="1"/>
  </r>
  <r>
    <d v="2018-08-30T00:00:00"/>
    <s v="GIDCB-M0163-B0 (PONT PROVISOIRE SUR LA BRUCHE - COFFRAGE ET FERRAILLAGE - PILE P1/P2)"/>
    <x v="7"/>
    <s v="B0 (PONT PROVI"/>
    <s v="B0"/>
    <s v="MET"/>
    <s v=""/>
    <s v="DIF_002046"/>
    <m/>
    <x v="0"/>
    <e v="#N/A"/>
    <m/>
    <n v="1"/>
  </r>
  <r>
    <d v="2018-08-30T00:00:00"/>
    <s v="GIDCB-M0401-A0 (PONT PROVISOIRE BRUCHE - MEMOIRE GEOTECHNIQUE G3)"/>
    <x v="7"/>
    <s v="A0 (PONT PROVI"/>
    <s v="A0"/>
    <s v="NTC"/>
    <s v=""/>
    <s v="DIF_002046"/>
    <m/>
    <x v="0"/>
    <e v="#N/A"/>
    <m/>
    <n v="1"/>
  </r>
  <r>
    <d v="2018-08-30T00:00:00"/>
    <s v="GIDUR-M0180-A1 (PONT PROVISOIRE DE LA BRUCHE - DIMENSIONNEMENT DES PALPLANCHES DE LA CULEE C0)"/>
    <x v="8"/>
    <s v="A1 (PONT PROVI"/>
    <s v="A1"/>
    <s v="NDC"/>
    <s v=""/>
    <s v="DIF_002046"/>
    <m/>
    <x v="0"/>
    <e v="#N/A"/>
    <m/>
    <n v="1"/>
  </r>
  <r>
    <d v="2018-08-30T00:00:00"/>
    <s v="GIDUR-M0181-A1 (PONT PROVISOIRE DE LA BRUCHE - PLAN DES PALPLANCHES DE LA CULEE C0)"/>
    <x v="8"/>
    <s v="A1 (PONT PROVI"/>
    <s v="A1"/>
    <s v="PEN"/>
    <s v=""/>
    <s v="DIF_002046"/>
    <m/>
    <x v="0"/>
    <e v="#N/A"/>
    <m/>
    <n v="1"/>
  </r>
  <r>
    <d v="2018-08-30T00:00:00"/>
    <s v="GIMAT-M0165-B0 (PONT PROVISOIRE SUR LA BRUCHE - NOTE D'HYPOTHESES METAL)"/>
    <x v="9"/>
    <s v="B0 (PONT PROVI"/>
    <s v="B0"/>
    <s v="HYP"/>
    <s v=""/>
    <s v="DIF_002046"/>
    <m/>
    <x v="0"/>
    <e v="#N/A"/>
    <m/>
    <n v="1"/>
  </r>
  <r>
    <d v="2018-08-30T00:00:00"/>
    <s v="GIMAT-M0166-B0 (PONT PROVISOIRE SUR LA BRUCHE - NOTE DE CALCUL)"/>
    <x v="9"/>
    <s v="B0 (PONT PROVI"/>
    <s v="B0"/>
    <s v="NDC"/>
    <s v=""/>
    <s v="DIF_002046"/>
    <m/>
    <x v="0"/>
    <e v="#N/A"/>
    <m/>
    <n v="1"/>
  </r>
  <r>
    <d v="2018-08-30T00:00:00"/>
    <s v="GIMAT-M0167-B0 (PONT PROVISOIRE SUR LA BRUCHE - NOTE DE VERIFICIATION DE LA GRUE)"/>
    <x v="9"/>
    <s v="B0 (PONT PROVI"/>
    <s v="B0"/>
    <s v="NDC"/>
    <s v=""/>
    <s v="DIF_002046"/>
    <m/>
    <x v="0"/>
    <e v="#N/A"/>
    <m/>
    <n v="1"/>
  </r>
  <r>
    <d v="2018-08-30T00:00:00"/>
    <s v="GIMAT-M0169-B0 (PONT PROVISOIRE SUR LA BRUCHE - PLAN D'ENSEMBLE)"/>
    <x v="9"/>
    <s v="B0 (PONT PROVI"/>
    <s v="B0"/>
    <s v="PEN"/>
    <s v=""/>
    <s v="DIF_002046"/>
    <m/>
    <x v="0"/>
    <e v="#N/A"/>
    <m/>
    <n v="1"/>
  </r>
  <r>
    <d v="2018-08-30T00:00:00"/>
    <s v="GITEC-M0153-B0 (NOTE DE SYNTHESE DES ENTRANTS OUVRAGE PROVISOIRE SUR LA BRUCHE)"/>
    <x v="4"/>
    <s v="B0 (NOTE DE SY"/>
    <s v="B0"/>
    <s v="NTC"/>
    <s v=""/>
    <s v="DIF_002046"/>
    <m/>
    <x v="0"/>
    <e v="#N/A"/>
    <m/>
    <n v="1"/>
  </r>
  <r>
    <d v="2018-08-30T00:00:00"/>
    <s v="GITEC-O0006-A6 (PONT PROVISOIRE SUR LA BRUCHE)"/>
    <x v="4"/>
    <s v="A6 (PONT PROVI"/>
    <s v="A6"/>
    <s v="PEN"/>
    <s v=""/>
    <s v="DIF_002046"/>
    <m/>
    <x v="0"/>
    <e v="#N/A"/>
    <m/>
    <n v="1"/>
  </r>
  <r>
    <d v="2018-08-30T00:00:00"/>
    <s v="GIDCB-E2160-A1 (PSP 01514 - IMPLANTATION - VUE EN PLAN - COUPE LONGITUDINALE)"/>
    <x v="7"/>
    <s v="A1 (PSP 01514 "/>
    <s v="A1"/>
    <s v="PEN"/>
    <s v=""/>
    <s v="DIF_002047"/>
    <m/>
    <x v="0"/>
    <e v="#N/A"/>
    <m/>
    <n v="1"/>
  </r>
  <r>
    <d v="2018-08-30T00:00:00"/>
    <s v="GIDCB-E2161-A1 (PSP 01514 - COUPE TRANSVERSALE - DETAIL)"/>
    <x v="7"/>
    <s v="A1 (PSP 01514 "/>
    <s v="A1"/>
    <s v="PCO"/>
    <s v=""/>
    <s v="DIF_002047"/>
    <m/>
    <x v="0"/>
    <e v="#N/A"/>
    <m/>
    <n v="1"/>
  </r>
  <r>
    <d v="2018-08-30T00:00:00"/>
    <s v="GIDCB-E2162-A1 (PSP 01514 - COFFRAGE DE LA CULEE C1)"/>
    <x v="7"/>
    <s v="A1 (PSP 01514 "/>
    <s v="A1"/>
    <s v="PCO"/>
    <s v=""/>
    <s v="DIF_002047"/>
    <m/>
    <x v="0"/>
    <e v="#N/A"/>
    <m/>
    <n v="1"/>
  </r>
  <r>
    <d v="2018-08-30T00:00:00"/>
    <s v="GIDCB-E2163-A1 (PSP 01514 - COFFRAGE DE LA PILE P2)"/>
    <x v="7"/>
    <s v="A1 (PSP 01514 "/>
    <s v="A1"/>
    <s v="PCO"/>
    <s v=""/>
    <s v="DIF_002047"/>
    <m/>
    <x v="0"/>
    <e v="#N/A"/>
    <m/>
    <n v="1"/>
  </r>
  <r>
    <d v="2018-08-30T00:00:00"/>
    <s v="GIDCB-E2164-A1 (PSP 01514 - COFFRAGE DE LA CULEE C3)"/>
    <x v="7"/>
    <s v="A1 (PSP 01514 "/>
    <s v="A1"/>
    <s v="PCO"/>
    <s v=""/>
    <s v="DIF_002047"/>
    <m/>
    <x v="0"/>
    <e v="#N/A"/>
    <m/>
    <n v="1"/>
  </r>
  <r>
    <d v="2018-08-30T00:00:00"/>
    <s v="GCRET-R0121-A1 (DEMANDE D'ACCEPTATION DE FOURNITURE GTV 0-63)"/>
    <x v="0"/>
    <s v="A1 (DEMANDE D'"/>
    <s v="A1"/>
    <s v="DAF"/>
    <n v="1"/>
    <s v="DIF_002049"/>
    <m/>
    <x v="0"/>
    <e v="#N/A"/>
    <m/>
    <n v="1"/>
  </r>
  <r>
    <d v="2018-08-30T00:00:00"/>
    <s v="GCRET-R0123-A1 (DEMANDE D'ACCEPTATION DE FOURNITURE GNT 0-63 HELMBACHER)"/>
    <x v="0"/>
    <s v="A1 (DEMANDE D'"/>
    <s v="A1"/>
    <s v="DAF"/>
    <n v="1"/>
    <s v="DIF_002050"/>
    <m/>
    <x v="0"/>
    <e v="#N/A"/>
    <m/>
    <n v="1"/>
  </r>
  <r>
    <d v="2018-08-30T00:00:00"/>
    <s v="GCRET-R0124-A1 (DEMANDE D'ACCEPTATION DE FOURNITURE GNT 0-63 RECYCLAGE REMEX)"/>
    <x v="0"/>
    <s v="A1 (DEMANDE D'"/>
    <s v="A1"/>
    <s v="DAF"/>
    <n v="1"/>
    <s v="DIF_002051"/>
    <m/>
    <x v="0"/>
    <e v="#N/A"/>
    <m/>
    <n v="1"/>
  </r>
  <r>
    <d v="2018-08-30T00:00:00"/>
    <s v="GCRET-R0125-A1 (DEMANDE D'ACCEPTATION DE FOURNITURE 0-60 RECYCLEE SCHWEIGHOUSE)"/>
    <x v="0"/>
    <s v="A1 (DEMANDE D'"/>
    <s v="A1"/>
    <s v="DAF"/>
    <n v="1"/>
    <s v="DIF_002052"/>
    <m/>
    <x v="0"/>
    <e v="#N/A"/>
    <m/>
    <n v="1"/>
  </r>
  <r>
    <d v="2018-08-30T00:00:00"/>
    <s v="GCRET-R0127-A1 (DEMANDE D'ACCEPTATION DE FOURNITURE 0-63 RECYCLAGE GAL)"/>
    <x v="0"/>
    <s v="A1 (DEMANDE D'"/>
    <s v="A1"/>
    <s v="DAF"/>
    <n v="1"/>
    <s v="DIF_002054"/>
    <m/>
    <x v="0"/>
    <e v="#N/A"/>
    <m/>
    <n v="1"/>
  </r>
  <r>
    <d v="2018-08-30T00:00:00"/>
    <s v="GCRET-R0126-A1 (DEMANDE D'ACCEPTATION DE FOURNITURE 0-80 RECYCLAGE SARREGUEMINES)"/>
    <x v="0"/>
    <s v="A1 (DEMANDE D'"/>
    <s v="A1"/>
    <s v="DAF"/>
    <n v="1"/>
    <s v="DIF_002053"/>
    <m/>
    <x v="0"/>
    <e v="#N/A"/>
    <m/>
    <n v="1"/>
  </r>
  <r>
    <d v="2018-08-30T00:00:00"/>
    <s v="GCRET-R0133-A1 (DEMANDE D'ACCEPTATION DE FOURNITURE GNT 0-14 HELMBACHER)"/>
    <x v="0"/>
    <s v="A1 (DEMANDE D'"/>
    <s v="A1"/>
    <s v="DAF"/>
    <n v="1"/>
    <s v="DIF_002057"/>
    <m/>
    <x v="0"/>
    <e v="#N/A"/>
    <m/>
    <n v="1"/>
  </r>
  <r>
    <d v="2018-08-30T00:00:00"/>
    <s v="GCRET-R0131-A1 (DEMANDE D'ACCEPTATION DE FOURNITURE GNT 0-14)"/>
    <x v="0"/>
    <s v="A1 (DEMANDE D'"/>
    <s v="A1"/>
    <s v="DAF"/>
    <n v="1"/>
    <s v="DIF_002055"/>
    <m/>
    <x v="0"/>
    <e v="#N/A"/>
    <m/>
    <n v="1"/>
  </r>
  <r>
    <d v="2018-08-30T00:00:00"/>
    <s v="GCRET-R0132-A1 (DEMANDE D'ACCEPTATION DE FOURNITURE GNT 0-14 GAL)"/>
    <x v="0"/>
    <s v="A1 (DEMANDE D'"/>
    <s v="A1"/>
    <s v="DAF"/>
    <n v="1"/>
    <s v="DIF_002056"/>
    <m/>
    <x v="0"/>
    <e v="#N/A"/>
    <m/>
    <n v="1"/>
  </r>
  <r>
    <d v="2018-08-30T00:00:00"/>
    <s v="GCRET-R0135-A1 (DEMANDE D'ACCEPTATION DE FOURNITURE 0-20 RECYCLAGE SARREGUEMINES)"/>
    <x v="0"/>
    <s v="A1 (DEMANDE D'"/>
    <s v="A1"/>
    <s v="DAF"/>
    <n v="1"/>
    <s v="DIF_002059"/>
    <m/>
    <x v="0"/>
    <e v="#N/A"/>
    <m/>
    <n v="1"/>
  </r>
  <r>
    <d v="2018-08-30T00:00:00"/>
    <s v="GCRET-R0134-A1 (DEMANDE D'ACCEPTATION DE FOURNITURE RECYCLAGE REMEX)"/>
    <x v="0"/>
    <s v="A1 (DEMANDE D'"/>
    <s v="A1"/>
    <s v="DAF"/>
    <n v="1"/>
    <s v="DIF_002058"/>
    <m/>
    <x v="0"/>
    <e v="#N/A"/>
    <m/>
    <n v="1"/>
  </r>
  <r>
    <d v="2018-08-30T00:00:00"/>
    <s v="GCRET-R0136-A1 (DEMANDE D'ACCEPTATION DE FOURNITURE0-20 RECYCLAGE SCHWEIGHOUSE)"/>
    <x v="0"/>
    <s v="A1 (DEMANDE D'"/>
    <s v="A1"/>
    <s v="DAF"/>
    <n v="1"/>
    <s v="DIF_002060"/>
    <m/>
    <x v="0"/>
    <e v="#N/A"/>
    <m/>
    <n v="1"/>
  </r>
  <r>
    <d v="2018-08-30T00:00:00"/>
    <s v="GITER-AF016-B0 (DAF - RECYCLE 0/63MM - LEONHART, SITE DE NIEDERHAUSBERGEN)"/>
    <x v="10"/>
    <s v="B0 (DAF - RECY"/>
    <s v="B0"/>
    <s v="DAF"/>
    <n v="1"/>
    <s v="DIF_002064"/>
    <m/>
    <x v="0"/>
    <e v="#N/A"/>
    <m/>
    <n v="1"/>
  </r>
  <r>
    <d v="2018-08-30T00:00:00"/>
    <s v="GITER-AF017-B0 (DAF - RECYCLE 0/60MM - LINGENHELD, SITE DE OBERSHAEFFOLSHEIM)"/>
    <x v="10"/>
    <s v="B0 (DAF - RECY"/>
    <s v="B0"/>
    <s v="DAF"/>
    <n v="1"/>
    <s v="DIF_002065"/>
    <m/>
    <x v="0"/>
    <e v="#N/A"/>
    <m/>
    <n v="1"/>
  </r>
  <r>
    <d v="2018-08-30T00:00:00"/>
    <s v="GITER-AF018-B0 (DAF - RECYCLE 0/100MM - LINGENHELD, SITE DE OBERSHAEFFOLSHEIM)"/>
    <x v="10"/>
    <s v="B0 (DAF - RECY"/>
    <s v="B0"/>
    <s v="DAF"/>
    <n v="1"/>
    <s v="DIF_002066"/>
    <m/>
    <x v="0"/>
    <e v="#N/A"/>
    <m/>
    <n v="1"/>
  </r>
  <r>
    <d v="2018-08-30T00:00:00"/>
    <s v="GITER-AF019-B0 (DAF - RECYCLE 0/60MM - REICHTETT MATERIAUX, SITE DE VENDENHEIM)"/>
    <x v="10"/>
    <s v="B0 (DAF - RECY"/>
    <s v="B0"/>
    <s v="DAF"/>
    <n v="1"/>
    <s v="DIF_002067"/>
    <m/>
    <x v="0"/>
    <e v="#N/A"/>
    <m/>
    <n v="1"/>
  </r>
  <r>
    <d v="2018-08-31T00:00:00"/>
    <s v="GITEC-MO009-B0 (FDM - PROPOSITION DE REMPLACEMENT DES PPF 1.00*0.7 PAR DES BUSES BETON)"/>
    <x v="4"/>
    <s v="B0 (FDM - PROP"/>
    <s v="B0"/>
    <s v="FDM"/>
    <n v="1"/>
    <s v="DIF_002072"/>
    <m/>
    <x v="0"/>
    <e v="#N/A"/>
    <m/>
    <n v="1"/>
  </r>
  <r>
    <d v="2018-08-31T00:00:00"/>
    <s v="GIDCB-M1241-A0 (PIF 00529 - COFFRAGES PERDUS DES TYMPANS DES ENTRETOISES - NDC)"/>
    <x v="7"/>
    <s v="A0 (PIF 00529 "/>
    <s v="A0"/>
    <s v="NDC"/>
    <s v=""/>
    <s v="DIF_002073"/>
    <m/>
    <x v="0"/>
    <e v="#N/A"/>
    <m/>
    <n v="1"/>
  </r>
  <r>
    <d v="2018-08-31T00:00:00"/>
    <s v="GIDCB-M1242-A0 (PIF 00529 - COFFRAGES PERDUS DES TYMPANS DES ENTRETOISES)"/>
    <x v="7"/>
    <s v="A0 (PIF 00529 "/>
    <s v="A0"/>
    <s v="MET"/>
    <s v=""/>
    <s v="DIF_002073"/>
    <m/>
    <x v="0"/>
    <e v="#N/A"/>
    <m/>
    <n v="1"/>
  </r>
  <r>
    <d v="2018-08-31T00:00:00"/>
    <s v="GIMAT-E1261-A1 (PIF 00557 - PLAN D'ENSEMBLE ET D'IMPLANTATION)"/>
    <x v="9"/>
    <s v="A1 (PIF 00557 "/>
    <s v="A1"/>
    <s v="PIM"/>
    <s v=""/>
    <s v="DIF_002077"/>
    <m/>
    <x v="0"/>
    <e v="#N/A"/>
    <m/>
    <n v="1"/>
  </r>
  <r>
    <d v="2018-08-31T00:00:00"/>
    <s v="GIMAT-E1262-A0 (PIF 00557 - PLAN DE COFFRAGE DES ANNEAUX COURANTS)"/>
    <x v="9"/>
    <s v="A0 (PIF 00557 "/>
    <s v="A0"/>
    <s v="PCO"/>
    <s v=""/>
    <s v="DIF_002077"/>
    <m/>
    <x v="0"/>
    <e v="#N/A"/>
    <m/>
    <n v="1"/>
  </r>
  <r>
    <d v="2018-08-31T00:00:00"/>
    <s v="GIGCL-PE300-A0 (PES - REALISATION DES APPUIS DE CULEES DU PONT PROVISOIRE DE LA BRUCHE)"/>
    <x v="2"/>
    <s v="A0 (PES - REAL"/>
    <s v="A0"/>
    <s v="PES"/>
    <s v=""/>
    <s v="DIF_002079"/>
    <m/>
    <x v="0"/>
    <e v="#N/A"/>
    <m/>
    <n v="1"/>
  </r>
  <r>
    <d v="2018-08-31T00:00:00"/>
    <s v="GIWSP-W0011-A2 (R020 / R024 / R027 / R032 / R044 / R058 - MEMOIRE GEOTECHNIQUE G3)"/>
    <x v="11"/>
    <s v="A2 (R020 / R02"/>
    <s v="A2"/>
    <s v="NTC"/>
    <s v=""/>
    <s v="DIF_002080"/>
    <m/>
    <x v="0"/>
    <e v="#N/A"/>
    <m/>
    <n v="1"/>
  </r>
  <r>
    <d v="2018-08-31T00:00:00"/>
    <s v="GIASS-PE001-B0 (PES - FOURNITURE ET POSE D'OUVRAGES CIRCULAIRES)"/>
    <x v="3"/>
    <s v="B0 (PES - FOUR"/>
    <s v="B0"/>
    <s v="PES"/>
    <s v=""/>
    <s v="DIF_002081"/>
    <m/>
    <x v="0"/>
    <e v="#N/A"/>
    <m/>
    <n v="1"/>
  </r>
  <r>
    <d v="2018-08-31T00:00:00"/>
    <s v="GITEC-TO008-B0 (PES - TOPOGRAPHIE DES OUVRAGES D'ART)"/>
    <x v="4"/>
    <s v="B0 (PES - TOPO"/>
    <s v="B0"/>
    <s v="PES"/>
    <s v=""/>
    <s v="DIF_002082"/>
    <m/>
    <x v="0"/>
    <e v="#N/A"/>
    <m/>
    <n v="1"/>
  </r>
  <r>
    <d v="2018-08-31T00:00:00"/>
    <s v="GISET-B2200-A1 (BLOC TECHNIQUE CULEE C1 - PSP 01182 - RD222)"/>
    <x v="12"/>
    <s v="A1 (BLOC TECHN"/>
    <s v="A1"/>
    <s v="PEN"/>
    <s v=""/>
    <s v="DIF_002083"/>
    <m/>
    <x v="0"/>
    <e v="#N/A"/>
    <m/>
    <n v="1"/>
  </r>
  <r>
    <d v="2018-08-31T00:00:00"/>
    <s v="GISET-B2201-A1 (BLOC TECHNIQUE CULEE C3 - PSP 01182 - RD222)"/>
    <x v="12"/>
    <s v="A1 (BLOC TECHN"/>
    <s v="A1"/>
    <s v="PEN"/>
    <s v=""/>
    <s v="DIF_002083"/>
    <m/>
    <x v="0"/>
    <e v="#N/A"/>
    <m/>
    <n v="1"/>
  </r>
  <r>
    <d v="2018-08-31T00:00:00"/>
    <s v="GISET-B2801-A0 (BLOC TECHNIQUE CULEE C3 - PSP 01428 - RD228)"/>
    <x v="12"/>
    <s v="A0 (BLOC TECHN"/>
    <s v="A0"/>
    <s v="DOS"/>
    <s v=""/>
    <s v="DIF_002084"/>
    <m/>
    <x v="0"/>
    <e v="#N/A"/>
    <m/>
    <n v="1"/>
  </r>
  <r>
    <d v="2018-08-31T00:00:00"/>
    <s v="GISET-H0115-A0 (OHR 21402)"/>
    <x v="12"/>
    <s v="A0 (OHR 21402)"/>
    <s v="A0"/>
    <s v="DOS"/>
    <s v=""/>
    <s v="DIF_002085"/>
    <m/>
    <x v="0"/>
    <e v="#N/A"/>
    <m/>
    <n v="1"/>
  </r>
  <r>
    <d v="2018-08-31T00:00:00"/>
    <s v="GISET-H1000-A1 (OHA 00548)"/>
    <x v="12"/>
    <s v="A1 (OHA 00548)"/>
    <s v="A1"/>
    <s v="DOS"/>
    <s v=""/>
    <s v="DIF_002086"/>
    <m/>
    <x v="0"/>
    <e v="#N/A"/>
    <m/>
    <n v="1"/>
  </r>
  <r>
    <d v="2018-08-31T00:00:00"/>
    <s v="GISET-H1005-A1 (OHA 00634)"/>
    <x v="12"/>
    <s v="A1 (OHA 00634)"/>
    <s v="A1"/>
    <s v="DOS"/>
    <s v=""/>
    <s v="DIF_002087"/>
    <m/>
    <x v="0"/>
    <e v="#N/A"/>
    <m/>
    <n v="1"/>
  </r>
  <r>
    <d v="2018-08-31T00:00:00"/>
    <s v="GISET-H2020-A1 (OTS E0217)"/>
    <x v="12"/>
    <s v="A1 (OTS E0217)"/>
    <s v="A1"/>
    <s v="DOS"/>
    <s v=""/>
    <s v="DIF_002088"/>
    <m/>
    <x v="0"/>
    <e v="#N/A"/>
    <m/>
    <n v="1"/>
  </r>
  <r>
    <d v="2018-08-31T00:00:00"/>
    <s v="GISET-H3060-A1 (OHA 00559 + PPF - FOSSE DE LA HARDT)"/>
    <x v="12"/>
    <s v="A1 (OHA 00559 "/>
    <s v="A1"/>
    <s v="DOS"/>
    <s v=""/>
    <s v="DIF_002089"/>
    <m/>
    <x v="0"/>
    <e v="#N/A"/>
    <m/>
    <n v="1"/>
  </r>
  <r>
    <d v="2018-08-31T00:00:00"/>
    <s v="GISET-H4105-A1 (PPFR 11822)"/>
    <x v="12"/>
    <s v="A1 (PPFR 11822"/>
    <s v="A1"/>
    <s v="DOS"/>
    <s v=""/>
    <s v="DIF_002090"/>
    <m/>
    <x v="0"/>
    <e v="#N/A"/>
    <m/>
    <n v="1"/>
  </r>
  <r>
    <d v="2018-08-31T00:00:00"/>
    <s v="GISET-H4110-A1 (PPFR 11821)"/>
    <x v="12"/>
    <s v="A1 (PPFR 11821"/>
    <s v="A1"/>
    <s v="DOS"/>
    <s v=""/>
    <s v="DIF_002091"/>
    <m/>
    <x v="0"/>
    <e v="#N/A"/>
    <m/>
    <n v="1"/>
  </r>
  <r>
    <d v="2018-09-03T00:00:00"/>
    <s v="GCMUL-M1001-A0 (FDM - MODIFICATION DU PHASAGE DE REALISATION DE LA MULTITUBULAIRE)"/>
    <x v="13"/>
    <s v="A0 (FDM - MODI"/>
    <s v="A0"/>
    <s v="FDM"/>
    <n v="1"/>
    <s v="DIF_002092"/>
    <m/>
    <x v="0"/>
    <e v="#N/A"/>
    <m/>
    <n v="1"/>
  </r>
  <r>
    <d v="2018-09-03T00:00:00"/>
    <s v="GCSAE-00002-B0 (PES - SAERT - POSE DE SEPARATEURS MODULAIRES DE VOIES)"/>
    <x v="14"/>
    <s v="B0 (PES - SAER"/>
    <s v="B0"/>
    <s v="PES"/>
    <s v=""/>
    <s v="DIF_002093"/>
    <m/>
    <x v="0"/>
    <e v="#N/A"/>
    <m/>
    <n v="1"/>
  </r>
  <r>
    <d v="2018-09-03T00:00:00"/>
    <s v="GCSAE-00004-A0 (PES - POSE DE SIGNALISATION HORIZONTALE TEMPORAIRE)"/>
    <x v="14"/>
    <s v="A0 (PES - POSE"/>
    <s v="A0"/>
    <s v="PES"/>
    <s v=""/>
    <s v="DIF_002094"/>
    <m/>
    <x v="0"/>
    <e v="#N/A"/>
    <m/>
    <n v="1"/>
  </r>
  <r>
    <d v="2018-09-03T00:00:00"/>
    <s v="GIGCL-PE100-A0 (PES - REALISATION DES SEMELLES D'APPUIS (PILE ET CULEE) DES PS-PRAD)"/>
    <x v="2"/>
    <s v="A0 (PES - REAL"/>
    <s v="A0"/>
    <s v="PES"/>
    <s v=""/>
    <s v="DIF_002095"/>
    <m/>
    <x v="0"/>
    <e v="#N/A"/>
    <m/>
    <n v="1"/>
  </r>
  <r>
    <d v="2018-09-03T00:00:00"/>
    <s v="GIEXT-DEN01-B0 (PPSPS CONSTRUCTION D'UNE INSTALLATION DE CHANTIER A DUTTLENHEIM PHASE 2 - BASE MECANIQUE ET PISTES D'ACCES AUX OA - ENTREPRISE DENNI LEGOLL)"/>
    <x v="6"/>
    <s v="B0 (PPSPS CONS"/>
    <s v="B0"/>
    <s v="PPS"/>
    <s v=""/>
    <s v="DIF_002097"/>
    <m/>
    <x v="0"/>
    <e v="#N/A"/>
    <m/>
    <n v="1"/>
  </r>
  <r>
    <d v="2018-09-03T00:00:00"/>
    <s v="GITER-AF015-B0 (DAF - TOUT VENANT 0/40MM POUR BASE DRAINANTE, ZI - GRAVIERES ALSACE LORRAINE, SITE D'HOERDT)"/>
    <x v="10"/>
    <s v="B0 (DAF - TOUT"/>
    <s v="B0"/>
    <s v="DAF"/>
    <n v="1"/>
    <s v="DIF_002098"/>
    <m/>
    <x v="0"/>
    <e v="#N/A"/>
    <m/>
    <n v="1"/>
  </r>
  <r>
    <d v="2018-09-03T00:00:00"/>
    <s v="GIGCL-AF078-A0 (DAF - ECARTEUR CONTINU EN FIBROBETON A CROCHET - PLAKA GROUP)"/>
    <x v="2"/>
    <s v="A0 (DAF - ECAR"/>
    <s v="A0"/>
    <s v="DAF"/>
    <n v="1"/>
    <s v="DIF_002099"/>
    <m/>
    <x v="0"/>
    <e v="#N/A"/>
    <m/>
    <n v="1"/>
  </r>
  <r>
    <d v="2018-09-03T00:00:00"/>
    <s v="GIDCB-M1210-A1 (PIF 00529 - ECRAN DE PROTECTION DES VOIES - NDC)"/>
    <x v="7"/>
    <s v="A1 (PIF 00529 "/>
    <s v="A1"/>
    <s v="NDC"/>
    <s v=""/>
    <s v="DIF_002100"/>
    <m/>
    <x v="0"/>
    <e v="#N/A"/>
    <m/>
    <n v="1"/>
  </r>
  <r>
    <d v="2018-09-03T00:00:00"/>
    <s v="GIDCB-M1211-A1 (PIF 00529 - ECRAN DE PROTECTION DES VOIES SNCF AU DROIT DE LA PILE P2)"/>
    <x v="7"/>
    <s v="A1 (PIF 00529 "/>
    <s v="A1"/>
    <s v="MET"/>
    <s v=""/>
    <s v="DIF_002100"/>
    <m/>
    <x v="0"/>
    <e v="#N/A"/>
    <m/>
    <n v="1"/>
  </r>
  <r>
    <d v="2018-09-04T00:00:00"/>
    <s v="GIMAT-E1251-A1 (PIF 00557 - NOTE D'HYPOTHESES SPECIFIQUES)"/>
    <x v="9"/>
    <s v="A1 (PIF 00557 "/>
    <s v="A1"/>
    <s v="HYP"/>
    <s v=""/>
    <s v="DIF_002101"/>
    <m/>
    <x v="0"/>
    <e v="#N/A"/>
    <m/>
    <n v="1"/>
  </r>
  <r>
    <d v="2018-09-04T00:00:00"/>
    <s v="GIMAT-E1252-A1 (PIF 00557 - NOTE DE CALCULS DES ANNEAUX COURANTS)"/>
    <x v="9"/>
    <s v="A1 (PIF 00557 "/>
    <s v="A1"/>
    <s v="NDC"/>
    <s v=""/>
    <s v="DIF_002101"/>
    <m/>
    <x v="0"/>
    <e v="#N/A"/>
    <m/>
    <n v="1"/>
  </r>
  <r>
    <d v="2018-09-04T00:00:00"/>
    <s v="GIMAT-E1253-A0 (PIF 00557 - NOTE DE CALCULS ANNEAUX D'EXTREMITE)"/>
    <x v="9"/>
    <s v="A0 (PIF 00557 "/>
    <s v="A0"/>
    <s v="NDC"/>
    <s v=""/>
    <s v="DIF_002101"/>
    <m/>
    <x v="0"/>
    <e v="#N/A"/>
    <m/>
    <n v="1"/>
  </r>
  <r>
    <d v="2018-09-04T00:00:00"/>
    <s v="GIMAT-E1254-A0 (PIF 00557 - NOTE DE CALCULS MURS D'EXTREMITE)"/>
    <x v="9"/>
    <s v="A0 (PIF 00557 "/>
    <s v="A0"/>
    <s v="NDC"/>
    <s v=""/>
    <s v="DIF_002101"/>
    <m/>
    <x v="0"/>
    <e v="#N/A"/>
    <m/>
    <n v="1"/>
  </r>
  <r>
    <d v="2018-09-04T00:00:00"/>
    <s v="GITER-AF015-B0 (DAF - TOUT VENANT 0/40MM POUR BASE DRAINANTE, ZI - GRAVIERES ALSACE LORRAINE, SITE D'HOERDT)"/>
    <x v="10"/>
    <s v="B0 (DAF - TOUT"/>
    <s v="B0"/>
    <s v="DAF"/>
    <n v="1"/>
    <s v="DIF_002103"/>
    <m/>
    <x v="0"/>
    <e v="#N/A"/>
    <m/>
    <n v="1"/>
  </r>
  <r>
    <d v="2018-09-04T00:00:00"/>
    <s v="GITER-PE002-C0 (PES - DEGAGEMENT DES EMPRISES ET CLOTURES PROVISOIRES)"/>
    <x v="10"/>
    <s v="C0 (PES - DEGA"/>
    <s v="C0"/>
    <s v="PES"/>
    <s v=""/>
    <s v="DIF_002104"/>
    <m/>
    <x v="0"/>
    <e v="#N/A"/>
    <m/>
    <n v="1"/>
  </r>
  <r>
    <d v="2018-09-04T00:00:00"/>
    <s v="GITER-PE003-A0 (PES - PREPARATION DES ASSISES DE REMBLAI)"/>
    <x v="10"/>
    <s v="A0 (PES - PREP"/>
    <s v="A0"/>
    <s v="PES"/>
    <s v=""/>
    <s v="DIF_002105"/>
    <m/>
    <x v="0"/>
    <e v="#N/A"/>
    <m/>
    <n v="1"/>
  </r>
  <r>
    <d v="2018-09-04T00:00:00"/>
    <s v="GITER-PE005-A0 (PES - DECAPAGE ET STOCKAGE DE LA TERRE VEGETALE)"/>
    <x v="10"/>
    <s v="A0 (PES - DECA"/>
    <s v="A0"/>
    <s v="PES"/>
    <s v=""/>
    <s v="DIF_002107"/>
    <m/>
    <x v="0"/>
    <e v="#N/A"/>
    <m/>
    <n v="1"/>
  </r>
  <r>
    <d v="2018-09-04T00:00:00"/>
    <s v="GITER-PE021-A0 (PES - MISE EN DEPOTS ET MODELAGES PAYSAGERS)"/>
    <x v="10"/>
    <s v="A0 (PES - MISE"/>
    <s v="A0"/>
    <s v="PES"/>
    <s v=""/>
    <s v="DIF_002111"/>
    <m/>
    <x v="0"/>
    <e v="#N/A"/>
    <m/>
    <n v="1"/>
  </r>
  <r>
    <d v="2018-09-05T00:00:00"/>
    <s v="GIASS-PE002-A0 (PES - POSE D'OUVRAGES CADRES PREFABRIQUES)"/>
    <x v="3"/>
    <s v="A0 (PES - POSE"/>
    <s v="A0"/>
    <s v="PES"/>
    <s v=""/>
    <s v="DIF_002112"/>
    <m/>
    <x v="0"/>
    <e v="#N/A"/>
    <m/>
    <n v="1"/>
  </r>
  <r>
    <d v="2018-09-05T00:00:00"/>
    <s v="GITEC-HP020-A1 (BASSIN AUTOROUTIER PROVISOIRE - BAP 02415-G)"/>
    <x v="4"/>
    <s v="A1 (BASSIN AUT"/>
    <s v="A1"/>
    <s v="DOS"/>
    <s v=""/>
    <s v="DIF_002113"/>
    <m/>
    <x v="0"/>
    <e v="#N/A"/>
    <m/>
    <n v="1"/>
  </r>
  <r>
    <d v="2018-09-06T00:00:00"/>
    <s v="GITEC-MO085-B0 (FDM - VIADUC DE LA BRUCHE - GEOMETRIE DES SEMELLES)"/>
    <x v="4"/>
    <s v="B0 (FDM - VIAD"/>
    <s v="B0"/>
    <s v="FDM"/>
    <n v="1"/>
    <s v="DIF_002114"/>
    <m/>
    <x v="0"/>
    <e v="#N/A"/>
    <m/>
    <n v="1"/>
  </r>
  <r>
    <d v="2018-09-06T00:00:00"/>
    <s v="GITEC-MO087-B0 (FDM - VIADUC DE LA BRUCHE - GEOMETRIE DES CULEES)"/>
    <x v="4"/>
    <s v="B0 (FDM - VIAD"/>
    <s v="B0"/>
    <s v="FDM"/>
    <n v="1"/>
    <s v="DIF_002115"/>
    <m/>
    <x v="0"/>
    <e v="#N/A"/>
    <m/>
    <n v="1"/>
  </r>
  <r>
    <d v="2018-09-06T00:00:00"/>
    <s v="GIEXT-ONF01-A1 (PPSPS ONF - DEBOISEMENT)"/>
    <x v="6"/>
    <s v="A1 (PPSPS ONF "/>
    <s v="A1"/>
    <s v="PPS"/>
    <s v=""/>
    <s v="DIF_002116"/>
    <m/>
    <x v="0"/>
    <e v="#N/A"/>
    <m/>
    <n v="1"/>
  </r>
  <r>
    <d v="2018-09-06T00:00:00"/>
    <s v="GIMAT-E2671-A0 (OHA 02140 - PLAN D'ARMATURES DES ANNEAUX COURANTS)"/>
    <x v="9"/>
    <s v="A0 (OHA 02140 "/>
    <s v="A0"/>
    <s v="PAR"/>
    <s v=""/>
    <s v="DIF_002118"/>
    <m/>
    <x v="0"/>
    <e v="#N/A"/>
    <m/>
    <n v="1"/>
  </r>
  <r>
    <d v="2018-09-07T00:00:00"/>
    <s v="GITER-AF040-A0 (DAF - TOUT VENANT 0/40MM POUR CDF DE RETABLISSEMENT ROUTIER - GRAVIERES ALSACE LORRAINE, SITE D'HOERDT)"/>
    <x v="10"/>
    <s v="A0 (DAF - TOUT"/>
    <s v="A0"/>
    <s v="DAF"/>
    <n v="1"/>
    <s v="DIF_002120"/>
    <m/>
    <x v="0"/>
    <e v="#N/A"/>
    <m/>
    <n v="1"/>
  </r>
  <r>
    <d v="2018-09-07T00:00:00"/>
    <s v="GITER-AF039-A0 (DAF - TOUT VENANT 0/40MM POUR SUBSTITUTION, CORPS DE REBLAI ET PISTES - GRAVIERES ALSACE LORRAINE, SITE D'HOERDT)"/>
    <x v="10"/>
    <s v="A0 (DAF - TOUT"/>
    <s v="A0"/>
    <s v="DAF"/>
    <n v="1"/>
    <s v="DIF_002119"/>
    <m/>
    <x v="0"/>
    <e v="#N/A"/>
    <m/>
    <n v="1"/>
  </r>
  <r>
    <d v="2018-09-07T00:00:00"/>
    <s v="GISET-H4090-A1 (PPF 01122)"/>
    <x v="12"/>
    <s v="A1 (PPF 01122)"/>
    <s v="A1"/>
    <s v="DOS"/>
    <s v=""/>
    <s v="DIF_002122"/>
    <m/>
    <x v="0"/>
    <e v="#N/A"/>
    <m/>
    <n v="1"/>
  </r>
  <r>
    <d v="2018-09-07T00:00:00"/>
    <s v="GITEC-MO048-B0 (FDM - PREFABRICATION DU OHA 01989)"/>
    <x v="4"/>
    <s v="B0 (FDM - PREF"/>
    <s v="B0"/>
    <s v="FDM"/>
    <n v="1"/>
    <s v="DIF_002123"/>
    <m/>
    <x v="0"/>
    <e v="#N/A"/>
    <m/>
    <n v="1"/>
  </r>
  <r>
    <d v="2018-09-07T00:00:00"/>
    <s v="GIGCL-PE004-A1 (PES - RECEPAGE DES PIEUX)"/>
    <x v="2"/>
    <s v="A1 (PES - RECE"/>
    <s v="A1"/>
    <s v="PES"/>
    <s v=""/>
    <s v="DIF_002124"/>
    <m/>
    <x v="0"/>
    <e v="#N/A"/>
    <m/>
    <n v="1"/>
  </r>
  <r>
    <d v="2018-09-07T00:00:00"/>
    <s v="GIGCL-PE200-A1 (PES - REALISATION DES SEMELLES)"/>
    <x v="2"/>
    <s v="A1 (PES - REAL"/>
    <s v="A1"/>
    <s v="PES"/>
    <s v=""/>
    <s v="DIF_002125"/>
    <m/>
    <x v="0"/>
    <e v="#N/A"/>
    <m/>
    <n v="1"/>
  </r>
  <r>
    <d v="2018-09-07T00:00:00"/>
    <s v="GITEC-HM002-A0 (NDC DALOT 1M x 0,70M)"/>
    <x v="4"/>
    <s v="A0 (NDC DALOT "/>
    <s v="A0"/>
    <s v="NDC"/>
    <s v=""/>
    <s v="DIF_002128"/>
    <m/>
    <x v="0"/>
    <e v="#N/A"/>
    <m/>
    <n v="1"/>
  </r>
  <r>
    <d v="2018-09-07T00:00:00"/>
    <s v="GITEC-HM003-A0 (NDC DALOT 3M x 2,50M)"/>
    <x v="4"/>
    <s v="A0 (NDC DALOT "/>
    <s v="A0"/>
    <s v="NDC"/>
    <s v=""/>
    <s v="DIF_002129"/>
    <m/>
    <x v="0"/>
    <e v="#N/A"/>
    <m/>
    <n v="1"/>
  </r>
  <r>
    <d v="2018-09-07T00:00:00"/>
    <s v="GIGCL-PE005-B0 (PES - RECEPTION DES PIECES PREFABRIQUEES)"/>
    <x v="2"/>
    <s v="B0 (PES - RECE"/>
    <s v="B0"/>
    <s v="PES"/>
    <s v=""/>
    <s v="DIF_002130"/>
    <m/>
    <x v="0"/>
    <e v="#N/A"/>
    <m/>
    <n v="1"/>
  </r>
  <r>
    <d v="2018-09-10T00:00:00"/>
    <s v="GISEN-E0802-A0 (PIF 00224 - NOTE DE MODELISATION ET DDC)"/>
    <x v="15"/>
    <s v="A0 (PIF 00224 "/>
    <s v="A0"/>
    <s v="NDC"/>
    <s v=""/>
    <s v="DIF_002132"/>
    <m/>
    <x v="0"/>
    <e v="#N/A"/>
    <m/>
    <n v="1"/>
  </r>
  <r>
    <d v="2018-09-10T00:00:00"/>
    <s v="GIMAT-E1263-A1 (PIF 00557 - PLAN DE COFFRAGE DES ANNEAUX D'EXTREMITES)"/>
    <x v="9"/>
    <s v="A1 (PIF 00557 "/>
    <s v="A1"/>
    <s v="PCO"/>
    <s v=""/>
    <s v="DIF_002133"/>
    <m/>
    <x v="0"/>
    <e v="#N/A"/>
    <m/>
    <n v="1"/>
  </r>
  <r>
    <d v="2018-09-10T00:00:00"/>
    <s v="GIMAT-E1271-A1 (PIF 00557 - PLAN D'ARMATURES DES ANNEAUX COURANTS)"/>
    <x v="9"/>
    <s v="A1 (PIF 00557 "/>
    <s v="A1"/>
    <s v="PAR"/>
    <s v=""/>
    <s v="DIF_002134"/>
    <m/>
    <x v="0"/>
    <e v="#N/A"/>
    <m/>
    <n v="1"/>
  </r>
  <r>
    <d v="2018-09-10T00:00:00"/>
    <s v="GIMAT-E1272-A1 (PIF 00557 - PLAN D'ARMATURES DES ANNEAUX D'EXTREMITES)"/>
    <x v="9"/>
    <s v="A1 (PIF 00557 "/>
    <s v="A1"/>
    <s v="PAR"/>
    <s v=""/>
    <s v="DIF_002134"/>
    <m/>
    <x v="0"/>
    <e v="#N/A"/>
    <m/>
    <n v="1"/>
  </r>
  <r>
    <d v="2018-09-10T00:00:00"/>
    <s v="GIDCB-E2110-B1 (PSP 01428 - IMPLANTATION - VUE EN PLAN - COUPE LONGITUDINALE)"/>
    <x v="7"/>
    <s v="B1 (PSP 01428 "/>
    <s v="B1"/>
    <s v="PIM"/>
    <s v=""/>
    <s v="DIF_002135"/>
    <m/>
    <x v="0"/>
    <e v="#N/A"/>
    <m/>
    <n v="1"/>
  </r>
  <r>
    <d v="2018-09-10T00:00:00"/>
    <s v="GIDCB-E2111-B1 (PSP 01428 - COUPE TRANSVERSALE ET DETAILS)"/>
    <x v="7"/>
    <s v="B1 (PSP 01428 "/>
    <s v="B1"/>
    <s v="PCO"/>
    <s v=""/>
    <s v="DIF_002135"/>
    <m/>
    <x v="0"/>
    <e v="#N/A"/>
    <m/>
    <n v="1"/>
  </r>
  <r>
    <d v="2018-09-10T00:00:00"/>
    <s v="GIDCB-E2112-B1 (PSP 01428 - COFFRAGE DE LA CULEE C1)"/>
    <x v="7"/>
    <s v="B1 (PSP 01428 "/>
    <s v="B1"/>
    <s v="PCO"/>
    <s v=""/>
    <s v="DIF_002135"/>
    <m/>
    <x v="0"/>
    <e v="#N/A"/>
    <m/>
    <n v="1"/>
  </r>
  <r>
    <d v="2018-09-10T00:00:00"/>
    <s v="GIDCB-E2113-B1 (PSP 01428 - COFFRAGE DE LA PILE P2)"/>
    <x v="7"/>
    <s v="B1 (PSP 01428 "/>
    <s v="B1"/>
    <s v="PCO"/>
    <s v=""/>
    <s v="DIF_002135"/>
    <m/>
    <x v="0"/>
    <e v="#N/A"/>
    <m/>
    <n v="1"/>
  </r>
  <r>
    <d v="2018-09-10T00:00:00"/>
    <s v="GIDCB-E2114-B1 (PSP 01428 - COFFRAGE DE LA CULEE C3)"/>
    <x v="7"/>
    <s v="B1 (PSP 01428 "/>
    <s v="B1"/>
    <s v="PCO"/>
    <s v=""/>
    <s v="DIF_002135"/>
    <m/>
    <x v="0"/>
    <e v="#N/A"/>
    <m/>
    <n v="1"/>
  </r>
  <r>
    <d v="2018-09-10T00:00:00"/>
    <s v="GCLAB-R0404-A0 (MODALITES DE REUTILISATION DE MATERIEUX ISSUS DE LA DEMOLITION DES CHAUSSEES EXISTANTES)"/>
    <x v="16"/>
    <s v="A0 (MODALITES "/>
    <s v="A0"/>
    <s v="NTC"/>
    <s v=""/>
    <s v="DIF_002136"/>
    <m/>
    <x v="0"/>
    <e v="#N/A"/>
    <m/>
    <n v="1"/>
  </r>
  <r>
    <d v="2018-09-11T00:00:00"/>
    <s v="DPDTE-00017-B0 (FDM - BIODUC ET GARDE-CORPS DE SERVICE)"/>
    <x v="17"/>
    <s v="B0 (FDM - BIOD"/>
    <s v="B0"/>
    <s v="FDM"/>
    <n v="1"/>
    <s v="DIF_002138"/>
    <m/>
    <x v="0"/>
    <e v="#N/A"/>
    <m/>
    <n v="1"/>
  </r>
  <r>
    <d v="2018-09-11T00:00:00"/>
    <s v="DPDTE-00016-B0 (FDM - DISPOSITIF DE RETENU DES PALISSADES)"/>
    <x v="17"/>
    <s v="B0 (FDM - DISP"/>
    <s v="B0"/>
    <s v="FDM"/>
    <n v="1"/>
    <s v="DIF_002137"/>
    <m/>
    <x v="0"/>
    <e v="#N/A"/>
    <m/>
    <n v="1"/>
  </r>
  <r>
    <d v="2018-09-12T00:00:00"/>
    <s v="GISBP-E0577-A0 (VIADUC DE LA BRUCHE - ARMATURES DES PIEUX PILE P3)"/>
    <x v="5"/>
    <s v="A0 (VIADUC DE "/>
    <s v="A0"/>
    <s v="PAR"/>
    <s v=""/>
    <s v="DIF_002139"/>
    <m/>
    <x v="0"/>
    <e v="#N/A"/>
    <m/>
    <n v="1"/>
  </r>
  <r>
    <d v="2018-09-12T00:00:00"/>
    <s v="GISBP-E0572-A0 (VIADUC DE LA BRUCHE - SOLLICITATIONS ET FERRAILLAGE PIEUX PILE P3)"/>
    <x v="5"/>
    <s v="A0 (VIADUC DE "/>
    <s v="A0"/>
    <s v="NDC"/>
    <s v=""/>
    <s v="DIF_002139"/>
    <m/>
    <x v="0"/>
    <e v="#N/A"/>
    <m/>
    <n v="1"/>
  </r>
  <r>
    <d v="2018-09-12T00:00:00"/>
    <s v="GISBP-E0573-A0 (VIADUC DE LA BRUCHE - SOLLICITATIONS ET FERRAILLAGE PIEUX PILE P4)"/>
    <x v="5"/>
    <s v="A0 (VIADUC DE "/>
    <s v="A0"/>
    <s v="NDC"/>
    <s v=""/>
    <s v="DIF_002140"/>
    <m/>
    <x v="0"/>
    <e v="#N/A"/>
    <m/>
    <n v="1"/>
  </r>
  <r>
    <d v="2018-09-12T00:00:00"/>
    <s v="GISBP-E0578-A0 (VIADUC DE LA BRUCHE - ARMATURES DES PIEUX PILE P4)"/>
    <x v="5"/>
    <s v="A0 (VIADUC DE "/>
    <s v="A0"/>
    <s v="PAR"/>
    <s v=""/>
    <s v="DIF_002140"/>
    <m/>
    <x v="0"/>
    <e v="#N/A"/>
    <m/>
    <n v="1"/>
  </r>
  <r>
    <d v="2018-09-12T00:00:00"/>
    <s v="GISBP-E0580-A0 (VIADUC DE LA BRUCHE - ARMATURES DES PIEUX PILE P6)"/>
    <x v="5"/>
    <s v="A0 (VIADUC DE "/>
    <s v="A0"/>
    <s v="PAR"/>
    <s v=""/>
    <s v="DIF_002141"/>
    <m/>
    <x v="0"/>
    <e v="#N/A"/>
    <m/>
    <n v="1"/>
  </r>
  <r>
    <d v="2018-09-12T00:00:00"/>
    <s v="GISBP-E0575-A0 (VIADUC DE LA BRUCHE - SOLLICITATIONS ET FERRAILLAGE PIEUX PILE P6)"/>
    <x v="5"/>
    <s v="A0 (VIADUC DE "/>
    <s v="A0"/>
    <s v="NDC"/>
    <s v=""/>
    <s v="DIF_002141"/>
    <m/>
    <x v="0"/>
    <e v="#N/A"/>
    <m/>
    <n v="1"/>
  </r>
  <r>
    <d v="2018-09-12T00:00:00"/>
    <s v="GISET-B2800-A0 (BLOC TECHNIQUE CULEE C1 - PSP 01428 - RD228)"/>
    <x v="12"/>
    <s v="A0 (BLOC TECHN"/>
    <s v="A0"/>
    <s v="DOS"/>
    <s v=""/>
    <s v="DIF_002142"/>
    <m/>
    <x v="0"/>
    <e v="#N/A"/>
    <m/>
    <n v="1"/>
  </r>
  <r>
    <d v="2018-09-12T00:00:00"/>
    <s v="GISET-H2275-A1 (OTA 01182 - 1/4 DE CONE)"/>
    <x v="12"/>
    <s v="A1 (OTA 01182 "/>
    <s v="A1"/>
    <s v="DOS"/>
    <s v=""/>
    <s v="DIF_002143"/>
    <m/>
    <x v="0"/>
    <e v="#N/A"/>
    <m/>
    <n v="1"/>
  </r>
  <r>
    <d v="2018-09-12T00:00:00"/>
    <s v="GISET-H2280-A1 (OTA 01181 - 1/4 DE CONE)"/>
    <x v="12"/>
    <s v="A1 (OTA 01181 "/>
    <s v="A1"/>
    <s v="DOS"/>
    <s v=""/>
    <s v="DIF_002144"/>
    <m/>
    <x v="0"/>
    <e v="#N/A"/>
    <m/>
    <n v="1"/>
  </r>
  <r>
    <d v="2018-09-12T00:00:00"/>
    <s v="GISET-H4150-A1 (PPF 01470)"/>
    <x v="12"/>
    <s v="A1 (PPF 01470)"/>
    <s v="A1"/>
    <s v="DOS"/>
    <s v=""/>
    <s v="DIF_002145"/>
    <m/>
    <x v="0"/>
    <e v="#N/A"/>
    <m/>
    <n v="1"/>
  </r>
  <r>
    <d v="2018-09-12T00:00:00"/>
    <s v="GISEN-E2520-A0 (PSP 01966 - IMPLANTATION - VUE EN PLAN - COUPE LONGITUDINALE)"/>
    <x v="15"/>
    <s v="A0 (PSP 01966 "/>
    <s v="A0"/>
    <s v="PIM"/>
    <s v=""/>
    <s v="DIF_002147"/>
    <m/>
    <x v="0"/>
    <e v="#N/A"/>
    <m/>
    <n v="1"/>
  </r>
  <r>
    <d v="2018-09-12T00:00:00"/>
    <s v="GISEN-E2521-A0 (PSP 01966 - COUPE TRANSVERSALE - DETAILS)"/>
    <x v="15"/>
    <s v="A0 (PSP 01966 "/>
    <s v="A0"/>
    <s v="PCO"/>
    <s v=""/>
    <s v="DIF_002147"/>
    <m/>
    <x v="0"/>
    <e v="#N/A"/>
    <m/>
    <n v="1"/>
  </r>
  <r>
    <d v="2018-09-13T00:00:00"/>
    <s v="GIGCL-PE301-A0 (PES - APPUI CENTRAL DU PONT PROVISOIRE DE LA BRUCHE)"/>
    <x v="2"/>
    <s v="A0 (PES - APPU"/>
    <s v="A0"/>
    <s v="PES"/>
    <s v=""/>
    <s v="DIF_002151"/>
    <m/>
    <x v="0"/>
    <e v="#N/A"/>
    <m/>
    <n v="1"/>
  </r>
  <r>
    <d v="2018-09-13T00:00:00"/>
    <s v="GISET-D1108-A0 (PLANCHE 12 - ASSAINISSEMENT PROFIL EN LONG SENS 2 - DU PK 11+000 AU PK 11+800)"/>
    <x v="12"/>
    <s v="A0 (PLANCHE 12"/>
    <s v="A0"/>
    <s v="PLO"/>
    <s v=""/>
    <s v="DIF_002155"/>
    <m/>
    <x v="0"/>
    <e v="#N/A"/>
    <m/>
    <n v="1"/>
  </r>
  <r>
    <d v="2018-09-13T00:00:00"/>
    <s v="GISET-D1107-A0 (PLANCHE 12 - ASSAINISSEMENT PROFIL EN LONG SENS 1 - DU PK 11+000 AU PK 11+800)"/>
    <x v="12"/>
    <s v="A0 (PLANCHE 12"/>
    <s v="A0"/>
    <s v="PLO"/>
    <s v=""/>
    <s v="DIF_002155"/>
    <m/>
    <x v="0"/>
    <e v="#N/A"/>
    <m/>
    <n v="1"/>
  </r>
  <r>
    <d v="2018-09-13T00:00:00"/>
    <s v="GISET-D1106-A0 (PLANCHE 12 - LISTAGES ASSAINISSEMENT - DU PK 11+000 AU PK 11+800)"/>
    <x v="12"/>
    <s v="A0 (PLANCHE 12"/>
    <s v="A0"/>
    <s v="PIM"/>
    <s v=""/>
    <s v="DIF_002155"/>
    <m/>
    <x v="0"/>
    <e v="#N/A"/>
    <m/>
    <n v="1"/>
  </r>
  <r>
    <d v="2018-09-13T00:00:00"/>
    <s v="GISET-D1104-A0 (PLANCHE 12 - LISTAGES GEOMETRIQUES - DU PK 11+000 AU PK 11+800)"/>
    <x v="12"/>
    <s v="A0 (PLANCHE 12"/>
    <s v="A0"/>
    <s v="PIM"/>
    <s v=""/>
    <s v="DIF_002155"/>
    <m/>
    <x v="0"/>
    <e v="#N/A"/>
    <m/>
    <n v="1"/>
  </r>
  <r>
    <d v="2018-09-13T00:00:00"/>
    <s v="GISET-D1103-A0 (PLANCHE 12 - PROFILS EN TRAVERS - DU PK 11+000 AU PK 11+800)"/>
    <x v="12"/>
    <s v="A0 (PLANCHE 12"/>
    <s v="A0"/>
    <s v="PTR"/>
    <s v=""/>
    <s v="DIF_002155"/>
    <m/>
    <x v="0"/>
    <e v="#N/A"/>
    <m/>
    <n v="1"/>
  </r>
  <r>
    <d v="2018-09-13T00:00:00"/>
    <s v="GISET-D1101-A0 (PLANCHE 12 - VUE EN PLAN - DU PK 11+000 AU PK 11+800)"/>
    <x v="12"/>
    <s v="A0 (PLANCHE 12"/>
    <s v="A0"/>
    <s v="PEN"/>
    <s v=""/>
    <s v="DIF_002155"/>
    <m/>
    <x v="0"/>
    <e v="#N/A"/>
    <m/>
    <n v="1"/>
  </r>
  <r>
    <d v="2018-09-13T00:00:00"/>
    <s v="GISET-H2380-A2 (OTA 01368)"/>
    <x v="12"/>
    <s v="A2 (OTA 01368)"/>
    <s v="A2"/>
    <s v="DOS"/>
    <s v=""/>
    <s v="DIF_002156"/>
    <m/>
    <x v="0"/>
    <e v="#N/A"/>
    <m/>
    <n v="1"/>
  </r>
  <r>
    <d v="2018-09-13T00:00:00"/>
    <s v="GISET-H4140-A0 (PPFR 14281)"/>
    <x v="12"/>
    <s v="A0 (PPFR 14281"/>
    <s v="A0"/>
    <s v="DOS"/>
    <s v=""/>
    <s v="DIF_002157"/>
    <m/>
    <x v="0"/>
    <e v="#N/A"/>
    <m/>
    <n v="1"/>
  </r>
  <r>
    <d v="2018-09-13T00:00:00"/>
    <s v="GISET-H4145-A1 (PPFR 14282)"/>
    <x v="12"/>
    <s v="A1 (PPFR 14282"/>
    <s v="A1"/>
    <s v="DOS"/>
    <s v=""/>
    <s v="DIF_002158"/>
    <m/>
    <x v="0"/>
    <e v="#N/A"/>
    <m/>
    <n v="1"/>
  </r>
  <r>
    <d v="2018-09-13T00:00:00"/>
    <s v="GISET-H1020-A1 (OHA 01948)"/>
    <x v="12"/>
    <s v="A1 (OHA 01948)"/>
    <s v="A1"/>
    <s v="DOS"/>
    <s v=""/>
    <s v="DIF_002159"/>
    <m/>
    <x v="0"/>
    <e v="#N/A"/>
    <m/>
    <n v="1"/>
  </r>
  <r>
    <d v="2018-09-13T00:00:00"/>
    <s v="GIGCL-AF078-B0 (DAF - ECARTEUR CONTINU EN FIBROBETON A CROCHET - PLAKA GROUP)"/>
    <x v="2"/>
    <s v="B0 (DAF - ECAR"/>
    <s v="B0"/>
    <s v="DAF"/>
    <n v="1"/>
    <s v="DIF_002160"/>
    <m/>
    <x v="0"/>
    <e v="#N/A"/>
    <m/>
    <n v="1"/>
  </r>
  <r>
    <d v="2018-09-13T00:00:00"/>
    <s v="GIWSP-E1600-A1 (OHA 00938 - MEMOIRE GEOTECHNIQUE G3)"/>
    <x v="11"/>
    <s v="A1 (OHA 00938 "/>
    <s v="A1"/>
    <s v="NTC"/>
    <s v=""/>
    <s v="DIF_002161"/>
    <m/>
    <x v="0"/>
    <e v="#N/A"/>
    <m/>
    <n v="1"/>
  </r>
  <r>
    <d v="2018-09-14T00:00:00"/>
    <s v="GITEC-MO042-C0 (FDM - PREFABRICATION DU PIF 00514)"/>
    <x v="4"/>
    <s v="C0 (FDM - PREF"/>
    <s v="C0"/>
    <s v="FDM"/>
    <n v="1"/>
    <s v="DIF_002163"/>
    <m/>
    <x v="0"/>
    <e v="#N/A"/>
    <m/>
    <n v="1"/>
  </r>
  <r>
    <d v="2018-09-14T00:00:00"/>
    <s v="GIEXT-EQI19-B0 (RAPPORT CONVENANCE BETON Q9 - BETONS DE FONDATIONS AVEC STARSOLITHE)"/>
    <x v="6"/>
    <s v="B0 (RAPPORT CO"/>
    <s v="B0"/>
    <s v="RAP"/>
    <s v=""/>
    <s v="DIF_002164"/>
    <m/>
    <x v="0"/>
    <e v="#N/A"/>
    <m/>
    <n v="1"/>
  </r>
  <r>
    <d v="2018-09-14T00:00:00"/>
    <s v="GISEN-E0801-A1 (PIF 00224 - NOTE D'HYPOTHESES GENERALES)"/>
    <x v="15"/>
    <s v="A1 (PIF 00224 "/>
    <s v="A1"/>
    <s v="HYP"/>
    <s v=""/>
    <s v="DIF_002165"/>
    <m/>
    <x v="0"/>
    <e v="#N/A"/>
    <m/>
    <n v="1"/>
  </r>
  <r>
    <d v="2018-09-14T00:00:00"/>
    <s v="GITEC-O0056-A0 (ESSAIS AU FEU TRANCHEE COUVERTE)"/>
    <x v="4"/>
    <s v="A0 (ESSAIS AU "/>
    <s v="A0"/>
    <s v="NTC"/>
    <s v=""/>
    <s v="DIF_002168"/>
    <m/>
    <x v="0"/>
    <e v="#N/A"/>
    <m/>
    <n v="1"/>
  </r>
  <r>
    <d v="2018-09-14T00:00:00"/>
    <s v="GIGCL-AF505-A0 (DAF - ARMATURES POUR BETON NERSAM 500S / NERSAM 500SNP - SAM SAS (77))"/>
    <x v="2"/>
    <s v="A0 (DAF - ARMA"/>
    <s v="A0"/>
    <s v="DAF"/>
    <n v="1"/>
    <s v="DIF_002169"/>
    <m/>
    <x v="0"/>
    <e v="#N/A"/>
    <m/>
    <n v="1"/>
  </r>
  <r>
    <d v="2018-09-14T00:00:00"/>
    <s v="GIGCL-AF506-A0 (DAF - ARMATURES POUR BETON NERSAM 500S / NERSAM 500SNP - SAM SAS (54))"/>
    <x v="2"/>
    <s v="A0 (DAF - ARMA"/>
    <s v="A0"/>
    <s v="DAF"/>
    <n v="1"/>
    <s v="DIF_002170"/>
    <m/>
    <x v="0"/>
    <e v="#N/A"/>
    <m/>
    <n v="1"/>
  </r>
  <r>
    <d v="2018-09-14T00:00:00"/>
    <s v="GIGCL-AF507-A0 (DAF - ARMATURES POUR BETON CRELOIS 500S - ITON SEINE (78))"/>
    <x v="2"/>
    <s v="A0 (DAF - ARMA"/>
    <s v="A0"/>
    <s v="DAF"/>
    <n v="1"/>
    <s v="DIF_002171"/>
    <m/>
    <x v="0"/>
    <e v="#N/A"/>
    <m/>
    <n v="1"/>
  </r>
  <r>
    <d v="2018-09-14T00:00:00"/>
    <s v="GIGCL-AF508-A0 (DAF - ARMATURES POUR BETON CRELOIS 500S - ALPA (78))"/>
    <x v="2"/>
    <s v="A0 (DAF - ARMA"/>
    <s v="A0"/>
    <s v="DAF"/>
    <n v="1"/>
    <s v="DIF_002172"/>
    <m/>
    <x v="0"/>
    <e v="#N/A"/>
    <m/>
    <n v="1"/>
  </r>
  <r>
    <d v="2018-09-18T00:00:00"/>
    <s v="GITEC-GO027-B1 (ORGANISATION LABORATOIRE SGI)"/>
    <x v="4"/>
    <s v="B1 (ORGANISATI"/>
    <s v="B1"/>
    <s v="NOS"/>
    <m/>
    <s v="DIF_002176"/>
    <s v="DPQSE-B-021"/>
    <x v="1"/>
    <d v="2018-09-24T00:00:00"/>
    <d v="2018-09-18T00:00:00"/>
    <n v="1"/>
  </r>
  <r>
    <d v="2018-09-18T00:00:00"/>
    <s v="GIBEA-E3203-A0 (OHN B0130 ET OHN E0023 - NOTE DE CALCUL DES MURS)"/>
    <x v="18"/>
    <s v="A0 (OHN B0130 "/>
    <s v="A0"/>
    <s v="NDC"/>
    <m/>
    <s v="DIF_002173"/>
    <s v="DPDTE-B-028"/>
    <x v="1"/>
    <d v="2018-10-01T00:00:00"/>
    <d v="2018-09-18T00:00:00"/>
    <n v="1"/>
  </r>
  <r>
    <d v="2018-09-19T00:00:00"/>
    <s v="GISET-H5120-A0 (BASSIN BAM 01335)"/>
    <x v="12"/>
    <s v="A0 (BASSIN BAM"/>
    <s v="A0"/>
    <s v="DOS"/>
    <m/>
    <s v="DIF_002177"/>
    <s v="DPDTE-B-045"/>
    <x v="2"/>
    <d v="2018-10-02T00:00:00"/>
    <d v="2018-09-20T00:00:00"/>
    <n v="1"/>
  </r>
  <r>
    <d v="2018-09-19T00:00:00"/>
    <s v="GISET-H5220-A0 (BASSIN BAM 02415)"/>
    <x v="12"/>
    <s v="A0 (BASSIN BAM"/>
    <s v="A0"/>
    <s v="DOS"/>
    <m/>
    <s v="DIF_002178"/>
    <s v="DPDTE-B-043"/>
    <x v="2"/>
    <d v="2018-10-02T00:00:00"/>
    <d v="2018-09-20T00:00:00"/>
    <n v="1"/>
  </r>
  <r>
    <d v="2018-09-19T00:00:00"/>
    <s v="GIWSP-W0047-B0 (R094 - MEMOIRE GEOTECHNIQUE G3)"/>
    <x v="11"/>
    <s v="B0 (R094 - MEM"/>
    <s v="B0"/>
    <s v="NTC"/>
    <m/>
    <s v="DIF_002179"/>
    <s v="DPDTE-B-025"/>
    <x v="2"/>
    <d v="2018-10-02T00:00:00"/>
    <d v="2018-09-20T00:00:00"/>
    <n v="1"/>
  </r>
  <r>
    <d v="2018-09-19T00:00:00"/>
    <s v="GIWSP-W0012-A1 (R071 - MEMOIRE GEOTECHNIQUE G3)"/>
    <x v="11"/>
    <s v="A1 (R071 - MEM"/>
    <s v="A1"/>
    <s v="NTC"/>
    <m/>
    <s v="DIF_002180"/>
    <s v="DPDTE-B-025"/>
    <x v="2"/>
    <d v="2018-10-02T00:00:00"/>
    <d v="2018-09-20T00:00:00"/>
    <n v="1"/>
  </r>
  <r>
    <d v="2018-09-19T00:00:00"/>
    <s v="GCLAB-R0401-A2 (STRUCTURES DE RETABLISSEMENTS DES CHAUSSEES EXISTANTES SUR DOMAINE CD67 ET EMS)"/>
    <x v="16"/>
    <s v="A2 (STRUCTURES"/>
    <s v="A2"/>
    <s v="NTC"/>
    <m/>
    <s v="DIF_002181"/>
    <s v="DPDTE-B-043"/>
    <x v="2"/>
    <d v="2018-10-02T00:00:00"/>
    <d v="2018-09-20T00:00:00"/>
    <n v="1"/>
  </r>
  <r>
    <d v="2018-09-19T00:00:00"/>
    <s v="GISET-D0801-A0 (PLANCHE 09 - VUE EN PLAN - DU PK 08+000 AU PK 09+000)"/>
    <x v="12"/>
    <s v="A0 (PLANCHE 09"/>
    <s v="A0"/>
    <s v="PEN"/>
    <m/>
    <s v="DIF_002182"/>
    <s v="DPDTE-B-043"/>
    <x v="2"/>
    <d v="2018-10-02T00:00:00"/>
    <d v="2018-09-20T00:00:00"/>
    <n v="1"/>
  </r>
  <r>
    <d v="2018-09-19T00:00:00"/>
    <s v="GISET-D0803-A0 (PLANCHE 09 - PROFILS EN TRAVERS - DU PK 08+000 AU PK 09+000)"/>
    <x v="12"/>
    <s v="A0 (PLANCHE 09"/>
    <s v="A0"/>
    <s v="PTR"/>
    <m/>
    <s v="DIF_002182"/>
    <s v="DPDTE-B-043"/>
    <x v="2"/>
    <d v="2018-10-02T00:00:00"/>
    <d v="2018-09-20T00:00:00"/>
    <n v="1"/>
  </r>
  <r>
    <d v="2018-09-19T00:00:00"/>
    <s v="GISET-D0804-A0 (PLANCHE 09 - LISTAGES GEOMETRIQUES - DU PK 08+000 AU PK 09+000)"/>
    <x v="12"/>
    <s v="A0 (PLANCHE 09"/>
    <s v="A0"/>
    <s v="PIM"/>
    <m/>
    <s v="DIF_002182"/>
    <s v="DPDTE-B-043"/>
    <x v="2"/>
    <d v="2018-10-02T00:00:00"/>
    <d v="2018-09-20T00:00:00"/>
    <n v="1"/>
  </r>
  <r>
    <d v="2018-09-19T00:00:00"/>
    <s v="GISET-D0806-A0 (PLANCHE 09 - ASSAINISSEMENT LISTING IMPLANTATION - DU PK 08+000 AU PK 09+000)"/>
    <x v="12"/>
    <s v="A0 (PLANCHE 09"/>
    <s v="A0"/>
    <s v="PIM"/>
    <m/>
    <s v="DIF_002182"/>
    <s v="DPDTE-B-043"/>
    <x v="2"/>
    <d v="2018-10-02T00:00:00"/>
    <d v="2018-09-20T00:00:00"/>
    <n v="1"/>
  </r>
  <r>
    <d v="2018-09-19T00:00:00"/>
    <s v="GISET-D0807-A0 (PLANCHE 09 - ASSAINISSEMENT PROFIL EN LONG SENS 1 - DU PK 08+000 AU PK 09+000)"/>
    <x v="12"/>
    <s v="A0 (PLANCHE 09"/>
    <s v="A0"/>
    <s v="PLO"/>
    <m/>
    <s v="DIF_002182"/>
    <s v="DPDTE-B-043"/>
    <x v="2"/>
    <d v="2018-10-02T00:00:00"/>
    <d v="2018-09-20T00:00:00"/>
    <n v="1"/>
  </r>
  <r>
    <d v="2018-09-19T00:00:00"/>
    <s v="GISET-D0808-A0 (PLANCHE 09 - ASSAINISSEMENT PROFIL EN LONG SENS 2 - DU PK 08+000 AU PK 09+000)"/>
    <x v="12"/>
    <s v="A0 (PLANCHE 09"/>
    <s v="A0"/>
    <s v="PLO"/>
    <m/>
    <s v="DIF_002182"/>
    <s v="DPDTE-B-043"/>
    <x v="2"/>
    <d v="2018-10-02T00:00:00"/>
    <d v="2018-09-20T00:00:00"/>
    <n v="1"/>
  </r>
  <r>
    <d v="2018-09-19T00:00:00"/>
    <s v="GISET-H1010-A1 (OHA 01173)"/>
    <x v="12"/>
    <s v="A1 (OHA 01173)"/>
    <s v="A1"/>
    <s v="DOS"/>
    <m/>
    <s v="DIF_002183"/>
    <s v="DPDTE-B-045"/>
    <x v="2"/>
    <d v="2018-10-02T00:00:00"/>
    <d v="2018-09-20T00:00:00"/>
    <n v="1"/>
  </r>
  <r>
    <d v="2018-09-19T00:00:00"/>
    <s v="GISET-H3070-A1 (OHA 00591 + PPF)"/>
    <x v="12"/>
    <s v="A1 (OHA 00591 "/>
    <s v="A1"/>
    <s v="DOS"/>
    <m/>
    <s v="DIF_002184"/>
    <s v="DPDTE-B-043"/>
    <x v="2"/>
    <d v="2018-10-02T00:00:00"/>
    <d v="2018-09-20T00:00:00"/>
    <n v="1"/>
  </r>
  <r>
    <d v="2018-09-19T00:00:00"/>
    <s v="GISET-H3075-A1 (OHA 00615 + PPF)"/>
    <x v="12"/>
    <s v="A1 (OHA 00615 "/>
    <s v="A1"/>
    <s v="DOS"/>
    <m/>
    <s v="DIF_002185"/>
    <s v="DPDTE-B-043"/>
    <x v="2"/>
    <d v="2018-10-02T00:00:00"/>
    <d v="2018-09-20T00:00:00"/>
    <n v="1"/>
  </r>
  <r>
    <d v="2018-09-19T00:00:00"/>
    <s v="GISET-H4095-A2 (PPF 01141)"/>
    <x v="12"/>
    <s v="A2 (PPF 01141)"/>
    <s v="A2"/>
    <s v="DOS"/>
    <m/>
    <s v="DIF_002186"/>
    <s v="DPDTE-B-045"/>
    <x v="2"/>
    <d v="2018-10-02T00:00:00"/>
    <d v="2018-09-20T00:00:00"/>
    <n v="1"/>
  </r>
  <r>
    <d v="2018-09-19T00:00:00"/>
    <s v="GISET-H4135-A1 (PPF 01400)"/>
    <x v="12"/>
    <s v="A1 (PPF 01400)"/>
    <s v="A1"/>
    <s v="DOS"/>
    <m/>
    <s v="DIF_002187"/>
    <s v="DPDTE-B-045"/>
    <x v="2"/>
    <d v="2018-10-02T00:00:00"/>
    <d v="2018-09-20T00:00:00"/>
    <n v="1"/>
  </r>
  <r>
    <d v="2018-09-19T00:00:00"/>
    <s v="GISET-H4160-A1 (PPF 01705)"/>
    <x v="12"/>
    <s v="A1 (PPF 01705)"/>
    <s v="A1"/>
    <s v="DOS"/>
    <m/>
    <s v="DIF_002188"/>
    <s v="DPDTE-B-045"/>
    <x v="2"/>
    <d v="2018-10-02T00:00:00"/>
    <d v="2018-09-20T00:00:00"/>
    <n v="1"/>
  </r>
  <r>
    <d v="2018-09-19T00:00:00"/>
    <s v="GISET-H4180-A1 (PPF 01995)"/>
    <x v="12"/>
    <s v="A1 (PPF 01995)"/>
    <s v="A1"/>
    <s v="DOS"/>
    <m/>
    <s v="DIF_002189"/>
    <s v="DPDTE-B-043"/>
    <x v="2"/>
    <d v="2018-10-02T00:00:00"/>
    <d v="2018-09-20T00:00:00"/>
    <n v="1"/>
  </r>
  <r>
    <d v="2018-09-19T00:00:00"/>
    <s v="GIMAT-E2051-A0 (OHA 01392 - NOTE D'HYPOTHESES SPECIFIQUES)"/>
    <x v="9"/>
    <s v="A0 (OHA 01392 "/>
    <s v="A0"/>
    <s v="HYP"/>
    <m/>
    <s v="DIF_002190"/>
    <s v="DPDTE-B-028"/>
    <x v="2"/>
    <d v="2018-10-02T00:00:00"/>
    <d v="2018-09-20T00:00:00"/>
    <n v="1"/>
  </r>
  <r>
    <d v="2018-09-19T00:00:00"/>
    <s v="GIWSP-E2550-A1 (OHA 01989 - MEMOIRE GEOTECHNIQUE G3)"/>
    <x v="11"/>
    <s v="A1 (OHA 01989 "/>
    <s v="A1"/>
    <s v="NTC"/>
    <m/>
    <s v="DIF_002191"/>
    <s v="DPDTE-B-025"/>
    <x v="2"/>
    <d v="2018-10-02T00:00:00"/>
    <d v="2018-09-20T00:00:00"/>
    <n v="1"/>
  </r>
  <r>
    <d v="2018-09-21T00:00:00"/>
    <s v="GITEC-HD003-C0 (ECHANGEUR NORD - BRETELLE E - OHN E0110 - REALISATION D'UN FONCAGE EN PHASE 1 ET DE LA POSE D'UNE BUSE EN PHASE 2)"/>
    <x v="4"/>
    <s v="C0 (ECHANGEUR "/>
    <s v="C0"/>
    <s v="DOS"/>
    <m/>
    <s v="DIF_002192"/>
    <s v="DPDTE-B-044"/>
    <x v="3"/>
    <d v="2018-09-28T00:00:00"/>
    <d v="2018-09-21T00:00:00"/>
    <n v="1"/>
  </r>
  <r>
    <d v="2018-09-21T00:00:00"/>
    <s v="GITER-AF023-A0 (DAF - CHAUX VIVE CL90Q R4P2 &quot;PROVIACAL ST&quot; - LHOIST, USINE DE DUGNY)"/>
    <x v="10"/>
    <s v="A0 (DAF - CHAU"/>
    <s v="A0"/>
    <s v="DAF"/>
    <m/>
    <s v="DIF_002194"/>
    <s v="DPQSE-B-012"/>
    <x v="4"/>
    <d v="2018-10-04T00:00:00"/>
    <d v="2018-09-27T00:00:00"/>
    <n v="1"/>
  </r>
  <r>
    <d v="2018-09-21T00:00:00"/>
    <s v="GITER-AF043-A0 (DAF - TOUT VENANT 0/40MM - GRAVIERES ALSACE LORRAINE, SITE D'HOERDT)"/>
    <x v="10"/>
    <s v="A0 (DAF - TOUT"/>
    <s v="A0"/>
    <s v="DAF"/>
    <m/>
    <s v="DIF_002195"/>
    <s v="DPQSE-B-012"/>
    <x v="4"/>
    <d v="2018-10-04T00:00:00"/>
    <d v="2018-09-27T00:00:00"/>
    <n v="1"/>
  </r>
  <r>
    <d v="2018-09-21T00:00:00"/>
    <s v="GIECM-E0332-A1 (VIADUC DE VENDENHEIM - TABLIER SUD - ENSEMBLE - GEOMETRIE)"/>
    <x v="19"/>
    <s v="A1 (VIADUC DE "/>
    <s v="A1"/>
    <s v="PCM"/>
    <m/>
    <s v="DIF_002197"/>
    <s v="DPDTE-B-030"/>
    <x v="3"/>
    <d v="2018-10-04T00:00:00"/>
    <d v="2018-09-24T00:00:00"/>
    <n v="1"/>
  </r>
  <r>
    <d v="2018-09-21T00:00:00"/>
    <s v="GIECM-E0333-A1 (VIADUC DE VENDENHEIM - TABLIER SUD - REPARTITION MATIERE LONGITUDINALE - REPERAGE)"/>
    <x v="19"/>
    <s v="A1 (VIADUC DE "/>
    <s v="A1"/>
    <s v="PCM"/>
    <m/>
    <s v="DIF_002197"/>
    <s v="DPDTE-B-030"/>
    <x v="3"/>
    <d v="2018-10-04T00:00:00"/>
    <d v="2018-09-24T00:00:00"/>
    <n v="1"/>
  </r>
  <r>
    <d v="2018-09-21T00:00:00"/>
    <s v="GIECM-E0334-A1 (VIADUC DE VENDENHEIM - TABLIER SUD - REPARTITION MATIERE - ELEMENTS TRANSVERSAUX)"/>
    <x v="19"/>
    <s v="A1 (VIADUC DE "/>
    <s v="A1"/>
    <s v="PCM"/>
    <m/>
    <s v="DIF_002197"/>
    <s v="DPDTE-B-030"/>
    <x v="3"/>
    <d v="2018-10-04T00:00:00"/>
    <d v="2018-09-24T00:00:00"/>
    <n v="1"/>
  </r>
  <r>
    <d v="2018-09-21T00:00:00"/>
    <s v="GIECM-E0335-B0 (VIADUC DE VENDENHEIM - TABLIER SUD - CONTROLE SOUDURES ATELIER ET CHANTIER)"/>
    <x v="19"/>
    <s v="B0 (VIADUC DE "/>
    <s v="B0"/>
    <s v="PCM"/>
    <m/>
    <s v="DIF_002197"/>
    <s v="DPDTE-B-030"/>
    <x v="3"/>
    <d v="2018-10-04T00:00:00"/>
    <d v="2018-09-24T00:00:00"/>
    <n v="1"/>
  </r>
  <r>
    <d v="2018-09-21T00:00:00"/>
    <s v="GIECM-E0336-B0 (VIADUC DE VENDENHEIM - TABLIER SUD - CAHIER DE PREPARATION DES BORDS A SOUDER)"/>
    <x v="19"/>
    <s v="B0 (VIADUC DE "/>
    <s v="B0"/>
    <s v="PCM"/>
    <m/>
    <s v="DIF_002197"/>
    <s v="DPDTE-B-030"/>
    <x v="3"/>
    <d v="2018-10-04T00:00:00"/>
    <d v="2018-09-24T00:00:00"/>
    <n v="1"/>
  </r>
  <r>
    <d v="2018-09-21T00:00:00"/>
    <s v="GIECM-E0346-B0 (VIADUC DE VENDENHEIM - TABLIER SUD - CONNEXION HOURDIS SUPERIEUR)"/>
    <x v="19"/>
    <s v="B0 (VIADUC DE "/>
    <s v="B0"/>
    <s v="PCM"/>
    <m/>
    <s v="DIF_002197"/>
    <s v="DPDTE-B-030"/>
    <x v="3"/>
    <d v="2018-10-04T00:00:00"/>
    <d v="2018-09-24T00:00:00"/>
    <n v="1"/>
  </r>
  <r>
    <d v="2018-09-21T00:00:00"/>
    <s v="GIWSP-W0021-A1 (R252 - MEMOIRE GEOTECHNIQUE G3)"/>
    <x v="11"/>
    <s v="A1 (R252 - MEM"/>
    <s v="A1"/>
    <s v="NTC"/>
    <m/>
    <s v="DIF_002198"/>
    <s v="DPDTE-B-025"/>
    <x v="3"/>
    <d v="2018-10-04T00:00:00"/>
    <d v="2018-09-24T00:00:00"/>
    <n v="1"/>
  </r>
  <r>
    <d v="2018-09-21T00:00:00"/>
    <s v="GISET-H1500-A1 (OLA 12350)"/>
    <x v="12"/>
    <s v="A1 (OLA 12350)"/>
    <s v="A1"/>
    <s v="DOS"/>
    <m/>
    <s v="DIF_002200"/>
    <s v="DPDTE-B-045"/>
    <x v="3"/>
    <d v="2018-10-04T00:00:00"/>
    <d v="2018-09-24T00:00:00"/>
    <n v="1"/>
  </r>
  <r>
    <d v="2018-09-21T00:00:00"/>
    <s v="GISET-H3085-A1 (OHA 01434 + PPF)"/>
    <x v="12"/>
    <s v="A1 (OHA 01434 "/>
    <s v="A1"/>
    <s v="DOS"/>
    <m/>
    <s v="DIF_002201"/>
    <s v="DPDTE-B-045"/>
    <x v="3"/>
    <d v="2018-10-04T00:00:00"/>
    <d v="2018-09-24T00:00:00"/>
    <n v="1"/>
  </r>
  <r>
    <d v="2018-09-21T00:00:00"/>
    <s v="GISET-H4120-A2 (PPF C0058)"/>
    <x v="12"/>
    <s v="A2 (PPF C0058)"/>
    <s v="A2"/>
    <s v="DOS"/>
    <m/>
    <s v="DIF_002202"/>
    <s v="DPDTE-B-045"/>
    <x v="3"/>
    <d v="2018-10-04T00:00:00"/>
    <d v="2018-09-24T00:00:00"/>
    <n v="1"/>
  </r>
  <r>
    <d v="2018-09-21T00:00:00"/>
    <s v="GISET-H3080-A1 (OHA 00870 + PPF)"/>
    <x v="12"/>
    <s v="A1 (OHA 00870 "/>
    <s v="A1"/>
    <s v="DOS"/>
    <m/>
    <s v="DIF_002203"/>
    <s v="DPDTE-B-043"/>
    <x v="3"/>
    <d v="2018-10-04T00:00:00"/>
    <d v="2018-09-24T00:00:00"/>
    <n v="1"/>
  </r>
  <r>
    <d v="2018-09-21T00:00:00"/>
    <s v="GISET-H0110-A1 (OHR 18454)"/>
    <x v="12"/>
    <s v="A1 (OHR 18454)"/>
    <s v="A1"/>
    <s v="DOS"/>
    <m/>
    <s v="DIF_002204"/>
    <s v="DPDTE-B-043"/>
    <x v="3"/>
    <d v="2018-10-04T00:00:00"/>
    <d v="2018-09-24T00:00:00"/>
    <n v="1"/>
  </r>
  <r>
    <d v="2018-09-21T00:00:00"/>
    <s v="GIMAT-E2672-B0 (OHA 02140 - PLAN D'ARMATURES DES ANNEAUX D'EXTREMITES)"/>
    <x v="9"/>
    <s v="B0 (OHA 02140 "/>
    <s v="B0"/>
    <s v="PAR"/>
    <m/>
    <s v="DIF_002207"/>
    <s v="DPDTE-B-032"/>
    <x v="3"/>
    <d v="2018-09-28T00:00:00"/>
    <d v="2018-09-24T00:00:00"/>
    <n v="1"/>
  </r>
  <r>
    <d v="2018-09-21T00:00:00"/>
    <s v="GISEN-E2522-A1 (PSP 01966 - RADIER - COFFRAGE)"/>
    <x v="15"/>
    <s v="A1 (PSP 01966 "/>
    <s v="A1"/>
    <s v="PCO"/>
    <m/>
    <s v="DIF_002208"/>
    <s v="DPDTE-B-028"/>
    <x v="3"/>
    <d v="2018-10-04T00:00:00"/>
    <d v="2018-09-24T00:00:00"/>
    <n v="1"/>
  </r>
  <r>
    <d v="2018-09-21T00:00:00"/>
    <s v="GISEN-E2523-A1 (PSP 01966 - ELEVATION PIEDROITS C1 ET P2 - COFFRAGE)"/>
    <x v="15"/>
    <s v="A1 (PSP 01966 "/>
    <s v="A1"/>
    <s v="PCO"/>
    <m/>
    <s v="DIF_002208"/>
    <s v="DPDTE-B-028"/>
    <x v="3"/>
    <d v="2018-10-04T00:00:00"/>
    <d v="2018-09-24T00:00:00"/>
    <n v="1"/>
  </r>
  <r>
    <d v="2018-09-21T00:00:00"/>
    <s v="GISEN-E2524-A1 (PSP 01966 - ELEVATION PIEDROIT C3 - COFFRAGE)"/>
    <x v="15"/>
    <s v="A1 (PSP 01966 "/>
    <s v="A1"/>
    <s v="PCO"/>
    <m/>
    <s v="DIF_002208"/>
    <s v="DPDTE-B-028"/>
    <x v="3"/>
    <d v="2018-10-04T00:00:00"/>
    <d v="2018-09-24T00:00:00"/>
    <n v="1"/>
  </r>
  <r>
    <d v="2018-09-21T00:00:00"/>
    <s v="GISEN-E2525-A1 (PSP 01966 - VUE EN PLAN TABLIER - COFFRAGE)"/>
    <x v="15"/>
    <s v="A1 (PSP 01966 "/>
    <s v="A1"/>
    <s v="PCO"/>
    <m/>
    <s v="DIF_002208"/>
    <s v="DPDTE-B-028"/>
    <x v="3"/>
    <d v="2018-10-04T00:00:00"/>
    <d v="2018-09-24T00:00:00"/>
    <n v="1"/>
  </r>
  <r>
    <d v="2018-09-21T00:00:00"/>
    <s v="GCSAE-00003-B0 (PES - SAERT - POSE DE SIGNALISATION TEMPORAIRE)"/>
    <x v="14"/>
    <s v="B0 (PES - SAER"/>
    <s v="B0"/>
    <s v="PES"/>
    <m/>
    <s v="DIF_002209"/>
    <s v="DPQSE-B-022"/>
    <x v="5"/>
    <d v="2018-09-28T00:00:00"/>
    <d v="2018-09-25T00:00:00"/>
    <n v="1"/>
  </r>
  <r>
    <d v="2018-09-25T00:00:00"/>
    <s v="GISBP-AF011-C0 (DAF - TUBES D'AUSCULTATION TULIPES - STRAUB)"/>
    <x v="5"/>
    <s v="C0 (DAF - TUBE"/>
    <s v="C0"/>
    <s v="DAF"/>
    <m/>
    <s v="DIF_002211"/>
    <s v="DPQSE-B-013"/>
    <x v="6"/>
    <d v="2018-10-08T00:00:00"/>
    <d v="2018-10-01T00:00:00"/>
    <n v="1"/>
  </r>
  <r>
    <d v="2018-09-26T00:00:00"/>
    <s v="GISET-R6601-A0 (VUE EN PLAN - VLT A355 - A35 NORD)"/>
    <x v="12"/>
    <s v="A0 (VUE EN PLA"/>
    <s v="A0"/>
    <s v="PEN"/>
    <m/>
    <s v="DIF_002213"/>
    <s v="DPDTE-B-043"/>
    <x v="4"/>
    <d v="2018-10-09T00:00:00"/>
    <d v="2018-09-26T00:00:00"/>
    <n v="1"/>
  </r>
  <r>
    <d v="2018-09-26T00:00:00"/>
    <s v="GISET-R6602-A0 (PROFIL EN LONG - VLT A355 - A35 NORD)"/>
    <x v="12"/>
    <s v="A0 (PROFIL EN "/>
    <s v="A0"/>
    <s v="PLO"/>
    <m/>
    <s v="DIF_002213"/>
    <s v="DPDTE-B-043"/>
    <x v="4"/>
    <d v="2018-10-09T00:00:00"/>
    <d v="2018-09-26T00:00:00"/>
    <n v="1"/>
  </r>
  <r>
    <d v="2018-09-26T00:00:00"/>
    <s v="GISET-R6603-A0 (PROFILS EN TRAVERS - VLT A355 - A35 NORD)"/>
    <x v="12"/>
    <s v="A0 (PROFILS EN"/>
    <s v="A0"/>
    <s v="PTR"/>
    <m/>
    <s v="DIF_002213"/>
    <s v="DPDTE-B-043"/>
    <x v="4"/>
    <d v="2018-10-09T00:00:00"/>
    <d v="2018-09-26T00:00:00"/>
    <n v="1"/>
  </r>
  <r>
    <d v="2018-09-26T00:00:00"/>
    <s v="GISET-R6604-A0 (LISTAGES GEOMETRIQUES - VLT A355 - A35 NORD)"/>
    <x v="12"/>
    <s v="A0 (LISTAGES G"/>
    <s v="A0"/>
    <s v="PIM"/>
    <m/>
    <s v="DIF_002213"/>
    <s v="DPDTE-B-043"/>
    <x v="4"/>
    <d v="2018-10-09T00:00:00"/>
    <d v="2018-09-26T00:00:00"/>
    <n v="1"/>
  </r>
  <r>
    <d v="2018-09-26T00:00:00"/>
    <s v="GISET-R3501-A0 (RDT 01883 - VUE EN PLAN - AGRICOLE / FAUNE)"/>
    <x v="12"/>
    <s v="A0 (RDT 01883 "/>
    <s v="A0"/>
    <s v="PEN"/>
    <m/>
    <s v="DIF_002214"/>
    <s v="DPDTE-B-043"/>
    <x v="4"/>
    <d v="2018-10-09T00:00:00"/>
    <d v="2018-09-26T00:00:00"/>
    <n v="1"/>
  </r>
  <r>
    <d v="2018-09-26T00:00:00"/>
    <s v="GISET-R3502-A0 (RDT 01883 - PROFIL EN LONG - AGRICOLE / FAUNE)"/>
    <x v="12"/>
    <s v="A0 (RDT 01883 "/>
    <s v="A0"/>
    <s v="PLO"/>
    <m/>
    <s v="DIF_002214"/>
    <s v="DPDTE-B-043"/>
    <x v="4"/>
    <d v="2018-10-09T00:00:00"/>
    <d v="2018-09-26T00:00:00"/>
    <n v="1"/>
  </r>
  <r>
    <d v="2018-09-26T00:00:00"/>
    <s v="GISET-R3503-A0 (RDT 01883 - PROFILS EN TRAVERS - AGRICOLE / FAUNE)"/>
    <x v="12"/>
    <s v="A0 (RDT 01883 "/>
    <s v="A0"/>
    <s v="PTR"/>
    <m/>
    <s v="DIF_002214"/>
    <s v="DPDTE-B-043"/>
    <x v="4"/>
    <d v="2018-10-09T00:00:00"/>
    <d v="2018-09-26T00:00:00"/>
    <n v="1"/>
  </r>
  <r>
    <d v="2018-09-26T00:00:00"/>
    <s v="GISET-R3504-A0 (RDT 01883 - LISTAGES GEOMETRIQUES - AGRICOLE / FAUNE)"/>
    <x v="12"/>
    <s v="A0 (RDT 01883 "/>
    <s v="A0"/>
    <s v="PIM"/>
    <m/>
    <s v="DIF_002214"/>
    <s v="DPDTE-B-043"/>
    <x v="4"/>
    <d v="2018-10-09T00:00:00"/>
    <d v="2018-09-26T00:00:00"/>
    <n v="1"/>
  </r>
  <r>
    <d v="2018-09-26T00:00:00"/>
    <s v="GISET-B2300-A0 (BLOC TECHNIQUE CULEE C1 - PSP 01250 - ECHANGEUR RN4 BRETELLE C)"/>
    <x v="12"/>
    <s v="A0 (BLOC TECHN"/>
    <s v="A0"/>
    <s v="PEN"/>
    <m/>
    <s v="DIF_002216"/>
    <s v="DPDTE-B-045"/>
    <x v="4"/>
    <d v="2018-10-09T00:00:00"/>
    <d v="2018-09-27T00:00:00"/>
    <n v="1"/>
  </r>
  <r>
    <d v="2018-09-26T00:00:00"/>
    <s v="GISET-B2301-A0 (BLOC TECHNIQUE CULEE C3 - PSP 01250 - ECHANGEUR RN4 BRETELLE C)"/>
    <x v="12"/>
    <s v="A0 (BLOC TECHN"/>
    <s v="A0"/>
    <s v="PEN"/>
    <m/>
    <s v="DIF_002217"/>
    <s v="DPDTE-B-045"/>
    <x v="4"/>
    <d v="2018-10-09T00:00:00"/>
    <d v="2018-09-27T00:00:00"/>
    <n v="1"/>
  </r>
  <r>
    <d v="2018-09-26T00:00:00"/>
    <s v="GISET-H0075-A0 (OHR 13621)"/>
    <x v="12"/>
    <s v="A0 (OHR 13621)"/>
    <s v="A0"/>
    <s v="DOS"/>
    <m/>
    <s v="DIF_002218"/>
    <s v="DPDTE-B-045"/>
    <x v="4"/>
    <d v="2018-10-09T00:00:00"/>
    <d v="2018-09-27T00:00:00"/>
    <n v="1"/>
  </r>
  <r>
    <d v="2018-09-26T00:00:00"/>
    <s v="GISET-H2300-A1 (OTA 01248)"/>
    <x v="12"/>
    <s v="A1 (OTA 01248)"/>
    <s v="A1"/>
    <s v="DOS"/>
    <m/>
    <s v="DIF_002219"/>
    <s v="DPDTE-B-045"/>
    <x v="4"/>
    <d v="2018-10-09T00:00:00"/>
    <d v="2018-09-27T00:00:00"/>
    <n v="1"/>
  </r>
  <r>
    <d v="2018-09-26T00:00:00"/>
    <s v="GISET-H2330-A0 (OT4 F0093)"/>
    <x v="12"/>
    <s v="A0 (OT4 F0093)"/>
    <s v="A0"/>
    <s v="DOS"/>
    <m/>
    <s v="DIF_002220"/>
    <s v="DPDTE-B-045"/>
    <x v="4"/>
    <d v="2018-10-09T00:00:00"/>
    <d v="2018-09-27T00:00:00"/>
    <n v="1"/>
  </r>
  <r>
    <d v="2018-09-26T00:00:00"/>
    <s v="GIMAT-E1051-B0 (PIF 00411 - NOTE D'HYPOTHESES SPECIFIQUES)"/>
    <x v="9"/>
    <s v="B0 (PIF 00411 "/>
    <s v="B0"/>
    <s v="HYP"/>
    <m/>
    <s v="DIF_002222"/>
    <s v="DPDTE-B-032"/>
    <x v="4"/>
    <d v="2018-10-03T00:00:00"/>
    <d v="2018-09-27T00:00:00"/>
    <n v="1"/>
  </r>
  <r>
    <d v="2018-09-26T00:00:00"/>
    <s v="GIMAT-E1053-B0 (PIF 00411 - NOTE DE CALCULS ANNEAUX D'EXTREMITE)"/>
    <x v="9"/>
    <s v="B0 (PIF 00411 "/>
    <s v="B0"/>
    <s v="NDC"/>
    <m/>
    <s v="DIF_002223"/>
    <s v="DPDTE-B-032"/>
    <x v="4"/>
    <d v="2018-10-03T00:00:00"/>
    <d v="2018-09-27T00:00:00"/>
    <n v="1"/>
  </r>
  <r>
    <d v="2018-09-26T00:00:00"/>
    <s v="GCRET-R4522-A1 (PROFIL EN TRAVERS PARTICULIERS DE LA DEVIATION PROVISOIRE RD 31)"/>
    <x v="0"/>
    <s v="A1 (PROFIL EN "/>
    <s v="A1"/>
    <s v="PTR"/>
    <m/>
    <s v="DIF_002226"/>
    <s v="DPDTE-B-043"/>
    <x v="4"/>
    <d v="2018-10-09T00:00:00"/>
    <d v="2018-09-27T00:00:00"/>
    <n v="1"/>
  </r>
  <r>
    <d v="2018-09-26T00:00:00"/>
    <s v="GCRET-R4526-A0 (VUE EN PLAN ET PROFIL EN LONG GEOMETRIE DEVIATION PROVISOIRE RD31)"/>
    <x v="0"/>
    <s v="A0 (VUE EN PLA"/>
    <s v="A0"/>
    <s v="PEN"/>
    <m/>
    <s v="DIF_002226"/>
    <s v="DPDTE-B-043"/>
    <x v="4"/>
    <d v="2018-10-09T00:00:00"/>
    <d v="2018-09-27T00:00:00"/>
    <n v="1"/>
  </r>
  <r>
    <d v="2018-09-26T00:00:00"/>
    <s v="GIGCL-AF600-A0 (DAF - BETON C40/50 XC4/X1 - SABLIERES LEONHART)"/>
    <x v="2"/>
    <s v="A0 (DAF - BETO"/>
    <s v="A0"/>
    <s v="DAF"/>
    <m/>
    <s v="DIF_002227"/>
    <s v="DPQSE-B-013"/>
    <x v="7"/>
    <d v="2018-10-09T00:00:00"/>
    <d v="2018-10-02T00:00:00"/>
    <n v="1"/>
  </r>
  <r>
    <d v="2018-09-26T00:00:00"/>
    <s v="GIGCL-AF601-A0 (DAF - ACIERS POUR BETON ARME BIRI 500 TWR - BADISCHES STAHLWERKE GMBH)"/>
    <x v="2"/>
    <s v="A0 (DAF - ACIE"/>
    <s v="A0"/>
    <s v="DAF"/>
    <m/>
    <s v="DIF_002228"/>
    <s v="DPQSE-B-013"/>
    <x v="7"/>
    <d v="2018-10-09T00:00:00"/>
    <d v="2018-10-02T00:00:00"/>
    <n v="1"/>
  </r>
  <r>
    <d v="2018-09-26T00:00:00"/>
    <s v="GIGCL-AF602-A0 (DAF - ACIERS POUR BETON ARME NERKOR 500S - BADISCHES STAHLWERKE GMBH)"/>
    <x v="2"/>
    <s v="A0 (DAF - ACIE"/>
    <s v="A0"/>
    <s v="DAF"/>
    <m/>
    <s v="DIF_002229"/>
    <s v="DPQSE-B-013"/>
    <x v="7"/>
    <d v="2018-10-09T00:00:00"/>
    <d v="2018-10-02T00:00:00"/>
    <n v="1"/>
  </r>
  <r>
    <d v="2018-09-26T00:00:00"/>
    <s v="GIGCL-AF603-A0 (DAF - ACIERS POUR BETON ARME RIV 500B - FIMUREX PLANCHERS)"/>
    <x v="2"/>
    <s v="A0 (DAF - ACIE"/>
    <s v="A0"/>
    <s v="DAF"/>
    <m/>
    <s v="DIF_002230"/>
    <s v="DPQSE-B-013"/>
    <x v="7"/>
    <d v="2018-10-09T00:00:00"/>
    <d v="2018-10-02T00:00:00"/>
    <n v="1"/>
  </r>
  <r>
    <d v="2018-09-26T00:00:00"/>
    <s v="GIGCL-AF604-A0 (DAF - ACIERS POUR BETON ARME SISFIL - SOTRALENTZ)"/>
    <x v="2"/>
    <s v="A0 (DAF - ACIE"/>
    <s v="A0"/>
    <s v="DAF"/>
    <m/>
    <s v="DIF_002231"/>
    <s v="DPQSE-B-013"/>
    <x v="7"/>
    <d v="2018-10-09T00:00:00"/>
    <d v="2018-10-02T00:00:00"/>
    <n v="1"/>
  </r>
  <r>
    <d v="2018-09-26T00:00:00"/>
    <s v="GIGCL-AF605-A0 (DAF - DOUILLES DE LEVAGE M24 - PFEIFER)"/>
    <x v="2"/>
    <s v="A0 (DAF - DOUI"/>
    <s v="A0"/>
    <s v="DAF"/>
    <m/>
    <s v="DIF_002232"/>
    <s v="DPQSE-B-013"/>
    <x v="7"/>
    <d v="2018-10-09T00:00:00"/>
    <d v="2018-10-02T00:00:00"/>
    <n v="1"/>
  </r>
  <r>
    <d v="2018-09-26T00:00:00"/>
    <s v="GIGCL-AF606-A0 (DAF - DOUILLES DE DECOFFRAGE M24 - PFEIFER)"/>
    <x v="2"/>
    <s v="A0 (DAF - DOUI"/>
    <s v="A0"/>
    <s v="DAF"/>
    <m/>
    <s v="DIF_002233"/>
    <s v="DPQSE-B-013"/>
    <x v="7"/>
    <d v="2018-10-09T00:00:00"/>
    <d v="2018-10-02T00:00:00"/>
    <n v="1"/>
  </r>
  <r>
    <d v="2018-09-27T00:00:00"/>
    <s v="GISEN-E2501-A0 (PSP 01966 - NOTE D'HYPOTHESES GENERALES)"/>
    <x v="15"/>
    <s v="A0 (PSP 01966 "/>
    <s v="A0"/>
    <s v="HYP"/>
    <m/>
    <s v="DIF_002236"/>
    <s v="DPDTE-B-028"/>
    <x v="8"/>
    <d v="2018-10-10T00:00:00"/>
    <d v="2018-10-02T00:00:00"/>
    <n v="1"/>
  </r>
  <r>
    <d v="2018-09-27T00:00:00"/>
    <s v="GISBP-00112-B1 (RAPPORT DE CONVENANCE BETON Q9 - BETON DE FONDATIONS AVEC STRASOLITHE)"/>
    <x v="5"/>
    <s v="B1 (RAPPORT DE"/>
    <s v="B1"/>
    <s v="RAP"/>
    <m/>
    <s v="DIF_002237"/>
    <s v="DPQSE-B-013"/>
    <x v="9"/>
    <d v="2018-10-10T00:00:00"/>
    <d v="2018-10-02T00:00:00"/>
    <n v="1"/>
  </r>
  <r>
    <d v="2018-09-27T00:00:00"/>
    <s v="GIMAT-AF600-A0 (DAF - FORGE NF ACIER POUR PRODUITS PLATS - DILLINGER)"/>
    <x v="9"/>
    <s v="A0 (DAF - FORG"/>
    <s v="A0"/>
    <s v="DAF"/>
    <m/>
    <s v="DIF_002238"/>
    <s v="DPQSE-B-013"/>
    <x v="9"/>
    <d v="2018-10-10T00:00:00"/>
    <d v="2018-10-02T00:00:00"/>
    <n v="1"/>
  </r>
  <r>
    <d v="2018-09-27T00:00:00"/>
    <s v="GIMAT-AF601-A0 (DAF - FORGE NF ACIER POUR PRODUITS PLATS - ILSENBURGER)"/>
    <x v="9"/>
    <s v="A0 (DAF - FORG"/>
    <s v="A0"/>
    <s v="DAF"/>
    <m/>
    <s v="DIF_002239"/>
    <s v="DPQSE-B-013"/>
    <x v="9"/>
    <d v="2018-10-10T00:00:00"/>
    <d v="2018-10-02T00:00:00"/>
    <n v="1"/>
  </r>
  <r>
    <d v="2018-09-27T00:00:00"/>
    <s v="GIMAT-AF603-A0 (DAF - FORGE NF ACIER POUR PRODUITS PROFILES - ARCELOR MITTAL)"/>
    <x v="9"/>
    <s v="A0 (DAF - FORG"/>
    <s v="A0"/>
    <s v="DAF"/>
    <m/>
    <s v="DIF_002240"/>
    <s v="DPQSE-B-013"/>
    <x v="9"/>
    <d v="2018-10-10T00:00:00"/>
    <d v="2018-10-02T00:00:00"/>
    <n v="1"/>
  </r>
  <r>
    <d v="2018-09-27T00:00:00"/>
    <s v="GIASS-PE002-B0 (PES - POSE D'OUVRAGES CADRES PREFABRIQUES)"/>
    <x v="3"/>
    <s v="B0 (PES - POSE"/>
    <s v="B0"/>
    <s v="PES"/>
    <m/>
    <s v="DIF_002241"/>
    <s v="DPQSE-B-017"/>
    <x v="10"/>
    <d v="2018-10-09T00:00:00"/>
    <d v="2018-10-03T00:00:00"/>
    <n v="1"/>
  </r>
  <r>
    <d v="2018-09-27T00:00:00"/>
    <s v="GIASS-PE001-C0 (PES - FOURNITURE ET POSE D'OUVRAGES HYDRAULIQUES CIRCULAIRES)"/>
    <x v="3"/>
    <s v="C0 (PES - FOUR"/>
    <s v="C0"/>
    <s v="PES"/>
    <m/>
    <s v="DIF_002242"/>
    <s v="DPQSE-B-022"/>
    <x v="7"/>
    <d v="2018-10-04T00:00:00"/>
    <d v="2018-10-01T00:00:00"/>
    <n v="1"/>
  </r>
  <r>
    <d v="2018-09-27T00:00:00"/>
    <s v="GIWSP-W0006-B0 (R185 - MEMOIRE GEOTECHNIQUE G3)"/>
    <x v="11"/>
    <s v="B0 (R185 - MEM"/>
    <s v="B0"/>
    <s v="NTC"/>
    <m/>
    <s v="DIF_002244"/>
    <s v="DPDTE-B-025"/>
    <x v="8"/>
    <d v="2018-10-10T00:00:00"/>
    <d v="2018-09-28T00:00:00"/>
    <n v="1"/>
  </r>
  <r>
    <d v="2018-09-27T00:00:00"/>
    <s v="GIBEA-E0861-A1 (PIF 00248 - PLAN D'ENSEMBLE - COUPE TRANSVERSALE)"/>
    <x v="18"/>
    <s v="A1 (PIF 00248 "/>
    <s v="A1"/>
    <s v="PIM"/>
    <m/>
    <s v="DIF_002247"/>
    <s v="DPDTE-B-028"/>
    <x v="8"/>
    <d v="2018-10-10T00:00:00"/>
    <d v="2018-09-28T00:00:00"/>
    <n v="1"/>
  </r>
  <r>
    <d v="2018-09-27T00:00:00"/>
    <s v="GIBEA-E0862-A1 (PIF 00248 - COUPE LONGITUDINALE - IMPLANTATION)"/>
    <x v="18"/>
    <s v="A1 (PIF 00248 "/>
    <s v="A1"/>
    <s v="PCO"/>
    <m/>
    <s v="DIF_002247"/>
    <s v="DPDTE-B-028"/>
    <x v="8"/>
    <d v="2018-10-10T00:00:00"/>
    <d v="2018-09-28T00:00:00"/>
    <n v="1"/>
  </r>
  <r>
    <d v="2018-09-27T00:00:00"/>
    <s v="GIBEA-E0863-A1 (PIF 00248 - ELEVATIONS PIEDROITS DETAILS TRAVERSE ET DDT)"/>
    <x v="18"/>
    <s v="A1 (PIF 00248 "/>
    <s v="A1"/>
    <s v="PCO"/>
    <m/>
    <s v="DIF_002247"/>
    <s v="DPDTE-B-028"/>
    <x v="8"/>
    <d v="2018-10-10T00:00:00"/>
    <d v="2018-09-28T00:00:00"/>
    <n v="1"/>
  </r>
  <r>
    <d v="2018-09-27T00:00:00"/>
    <s v="GIBEA-E0864-A1 (PIF 00248 - COFFRAGE DES MURS ET DETAILS JOINTS)"/>
    <x v="18"/>
    <s v="A1 (PIF 00248 "/>
    <s v="A1"/>
    <s v="PCO"/>
    <m/>
    <s v="DIF_002247"/>
    <s v="DPDTE-B-028"/>
    <x v="8"/>
    <d v="2018-10-10T00:00:00"/>
    <d v="2018-09-28T00:00:00"/>
    <n v="1"/>
  </r>
  <r>
    <d v="2018-09-27T00:00:00"/>
    <s v="GITEC-HM002-B0 (NDC DALOT 1M x 0,70M)"/>
    <x v="4"/>
    <s v="B0 (NDC DALOT "/>
    <s v="B0"/>
    <s v="NDC"/>
    <m/>
    <s v="DIF_002248"/>
    <s v="DPDTE-B-043"/>
    <x v="8"/>
    <d v="2018-10-10T00:00:00"/>
    <d v="2018-09-27T00:00:00"/>
    <n v="1"/>
  </r>
  <r>
    <d v="2018-09-27T00:00:00"/>
    <s v="GITEC-HM003-B0 (NDC DALOT 3M x 2,50M)"/>
    <x v="4"/>
    <s v="B0 (NDC DALOT "/>
    <s v="B0"/>
    <s v="NDC"/>
    <m/>
    <s v="DIF_002249"/>
    <s v="DPDTE-B-043"/>
    <x v="8"/>
    <d v="2018-10-10T00:00:00"/>
    <d v="2018-09-27T00:00:00"/>
    <n v="1"/>
  </r>
  <r>
    <d v="2018-09-28T00:00:00"/>
    <s v="GIGCL-PE101-A0 (PES - REALISATION DES POTEAUX DES PS-PRAD)"/>
    <x v="2"/>
    <s v="A0 (PES - REAL"/>
    <s v="A0"/>
    <s v="PES"/>
    <m/>
    <s v="DIF_002251"/>
    <s v="DPQSE-B-018"/>
    <x v="11"/>
    <d v="2018-10-10T00:00:00"/>
    <d v="2018-10-05T00:00:00"/>
    <n v="1"/>
  </r>
  <r>
    <d v="2018-09-28T00:00:00"/>
    <s v="GISEN-E1220-B1 (PIF 00529 - IMPLANTATION - VUE EN PLAN - COUPE LONGITUDINALE -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SEN-E1221-B1 (PIF 00529 - COUPE TRANSVERSALE - DETAILS -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SEN-E1222-B1 (PIF 00529 - CULEE C1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SEN-E1223-B1 (PIF 00529 - CULEE C4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SEN-E1224-B1 (PIF 00529 - PILE P2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SEN-E1225-B1 (PIF 00529 - PILE P3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SEN-E1226-B1 (PIF 00529 - CALEPINAGE DES POUTRES, COFFRAGE DU TABLIER, ENTRETOISES -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SEN-E1227-B1 (PIF 00529 - POUTRES - COFFRAGE)"/>
    <x v="15"/>
    <s v="B1 (PIF 00529 "/>
    <s v="B1"/>
    <s v="PCO"/>
    <m/>
    <s v="DIF_002252"/>
    <s v="DPDTE-B-028"/>
    <x v="6"/>
    <d v="2018-10-11T00:00:00"/>
    <d v="2018-10-01T00:00:00"/>
    <n v="1"/>
  </r>
  <r>
    <d v="2018-09-28T00:00:00"/>
    <s v="GICAP-AF009-C0 (DAF - FORMULE BETON C60/75 XC4/XD3 - CAPREMIB, USINE DE CORMICY)"/>
    <x v="20"/>
    <s v="C0 (DAF - FORM"/>
    <s v="C0"/>
    <s v="DAF"/>
    <m/>
    <s v="DIF_002253"/>
    <s v="DPQSE-B-019"/>
    <x v="9"/>
    <d v="2018-10-08T00:00:00"/>
    <d v="2018-10-03T00:00:00"/>
    <n v="1"/>
  </r>
  <r>
    <d v="2018-09-28T00:00:00"/>
    <s v="GIGCL-AF011-C0 (DAF - BETON POUR POUTRES PRAD XD3/XF2 - LB7, USINE DE CELLES-SUR-BELLE)"/>
    <x v="2"/>
    <s v="C0 (DAF - BETO"/>
    <s v="C0"/>
    <s v="DAF"/>
    <m/>
    <s v="DIF_002254"/>
    <s v="DPQSE-B-019"/>
    <x v="9"/>
    <d v="2018-10-08T00:00:00"/>
    <d v="2018-10-03T00:00:00"/>
    <n v="1"/>
  </r>
  <r>
    <d v="2018-09-28T00:00:00"/>
    <s v="GIMAT-AF001-C0 (DAF - BETON POUR POUTRES PRAD TYPE XF1 - XD3 - MATIERE, USINE DE BRIVE LA GAILLARDE)"/>
    <x v="9"/>
    <s v="C0 (DAF - BETO"/>
    <s v="C0"/>
    <s v="DAF"/>
    <m/>
    <s v="DIF_002255"/>
    <s v="DPQSE-B-019"/>
    <x v="9"/>
    <d v="2018-10-08T00:00:00"/>
    <d v="2018-10-03T00:00:00"/>
    <n v="1"/>
  </r>
  <r>
    <d v="2018-09-28T00:00:00"/>
    <s v="GIMAT-AF030-B0 (DAF - BETON OA PREFA XF1 - XD3 - MATIERE, USINE DE ARPAJON SUR CERE)"/>
    <x v="9"/>
    <s v="B0 (DAF - BETO"/>
    <s v="B0"/>
    <s v="DAF"/>
    <m/>
    <s v="DIF_002256"/>
    <s v="DPQSE-B-019"/>
    <x v="9"/>
    <d v="2018-10-08T00:00:00"/>
    <d v="2018-10-03T00:00:00"/>
    <n v="1"/>
  </r>
  <r>
    <d v="2018-09-28T00:00:00"/>
    <s v="GIMAT-AF031-B0 (DAF - BETON OA XF4 - MATIERE, USINE DE ARPAJON SUR CERE)"/>
    <x v="9"/>
    <s v="B0 (DAF - BETO"/>
    <s v="B0"/>
    <s v="DAF"/>
    <m/>
    <s v="DIF_002257"/>
    <s v="DPQSE-B-019"/>
    <x v="9"/>
    <d v="2018-10-08T00:00:00"/>
    <d v="2018-10-03T00:00:00"/>
    <n v="1"/>
  </r>
  <r>
    <d v="2018-09-28T00:00:00"/>
    <s v="GIMAT-E2651-C0 (OHA 02140 - NOTE D'HYPOTHESES SPECIFIQUES)"/>
    <x v="9"/>
    <s v="C0 (OHA 02140 "/>
    <s v="C0"/>
    <s v="HYP"/>
    <m/>
    <s v="DIF_002259"/>
    <s v="DPDTE-B-032"/>
    <x v="6"/>
    <d v="2018-10-05T00:00:00"/>
    <d v="2018-10-01T00:00:00"/>
    <n v="1"/>
  </r>
  <r>
    <d v="2018-09-28T00:00:00"/>
    <s v="GIMAT-E2651-C0 (OHA 02140 - NOTE D'HYPOTHESES SPECIFIQUES)"/>
    <x v="9"/>
    <s v="C0 (OHA 02140 "/>
    <s v="C0"/>
    <s v="NDC"/>
    <m/>
    <s v="DIF_002259"/>
    <s v="DPDTE-B-032"/>
    <x v="6"/>
    <d v="2018-10-05T00:00:00"/>
    <d v="2018-10-01T00:00:00"/>
    <n v="1"/>
  </r>
  <r>
    <d v="2018-09-28T00:00:00"/>
    <s v="GIMAT-E2661-B1 (OHA 02140 - PLAN D'ENSEMBLE ET D'IMPLANTATION)"/>
    <x v="9"/>
    <s v="B1 (OHA 02140 "/>
    <s v="B1"/>
    <s v="PIM"/>
    <m/>
    <s v="DIF_002260"/>
    <s v="DPDTE-B-028"/>
    <x v="6"/>
    <d v="2018-10-11T00:00:00"/>
    <d v="2018-10-01T00:00:00"/>
    <n v="1"/>
  </r>
  <r>
    <d v="2018-09-28T00:00:00"/>
    <s v="GIMAT-E2662-C0 (OHA 02140 - PLAN DE COFFRAGE DES ANNEAUX COURANTS)"/>
    <x v="9"/>
    <s v="C0 (OHA 02140 "/>
    <s v="C0"/>
    <s v="PCO"/>
    <m/>
    <s v="DIF_002260"/>
    <s v="DPDTE-B-028"/>
    <x v="6"/>
    <d v="2018-10-11T00:00:00"/>
    <d v="2018-10-01T00:00:00"/>
    <n v="1"/>
  </r>
  <r>
    <d v="2018-09-28T00:00:00"/>
    <s v="GIMAT-E2663-B1 (OHA 02140 - PLAN DE COFFRAGE DES ANNEAUX D'EXTREMITES)"/>
    <x v="9"/>
    <s v="B1 (OHA 02140 "/>
    <s v="B1"/>
    <s v="PCO"/>
    <m/>
    <s v="DIF_002260"/>
    <s v="DPDTE-B-028"/>
    <x v="6"/>
    <d v="2018-10-11T00:00:00"/>
    <d v="2018-10-01T00:00:00"/>
    <n v="1"/>
  </r>
  <r>
    <d v="2018-09-28T00:00:00"/>
    <s v="GIMAT-E2664-B0 (OHA 02140 - PLAN DE COFFRAGE DES MURS D'EXTREMITES)"/>
    <x v="9"/>
    <s v="B0 (OHA 02140 "/>
    <s v="B0"/>
    <s v="PCO"/>
    <m/>
    <s v="DIF_002260"/>
    <s v="DPDTE-B-028"/>
    <x v="6"/>
    <d v="2018-10-11T00:00:00"/>
    <d v="2018-10-01T00:00:00"/>
    <n v="1"/>
  </r>
  <r>
    <d v="2018-09-28T00:00:00"/>
    <s v="GIMAT-E2671-B0 (OHA 02140 - PLAN D'ARMATURES DES ANNEAUX COURANTS)"/>
    <x v="9"/>
    <s v="B0 (OHA 02140 "/>
    <s v="B0"/>
    <s v="PAR"/>
    <m/>
    <s v="DIF_002262"/>
    <s v="DPDTE-B-032"/>
    <x v="6"/>
    <d v="2018-10-05T00:00:00"/>
    <d v="2018-10-01T00:00:00"/>
    <n v="1"/>
  </r>
  <r>
    <d v="2018-09-28T00:00:00"/>
    <s v="GIWSP-W0015-A2 (D103 - MEMOIRE GEOTECHNIQUE G3)"/>
    <x v="11"/>
    <s v="A2 (D103 - MEM"/>
    <s v="A2"/>
    <s v="NTC"/>
    <m/>
    <s v="DIF_002263"/>
    <s v="DPDTE-B-025"/>
    <x v="6"/>
    <d v="2018-10-11T00:00:00"/>
    <d v="2018-10-01T00:00:00"/>
    <n v="1"/>
  </r>
  <r>
    <d v="2018-09-28T00:00:00"/>
    <s v="GIWSP-W0020-B0 (R241 - MEMOIRE GEOTECHNIQUE G3)"/>
    <x v="11"/>
    <s v="B0 (R241 - MEM"/>
    <s v="B0"/>
    <s v="NTC"/>
    <m/>
    <s v="DIF_002264"/>
    <s v="DPDTE-B-025"/>
    <x v="6"/>
    <d v="2018-10-11T00:00:00"/>
    <d v="2018-10-01T00:00:00"/>
    <n v="1"/>
  </r>
  <r>
    <d v="2018-09-28T00:00:00"/>
    <s v="GCRET-R0121-C0 (DEMANDE D'ACCEPTATION DE FOURNITURE GTV 0-63)"/>
    <x v="0"/>
    <s v="C0 (DEMANDE D'"/>
    <s v="C0"/>
    <s v="DAF"/>
    <m/>
    <s v="DIF_002265"/>
    <s v="DPQSE-B-020"/>
    <x v="9"/>
    <d v="2018-10-08T00:00:00"/>
    <d v="2018-10-03T00:00:00"/>
    <n v="1"/>
  </r>
  <r>
    <d v="2018-09-28T00:00:00"/>
    <s v="GCRET-R0122-B0 (DEMANDE D'ACCEPTATION DE FOURNITURE GTV 0/40)"/>
    <x v="0"/>
    <s v="B0 (DEMANDE D'"/>
    <s v="B0"/>
    <s v="DAF"/>
    <m/>
    <s v="DIF_002266"/>
    <s v="DPQSE-B-012"/>
    <x v="10"/>
    <d v="2018-10-11T00:00:00"/>
    <d v="2018-10-04T00:00:00"/>
    <n v="1"/>
  </r>
  <r>
    <d v="2018-09-28T00:00:00"/>
    <s v="GCRET-R0123-C0 (DEMANDE D'ACCEPTATION DE FOURNITURE GNT 0-63 HELMBACHER)"/>
    <x v="0"/>
    <s v="C0 (DEMANDE D'"/>
    <s v="C0"/>
    <s v="DAF"/>
    <m/>
    <s v="DIF_002267"/>
    <s v="DPQSE-B-020"/>
    <x v="9"/>
    <d v="2018-10-08T00:00:00"/>
    <d v="2018-10-03T00:00:00"/>
    <n v="1"/>
  </r>
  <r>
    <d v="2018-09-28T00:00:00"/>
    <s v="GCRET-R0124-C0 (DEMANDE D'ACCEPTATION DE FOURNITURE GNT 0-63 RECYCLAGE REMEX)"/>
    <x v="0"/>
    <s v="C0 (DEMANDE D'"/>
    <s v="C0"/>
    <s v="DAF"/>
    <m/>
    <s v="DIF_002268"/>
    <s v="DPQSE-B-020"/>
    <x v="9"/>
    <d v="2018-10-08T00:00:00"/>
    <d v="2018-10-03T00:00:00"/>
    <n v="1"/>
  </r>
  <r>
    <d v="2018-09-28T00:00:00"/>
    <s v="GCRET-R0126-C0 (DEMANDE D'ACCEPTATION DE FOURNITURE 0-80 RECYCLAGE SARREGUEMINES)"/>
    <x v="0"/>
    <s v="C0 (DEMANDE D'"/>
    <s v="C0"/>
    <s v="DAF"/>
    <m/>
    <s v="DIF_002270"/>
    <s v="DPQSE-B-012"/>
    <x v="10"/>
    <d v="2018-10-11T00:00:00"/>
    <d v="2018-10-04T00:00:00"/>
    <n v="1"/>
  </r>
  <r>
    <d v="2018-09-28T00:00:00"/>
    <s v="GCRET-R0125-C0 (DEMANDE D'ACCEPTATION DE FOURNITURE 0-60 RECYCLEE SCHWEIGHOUSE)"/>
    <x v="0"/>
    <s v="C0 (DEMANDE D'"/>
    <s v="C0"/>
    <s v="DAF"/>
    <m/>
    <s v="DIF_002269"/>
    <s v="DPQSE-B-020"/>
    <x v="9"/>
    <d v="2018-10-08T00:00:00"/>
    <d v="2018-10-03T00:00:00"/>
    <n v="1"/>
  </r>
  <r>
    <d v="2018-09-28T00:00:00"/>
    <s v="GCRET-R0127-C0 (DEMANDE D'ACCEPTATION DE FOURNITURE 0-63 RECYCLAGE GAL)"/>
    <x v="0"/>
    <s v="C0 (DEMANDE D'"/>
    <s v="C0"/>
    <s v="DAF"/>
    <m/>
    <s v="DIF_002271"/>
    <s v="DPQSE-B-012"/>
    <x v="10"/>
    <d v="2018-10-11T00:00:00"/>
    <d v="2018-10-04T00:00:00"/>
    <n v="1"/>
  </r>
  <r>
    <d v="2018-09-28T00:00:00"/>
    <s v="GCRET-R0132-C0 (DEMANDE D'ACCEPTATION DE FOURNITURE GNT 0-14 GAL)"/>
    <x v="0"/>
    <s v="C0 (DEMANDE D'"/>
    <s v="C0"/>
    <s v="DAF"/>
    <m/>
    <s v="DIF_002273"/>
    <s v="DPQSE-B-012"/>
    <x v="10"/>
    <d v="2018-10-11T00:00:00"/>
    <d v="2018-10-04T00:00:00"/>
    <n v="1"/>
  </r>
  <r>
    <d v="2018-09-28T00:00:00"/>
    <s v="GCRET-R0133-C0 (DEMANDE D'ACCEPTATION DE FOURNITURE GNT 0-14 HELMBACHER)"/>
    <x v="0"/>
    <s v="C0 (DEMANDE D'"/>
    <s v="C0"/>
    <s v="DAF"/>
    <m/>
    <s v="DIF_002274"/>
    <s v="DPQSE-B-020"/>
    <x v="9"/>
    <d v="2018-10-08T00:00:00"/>
    <d v="2018-10-03T00:00:00"/>
    <n v="1"/>
  </r>
  <r>
    <d v="2018-09-28T00:00:00"/>
    <s v="GCRET-R0136-C0 (DEMANDE D'ACCEPTATION DE FOURNITURE0-20 RECYCLAGE SCHWEIGHOUSE)"/>
    <x v="0"/>
    <s v="C0 (DEMANDE D'"/>
    <s v="C0"/>
    <s v="DAF"/>
    <m/>
    <s v="DIF_002277"/>
    <s v="DPQSE-B-020"/>
    <x v="9"/>
    <d v="2018-10-08T00:00:00"/>
    <d v="2018-10-03T00:00:00"/>
    <n v="1"/>
  </r>
  <r>
    <d v="2018-09-28T00:00:00"/>
    <s v="GCRET-R0137-A0 (Demande d'acceptation de fourniture Grave non traitée Gravières Alsace Lorraine)"/>
    <x v="0"/>
    <s v="A0 (Demande d'"/>
    <s v="A0"/>
    <s v="DAF"/>
    <m/>
    <s v="DIF_002278"/>
    <s v="DPQSE-B-012"/>
    <x v="10"/>
    <d v="2018-10-11T00:00:00"/>
    <d v="2018-10-04T00:00:00"/>
    <n v="1"/>
  </r>
  <r>
    <d v="2018-09-28T00:00:00"/>
    <s v="GCRET-R0138-A0 (DEMANDE D'ACCEPTATION DE FOURNITURE GRAVE DE RECYCLAGE 0/30.5 SARREGUEMINES)"/>
    <x v="0"/>
    <s v="A0 (DEMANDE D'"/>
    <s v="A0"/>
    <s v="DAF"/>
    <m/>
    <s v="DIF_002279"/>
    <s v="DPQSE-B-012"/>
    <x v="10"/>
    <d v="2018-10-11T00:00:00"/>
    <d v="2018-10-04T00:00:00"/>
    <n v="1"/>
  </r>
  <r>
    <d v="2018-10-02T00:00:00"/>
    <s v="GISEN-E0801-B0 (PIF 00224 - NOTE D'HYPOTHESES GENERALES)"/>
    <x v="15"/>
    <s v="B0 (PIF 00224 "/>
    <s v="B0"/>
    <s v="HYP"/>
    <m/>
    <s v="DIF_002286"/>
    <s v="DPQSE-B-012"/>
    <x v="12"/>
    <d v="2018-10-15T00:00:00"/>
    <d v="2018-10-02T00:00:00"/>
    <n v="1"/>
  </r>
  <r>
    <d v="2018-10-02T00:00:00"/>
    <s v="GIWSP-E2300-A0 (OHA 01688 - MEMOIRE GEOTECHNIQUE G3)"/>
    <x v="11"/>
    <s v="A0 (OHA 01688 "/>
    <s v="A0"/>
    <s v="NTC"/>
    <m/>
    <s v="DIF_002287"/>
    <s v="DPDTE-B-025"/>
    <x v="9"/>
    <d v="2018-10-15T00:00:00"/>
    <d v="2018-10-02T00:00:00"/>
    <n v="1"/>
  </r>
  <r>
    <d v="2018-10-02T00:00:00"/>
    <s v="GISET-D0501-A0 (PLANCHE 06 - VUE EN PLAN - DU PK 05+000 AU PK 06+000)"/>
    <x v="12"/>
    <s v="A0 (PLANCHE 06"/>
    <s v="A0"/>
    <s v="PEN"/>
    <m/>
    <s v="DIF_002288"/>
    <s v="DPDTE-B-043"/>
    <x v="9"/>
    <d v="2018-10-15T00:00:00"/>
    <d v="2018-10-02T00:00:00"/>
    <n v="1"/>
  </r>
  <r>
    <d v="2018-10-02T00:00:00"/>
    <s v="GISET-D0503-A0 (PLANCHE 06 - PROFILS EN TRAVERS - DU PK 05+000 AU PK 06+000)"/>
    <x v="12"/>
    <s v="A0 (PLANCHE 06"/>
    <s v="A0"/>
    <s v="PTR"/>
    <m/>
    <s v="DIF_002288"/>
    <s v="DPDTE-B-043"/>
    <x v="9"/>
    <d v="2018-10-15T00:00:00"/>
    <d v="2018-10-02T00:00:00"/>
    <n v="1"/>
  </r>
  <r>
    <d v="2018-10-02T00:00:00"/>
    <s v="GISET-D0504-A0 (PLANCHE 06 - LISTAGES GEOMETRIQUES - DU PK 05+000 AU PK 06+000)"/>
    <x v="12"/>
    <s v="A0 (PLANCHE 06"/>
    <s v="A0"/>
    <s v="PIM"/>
    <m/>
    <s v="DIF_002288"/>
    <s v="DPDTE-B-043"/>
    <x v="9"/>
    <d v="2018-10-15T00:00:00"/>
    <d v="2018-10-02T00:00:00"/>
    <n v="1"/>
  </r>
  <r>
    <d v="2018-10-02T00:00:00"/>
    <s v="GISET-D0506-A0 (PLANCHE 06 - ASSAINISSEMENT LISTING IMPLANTATION - DU PK 05+000 AU PK 06+000)"/>
    <x v="12"/>
    <s v="A0 (PLANCHE 06"/>
    <s v="A0"/>
    <s v="PIM"/>
    <m/>
    <s v="DIF_002288"/>
    <s v="DPDTE-B-043"/>
    <x v="9"/>
    <d v="2018-10-15T00:00:00"/>
    <d v="2018-10-02T00:00:00"/>
    <n v="1"/>
  </r>
  <r>
    <d v="2018-10-02T00:00:00"/>
    <s v="GISET-D0507-A0 (PLANCHE 06 - ASSAINISSEMENT PROFIL EN LONG SENS 1 - DU PK 05+000 AU PK 06+000)"/>
    <x v="12"/>
    <s v="A0 (PLANCHE 06"/>
    <s v="A0"/>
    <s v="PLO"/>
    <m/>
    <s v="DIF_002288"/>
    <s v="DPDTE-B-043"/>
    <x v="9"/>
    <d v="2018-10-15T00:00:00"/>
    <d v="2018-10-02T00:00:00"/>
    <n v="1"/>
  </r>
  <r>
    <d v="2018-10-02T00:00:00"/>
    <s v="GISET-D0508-A0 (PLANCHE 06 - ASSAINISSEMENT PROFIL EN LONG SENS 2 - DU PK 05+000 AU PK 06+000)"/>
    <x v="12"/>
    <s v="A0 (PLANCHE 06"/>
    <s v="A0"/>
    <s v="PLO"/>
    <m/>
    <s v="DIF_002288"/>
    <s v="DPDTE-B-043"/>
    <x v="9"/>
    <d v="2018-10-15T00:00:00"/>
    <d v="2018-10-02T00:00:00"/>
    <n v="1"/>
  </r>
  <r>
    <d v="2018-10-02T00:00:00"/>
    <s v="GISET-D1401-A0 (PLANCHE 15 - VUE EN PLAN DU PK 14+000 AU PK 15+000)"/>
    <x v="12"/>
    <s v="A0 (PLANCHE 15"/>
    <s v="A0"/>
    <s v="PEN"/>
    <m/>
    <s v="DIF_002289"/>
    <s v="DPDTE-B-045"/>
    <x v="9"/>
    <d v="2018-10-15T00:00:00"/>
    <d v="2018-10-02T00:00:00"/>
    <n v="1"/>
  </r>
  <r>
    <d v="2018-10-02T00:00:00"/>
    <s v="GISET-D1403-A0 (PLANCHE 15 - PROFILS EN TRAVERS - DU PK 14+000 AU PK 15+000)"/>
    <x v="12"/>
    <s v="A0 (PLANCHE 15"/>
    <s v="A0"/>
    <s v="PTR"/>
    <m/>
    <s v="DIF_002289"/>
    <s v="DPDTE-B-045"/>
    <x v="9"/>
    <d v="2018-10-15T00:00:00"/>
    <d v="2018-10-02T00:00:00"/>
    <n v="1"/>
  </r>
  <r>
    <d v="2018-10-02T00:00:00"/>
    <s v="GISET-D1404-A0 (PLANCHE 15 - LISTAGES GEOMETRIQUES - DU PK 14+000 AU PK 15+000)"/>
    <x v="12"/>
    <s v="A0 (PLANCHE 15"/>
    <s v="A0"/>
    <s v="PIM"/>
    <m/>
    <s v="DIF_002289"/>
    <s v="DPDTE-B-045"/>
    <x v="9"/>
    <d v="2018-10-15T00:00:00"/>
    <d v="2018-10-02T00:00:00"/>
    <n v="1"/>
  </r>
  <r>
    <d v="2018-10-02T00:00:00"/>
    <s v="GISET-D1405-A0 (PLANCHE 15 - CUBATURES - DU PK 14+000 AU PK 15+000)"/>
    <x v="12"/>
    <s v="A0 (PLANCHE 15"/>
    <s v="A0"/>
    <s v="RAP"/>
    <m/>
    <s v="DIF_002289"/>
    <s v="DPDTE-B-045"/>
    <x v="9"/>
    <d v="2018-10-15T00:00:00"/>
    <d v="2018-10-02T00:00:00"/>
    <n v="1"/>
  </r>
  <r>
    <d v="2018-10-02T00:00:00"/>
    <s v="GISET-D1406-A0 (PLANCHE 15 - ASSAINISSEMENT LISTING IMPLANTATION - DU PK 14+000 AU PK 15+000)"/>
    <x v="12"/>
    <s v="A0 (PLANCHE 15"/>
    <s v="A0"/>
    <s v="PIM"/>
    <m/>
    <s v="DIF_002289"/>
    <s v="DPDTE-B-045"/>
    <x v="9"/>
    <d v="2018-10-15T00:00:00"/>
    <d v="2018-10-02T00:00:00"/>
    <n v="1"/>
  </r>
  <r>
    <d v="2018-10-02T00:00:00"/>
    <s v="GISET-D1407-A0 (PLANCHE 15 - ASSAINISSEMENT PROFIL EN LONG SENS 1 - DU PK 14+000 AU PK 15+000)"/>
    <x v="12"/>
    <s v="A0 (PLANCHE 15"/>
    <s v="A0"/>
    <s v="PLO"/>
    <m/>
    <s v="DIF_002289"/>
    <s v="DPDTE-B-045"/>
    <x v="9"/>
    <d v="2018-10-15T00:00:00"/>
    <d v="2018-10-02T00:00:00"/>
    <n v="1"/>
  </r>
  <r>
    <d v="2018-10-02T00:00:00"/>
    <s v="GISET-D1408-A0 (PLANCHE 15 - ASSAINISSEMENT PROFIL EN LONG SENS 2 - DU PK 14+000 AU PK 15+000)"/>
    <x v="12"/>
    <s v="A0 (PLANCHE 15"/>
    <s v="A0"/>
    <s v="PLO"/>
    <m/>
    <s v="DIF_002289"/>
    <s v="DPDTE-B-045"/>
    <x v="9"/>
    <d v="2018-10-15T00:00:00"/>
    <d v="2018-10-02T00:00:00"/>
    <n v="1"/>
  </r>
  <r>
    <d v="2018-10-02T00:00:00"/>
    <s v="GISET-D1501-A0 (PLANCHE 16 - VUE EN PLAN DU PK 15+000 AU PK 16+000)"/>
    <x v="12"/>
    <s v="A0 (PLANCHE 16"/>
    <s v="A0"/>
    <s v="PEN"/>
    <m/>
    <s v="DIF_002291"/>
    <s v="DPDTE-B-045"/>
    <x v="9"/>
    <d v="2018-10-15T00:00:00"/>
    <d v="2018-10-03T00:00:00"/>
    <n v="1"/>
  </r>
  <r>
    <d v="2018-10-02T00:00:00"/>
    <s v="GISET-D1503-A0 (PLANCHE 16 - PROFILS EN TRAVERS - DU PK 15+000 AU PK 16+000)"/>
    <x v="12"/>
    <s v="A0 (PLANCHE 16"/>
    <s v="A0"/>
    <s v="PTR"/>
    <m/>
    <s v="DIF_002291"/>
    <s v="DPDTE-B-045"/>
    <x v="9"/>
    <d v="2018-10-15T00:00:00"/>
    <d v="2018-10-03T00:00:00"/>
    <n v="1"/>
  </r>
  <r>
    <d v="2018-10-02T00:00:00"/>
    <s v="GISET-D1504-A0 (PLANCHE 16 - LISTAGES GEOMETRIQUES - DU PK 15+000 AU PK 16+000)"/>
    <x v="12"/>
    <s v="A0 (PLANCHE 16"/>
    <s v="A0"/>
    <s v="PIM"/>
    <m/>
    <s v="DIF_002291"/>
    <s v="DPDTE-B-045"/>
    <x v="9"/>
    <d v="2018-10-15T00:00:00"/>
    <d v="2018-10-03T00:00:00"/>
    <n v="1"/>
  </r>
  <r>
    <d v="2018-10-02T00:00:00"/>
    <s v="GISET-D1506-A0 (PLANCHE 16 - ASSAINISSEMENT LISTING IMPLANTATION - DU PK 15+000 AU PK 16+000)"/>
    <x v="12"/>
    <s v="A0 (PLANCHE 16"/>
    <s v="A0"/>
    <s v="PIM"/>
    <m/>
    <s v="DIF_002291"/>
    <s v="DPDTE-B-045"/>
    <x v="9"/>
    <d v="2018-10-15T00:00:00"/>
    <d v="2018-10-03T00:00:00"/>
    <n v="1"/>
  </r>
  <r>
    <d v="2018-10-02T00:00:00"/>
    <s v="GISET-D1507-A0 (PLANCHE 16 - ASSAINISSEMENT PROFIL EN LONG SENS 1 - DU PK 15+000 AU PK 16+000)"/>
    <x v="12"/>
    <s v="A0 (PLANCHE 16"/>
    <s v="A0"/>
    <s v="PLO"/>
    <m/>
    <s v="DIF_002291"/>
    <s v="DPDTE-B-045"/>
    <x v="9"/>
    <d v="2018-10-15T00:00:00"/>
    <d v="2018-10-03T00:00:00"/>
    <n v="1"/>
  </r>
  <r>
    <d v="2018-10-02T00:00:00"/>
    <s v="GISET-D1508-A0 (PLANCHE 16 - ASSAINISSEMENT PROFIL EN LONG SENS 2 - DU PK 15+000 AU PK 16+000)"/>
    <x v="12"/>
    <s v="A0 (PLANCHE 16"/>
    <s v="A0"/>
    <s v="PLO"/>
    <m/>
    <s v="DIF_002291"/>
    <s v="DPDTE-B-045"/>
    <x v="9"/>
    <d v="2018-10-15T00:00:00"/>
    <d v="2018-10-03T00:00:00"/>
    <n v="1"/>
  </r>
  <r>
    <d v="2018-10-02T00:00:00"/>
    <s v="GISEN-E0820-B0 (PIF 00224 - IMPLANTATION - VUE EN PLAN - COUPE LONGITUDINALE - COFFRAGE)"/>
    <x v="15"/>
    <s v="B0 (PIF 00224 "/>
    <s v="B0"/>
    <s v="PIM"/>
    <m/>
    <s v="DIF_002292"/>
    <s v="DPDTE-B-032"/>
    <x v="9"/>
    <d v="2018-10-09T00:00:00"/>
    <d v="2018-10-03T00:00:00"/>
    <n v="1"/>
  </r>
  <r>
    <d v="2018-10-02T00:00:00"/>
    <s v="GISEN-E0821-B1 (PIF 00224 - COUPE TRANSVERSALE - DETAILS)"/>
    <x v="15"/>
    <s v="B1 (PIF 00224 "/>
    <s v="B1"/>
    <s v="PCO"/>
    <m/>
    <s v="DIF_002292"/>
    <s v="DPDTE-B-032"/>
    <x v="9"/>
    <d v="2018-10-09T00:00:00"/>
    <d v="2018-10-03T00:00:00"/>
    <n v="1"/>
  </r>
  <r>
    <d v="2018-10-02T00:00:00"/>
    <s v="GISEN-E0822-B0 (PIF 00224 - CULEE C1 - COFFRAGE 1/2)"/>
    <x v="15"/>
    <s v="B0 (PIF 00224 "/>
    <s v="B0"/>
    <s v="PCO"/>
    <m/>
    <s v="DIF_002292"/>
    <s v="DPDTE-B-032"/>
    <x v="9"/>
    <d v="2018-10-09T00:00:00"/>
    <d v="2018-10-03T00:00:00"/>
    <n v="1"/>
  </r>
  <r>
    <d v="2018-10-02T00:00:00"/>
    <s v="GISEN-E0823-B0 (PIF 00224 - CULEE C1 - COFFRAGE 2/2)"/>
    <x v="15"/>
    <s v="B0 (PIF 00224 "/>
    <s v="B0"/>
    <s v="PCO"/>
    <m/>
    <s v="DIF_002292"/>
    <s v="DPDTE-B-032"/>
    <x v="9"/>
    <d v="2018-10-09T00:00:00"/>
    <d v="2018-10-03T00:00:00"/>
    <n v="1"/>
  </r>
  <r>
    <d v="2018-10-02T00:00:00"/>
    <s v="GISEN-E0824-B0 (PIF 00224 - CULEE C4 - COFFRAGE 1/2)"/>
    <x v="15"/>
    <s v="B0 (PIF 00224 "/>
    <s v="B0"/>
    <s v="PCO"/>
    <m/>
    <s v="DIF_002292"/>
    <s v="DPDTE-B-032"/>
    <x v="9"/>
    <d v="2018-10-09T00:00:00"/>
    <d v="2018-10-03T00:00:00"/>
    <n v="1"/>
  </r>
  <r>
    <d v="2018-10-02T00:00:00"/>
    <s v="GISEN-E0825-B0 (PIF 00224 - CULEE C4 - COFFRAGE 2/2)"/>
    <x v="15"/>
    <s v="B0 (PIF 00224 "/>
    <s v="B0"/>
    <s v="PCO"/>
    <m/>
    <s v="DIF_002292"/>
    <s v="DPDTE-B-032"/>
    <x v="9"/>
    <d v="2018-10-09T00:00:00"/>
    <d v="2018-10-03T00:00:00"/>
    <n v="1"/>
  </r>
  <r>
    <d v="2018-10-02T00:00:00"/>
    <s v="GISEN-E0826-B1 (PIF 00224 - PILE P2 - COFFRAGE)"/>
    <x v="15"/>
    <s v="B1 (PIF 00224 "/>
    <s v="B1"/>
    <s v="PCO"/>
    <m/>
    <s v="DIF_002292"/>
    <s v="DPDTE-B-032"/>
    <x v="9"/>
    <d v="2018-10-09T00:00:00"/>
    <d v="2018-10-03T00:00:00"/>
    <n v="1"/>
  </r>
  <r>
    <d v="2018-10-02T00:00:00"/>
    <s v="GISEN-E0827-B1 (PIF 00224 - PILE P3 - COFFRAGE)"/>
    <x v="15"/>
    <s v="B1 (PIF 00224 "/>
    <s v="B1"/>
    <s v="PCO"/>
    <m/>
    <s v="DIF_002292"/>
    <s v="DPDTE-B-032"/>
    <x v="9"/>
    <d v="2018-10-09T00:00:00"/>
    <d v="2018-10-03T00:00:00"/>
    <n v="1"/>
  </r>
  <r>
    <d v="2018-10-02T00:00:00"/>
    <s v="GISEN-E0828-B1 (PIF 00224 - ENTRETOISES - COFFRAGE)"/>
    <x v="15"/>
    <s v="B1 (PIF 00224 "/>
    <s v="B1"/>
    <s v="PCO"/>
    <m/>
    <s v="DIF_002292"/>
    <s v="DPDTE-B-032"/>
    <x v="9"/>
    <d v="2018-10-09T00:00:00"/>
    <d v="2018-10-03T00:00:00"/>
    <n v="1"/>
  </r>
  <r>
    <d v="2018-10-02T00:00:00"/>
    <s v="GISEN-E0829-B1 (PIF 00224 - TABLIER ET CALEPINAGE DES POUTRES - COFFRAGE)"/>
    <x v="15"/>
    <s v="B1 (PIF 00224 "/>
    <s v="B1"/>
    <s v="PCO"/>
    <m/>
    <s v="DIF_002292"/>
    <s v="DPDTE-B-032"/>
    <x v="9"/>
    <d v="2018-10-09T00:00:00"/>
    <d v="2018-10-03T00:00:00"/>
    <n v="1"/>
  </r>
  <r>
    <d v="2018-10-02T00:00:00"/>
    <s v="GISET-D2101-A0 (PLANCHE 22 - VUE EN PLAN DU PK 21+000 AU PK 22+000)"/>
    <x v="12"/>
    <s v="A0 (PLANCHE 22"/>
    <s v="A0"/>
    <s v="PEN"/>
    <m/>
    <s v="DIF_002293"/>
    <s v="DPDTE-B-043"/>
    <x v="9"/>
    <d v="2018-10-15T00:00:00"/>
    <d v="2018-10-03T00:00:00"/>
    <n v="1"/>
  </r>
  <r>
    <d v="2018-10-02T00:00:00"/>
    <s v="GISET-D2103-A0 (PLANCHE 22 - PROFILS EN TRAVERS - DU PK 21+000 AU PK 22+000)"/>
    <x v="12"/>
    <s v="A0 (PLANCHE 22"/>
    <s v="A0"/>
    <s v="PTR"/>
    <m/>
    <s v="DIF_002293"/>
    <s v="DPDTE-B-043"/>
    <x v="9"/>
    <d v="2018-10-15T00:00:00"/>
    <d v="2018-10-03T00:00:00"/>
    <n v="1"/>
  </r>
  <r>
    <d v="2018-10-02T00:00:00"/>
    <s v="GISET-D2104-A0 (PLANCHE 22 - LISTAGES GEOMETRIQUES - DU PK 21+000 AU PK 22+000)"/>
    <x v="12"/>
    <s v="A0 (PLANCHE 22"/>
    <s v="A0"/>
    <s v="PIM"/>
    <m/>
    <s v="DIF_002293"/>
    <s v="DPDTE-B-043"/>
    <x v="9"/>
    <d v="2018-10-15T00:00:00"/>
    <d v="2018-10-03T00:00:00"/>
    <n v="1"/>
  </r>
  <r>
    <d v="2018-10-02T00:00:00"/>
    <s v="GISET-D2106-A0 (PLANCHE 22 - ASSAINISSEMENT LISTING IMPLANTATION - DU PK 21+000 AU PK 22+000)"/>
    <x v="12"/>
    <s v="A0 (PLANCHE 22"/>
    <s v="A0"/>
    <s v="PIM"/>
    <m/>
    <s v="DIF_002293"/>
    <s v="DPDTE-B-043"/>
    <x v="9"/>
    <d v="2018-10-15T00:00:00"/>
    <d v="2018-10-03T00:00:00"/>
    <n v="1"/>
  </r>
  <r>
    <d v="2018-10-02T00:00:00"/>
    <s v="GISET-D2107-A0 (PLANCHE 22 - ASSAINISSEMENT PROFIL EN LONG SENS 1 - DU PK 21+000 AU PK 22+000)"/>
    <x v="12"/>
    <s v="A0 (PLANCHE 22"/>
    <s v="A0"/>
    <s v="PLO"/>
    <m/>
    <s v="DIF_002293"/>
    <s v="DPDTE-B-043"/>
    <x v="9"/>
    <d v="2018-10-15T00:00:00"/>
    <d v="2018-10-03T00:00:00"/>
    <n v="1"/>
  </r>
  <r>
    <d v="2018-10-02T00:00:00"/>
    <s v="GISET-D2108-A0 (PLANCHE 22 - ASSAINISSEMENT PROFIL EN LONG SENS 2 - DU PK 21+000 AU PK 22+000)"/>
    <x v="12"/>
    <s v="A0 (PLANCHE 22"/>
    <s v="A0"/>
    <s v="PLO"/>
    <m/>
    <s v="DIF_002293"/>
    <s v="DPDTE-B-043"/>
    <x v="9"/>
    <d v="2018-10-15T00:00:00"/>
    <d v="2018-10-03T00:00:00"/>
    <n v="1"/>
  </r>
  <r>
    <d v="2018-10-02T00:00:00"/>
    <s v="GISET-D2401-A0 (PLANCHE 25 - VUE EN PLAN DU PK 24+000 AU PK 25+000)"/>
    <x v="12"/>
    <s v="A0 (PLANCHE 25"/>
    <s v="A0"/>
    <s v="PEN"/>
    <m/>
    <s v="DIF_002294"/>
    <s v="DPDTE-B-043"/>
    <x v="9"/>
    <d v="2018-10-15T00:00:00"/>
    <d v="2018-10-03T00:00:00"/>
    <n v="1"/>
  </r>
  <r>
    <d v="2018-10-02T00:00:00"/>
    <s v="GISET-D2403-A0 (PLANCHE 25 - PROFILS EN TRAVERS - DU PK 24+000 AU PK 25+000)"/>
    <x v="12"/>
    <s v="A0 (PLANCHE 25"/>
    <s v="A0"/>
    <s v="PTR"/>
    <m/>
    <s v="DIF_002294"/>
    <s v="DPDTE-B-043"/>
    <x v="9"/>
    <d v="2018-10-15T00:00:00"/>
    <d v="2018-10-03T00:00:00"/>
    <n v="1"/>
  </r>
  <r>
    <d v="2018-10-02T00:00:00"/>
    <s v="GISET-D2404-A0 (PLANCHE 25 - LISTAGES GEOMETRIQUES - DU PK 24+000 AU PK 25+000)"/>
    <x v="12"/>
    <s v="A0 (PLANCHE 25"/>
    <s v="A0"/>
    <s v="PIM"/>
    <m/>
    <s v="DIF_002294"/>
    <s v="DPDTE-B-043"/>
    <x v="9"/>
    <d v="2018-10-15T00:00:00"/>
    <d v="2018-10-03T00:00:00"/>
    <n v="1"/>
  </r>
  <r>
    <d v="2018-10-02T00:00:00"/>
    <s v="GISET-D2406-A0 (PLANCHE 25 - ASSAINISSEMENT LISTING IMPLANTATION - DU PK 24+000 AU PK 25+000)"/>
    <x v="12"/>
    <s v="A0 (PLANCHE 25"/>
    <s v="A0"/>
    <s v="PIM"/>
    <m/>
    <s v="DIF_002294"/>
    <s v="DPDTE-B-043"/>
    <x v="9"/>
    <d v="2018-10-15T00:00:00"/>
    <d v="2018-10-03T00:00:00"/>
    <n v="1"/>
  </r>
  <r>
    <d v="2018-10-02T00:00:00"/>
    <s v="GISET-D2407-A0 (PLANCHE 25 - ASSAINISSEMENT PROFIL EN LONG SENS 1 - DU PK 24+000 AU PK 25+000)"/>
    <x v="12"/>
    <s v="A0 (PLANCHE 25"/>
    <s v="A0"/>
    <s v="PLO"/>
    <m/>
    <s v="DIF_002294"/>
    <s v="DPDTE-B-043"/>
    <x v="9"/>
    <d v="2018-10-15T00:00:00"/>
    <d v="2018-10-03T00:00:00"/>
    <n v="1"/>
  </r>
  <r>
    <d v="2018-10-02T00:00:00"/>
    <s v="GISET-D2408-A0 (PLANCHE 25 - ASSAINISSEMENT PROFIL EN LONG SENS 2 - DU PK 24+000 AU PK 25+000)"/>
    <x v="12"/>
    <s v="A0 (PLANCHE 25"/>
    <s v="A0"/>
    <s v="PLO"/>
    <m/>
    <s v="DIF_002294"/>
    <s v="DPDTE-B-043"/>
    <x v="9"/>
    <d v="2018-10-15T00:00:00"/>
    <d v="2018-10-03T00:00:00"/>
    <n v="1"/>
  </r>
  <r>
    <d v="2018-10-02T00:00:00"/>
    <s v="GISET-R3701-A0 (RDT 01989 - ITINERAIRE PROMENEURS / FAUNE - PLAN D'ENSEMBLE)"/>
    <x v="12"/>
    <s v="A0 (RDT 01989 "/>
    <s v="A0"/>
    <s v="PEN"/>
    <m/>
    <s v="DIF_002295"/>
    <s v="DPDTE-B-043"/>
    <x v="9"/>
    <d v="2018-10-15T00:00:00"/>
    <d v="2018-10-03T00:00:00"/>
    <n v="1"/>
  </r>
  <r>
    <d v="2018-10-02T00:00:00"/>
    <s v="GISET-R3702-A0 (RDT 01989 - ITINERAIRE PROMENEURS / FAUNE - PROFIL EN LONG)"/>
    <x v="12"/>
    <s v="A0 (RDT 01989 "/>
    <s v="A0"/>
    <s v="PLO"/>
    <m/>
    <s v="DIF_002295"/>
    <s v="DPDTE-B-043"/>
    <x v="9"/>
    <d v="2018-10-15T00:00:00"/>
    <d v="2018-10-03T00:00:00"/>
    <n v="1"/>
  </r>
  <r>
    <d v="2018-10-02T00:00:00"/>
    <s v="GISET-R3703-A0 (RDT 01989 - ITINERAIRE PROMENEURS / FAUNE - PROFILS EN TRAVERS)"/>
    <x v="12"/>
    <s v="A0 (RDT 01989 "/>
    <s v="A0"/>
    <s v="PTR"/>
    <m/>
    <s v="DIF_002295"/>
    <s v="DPDTE-B-043"/>
    <x v="9"/>
    <d v="2018-10-15T00:00:00"/>
    <d v="2018-10-03T00:00:00"/>
    <n v="1"/>
  </r>
  <r>
    <d v="2018-10-02T00:00:00"/>
    <s v="GISET-R3704-A0 (RDT 01989 - ITINERAIRE PROMENEURS / FAUNE - LISTAGES GEOMETRIQUES)"/>
    <x v="12"/>
    <s v="A0 (RDT 01989 "/>
    <s v="A0"/>
    <s v="PIM"/>
    <m/>
    <s v="DIF_002295"/>
    <s v="DPDTE-B-043"/>
    <x v="9"/>
    <d v="2018-10-15T00:00:00"/>
    <d v="2018-10-03T00:00:00"/>
    <n v="1"/>
  </r>
  <r>
    <d v="2018-10-02T00:00:00"/>
    <s v="GILAB-R0010-A0 (RAPPORT DE CONVENANCE - EQIOM HOERDT FORMULE Q7 - TABLIERS / HOURDIS / TRAVERSES)"/>
    <x v="21"/>
    <s v="A0 (RAPPORT DE"/>
    <s v="A0"/>
    <s v="RAP"/>
    <m/>
    <s v="DIF_002296"/>
    <s v="DPQSE-B-013"/>
    <x v="12"/>
    <d v="2018-10-15T00:00:00"/>
    <d v="2018-10-08T00:00:00"/>
    <n v="1"/>
  </r>
  <r>
    <d v="2018-10-02T00:00:00"/>
    <s v="GILAB-R0011-A0 (RAPPORT DE CONVENANCE - EQIOM ERGERSHEIM FORMULE Q7 - TABLIERS / HOURDIS / TRAVERSES)"/>
    <x v="21"/>
    <s v="A0 (RAPPORT DE"/>
    <s v="A0"/>
    <s v="RAP"/>
    <m/>
    <s v="DIF_002297"/>
    <s v="DPQSE-B-013"/>
    <x v="12"/>
    <d v="2018-10-15T00:00:00"/>
    <d v="2018-10-08T00:00:00"/>
    <n v="1"/>
  </r>
  <r>
    <d v="2018-10-02T00:00:00"/>
    <s v="GILAB-R0012-A0 (RAPPORT DE CONVENANCE - EQIOM STEINBOURG FORMULE Q7 - TABLIERS / HOURDIS / TRAVERSES)"/>
    <x v="21"/>
    <s v="A0 (RAPPORT DE"/>
    <s v="A0"/>
    <s v="RAP"/>
    <m/>
    <s v="DIF_002298"/>
    <s v="DPQSE-B-013"/>
    <x v="12"/>
    <d v="2018-10-15T00:00:00"/>
    <d v="2018-10-08T00:00:00"/>
    <n v="1"/>
  </r>
  <r>
    <d v="2018-10-02T00:00:00"/>
    <s v="GISET-R3401-A0 (DHD 01848 - LEISBACH - ITINEAIRE AGRICOLE / FAUNE - PLAN D'ENSEMBLE)"/>
    <x v="12"/>
    <s v="A0 (DHD 01848 "/>
    <s v="A0"/>
    <s v="PEN"/>
    <m/>
    <s v="DIF_002299"/>
    <s v="DPDTE-B-043"/>
    <x v="9"/>
    <d v="2018-10-15T00:00:00"/>
    <d v="2018-10-03T00:00:00"/>
    <n v="1"/>
  </r>
  <r>
    <d v="2018-10-02T00:00:00"/>
    <s v="GISET-R3402-A0 (DHD 01848 - LEISBACH - ITINERAIRE AGRICOLE / FAUNE - PROFIL EN LONG)"/>
    <x v="12"/>
    <s v="A0 (DHD 01848 "/>
    <s v="A0"/>
    <s v="PLO"/>
    <m/>
    <s v="DIF_002299"/>
    <s v="DPDTE-B-043"/>
    <x v="9"/>
    <d v="2018-10-15T00:00:00"/>
    <d v="2018-10-03T00:00:00"/>
    <n v="1"/>
  </r>
  <r>
    <d v="2018-10-02T00:00:00"/>
    <s v="GISET-R3403-A0 (DHD 01848 - LEISBACH - ITINERAIRE AGRICOLE / FAUNE - PROFILS EN TRAVERS)"/>
    <x v="12"/>
    <s v="A0 (DHD 01848 "/>
    <s v="A0"/>
    <s v="PTR"/>
    <m/>
    <s v="DIF_002299"/>
    <s v="DPDTE-B-043"/>
    <x v="9"/>
    <d v="2018-10-15T00:00:00"/>
    <d v="2018-10-03T00:00:00"/>
    <n v="1"/>
  </r>
  <r>
    <d v="2018-10-02T00:00:00"/>
    <s v="GISET-R3404-A0 (DHD 01848 - LEISBACH - ITINERAIRE AGRICOLE / FAUNE - LISTAGES GEOMETRIQUES)"/>
    <x v="12"/>
    <s v="A0 (DHD 01848 "/>
    <s v="A0"/>
    <s v="PIM"/>
    <m/>
    <s v="DIF_002299"/>
    <s v="DPDTE-B-043"/>
    <x v="9"/>
    <d v="2018-10-15T00:00:00"/>
    <d v="2018-10-03T00:00:00"/>
    <n v="1"/>
  </r>
  <r>
    <d v="2018-10-02T00:00:00"/>
    <s v="GISET-D2501-A0 (PLANCHE 26 - VUE EN PLAN DU PK 25+000 AU PK 25+632)"/>
    <x v="12"/>
    <s v="A0 (PLANCHE 26"/>
    <s v="A0"/>
    <s v="PEN"/>
    <m/>
    <s v="DIF_002300"/>
    <s v="DPDTE-B-043"/>
    <x v="9"/>
    <d v="2018-10-15T00:00:00"/>
    <d v="2018-10-03T00:00:00"/>
    <n v="1"/>
  </r>
  <r>
    <d v="2018-10-02T00:00:00"/>
    <s v="GISET-D2503-A0 (PLANCHE 26 - PROFILS EN TRAVERS - DU PK 25+000 AU PK 25+632)"/>
    <x v="12"/>
    <s v="A0 (PLANCHE 26"/>
    <s v="A0"/>
    <s v="PTR"/>
    <m/>
    <s v="DIF_002300"/>
    <s v="DPDTE-B-043"/>
    <x v="9"/>
    <d v="2018-10-15T00:00:00"/>
    <d v="2018-10-03T00:00:00"/>
    <n v="1"/>
  </r>
  <r>
    <d v="2018-10-02T00:00:00"/>
    <s v="GISET-D2504-A0 (PLANCHE 26 - LISTAGES GEOMETRIQUES - DU PK 25+000 AU PK 25+632)"/>
    <x v="12"/>
    <s v="A0 (PLANCHE 26"/>
    <s v="A0"/>
    <s v="PIM"/>
    <m/>
    <s v="DIF_002300"/>
    <s v="DPDTE-B-043"/>
    <x v="9"/>
    <d v="2018-10-15T00:00:00"/>
    <d v="2018-10-03T00:00:00"/>
    <n v="1"/>
  </r>
  <r>
    <d v="2018-10-02T00:00:00"/>
    <s v="GISET-D2506-A0 (PLANCHE 26 - ASSAINISSEMENT LISTING IMPLANTATION - DU PK 25+000 AU PK 25+632)"/>
    <x v="12"/>
    <s v="A0 (PLANCHE 26"/>
    <s v="A0"/>
    <s v="PIM"/>
    <m/>
    <s v="DIF_002300"/>
    <s v="DPDTE-B-043"/>
    <x v="9"/>
    <d v="2018-10-15T00:00:00"/>
    <d v="2018-10-03T00:00:00"/>
    <n v="1"/>
  </r>
  <r>
    <d v="2018-10-02T00:00:00"/>
    <s v="GISET-D2507-A0 (PLANCHE 26 - ASSAINISSEMENT PROFIL EN LONG SENS 1 - DU PK 25+000 AU PK 25+632)"/>
    <x v="12"/>
    <s v="A0 (PLANCHE 26"/>
    <s v="A0"/>
    <s v="PLO"/>
    <m/>
    <s v="DIF_002300"/>
    <s v="DPDTE-B-043"/>
    <x v="9"/>
    <d v="2018-10-15T00:00:00"/>
    <d v="2018-10-03T00:00:00"/>
    <n v="1"/>
  </r>
  <r>
    <d v="2018-10-02T00:00:00"/>
    <s v="GISET-D2508-A0 (PLANCHE 26 - ASSAINISSEMENT PROFIL EN LONG SENS 2 - DU PK 25+000 AU PK 25+632)"/>
    <x v="12"/>
    <s v="A0 (PLANCHE 26"/>
    <s v="A0"/>
    <s v="PLO"/>
    <m/>
    <s v="DIF_002300"/>
    <s v="DPDTE-B-043"/>
    <x v="9"/>
    <d v="2018-10-15T00:00:00"/>
    <d v="2018-10-03T00:00:00"/>
    <n v="1"/>
  </r>
  <r>
    <d v="2018-10-02T00:00:00"/>
    <s v="GIMAT-E0610-A3 (TRANCHEE COUVERTE DE VENDENHEIM - NOTE D'HYPOTHESES SPECIFIQUES)"/>
    <x v="9"/>
    <s v="A3 (TRANCHEE C"/>
    <s v="A3"/>
    <s v="HYP"/>
    <m/>
    <s v="DIF_002301"/>
    <s v="DPDTE-B-028"/>
    <x v="9"/>
    <d v="2018-10-15T00:00:00"/>
    <d v="2018-10-03T00:00:00"/>
    <n v="1"/>
  </r>
  <r>
    <d v="2018-10-02T00:00:00"/>
    <s v="GIGCL-PE103-A0 (PES - REALISATION DES CHEVETRES DE CULEE (Y COMPRIS POSE DE LA PARTIE BASSE DES MURS EN AILE) DES PRAD)"/>
    <x v="2"/>
    <s v="A0 (PES - REAL"/>
    <s v="A0"/>
    <s v="PES"/>
    <m/>
    <s v="DIF_002302"/>
    <s v="DPQSE-B-018"/>
    <x v="13"/>
    <d v="2018-10-12T00:00:00"/>
    <d v="2018-10-09T00:00:00"/>
    <n v="1"/>
  </r>
  <r>
    <d v="2018-10-02T00:00:00"/>
    <s v="GISOA-E0210-D0 (VIADUC DE VENDENHEIM - NOTE D'HYPOTHESES GENIE CIVIL)"/>
    <x v="22"/>
    <s v="D0 (VIADUC DE "/>
    <s v="D0"/>
    <s v="HYP"/>
    <m/>
    <s v="DIF_002305"/>
    <s v="DPDTE-B-031"/>
    <x v="9"/>
    <d v="2018-10-09T00:00:00"/>
    <d v="2018-10-03T00:00:00"/>
    <n v="1"/>
  </r>
  <r>
    <d v="2018-10-02T00:00:00"/>
    <s v="GISOA-E0218-B0 (VIADUC DE VENDENHEIM - TABLIER SUD - SYNTHESE DES SOLLICITATIONS EN TETE DE PIEUX DES PILES)"/>
    <x v="22"/>
    <s v="B0 (VIADUC DE "/>
    <s v="B0"/>
    <s v="NDC"/>
    <m/>
    <s v="DIF_002305"/>
    <s v="DPDTE-B-031"/>
    <x v="9"/>
    <d v="2018-10-09T00:00:00"/>
    <d v="2018-10-03T00:00:00"/>
    <n v="1"/>
  </r>
  <r>
    <d v="2018-10-02T00:00:00"/>
    <s v="GISOA-E0220-B0 (VIADUC DE VENDENHEIM - TABLIER SUD - SEMELLES DES PILES)"/>
    <x v="22"/>
    <s v="B0 (VIADUC DE "/>
    <s v="B0"/>
    <s v="NDC"/>
    <m/>
    <s v="DIF_002305"/>
    <s v="DPDTE-B-031"/>
    <x v="9"/>
    <d v="2018-10-09T00:00:00"/>
    <d v="2018-10-03T00:00:00"/>
    <n v="1"/>
  </r>
  <r>
    <d v="2018-10-02T00:00:00"/>
    <s v="GISOA-E0230-B0 (VIADUC DE VENDENHEIM - TABLIER NORD - SEMELLES DES PILES)"/>
    <x v="22"/>
    <s v="B0 (VIADUC DE "/>
    <s v="B0"/>
    <s v="NDC"/>
    <m/>
    <s v="DIF_002305"/>
    <s v="DPDTE-B-031"/>
    <x v="9"/>
    <d v="2018-10-09T00:00:00"/>
    <d v="2018-10-03T00:00:00"/>
    <n v="1"/>
  </r>
  <r>
    <d v="2018-10-02T00:00:00"/>
    <s v="GISOA-E0232-B0 (VIADUC DE VENDENHEIM - TABLIER SUD ET NORD - CULEE C0 - SYNTHESE DES SOLLICITATIONS EN TETE DE PIEUX)"/>
    <x v="22"/>
    <s v="B0 (VIADUC DE "/>
    <s v="B0"/>
    <s v="NDC"/>
    <m/>
    <s v="DIF_002305"/>
    <s v="DPDTE-B-031"/>
    <x v="9"/>
    <d v="2018-10-09T00:00:00"/>
    <d v="2018-10-03T00:00:00"/>
    <n v="1"/>
  </r>
  <r>
    <d v="2018-10-02T00:00:00"/>
    <s v="GISOA-E0233-B0 (VIADUC DE VENDENHEIM - TABLIER SUD ET NORD - CULEE C8 - SYNTHESE DES SOLLICITATIONS EN TETE DE PIEUX)"/>
    <x v="22"/>
    <s v="B0 (VIADUC DE "/>
    <s v="B0"/>
    <s v="NDC"/>
    <m/>
    <s v="DIF_002305"/>
    <s v="DPDTE-B-031"/>
    <x v="9"/>
    <d v="2018-10-09T00:00:00"/>
    <d v="2018-10-03T00:00:00"/>
    <n v="1"/>
  </r>
  <r>
    <d v="2018-10-02T00:00:00"/>
    <s v="GIECM-E0327-B0 (VIADUC DE VENDENHEIM - TABLIER NORD - ELEMENTS TRANSVERSAUX)"/>
    <x v="19"/>
    <s v="B0 (VIADUC DE "/>
    <s v="B0"/>
    <s v="NDC"/>
    <m/>
    <s v="DIF_002306"/>
    <s v="DPDTE-B-031"/>
    <x v="9"/>
    <d v="2018-10-09T00:00:00"/>
    <d v="2018-10-03T00:00:00"/>
    <n v="1"/>
  </r>
  <r>
    <d v="2018-10-03T00:00:00"/>
    <s v="GIEXT-ING04-A1 (PES - PIF 00529 - AUSCULTATION AUTOMATISEE DES VOIES A DUPPIGHEIM)"/>
    <x v="6"/>
    <s v="A1 (PES - PIF "/>
    <s v="A1"/>
    <s v="PES"/>
    <m/>
    <s v="DIF_002309"/>
    <s v="DPQSE-B-018"/>
    <x v="14"/>
    <d v="2018-10-15T00:00:00"/>
    <d v="2018-10-10T00:00:00"/>
    <n v="1"/>
  </r>
  <r>
    <d v="2018-10-03T00:00:00"/>
    <s v="GISET-R3801-A0 (RDT 02051 - MIXTE AGRICOLE / FAUNE - VUE EN PLAN)"/>
    <x v="12"/>
    <s v="A0 (RDT 02051 "/>
    <s v="A0"/>
    <s v="PEN"/>
    <m/>
    <s v="DIF_002311"/>
    <s v="DPDTE-B-043"/>
    <x v="10"/>
    <d v="2018-10-16T00:00:00"/>
    <d v="2018-10-04T00:00:00"/>
    <n v="1"/>
  </r>
  <r>
    <d v="2018-10-03T00:00:00"/>
    <s v="GISET-R3802-A0 (RDT 02051 - MIXTE AGRICOLE / FAUNE - PROFIL EN LONG)"/>
    <x v="12"/>
    <s v="A0 (RDT 02051 "/>
    <s v="A0"/>
    <s v="PLO"/>
    <m/>
    <s v="DIF_002311"/>
    <s v="DPDTE-B-043"/>
    <x v="10"/>
    <d v="2018-10-16T00:00:00"/>
    <d v="2018-10-04T00:00:00"/>
    <n v="1"/>
  </r>
  <r>
    <d v="2018-10-03T00:00:00"/>
    <s v="GISET-R3803-A0 (RDT 02051 - MIXTE AGRICOLE / FAUNE - PROFILS EN TRAVERS)"/>
    <x v="12"/>
    <s v="A0 (RDT 02051 "/>
    <s v="A0"/>
    <s v="PTR"/>
    <m/>
    <s v="DIF_002311"/>
    <s v="DPDTE-B-043"/>
    <x v="10"/>
    <d v="2018-10-16T00:00:00"/>
    <d v="2018-10-04T00:00:00"/>
    <n v="1"/>
  </r>
  <r>
    <d v="2018-10-03T00:00:00"/>
    <s v="GISET-R3804-A0 (RDT 02051 - MIXTE AGRICOLE / FAUNE - LISTAGES GEOMETRIQUES)"/>
    <x v="12"/>
    <s v="A0 (RDT 02051 "/>
    <s v="A0"/>
    <s v="PIM"/>
    <m/>
    <s v="DIF_002311"/>
    <s v="DPDTE-B-043"/>
    <x v="10"/>
    <d v="2018-10-16T00:00:00"/>
    <d v="2018-10-04T00:00:00"/>
    <n v="1"/>
  </r>
  <r>
    <d v="2018-10-03T00:00:00"/>
    <s v="GISET-D2001-A0 (PLANCHE 21 - VUE EN PLAN DU PK 20+000 AU PK 21+000)"/>
    <x v="12"/>
    <s v="A0 (PLANCHE 21"/>
    <s v="A0"/>
    <s v="PEN"/>
    <m/>
    <s v="DIF_002312"/>
    <s v="DPDTE-B-043"/>
    <x v="10"/>
    <d v="2018-10-16T00:00:00"/>
    <d v="2018-10-04T00:00:00"/>
    <n v="1"/>
  </r>
  <r>
    <d v="2018-10-03T00:00:00"/>
    <s v="GISET-D2003-A0 (PLANCHE 21 - PROFILS EN TRAVERS - DU PK 20+000 AU PK 21+000)"/>
    <x v="12"/>
    <s v="A0 (PLANCHE 21"/>
    <s v="A0"/>
    <s v="PTR"/>
    <m/>
    <s v="DIF_002312"/>
    <s v="DPDTE-B-043"/>
    <x v="10"/>
    <d v="2018-10-16T00:00:00"/>
    <d v="2018-10-04T00:00:00"/>
    <n v="1"/>
  </r>
  <r>
    <d v="2018-10-03T00:00:00"/>
    <s v="GISET-D2004-A0 (PLANCHE 21 - LISTAGES GEOMETRIQUES - DU PK 20+000 AU PK 21+000)"/>
    <x v="12"/>
    <s v="A0 (PLANCHE 21"/>
    <s v="A0"/>
    <s v="PIM"/>
    <m/>
    <s v="DIF_002312"/>
    <s v="DPDTE-B-043"/>
    <x v="10"/>
    <d v="2018-10-16T00:00:00"/>
    <d v="2018-10-04T00:00:00"/>
    <n v="1"/>
  </r>
  <r>
    <d v="2018-10-03T00:00:00"/>
    <s v="GISET-D2006-A0 (PLANCHE 21 - ASSAINISSEMENT LISTING IMPLANTATION - DU PK 20+000 AU PK 21+000)"/>
    <x v="12"/>
    <s v="A0 (PLANCHE 21"/>
    <s v="A0"/>
    <s v="PIM"/>
    <m/>
    <s v="DIF_002312"/>
    <s v="DPDTE-B-043"/>
    <x v="10"/>
    <d v="2018-10-16T00:00:00"/>
    <d v="2018-10-04T00:00:00"/>
    <n v="1"/>
  </r>
  <r>
    <d v="2018-10-03T00:00:00"/>
    <s v="GISET-D2007-A0 (PLANCHE 21 - ASSAINISSEMENT PROFIL EN LONG SENS 1 - DU PK 20+000 AU PK 21+000)"/>
    <x v="12"/>
    <s v="A0 (PLANCHE 21"/>
    <s v="A0"/>
    <s v="PLO"/>
    <m/>
    <s v="DIF_002312"/>
    <s v="DPDTE-B-043"/>
    <x v="10"/>
    <d v="2018-10-16T00:00:00"/>
    <d v="2018-10-04T00:00:00"/>
    <n v="1"/>
  </r>
  <r>
    <d v="2018-10-03T00:00:00"/>
    <s v="GISET-D2008-A0 (PLANCHE 21 - ASSAINISSEMENT PROFIL EN LONG SENS 2 - DU PK 20+000 AU PK 21+000)"/>
    <x v="12"/>
    <s v="A0 (PLANCHE 21"/>
    <s v="A0"/>
    <s v="PLO"/>
    <m/>
    <s v="DIF_002312"/>
    <s v="DPDTE-B-043"/>
    <x v="10"/>
    <d v="2018-10-16T00:00:00"/>
    <d v="2018-10-04T00:00:00"/>
    <n v="1"/>
  </r>
  <r>
    <d v="2018-10-03T00:00:00"/>
    <s v="GISET-D1001-A0 (PLANCHE 11 - VUE EN PLAN - DU PK 10+000 AU PK 11+000)"/>
    <x v="12"/>
    <s v="A0 (PLANCHE 11"/>
    <s v="A0"/>
    <s v="PEN"/>
    <m/>
    <s v="DIF_002313"/>
    <s v="DPDTE-B-043"/>
    <x v="10"/>
    <d v="2018-10-16T00:00:00"/>
    <d v="2018-10-04T00:00:00"/>
    <n v="1"/>
  </r>
  <r>
    <d v="2018-10-03T00:00:00"/>
    <s v="GISET-D1003-A0 (PLANCHE 11 - PROFILS EN TRAVERS - DU PK 10+000 AU PK 11+000)"/>
    <x v="12"/>
    <s v="A0 (PLANCHE 11"/>
    <s v="A0"/>
    <s v="PTR"/>
    <m/>
    <s v="DIF_002313"/>
    <s v="DPDTE-B-043"/>
    <x v="10"/>
    <d v="2018-10-16T00:00:00"/>
    <d v="2018-10-04T00:00:00"/>
    <n v="1"/>
  </r>
  <r>
    <d v="2018-10-03T00:00:00"/>
    <s v="GISET-D1004-A0 (PLANCHE 11 - LISTAGES GEOMETRIQUES - DU PK 10+000 AU PK 11+000)"/>
    <x v="12"/>
    <s v="A0 (PLANCHE 11"/>
    <s v="A0"/>
    <s v="PIM"/>
    <m/>
    <s v="DIF_002313"/>
    <s v="DPDTE-B-043"/>
    <x v="10"/>
    <d v="2018-10-16T00:00:00"/>
    <d v="2018-10-04T00:00:00"/>
    <n v="1"/>
  </r>
  <r>
    <d v="2018-10-03T00:00:00"/>
    <s v="GISET-D1006-A0 (PLANCHE 11 - ASSAINISSEMENT LISTING IMPLANTATION - DU PK 10+000 AU PK 11+000)"/>
    <x v="12"/>
    <s v="A0 (PLANCHE 11"/>
    <s v="A0"/>
    <s v="PIM"/>
    <m/>
    <s v="DIF_002313"/>
    <s v="DPDTE-B-043"/>
    <x v="10"/>
    <d v="2018-10-16T00:00:00"/>
    <d v="2018-10-04T00:00:00"/>
    <n v="1"/>
  </r>
  <r>
    <d v="2018-10-03T00:00:00"/>
    <s v="GISET-D1007-A0 (PLANCHE 11 - ASSAINISSEMENT PROFIL EN LONG SENS 1 - DU PK PK 10+000 AU PK 11+000)"/>
    <x v="12"/>
    <s v="A0 (PLANCHE 11"/>
    <s v="A0"/>
    <s v="PLO"/>
    <m/>
    <s v="DIF_002313"/>
    <s v="DPDTE-B-043"/>
    <x v="10"/>
    <d v="2018-10-16T00:00:00"/>
    <d v="2018-10-04T00:00:00"/>
    <n v="1"/>
  </r>
  <r>
    <d v="2018-10-03T00:00:00"/>
    <s v="GISET-D1008-A0 (PLANCHE 11 - ASSAINISSEMENT PROFIL EN LONG SENS 2 - DU PK PK 10+000 AU PK 11+000)"/>
    <x v="12"/>
    <s v="A0 (PLANCHE 11"/>
    <s v="A0"/>
    <s v="PLO"/>
    <m/>
    <s v="DIF_002313"/>
    <s v="DPDTE-B-043"/>
    <x v="10"/>
    <d v="2018-10-16T00:00:00"/>
    <d v="2018-10-04T00:00:00"/>
    <n v="1"/>
  </r>
  <r>
    <d v="2018-10-03T00:00:00"/>
    <s v="GIASS-AF002-B0 (DAF - REGARDS DE VISITE Ø300 AU Ø800 - STRADAL)"/>
    <x v="3"/>
    <s v="B0 (DAF - REGA"/>
    <s v="B0"/>
    <s v="DAF"/>
    <m/>
    <s v="DIF_002314"/>
    <s v="DPQSE-B-020"/>
    <x v="12"/>
    <d v="2018-10-11T00:00:00"/>
    <d v="2018-10-08T00:00:00"/>
    <n v="1"/>
  </r>
  <r>
    <d v="2018-10-03T00:00:00"/>
    <s v="GIECM-AF002-A1 (DAF - FORGE NF ACIER POUR PRODUITS PLATS - AG DER DILLINGER HUTTENWERKE)"/>
    <x v="19"/>
    <s v="A1 (DAF - FORG"/>
    <s v="A1"/>
    <s v="DAF"/>
    <m/>
    <s v="DIF_002315"/>
    <s v="DPQSE-B-019"/>
    <x v="12"/>
    <d v="2018-10-11T00:00:00"/>
    <d v="2018-10-08T00:00:00"/>
    <n v="1"/>
  </r>
  <r>
    <d v="2018-10-03T00:00:00"/>
    <s v="GIECM-AF004-A1 (DAF - FORGE NF ACIER POUR PRODUITS PLATS - NLMK CLABECQ SA)"/>
    <x v="19"/>
    <s v="A1 (DAF - FORG"/>
    <s v="A1"/>
    <s v="DAF"/>
    <m/>
    <s v="DIF_002317"/>
    <s v="DPQSE-B-019"/>
    <x v="12"/>
    <d v="2018-10-11T00:00:00"/>
    <d v="2018-10-08T00:00:00"/>
    <n v="1"/>
  </r>
  <r>
    <d v="2018-10-03T00:00:00"/>
    <s v="GIECM-AF003-A1 (DAF - FORGE NF ACIER POUR PRODUITS PLATS - ILSENBURG GROBBLECH)"/>
    <x v="19"/>
    <s v="A1 (DAF - FORG"/>
    <s v="A1"/>
    <s v="DAF"/>
    <m/>
    <s v="DIF_002316"/>
    <s v="DPQSE-B-019"/>
    <x v="12"/>
    <d v="2018-10-11T00:00:00"/>
    <d v="2018-10-08T00:00:00"/>
    <n v="1"/>
  </r>
  <r>
    <d v="2018-10-03T00:00:00"/>
    <s v="GIECM-AF005-A1 (DAF - FORGE NF ACIER POUR PRODUITS PLATS - NLMK DANSTEEL A/S)"/>
    <x v="19"/>
    <s v="A1 (DAF - FORG"/>
    <s v="A1"/>
    <s v="DAF"/>
    <m/>
    <s v="DIF_002318"/>
    <s v="DPQSE-B-019"/>
    <x v="12"/>
    <d v="2018-10-11T00:00:00"/>
    <d v="2018-10-08T00:00:00"/>
    <n v="1"/>
  </r>
  <r>
    <d v="2018-10-03T00:00:00"/>
    <s v="GIECM-AF006-A1 (DAF - FORGE PROFILES NF ACIER - ARCELORMITTAL BELVALDIFFERDANGE SA)"/>
    <x v="19"/>
    <s v="A1 (DAF - FORG"/>
    <s v="A1"/>
    <s v="DAF"/>
    <m/>
    <s v="DIF_002319"/>
    <s v="DPQSE-B-019"/>
    <x v="12"/>
    <d v="2018-10-11T00:00:00"/>
    <d v="2018-10-08T00:00:00"/>
    <n v="1"/>
  </r>
  <r>
    <d v="2018-10-03T00:00:00"/>
    <s v="GISOA-E0278-B0 (VIADUC DE VENDENHEIM - TABLIER NORD - PILES P1 A P6 - SEMELLES - ARMATURES)"/>
    <x v="22"/>
    <s v="B0 (VIADUC DE "/>
    <s v="B0"/>
    <s v="PAR"/>
    <m/>
    <s v="DIF_002320"/>
    <s v="DPDTE-B-031"/>
    <x v="10"/>
    <d v="2018-10-10T00:00:00"/>
    <d v="2018-10-04T00:00:00"/>
    <n v="1"/>
  </r>
  <r>
    <d v="2018-10-03T00:00:00"/>
    <s v="GISOA-E0279-B0 (VIADUC DE VENDENHEIM - TABLIER SUD - PILES P1 A P6 - SEMELLES - ARMATURES)"/>
    <x v="22"/>
    <s v="B0 (VIADUC DE "/>
    <s v="B0"/>
    <s v="PAR"/>
    <m/>
    <s v="DIF_002320"/>
    <s v="DPDTE-B-031"/>
    <x v="10"/>
    <d v="2018-10-10T00:00:00"/>
    <d v="2018-10-04T00:00:00"/>
    <n v="1"/>
  </r>
  <r>
    <d v="2018-10-03T00:00:00"/>
    <s v="GIMAT-E2672-C0 (OHA 02140 - PLAN D'ARMATURES DES ANNEAUX D'EXTREMITES)"/>
    <x v="9"/>
    <s v="C0 (OHA 02140 "/>
    <s v="C0"/>
    <s v="PAR"/>
    <m/>
    <s v="DIF_002322"/>
    <s v="DPDTE-B-032"/>
    <x v="10"/>
    <d v="2018-10-10T00:00:00"/>
    <d v="2018-10-04T00:00:00"/>
    <n v="1"/>
  </r>
  <r>
    <d v="2018-10-04T00:00:00"/>
    <s v="GISEN-E2901-A2 (PIN A0099 - NOTE D'HYPOTHESES GENERALES)"/>
    <x v="15"/>
    <s v="A2 (PIN A0099 "/>
    <s v="A2"/>
    <s v="HYP"/>
    <m/>
    <s v="DIF_002323"/>
    <s v="DPDTE-B-028"/>
    <x v="11"/>
    <d v="2018-10-17T00:00:00"/>
    <d v="2018-10-04T00:00:00"/>
    <n v="1"/>
  </r>
  <r>
    <d v="2018-10-05T00:00:00"/>
    <s v="GIMAT-E0901-B0 (PIF 00293 - NOTE D'HYPOTHESES SPECIFIQUES)"/>
    <x v="9"/>
    <s v="B0 (PIF 00293 "/>
    <s v="B0"/>
    <s v="HYP"/>
    <m/>
    <s v="DIF_002324"/>
    <s v="DPDTE-B-032"/>
    <x v="12"/>
    <d v="2018-10-12T00:00:00"/>
    <d v="2018-10-08T00:00:00"/>
    <n v="1"/>
  </r>
  <r>
    <d v="2018-10-05T00:00:00"/>
    <s v="GIMAT-E0902-B0 (PIF 00293 - NOTE DE CALCULS ANNEAUX COURANTS)"/>
    <x v="9"/>
    <s v="B0 (PIF 00293 "/>
    <s v="B0"/>
    <s v="NDC"/>
    <m/>
    <s v="DIF_002324"/>
    <s v="DPDTE-B-032"/>
    <x v="12"/>
    <d v="2018-10-12T00:00:00"/>
    <d v="2018-10-08T00:00:00"/>
    <n v="1"/>
  </r>
  <r>
    <d v="2018-10-05T00:00:00"/>
    <s v="GCRET-R0139-A0 (DEMANDE D'ACCEPTATION DE FOURNITURE LAFE 0-16 BSN)"/>
    <x v="0"/>
    <s v="A0 (DEMANDE D'"/>
    <s v="A0"/>
    <s v="DAF"/>
    <m/>
    <s v="DIF_002327"/>
    <s v="DPQSE-B-012"/>
    <x v="15"/>
    <d v="2018-10-18T00:00:00"/>
    <d v="2018-10-11T00:00:00"/>
    <n v="1"/>
  </r>
  <r>
    <d v="2018-10-05T00:00:00"/>
    <s v="GCRET-R0521-A0 (DEMANDE D'ACCEPTATION DE FOURNITURE TOUT VENANT 0-63 BRUT D'EXTRACTION EQUIOM POUR RETA DEF)"/>
    <x v="0"/>
    <s v="A0 (DEMANDE D'"/>
    <s v="A0"/>
    <s v="DAF"/>
    <m/>
    <s v="DIF_002329"/>
    <s v="DPQSE-B-012"/>
    <x v="15"/>
    <d v="2018-10-18T00:00:00"/>
    <d v="2018-10-11T00:00:00"/>
    <n v="1"/>
  </r>
  <r>
    <d v="2018-10-05T00:00:00"/>
    <s v="GCRET-R0527-A0 (DEMANDE D'ACCEPTATION DE FOURNITURE GRAVE DE RECYCLAGE 0-63 GAL POUR RETA DEF)"/>
    <x v="0"/>
    <s v="A0 (DEMANDE D'"/>
    <s v="A0"/>
    <s v="DAF"/>
    <m/>
    <s v="DIF_002332"/>
    <s v="DPQSE-B-012"/>
    <x v="15"/>
    <d v="2018-10-18T00:00:00"/>
    <d v="2018-10-11T00:00:00"/>
    <n v="1"/>
  </r>
  <r>
    <d v="2018-10-05T00:00:00"/>
    <s v="GCRET-R0140-A0 (DEMANDE D'ACCEPTATION DE FOURNITURE LAFE 0-31.5 BSN)"/>
    <x v="0"/>
    <s v="A0 (DEMANDE D'"/>
    <s v="A0"/>
    <s v="DAF"/>
    <m/>
    <s v="DIF_002328"/>
    <s v="DPQSE-B-012"/>
    <x v="15"/>
    <d v="2018-10-18T00:00:00"/>
    <d v="2018-10-11T00:00:00"/>
    <n v="1"/>
  </r>
  <r>
    <d v="2018-10-05T00:00:00"/>
    <s v="GCRET-R0522-A0 (DEMANDE D'ACCEPTATION DE FOURNITURE GRAVE TOUT VENANT 0-40 GAL POUR RETA DEF)"/>
    <x v="0"/>
    <s v="A0 (DEMANDE D'"/>
    <s v="A0"/>
    <s v="DAF"/>
    <m/>
    <s v="DIF_002330"/>
    <s v="DPQSE-B-012"/>
    <x v="15"/>
    <d v="2018-10-18T00:00:00"/>
    <d v="2018-10-11T00:00:00"/>
    <n v="1"/>
  </r>
  <r>
    <d v="2018-10-05T00:00:00"/>
    <s v="GCRET-R0523-A0 (DEMANDE D'ACCEPTATION DE FOURNITURE GRAVE TOUT VENANT 0-63 HELMBACHER POUR RETA DEF)"/>
    <x v="0"/>
    <s v="A0 (DEMANDE D'"/>
    <s v="A0"/>
    <s v="DAF"/>
    <m/>
    <s v="DIF_002331"/>
    <s v="DPQSE-B-012"/>
    <x v="15"/>
    <d v="2018-10-18T00:00:00"/>
    <d v="2018-10-11T00:00:00"/>
    <n v="1"/>
  </r>
  <r>
    <d v="2018-10-05T00:00:00"/>
    <s v="GCRET-R0531-A0 (DEMANDE D'ACCEPTATION DE FOURNITURE GRAVE NON TRAITEE 0-14 EQUIOM POUR COUCHE D'ASSISE GRANULAIRE)"/>
    <x v="0"/>
    <s v="A0 (DEMANDE D'"/>
    <s v="A0"/>
    <s v="DAF"/>
    <m/>
    <s v="DIF_002333"/>
    <s v="DPQSE-B-012"/>
    <x v="15"/>
    <d v="2018-10-18T00:00:00"/>
    <d v="2018-10-11T00:00:00"/>
    <n v="1"/>
  </r>
  <r>
    <d v="2018-10-05T00:00:00"/>
    <s v="GCRET-R0533-A0 (DEMANDE D'ACCEPTATION DE FOURNITURE GRAVE NON TRAITEE 0-14 HELMBACHER POUR RETA DEF)"/>
    <x v="0"/>
    <s v="A0 (DEMANDE D'"/>
    <s v="A0"/>
    <s v="DAF"/>
    <m/>
    <s v="DIF_002334"/>
    <s v="DPQSE-B-012"/>
    <x v="15"/>
    <d v="2018-10-18T00:00:00"/>
    <d v="2018-10-11T00:00:00"/>
    <n v="1"/>
  </r>
  <r>
    <d v="2018-10-05T00:00:00"/>
    <s v="GIBEA-E3211-B1 (OHN E0023 ET B0130 - PLAN D'ENSEMBLE ET D'IMPLANTATION)"/>
    <x v="18"/>
    <s v="B1 (OHN E0023 "/>
    <s v="B1"/>
    <s v="PIM"/>
    <m/>
    <s v="DIF_002338"/>
    <s v="DPDTE-B-028"/>
    <x v="12"/>
    <d v="2018-10-18T00:00:00"/>
    <d v="2018-10-08T00:00:00"/>
    <n v="1"/>
  </r>
  <r>
    <d v="2018-10-05T00:00:00"/>
    <s v="GIBEA-E3212-B1 (OHN B0130 - ENSEMBLE ET MURS)"/>
    <x v="18"/>
    <s v="B1 (OHN B0130 "/>
    <s v="B1"/>
    <s v="PCO"/>
    <m/>
    <s v="DIF_002339"/>
    <s v="DPDTE-B-028"/>
    <x v="12"/>
    <d v="2018-10-18T00:00:00"/>
    <d v="2018-10-08T00:00:00"/>
    <n v="1"/>
  </r>
  <r>
    <d v="2018-10-05T00:00:00"/>
    <s v="GIBEA-E3213-B1 (OHN E0023 - ENSEMBLE ET MURS)"/>
    <x v="18"/>
    <s v="B1 (OHN E0023 "/>
    <s v="B1"/>
    <s v="PCO"/>
    <m/>
    <s v="DIF_002340"/>
    <s v="DPDTE-B-028"/>
    <x v="12"/>
    <d v="2018-10-18T00:00:00"/>
    <d v="2018-10-08T00:00:00"/>
    <n v="1"/>
  </r>
  <r>
    <d v="2018-10-05T00:00:00"/>
    <s v="GISOA-E0280-B0 (VIADUC DE VENDENHEIM - TABLIER NORD - PILES P7 - SEMELLE - ARMATURES)"/>
    <x v="22"/>
    <s v="B0 (VIADUC DE "/>
    <s v="B0"/>
    <s v="PAR"/>
    <m/>
    <s v="DIF_002341"/>
    <s v="DPDTE-B-031"/>
    <x v="12"/>
    <d v="2018-10-12T00:00:00"/>
    <d v="2018-10-08T00:00:00"/>
    <n v="1"/>
  </r>
  <r>
    <d v="2018-10-05T00:00:00"/>
    <s v="GISOA-E0281-B0 (VIADUC DE VENDENHEIM - TABLIER SUD - PILES P7 - SEMELLE - ARMATURES)"/>
    <x v="22"/>
    <s v="B0 (VIADUC DE "/>
    <s v="B0"/>
    <s v="PAR"/>
    <m/>
    <s v="DIF_002341"/>
    <s v="DPDTE-B-031"/>
    <x v="12"/>
    <d v="2018-10-12T00:00:00"/>
    <d v="2018-10-08T00:00:00"/>
    <n v="1"/>
  </r>
  <r>
    <d v="2018-10-05T00:00:00"/>
    <s v="GIBEA-E3221-A1 (OHN B0130 - ARMATURES - CADRE)"/>
    <x v="18"/>
    <s v="A1 (OHN B0130 "/>
    <s v="A1"/>
    <s v="PAR"/>
    <m/>
    <s v="DIF_002342"/>
    <s v="DPDTE-B-028"/>
    <x v="12"/>
    <d v="2018-10-18T00:00:00"/>
    <d v="2018-10-08T00:00:00"/>
    <n v="1"/>
  </r>
  <r>
    <d v="2018-10-05T00:00:00"/>
    <s v="GIBEA-E3222-A1 (OHN B0130 - ARMATURES - MURS)"/>
    <x v="18"/>
    <s v="A1 (OHN B0130 "/>
    <s v="A1"/>
    <s v="PAR"/>
    <m/>
    <s v="DIF_002342"/>
    <s v="DPDTE-B-028"/>
    <x v="12"/>
    <d v="2018-10-18T00:00:00"/>
    <d v="2018-10-08T00:00:00"/>
    <n v="1"/>
  </r>
  <r>
    <d v="2018-10-05T00:00:00"/>
    <s v="GIBEA-E3223-A1 (OHN E0023 - ARMATURES - CADRE)"/>
    <x v="18"/>
    <s v="A1 (OHN E0023 "/>
    <s v="A1"/>
    <s v="PAR"/>
    <m/>
    <s v="DIF_002343"/>
    <s v="DPDTE-B-028"/>
    <x v="12"/>
    <d v="2018-10-18T00:00:00"/>
    <d v="2018-10-08T00:00:00"/>
    <n v="1"/>
  </r>
  <r>
    <d v="2018-10-05T00:00:00"/>
    <s v="GIBEA-E3224-A0 (OHN E0023 - ARMATURES - MURS)"/>
    <x v="18"/>
    <s v="A0 (OHN E0023 "/>
    <s v="A0"/>
    <s v="PAR"/>
    <m/>
    <s v="DIF_002343"/>
    <s v="DPDTE-B-028"/>
    <x v="12"/>
    <d v="2018-10-18T00:00:00"/>
    <d v="2018-10-08T00:00:00"/>
    <n v="1"/>
  </r>
  <r>
    <d v="2018-10-05T00:00:00"/>
    <s v="GIBEA-E3225-A1 (OHN B0130 - OHN E0223 - PREDALLES)"/>
    <x v="18"/>
    <s v="A1 (OHN B0130 "/>
    <s v="A1"/>
    <s v="PAR"/>
    <m/>
    <s v="DIF_002344"/>
    <s v="DPDTE-B-028"/>
    <x v="12"/>
    <d v="2018-10-18T00:00:00"/>
    <d v="2018-10-08T00:00:00"/>
    <n v="1"/>
  </r>
  <r>
    <d v="2018-10-05T00:00:00"/>
    <s v="GISET-R3311-A0 (RD 64 - VUE EN PLAN - ACCES DE SERVICE OUEST)"/>
    <x v="12"/>
    <s v="A0 (RD 64 - VU"/>
    <s v="A0"/>
    <s v="PEN"/>
    <m/>
    <s v="DIF_002345"/>
    <s v="DPDTE-B-045"/>
    <x v="12"/>
    <d v="2018-10-18T00:00:00"/>
    <d v="2018-10-08T00:00:00"/>
    <n v="1"/>
  </r>
  <r>
    <d v="2018-10-05T00:00:00"/>
    <s v="GISET-R3312-A0 (RD 64 - PROFIL EN LONG - ACCES DE SERVICE OUEST)"/>
    <x v="12"/>
    <s v="A0 (RD 64 - PR"/>
    <s v="A0"/>
    <s v="PLO"/>
    <m/>
    <s v="DIF_002345"/>
    <s v="DPDTE-B-045"/>
    <x v="12"/>
    <d v="2018-10-18T00:00:00"/>
    <d v="2018-10-08T00:00:00"/>
    <n v="1"/>
  </r>
  <r>
    <d v="2018-10-05T00:00:00"/>
    <s v="GISET-R3313-A0 (RD 64 - PROFILS EN TRAVERS - ACCES DE SERVICE OUEST)"/>
    <x v="12"/>
    <s v="A0 (RD 64 - PR"/>
    <s v="A0"/>
    <s v="PTR"/>
    <m/>
    <s v="DIF_002345"/>
    <s v="DPDTE-B-045"/>
    <x v="12"/>
    <d v="2018-10-18T00:00:00"/>
    <d v="2018-10-08T00:00:00"/>
    <n v="1"/>
  </r>
  <r>
    <d v="2018-10-05T00:00:00"/>
    <s v="GISET-R3314-A0 (RD 64 - LISTAGES GEOMETRIQUES - ACCES DE SERVICE OUEST)"/>
    <x v="12"/>
    <s v="A0 (RD 64 - LI"/>
    <s v="A0"/>
    <s v="PIM"/>
    <m/>
    <s v="DIF_002345"/>
    <s v="DPDTE-B-045"/>
    <x v="12"/>
    <d v="2018-10-18T00:00:00"/>
    <d v="2018-10-08T00:00:00"/>
    <n v="1"/>
  </r>
  <r>
    <d v="2018-10-05T00:00:00"/>
    <s v="GISET-R3311-A0 (RD 64 - VUE EN PLAN - ACCES DE SERVICE OUEST)"/>
    <x v="12"/>
    <s v="A0 (RD 64 - VU"/>
    <s v="A0"/>
    <s v="PEN"/>
    <m/>
    <s v="DIF_002345"/>
    <s v="DPDTE-B-045"/>
    <x v="12"/>
    <d v="2018-10-18T00:00:00"/>
    <d v="2018-10-08T00:00:00"/>
    <n v="1"/>
  </r>
  <r>
    <d v="2018-10-05T00:00:00"/>
    <s v="GISET-R3312-A0 (RD 64 - PROFIL EN LONG - ACCES DE SERVICE OUEST)"/>
    <x v="12"/>
    <s v="A0 (RD 64 - PR"/>
    <s v="A0"/>
    <s v="PLO"/>
    <m/>
    <s v="DIF_002345"/>
    <s v="DPDTE-B-045"/>
    <x v="12"/>
    <d v="2018-10-18T00:00:00"/>
    <d v="2018-10-08T00:00:00"/>
    <n v="1"/>
  </r>
  <r>
    <d v="2018-10-05T00:00:00"/>
    <s v="GISET-R3313-A0 (RD 64 - PROFILS EN TRAVERS - ACCES DE SERVICE OUEST)"/>
    <x v="12"/>
    <s v="A0 (RD 64 - PR"/>
    <s v="A0"/>
    <s v="PTR"/>
    <m/>
    <s v="DIF_002345"/>
    <s v="DPDTE-B-045"/>
    <x v="12"/>
    <d v="2018-10-18T00:00:00"/>
    <d v="2018-10-08T00:00:00"/>
    <n v="1"/>
  </r>
  <r>
    <d v="2018-10-05T00:00:00"/>
    <s v="GISET-R3314-A0 (RD 64 - LISTAGES GEOMETRIQUES - ACCES DE SERVICE OUEST)"/>
    <x v="12"/>
    <s v="A0 (RD 64 - LI"/>
    <s v="A0"/>
    <s v="PIM"/>
    <m/>
    <s v="DIF_002345"/>
    <s v="DPDTE-B-045"/>
    <x v="12"/>
    <d v="2018-10-18T00:00:00"/>
    <d v="2018-10-08T00:00:00"/>
    <n v="1"/>
  </r>
  <r>
    <d v="2018-10-05T00:00:00"/>
    <s v="GICAP-AF005-B0 (DAF - CALES BETON - MANDELLI SETRA)"/>
    <x v="20"/>
    <s v="B0 (DAF - CALE"/>
    <s v="B0"/>
    <s v="DAF"/>
    <m/>
    <s v="DIF_002346"/>
    <s v="DPQSE-B-019"/>
    <x v="14"/>
    <d v="2018-10-15T00:00:00"/>
    <d v="2018-10-10T00:00:00"/>
    <n v="1"/>
  </r>
  <r>
    <d v="2018-10-05T00:00:00"/>
    <s v="GILB7-AF008-B0 (DAF - CALE D'ENROBAGE BETON &quot;CROIXFIX&quot; - MANDELLI SETRA)"/>
    <x v="23"/>
    <s v="B0 (DAF - CALE"/>
    <s v="B0"/>
    <s v="DAF"/>
    <m/>
    <s v="DIF_002347"/>
    <s v="DPQSE-B-019"/>
    <x v="14"/>
    <d v="2018-10-15T00:00:00"/>
    <d v="2018-10-10T00:00:00"/>
    <n v="1"/>
  </r>
  <r>
    <d v="2018-10-05T00:00:00"/>
    <s v="GIGCL-PE441-B0 (PES - PIF 00529 - REALISATION DES APPUIS P2 ET P3)"/>
    <x v="2"/>
    <s v="B0 (PES - PIF "/>
    <s v="B0"/>
    <s v="PES"/>
    <m/>
    <s v="DIF_002348"/>
    <s v="DPQSE-B-018"/>
    <x v="16"/>
    <d v="2018-10-17T00:00:00"/>
    <d v="2018-10-12T00:00:00"/>
    <n v="1"/>
  </r>
  <r>
    <d v="2018-10-05T00:00:00"/>
    <s v="GISET-R3321-A0 (RD 64 - VUE EN PLAN - ACCES DE SERVICE EST)"/>
    <x v="12"/>
    <s v="A0 (RD 64 - VU"/>
    <s v="A0"/>
    <s v="PEN"/>
    <m/>
    <s v="DIF_002349"/>
    <s v="DPDTE-B-045"/>
    <x v="12"/>
    <d v="2018-10-18T00:00:00"/>
    <d v="2018-10-08T00:00:00"/>
    <n v="1"/>
  </r>
  <r>
    <d v="2018-10-05T00:00:00"/>
    <s v="GISET-R3322-A0 (RD 64 - PROFIL EN LONG - ACCES DE SERVICE EST)"/>
    <x v="12"/>
    <s v="A0 (RD 64 - PR"/>
    <s v="A0"/>
    <s v="PLO"/>
    <m/>
    <s v="DIF_002349"/>
    <s v="DPDTE-B-045"/>
    <x v="12"/>
    <d v="2018-10-18T00:00:00"/>
    <d v="2018-10-08T00:00:00"/>
    <n v="1"/>
  </r>
  <r>
    <d v="2018-10-05T00:00:00"/>
    <s v="GISET-R3323-A0 (RD 64 - PROFILS EN TRAVERS - ACCES DE SERVICE EST)"/>
    <x v="12"/>
    <s v="A0 (RD 64 - PR"/>
    <s v="A0"/>
    <s v="PTR"/>
    <m/>
    <s v="DIF_002349"/>
    <s v="DPDTE-B-045"/>
    <x v="12"/>
    <d v="2018-10-18T00:00:00"/>
    <d v="2018-10-08T00:00:00"/>
    <n v="1"/>
  </r>
  <r>
    <d v="2018-10-05T00:00:00"/>
    <s v="GISET-R3324-A0 (RD 64 - LISTAGES GEOMETRIQUES - ACCES DE SERVICE EST)"/>
    <x v="12"/>
    <s v="A0 (RD 64 - LI"/>
    <s v="A0"/>
    <s v="PIM"/>
    <m/>
    <s v="DIF_002349"/>
    <s v="DPDTE-B-045"/>
    <x v="12"/>
    <d v="2018-10-18T00:00:00"/>
    <d v="2018-10-08T00:00:00"/>
    <n v="1"/>
  </r>
  <r>
    <d v="2018-10-05T00:00:00"/>
    <s v="GITEC-MO041-B0 (FDM - PREFABRICATION DU PIN A0091)"/>
    <x v="4"/>
    <s v="B0 (FDM - PREF"/>
    <s v="B0"/>
    <s v="FDM"/>
    <m/>
    <s v="DIF_002350"/>
    <s v="DPDTE-B-033"/>
    <x v="17"/>
    <d v="2018-10-22T00:00:00"/>
    <d v="2018-10-12T00:00:00"/>
    <n v="1"/>
  </r>
  <r>
    <d v="2018-10-08T00:00:00"/>
    <s v="GCRET-R0528-A0 (DEMANDE D'ACCEPTATION DE FOURNITURE GRAVE DE RECYCLAGE 0-60 RTV Valostab Musau LINGENHELD POUR RETA DEF)"/>
    <x v="0"/>
    <s v="A0 (DEMANDE D'"/>
    <s v="A0"/>
    <s v="DAF"/>
    <m/>
    <s v="DIF_002356"/>
    <s v="DPQSE-B-012"/>
    <x v="16"/>
    <d v="2018-10-19T00:00:00"/>
    <d v="2018-10-12T00:00:00"/>
    <n v="1"/>
  </r>
  <r>
    <d v="2018-10-08T00:00:00"/>
    <s v="GITER-AF015-C0 (DAF - TOUT VENANT 0/40MM POUR BASE DRAINANTE, ZI - GRAVIERES ALSACE LORRAINE, SITE D'HOERDT)"/>
    <x v="10"/>
    <s v="C0 (DAF - TOUT"/>
    <s v="C0"/>
    <s v="DAF"/>
    <m/>
    <s v="DIF_002357"/>
    <s v="DPQSE-B-012"/>
    <x v="16"/>
    <d v="2018-10-19T00:00:00"/>
    <d v="2018-10-12T00:00:00"/>
    <n v="1"/>
  </r>
  <r>
    <d v="2018-10-08T00:00:00"/>
    <s v="GIMAT-E1063-B0 (PIF 00411 - PLAN DE COFFRAGE DES ANNEAUX D'EXTREMITES)"/>
    <x v="9"/>
    <s v="B0 (PIF 00411 "/>
    <s v="B0"/>
    <s v="PCO"/>
    <m/>
    <s v="DIF_002358"/>
    <s v="DPDTE-B-028"/>
    <x v="13"/>
    <d v="2018-10-19T00:00:00"/>
    <d v="2018-10-09T00:00:00"/>
    <n v="1"/>
  </r>
  <r>
    <d v="2018-10-08T00:00:00"/>
    <s v="GIMAT-E1072-A1 (PIF 00411 - PLAN D'ARMATURES DES ANNEAUX D'EXTREMITES)"/>
    <x v="9"/>
    <s v="A1 (PIF 00411 "/>
    <s v="A1"/>
    <s v="PAR"/>
    <m/>
    <s v="DIF_002359"/>
    <s v="DPDTE-B-028"/>
    <x v="13"/>
    <d v="2018-10-19T00:00:00"/>
    <d v="2018-10-09T00:00:00"/>
    <n v="1"/>
  </r>
  <r>
    <d v="2018-10-09T00:00:00"/>
    <s v="GIMAT-E1251-B0 (PIF 00557 - NOTE D'HYPOTHESES SPECIFIQUES)"/>
    <x v="9"/>
    <s v="B0 (PIF 00557 "/>
    <s v="B0"/>
    <s v="HYP"/>
    <m/>
    <s v="DIF_002360"/>
    <s v="DPDTE-B-028"/>
    <x v="14"/>
    <d v="2018-10-22T00:00:00"/>
    <d v="2018-10-09T00:00:00"/>
    <n v="1"/>
  </r>
  <r>
    <d v="2018-10-09T00:00:00"/>
    <s v="GIMAT-E1252-B0 (PIF 00557 - NOTE DE CALCULS DES ANNEAUX COURANTS)"/>
    <x v="9"/>
    <s v="B0 (PIF 00557 "/>
    <s v="B0"/>
    <s v="NDC"/>
    <m/>
    <s v="DIF_002361"/>
    <s v="DPDTE-B-032"/>
    <x v="14"/>
    <d v="2018-10-16T00:00:00"/>
    <d v="2018-10-09T00:00:00"/>
    <n v="1"/>
  </r>
  <r>
    <d v="2018-10-09T00:00:00"/>
    <s v="GISOA-E0219-B0 (VIADUC DE VENDENHEIM - TABLIER SUD - FUTS DES PILES)"/>
    <x v="22"/>
    <s v="B0 (VIADUC DE "/>
    <s v="B0"/>
    <s v="NDC"/>
    <m/>
    <s v="DIF_002362"/>
    <s v="DPDTE-B-031"/>
    <x v="14"/>
    <d v="2018-10-16T00:00:00"/>
    <d v="2018-10-09T00:00:00"/>
    <n v="1"/>
  </r>
  <r>
    <d v="2018-10-09T00:00:00"/>
    <s v="GISOA-E0229-B0 (VIADUC DE VENDENHEIM - TABLIER NORD - FUTS DES PILES)"/>
    <x v="22"/>
    <s v="B0 (VIADUC DE "/>
    <s v="B0"/>
    <s v="NDC"/>
    <m/>
    <s v="DIF_002362"/>
    <s v="DPDTE-B-031"/>
    <x v="14"/>
    <d v="2018-10-16T00:00:00"/>
    <d v="2018-10-09T00:00:00"/>
    <n v="1"/>
  </r>
  <r>
    <d v="2018-10-09T00:00:00"/>
    <s v="GISOA-E0470-A1 (VIADUC DE LA BRUCHE - CULEE C0 &amp; C7 - DALLES DE TRANSITION)"/>
    <x v="22"/>
    <s v="A1 (VIADUC DE "/>
    <s v="A1"/>
    <s v="PAR"/>
    <m/>
    <s v="DIF_002363"/>
    <s v="DPDTE-B-030"/>
    <x v="14"/>
    <d v="2018-10-22T00:00:00"/>
    <d v="2018-10-09T00:00:00"/>
    <n v="1"/>
  </r>
  <r>
    <d v="2018-10-09T00:00:00"/>
    <s v="GISOA-E0298-A1 (VIADUC DE VENDENHEIM - TABLIER NORD - CULEES C0 &amp; C8 - DALLES DE TRANSITION)"/>
    <x v="22"/>
    <s v="A1 (VIADUC DE "/>
    <s v="A1"/>
    <s v="PAR"/>
    <m/>
    <s v="DIF_002364"/>
    <s v="DPDTE-B-030"/>
    <x v="14"/>
    <d v="2018-10-22T00:00:00"/>
    <d v="2018-10-09T00:00:00"/>
    <n v="1"/>
  </r>
  <r>
    <d v="2018-10-09T00:00:00"/>
    <s v="GISOA-E0299-A1 (VIADUC DE VENDENHEIM - TABLIER SUD - CULEES C0 &amp; C8 - DALLES DE TRANSITION)"/>
    <x v="22"/>
    <s v="A1 (VIADUC DE "/>
    <s v="A1"/>
    <s v="PAR"/>
    <m/>
    <s v="DIF_002364"/>
    <s v="DPDTE-B-030"/>
    <x v="14"/>
    <d v="2018-10-22T00:00:00"/>
    <d v="2018-10-09T00:00:00"/>
    <n v="1"/>
  </r>
  <r>
    <d v="2018-10-09T00:00:00"/>
    <s v="GCRET-R0003-B0 (PES - MISE EN OEUVRE D'ENROBE SUR DEVIATIONS PROVISOIRES ET CHAUSSEES DE RETABLISSEMENTS)"/>
    <x v="0"/>
    <s v="B0 (PES - MISE"/>
    <s v="B0"/>
    <s v="PES"/>
    <m/>
    <s v="DIF_002365"/>
    <s v="DPQSE-B-017"/>
    <x v="18"/>
    <d v="2018-10-19T00:00:00"/>
    <d v="2018-10-15T00:00:00"/>
    <n v="1"/>
  </r>
  <r>
    <d v="2018-10-09T00:00:00"/>
    <s v="GCLAB-01000-A0 (STRUCTURE DES ACCES DE SERVICES ET ACCES AUX BASSINS)"/>
    <x v="16"/>
    <s v="A0 (STRUCTURE "/>
    <s v="A0"/>
    <s v="NTC"/>
    <m/>
    <s v="DIF_002366"/>
    <s v="DPDTE-B-043"/>
    <x v="14"/>
    <d v="2018-10-22T00:00:00"/>
    <d v="2018-10-09T00:00:00"/>
    <n v="1"/>
  </r>
  <r>
    <d v="2018-10-09T00:00:00"/>
    <s v="GISET-H1535-A0 (OLA 13000)"/>
    <x v="12"/>
    <s v="A0 (OLA 13000)"/>
    <s v="A0"/>
    <s v="DOS"/>
    <m/>
    <s v="DIF_002367"/>
    <s v="DPDTE-B-045"/>
    <x v="14"/>
    <d v="2018-10-22T00:00:00"/>
    <d v="2018-10-10T00:00:00"/>
    <n v="1"/>
  </r>
  <r>
    <d v="2018-10-09T00:00:00"/>
    <s v="GISET-H3000-A1 (OHA 00477 + PPF)"/>
    <x v="12"/>
    <s v="A1 (OHA 00477 "/>
    <s v="A1"/>
    <s v="DOS"/>
    <m/>
    <s v="DIF_002368"/>
    <s v="DPDTE-B-043"/>
    <x v="14"/>
    <d v="2018-10-22T00:00:00"/>
    <d v="2018-10-10T00:00:00"/>
    <n v="1"/>
  </r>
  <r>
    <d v="2018-10-09T00:00:00"/>
    <s v="GISET-H3005-A1 (OHA 00481 + PPF)"/>
    <x v="12"/>
    <s v="A1 (OHA 00481 "/>
    <s v="A1"/>
    <s v="DOS"/>
    <m/>
    <s v="DIF_002369"/>
    <s v="DPDTE-B-043"/>
    <x v="14"/>
    <d v="2018-10-22T00:00:00"/>
    <d v="2018-10-10T00:00:00"/>
    <n v="1"/>
  </r>
  <r>
    <d v="2018-10-09T00:00:00"/>
    <s v="GISET-H3010-A1 (OHA 00484 + PPF)"/>
    <x v="12"/>
    <s v="A1 (OHA 00484 "/>
    <s v="A1"/>
    <s v="DOS"/>
    <m/>
    <s v="DIF_002370"/>
    <s v="DPDTE-B-043"/>
    <x v="14"/>
    <d v="2018-10-22T00:00:00"/>
    <d v="2018-10-10T00:00:00"/>
    <n v="1"/>
  </r>
  <r>
    <d v="2018-10-09T00:00:00"/>
    <s v="GISET-R6501-A0 (VUE EN PLAN - VLT A355 - A35 SUD)"/>
    <x v="12"/>
    <s v="A0 (VUE EN PLA"/>
    <s v="A0"/>
    <s v="PEN"/>
    <m/>
    <s v="DIF_002373"/>
    <s v="DPDTE-B-043"/>
    <x v="14"/>
    <d v="2018-10-22T00:00:00"/>
    <d v="2018-10-10T00:00:00"/>
    <n v="1"/>
  </r>
  <r>
    <d v="2018-10-09T00:00:00"/>
    <s v="GISET-R6502-A0 (PROFIL EN LONG - VLT A355 - A35 SUD)"/>
    <x v="12"/>
    <s v="A0 (PROFIL EN "/>
    <s v="A0"/>
    <s v="PLO"/>
    <m/>
    <s v="DIF_002373"/>
    <s v="DPDTE-B-043"/>
    <x v="14"/>
    <d v="2018-10-22T00:00:00"/>
    <d v="2018-10-10T00:00:00"/>
    <n v="1"/>
  </r>
  <r>
    <d v="2018-10-09T00:00:00"/>
    <s v="GISET-R6503-A0 (PROFILS EN TRAVERS - VLT A355 - A35 SUD)"/>
    <x v="12"/>
    <s v="A0 (PROFILS EN"/>
    <s v="A0"/>
    <s v="PTR"/>
    <m/>
    <s v="DIF_002373"/>
    <s v="DPDTE-B-043"/>
    <x v="14"/>
    <d v="2018-10-22T00:00:00"/>
    <d v="2018-10-10T00:00:00"/>
    <n v="1"/>
  </r>
  <r>
    <d v="2018-10-09T00:00:00"/>
    <s v="GISET-R6504-A0 (LISTAGES GEOMETRIQUES - VLT A355 - A35 SUD)"/>
    <x v="12"/>
    <s v="A0 (LISTAGES G"/>
    <s v="A0"/>
    <s v="PTR"/>
    <m/>
    <s v="DIF_002373"/>
    <s v="DPDTE-B-043"/>
    <x v="14"/>
    <d v="2018-10-22T00:00:00"/>
    <d v="2018-10-10T00:00:00"/>
    <n v="1"/>
  </r>
  <r>
    <d v="2018-10-09T00:00:00"/>
    <s v="GIEXT-EQI20-B0 (RAPPORT ETUDE BETON Q6 - EQIOM BETONS BOSSAGES)"/>
    <x v="6"/>
    <s v="B0 (RAPPORT ET"/>
    <s v="B0"/>
    <s v="RAP"/>
    <m/>
    <s v="DIF_002375"/>
    <s v="DPQSE-B-019"/>
    <x v="16"/>
    <d v="2018-10-17T00:00:00"/>
    <d v="2018-10-12T00:00:00"/>
    <n v="1"/>
  </r>
  <r>
    <d v="2018-10-10T00:00:00"/>
    <s v="GISET-R1501-A0 (RDT 00790 - VUE EN PLAN - CHEMIN D'EXPLOITATION)"/>
    <x v="12"/>
    <s v="A0 (RDT 00790 "/>
    <s v="A0"/>
    <s v="PEN"/>
    <m/>
    <s v="DIF_002377"/>
    <s v="DPDTE-B-043"/>
    <x v="15"/>
    <d v="2018-10-23T00:00:00"/>
    <d v="2018-10-11T00:00:00"/>
    <n v="1"/>
  </r>
  <r>
    <d v="2018-10-10T00:00:00"/>
    <s v="GISET-R1502-A0 (RDT 00790 - PROFIL EN LONG - CHEMIN D'EXPLOITATION)"/>
    <x v="12"/>
    <s v="A0 (RDT 00790 "/>
    <s v="A0"/>
    <s v="PLO"/>
    <m/>
    <s v="DIF_002377"/>
    <s v="DPDTE-B-043"/>
    <x v="15"/>
    <d v="2018-10-23T00:00:00"/>
    <d v="2018-10-11T00:00:00"/>
    <n v="1"/>
  </r>
  <r>
    <d v="2018-10-10T00:00:00"/>
    <s v="GISET-R1503-A0 (RDT 00790 - PROFILS EN TRAVERS - CHEMIN D'EXPLOITATION)"/>
    <x v="12"/>
    <s v="A0 (RDT 00790 "/>
    <s v="A0"/>
    <s v="PTR"/>
    <m/>
    <s v="DIF_002377"/>
    <s v="DPDTE-B-043"/>
    <x v="15"/>
    <d v="2018-10-23T00:00:00"/>
    <d v="2018-10-11T00:00:00"/>
    <n v="1"/>
  </r>
  <r>
    <d v="2018-10-10T00:00:00"/>
    <s v="GISET-R1504-A0 (RDT 00790 - LISTAGES GEOMETRIQUES - CHEMIN D'EXPLOITATION)"/>
    <x v="12"/>
    <s v="A0 (RDT 00790 "/>
    <s v="A0"/>
    <s v="PIM"/>
    <m/>
    <s v="DIF_002377"/>
    <s v="DPDTE-B-043"/>
    <x v="15"/>
    <d v="2018-10-23T00:00:00"/>
    <d v="2018-10-11T00:00:00"/>
    <n v="1"/>
  </r>
  <r>
    <d v="2018-10-10T00:00:00"/>
    <s v="GISET-R5401-A0 (RDT 02475 - VUE EN PLAN - CHEMIN DE SURY)"/>
    <x v="12"/>
    <s v="A0 (RDT 02475 "/>
    <s v="A0"/>
    <s v="PEN"/>
    <m/>
    <s v="DIF_002378"/>
    <s v="DPDTE-B-043"/>
    <x v="15"/>
    <d v="2018-10-23T00:00:00"/>
    <d v="2018-10-11T00:00:00"/>
    <n v="1"/>
  </r>
  <r>
    <d v="2018-10-10T00:00:00"/>
    <s v="GISET-R5402-A0 (RDT 02475 - PROFIL EN LONG - CHEMIN DE SURY)"/>
    <x v="12"/>
    <s v="A0 (RDT 02475 "/>
    <s v="A0"/>
    <s v="PLO"/>
    <m/>
    <s v="DIF_002378"/>
    <s v="DPDTE-B-043"/>
    <x v="15"/>
    <d v="2018-10-23T00:00:00"/>
    <d v="2018-10-11T00:00:00"/>
    <n v="1"/>
  </r>
  <r>
    <d v="2018-10-10T00:00:00"/>
    <s v="GISET-R5403-A0 (RDT 02475 - PROFILS EN TRAVERS - CHEMIN DE SURY)"/>
    <x v="12"/>
    <s v="A0 (RDT 02475 "/>
    <s v="A0"/>
    <s v="PTR"/>
    <m/>
    <s v="DIF_002378"/>
    <s v="DPDTE-B-043"/>
    <x v="15"/>
    <d v="2018-10-23T00:00:00"/>
    <d v="2018-10-11T00:00:00"/>
    <n v="1"/>
  </r>
  <r>
    <d v="2018-10-10T00:00:00"/>
    <s v="GISET-R5404-A0 (RDT 02475 - LISTAGES GEOMETRIQUES - CHEMIN DE SURY)"/>
    <x v="12"/>
    <s v="A0 (RDT 02475 "/>
    <s v="A0"/>
    <s v="PIM"/>
    <m/>
    <s v="DIF_002378"/>
    <s v="DPDTE-B-043"/>
    <x v="15"/>
    <d v="2018-10-23T00:00:00"/>
    <d v="2018-10-11T00:00:00"/>
    <n v="1"/>
  </r>
  <r>
    <d v="2018-10-10T00:00:00"/>
    <s v="GIMAT-E2673-A1 (OHA 02140 - PLAN D'ARMATURES DES MURS D'EXTREMITE)"/>
    <x v="9"/>
    <s v="A1 (OHA 02140 "/>
    <s v="A1"/>
    <s v="PAR"/>
    <m/>
    <s v="DIF_002379"/>
    <s v="DPDTE-B-028"/>
    <x v="15"/>
    <d v="2018-10-23T00:00:00"/>
    <d v="2018-10-11T00:00:00"/>
    <n v="1"/>
  </r>
  <r>
    <d v="2018-10-10T00:00:00"/>
    <s v="GISET-R3101-A0 (RDT 01587 - RD 41 - ITINERAIRE AGRICOLE - ITINERAIRE CYCLABLE - PLAN D'ENSEMBLE)"/>
    <x v="12"/>
    <s v="A0 (RDT 01587 "/>
    <s v="A0"/>
    <s v="PEN"/>
    <m/>
    <s v="DIF_002380"/>
    <s v="DPDTE-B-045"/>
    <x v="15"/>
    <d v="2018-10-23T00:00:00"/>
    <d v="2018-10-11T00:00:00"/>
    <n v="1"/>
  </r>
  <r>
    <d v="2018-10-10T00:00:00"/>
    <s v="GISET-R3102-A0 (RDT 01587 - RD 41 - ITINERAIRE AGRICOLE - ITINERAIRE CYCLABLE - PROFIL EN LONG)"/>
    <x v="12"/>
    <s v="A0 (RDT 01587 "/>
    <s v="A0"/>
    <s v="PLO"/>
    <m/>
    <s v="DIF_002380"/>
    <s v="DPDTE-B-045"/>
    <x v="15"/>
    <d v="2018-10-23T00:00:00"/>
    <d v="2018-10-11T00:00:00"/>
    <n v="1"/>
  </r>
  <r>
    <d v="2018-10-10T00:00:00"/>
    <s v="GISET-R3103-A0 (RDT 01587 - RD 41 - ITINERAIRE AGRICOLE - ITINERAIRE CYCLABLE - PROFIL EN TRAVERS)"/>
    <x v="12"/>
    <s v="A0 (RDT 01587 "/>
    <s v="A0"/>
    <s v="PTR"/>
    <m/>
    <s v="DIF_002380"/>
    <s v="DPDTE-B-045"/>
    <x v="15"/>
    <d v="2018-10-23T00:00:00"/>
    <d v="2018-10-11T00:00:00"/>
    <n v="1"/>
  </r>
  <r>
    <d v="2018-10-10T00:00:00"/>
    <s v="GISET-R3104-A0 (RDT 01587 - RD 41 - ITINERAIRE AGRICOLE - ITINERAIRE CYCLABLE - LISTAGES GEOMETRIQUES)"/>
    <x v="12"/>
    <s v="A0 (RDT 01587 "/>
    <s v="A0"/>
    <s v="PIM"/>
    <m/>
    <s v="DIF_002380"/>
    <s v="DPDTE-B-045"/>
    <x v="15"/>
    <d v="2018-10-23T00:00:00"/>
    <d v="2018-10-11T00:00:00"/>
    <n v="1"/>
  </r>
  <r>
    <d v="2018-10-11T00:00:00"/>
    <s v="GISET-R3901-A0 (RDT 02140 - VUE EN PLAN - CHEMIN AGRICOLE)"/>
    <x v="12"/>
    <s v="A0 (RDT 02140 "/>
    <s v="A0"/>
    <s v="PEN"/>
    <m/>
    <s v="DIF_002383"/>
    <s v="DPDTE-B-043"/>
    <x v="16"/>
    <d v="2018-10-24T00:00:00"/>
    <d v="2018-10-11T00:00:00"/>
    <n v="1"/>
  </r>
  <r>
    <d v="2018-10-11T00:00:00"/>
    <s v="GISET-R3902-A0 (RDT 02140 - PROFIL EN LONG - CHEMIN AGRICOLE)"/>
    <x v="12"/>
    <s v="A0 (RDT 02140 "/>
    <s v="A0"/>
    <s v="PLO"/>
    <m/>
    <s v="DIF_002383"/>
    <s v="DPDTE-B-043"/>
    <x v="16"/>
    <d v="2018-10-24T00:00:00"/>
    <d v="2018-10-11T00:00:00"/>
    <n v="1"/>
  </r>
  <r>
    <d v="2018-10-11T00:00:00"/>
    <s v="GISET-R3903-A0 (RDT 02140 - PROFILS EN TRAVERS - CHEMIN AGRICOLE)"/>
    <x v="12"/>
    <s v="A0 (RDT 02140 "/>
    <s v="A0"/>
    <s v="PTR"/>
    <m/>
    <s v="DIF_002383"/>
    <s v="DPDTE-B-043"/>
    <x v="16"/>
    <d v="2018-10-24T00:00:00"/>
    <d v="2018-10-11T00:00:00"/>
    <n v="1"/>
  </r>
  <r>
    <d v="2018-10-11T00:00:00"/>
    <s v="GISET-R3904-A0 (RDT 02140 - LISTAGES GEOMETRIQUES - CHEMIN AGRICOLE)"/>
    <x v="12"/>
    <s v="A0 (RDT 02140 "/>
    <s v="A0"/>
    <s v="PIM"/>
    <m/>
    <s v="DIF_002383"/>
    <s v="DPDTE-B-043"/>
    <x v="16"/>
    <d v="2018-10-24T00:00:00"/>
    <d v="2018-10-11T00:00:00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19">
  <r>
    <d v="2018-08-28T00:00:00"/>
    <s v="GCRET-R4503-A0 (PROFILS EN TRAVERS PARTICULIERS DU RETABLISSEMENT DEFINITIF RD 31)"/>
    <s v="GCRET"/>
    <s v="A0 (PROFILS EN"/>
    <s v="A0"/>
    <x v="0"/>
    <s v=""/>
    <s v="DIF_002031"/>
    <m/>
    <x v="0"/>
    <e v="#N/A"/>
    <m/>
    <n v="1"/>
  </r>
  <r>
    <d v="2018-08-28T00:00:00"/>
    <s v="GCRET-R4502-A0 (VUE EN PLAN ET PROFIL EN LONG VISIBILITE RETABLISSEMENT DEFINITIF RD 31)"/>
    <s v="GCRET"/>
    <s v="A0 (VUE EN PLA"/>
    <s v="A0"/>
    <x v="1"/>
    <s v=""/>
    <s v="DIF_002031"/>
    <m/>
    <x v="0"/>
    <e v="#N/A"/>
    <m/>
    <n v="1"/>
  </r>
  <r>
    <d v="2018-08-28T00:00:00"/>
    <s v="GCRET-R4520-A0 (VUE EN PLAN ET PROFIL EN LONG VISIBILITE DE LA DEVIATION PROVISOIRE DE LA R D31)"/>
    <s v="GCRET"/>
    <s v="A0 (VUE EN PLA"/>
    <s v="A0"/>
    <x v="1"/>
    <s v=""/>
    <s v="DIF_002032"/>
    <m/>
    <x v="0"/>
    <e v="#N/A"/>
    <m/>
    <n v="1"/>
  </r>
  <r>
    <d v="2018-08-28T00:00:00"/>
    <s v="GCRET-R4522-A0 (PROFIL EN TRAVERS PARTICULIERS DE LA DEVIATION PROVISOIRE RD 31)"/>
    <s v="GCRET"/>
    <s v="A0 (PROFIL EN "/>
    <s v="A0"/>
    <x v="0"/>
    <s v=""/>
    <s v="DIF_002032"/>
    <m/>
    <x v="0"/>
    <e v="#N/A"/>
    <m/>
    <n v="1"/>
  </r>
  <r>
    <d v="2018-08-28T00:00:00"/>
    <s v="GISIN-E0500-A0 (DERIVATION DEFINITIVE DE LA HARDT - PLAN MASSE DES TERRASSEMENTS)"/>
    <s v="GISIN"/>
    <s v="A0 (DERIVATION"/>
    <s v="A0"/>
    <x v="2"/>
    <s v=""/>
    <s v="DIF_002034"/>
    <m/>
    <x v="0"/>
    <e v="#N/A"/>
    <m/>
    <n v="1"/>
  </r>
  <r>
    <d v="2018-08-28T00:00:00"/>
    <s v="GISIN-E0501-A0 (DERIVATION DEFINITIVE DE LA HARDT - PLAN MASSE DES AMENAGEMENTS)"/>
    <s v="GISIN"/>
    <s v="A0 (DERIVATION"/>
    <s v="A0"/>
    <x v="2"/>
    <s v=""/>
    <s v="DIF_002034"/>
    <m/>
    <x v="0"/>
    <e v="#N/A"/>
    <m/>
    <n v="1"/>
  </r>
  <r>
    <d v="2018-08-28T00:00:00"/>
    <s v="GISIN-E0502-A0 (DERIVATION DEFINITIVE DE LA HARDT - AMENAGEMENT DE LA TRAVERSEE DU FOSSE DE LA HARDT)"/>
    <s v="GISIN"/>
    <s v="A0 (DERIVATION"/>
    <s v="A0"/>
    <x v="3"/>
    <s v=""/>
    <s v="DIF_002034"/>
    <m/>
    <x v="0"/>
    <e v="#N/A"/>
    <m/>
    <n v="1"/>
  </r>
  <r>
    <d v="2018-08-28T00:00:00"/>
    <s v="GISIN-E0503-A0 (DERIVATION DEFINITIVE DE LA HARDT - PROFIL EN LONG ET TRAVERS DU SITE)"/>
    <s v="GISIN"/>
    <s v="A0 (DERIVATION"/>
    <s v="A0"/>
    <x v="4"/>
    <s v=""/>
    <s v="DIF_002034"/>
    <m/>
    <x v="0"/>
    <e v="#N/A"/>
    <m/>
    <n v="1"/>
  </r>
  <r>
    <d v="2018-08-28T00:00:00"/>
    <s v="GISIN-E0504-A0 (DERIVATION DEFINITIVE DE LA HARDT - CAHIER DES PROFILS EN TRAVERS - SECTEUR AMONT)"/>
    <s v="GISIN"/>
    <s v="A0 (DERIVATION"/>
    <s v="A0"/>
    <x v="0"/>
    <s v=""/>
    <s v="DIF_002034"/>
    <m/>
    <x v="0"/>
    <e v="#N/A"/>
    <m/>
    <n v="1"/>
  </r>
  <r>
    <d v="2018-08-28T00:00:00"/>
    <s v="GISIN-E0505-A0 (DERIVATION DEFINITIVE DE LA HARDT - CAHIER DES PROFILS EN TRAVERS - SECTEUR AVAL)"/>
    <s v="GISIN"/>
    <s v="A0 (DERIVATION"/>
    <s v="A0"/>
    <x v="0"/>
    <s v=""/>
    <s v="DIF_002034"/>
    <m/>
    <x v="0"/>
    <e v="#N/A"/>
    <m/>
    <n v="1"/>
  </r>
  <r>
    <d v="2018-08-28T00:00:00"/>
    <s v="GISIN-E0506-A0 (DERIVATION DEFINITIVE DE LA HARDT - AMENAGEMENT DE LA TRAVERSEE DU FOSSE DE LA HARDT - NDC)"/>
    <s v="GISIN"/>
    <s v="A0 (DERIVATION"/>
    <s v="A0"/>
    <x v="5"/>
    <s v=""/>
    <s v="DIF_002034"/>
    <m/>
    <x v="0"/>
    <e v="#N/A"/>
    <m/>
    <n v="1"/>
  </r>
  <r>
    <d v="2018-08-28T00:00:00"/>
    <s v="GIGCL-AF076-A0 (DAF - CIRE DE DEMOULAGE DE LA MATRICE - RECKLI TL-SO)"/>
    <s v="GIGCL"/>
    <s v="A0 (DAF - CIRE"/>
    <s v="A0"/>
    <x v="6"/>
    <n v="1"/>
    <s v="DIF_002029"/>
    <m/>
    <x v="0"/>
    <e v="#N/A"/>
    <m/>
    <n v="1"/>
  </r>
  <r>
    <d v="2018-08-28T00:00:00"/>
    <s v="GIASS-AF021-B0 (DAF - TETE DE CADRE BETON - MULLER BETON)"/>
    <s v="GIASS"/>
    <s v="B0 (DAF - TETE"/>
    <s v="B0"/>
    <x v="6"/>
    <n v="1"/>
    <s v="DIF_002030"/>
    <m/>
    <x v="0"/>
    <e v="#N/A"/>
    <m/>
    <n v="1"/>
  </r>
  <r>
    <d v="2018-08-28T00:00:00"/>
    <s v="GIASS-AF019-B0 (DAF - TUYAUX BETON ARME CIRCULAIRE - CONTERN)"/>
    <s v="GIASS"/>
    <s v="B0 (DAF - TUYA"/>
    <s v="B0"/>
    <x v="6"/>
    <n v="1"/>
    <s v="DIF_002033"/>
    <m/>
    <x v="0"/>
    <e v="#N/A"/>
    <m/>
    <n v="1"/>
  </r>
  <r>
    <d v="2018-08-29T00:00:00"/>
    <s v="GITEC-MO088-A0 (FDM - SUPPRESSION DES BOSSAGES DE VERINAGE DES VIADUCS)"/>
    <s v="GITEC"/>
    <s v="A0 (FDM - SUPP"/>
    <s v="A0"/>
    <x v="7"/>
    <n v="1"/>
    <s v="DIF_002039"/>
    <m/>
    <x v="0"/>
    <e v="#N/A"/>
    <m/>
    <n v="1"/>
  </r>
  <r>
    <d v="2018-08-29T00:00:00"/>
    <s v="GISBP-E0382-B0 (VIADUC DE VENDENHEIM - ARMATURES DES PIEUX PILE P1)"/>
    <s v="GISBP"/>
    <s v="B0 (VIADUC DE "/>
    <s v="B0"/>
    <x v="8"/>
    <s v=""/>
    <s v="DIF_002044"/>
    <m/>
    <x v="0"/>
    <e v="#N/A"/>
    <m/>
    <n v="1"/>
  </r>
  <r>
    <d v="2018-08-29T00:00:00"/>
    <s v="GISBP-E0383-B0 (VIADUC DE VENDENHEIM - ARMATURES DES PIEUX PILE P2)"/>
    <s v="GISBP"/>
    <s v="B0 (VIADUC DE "/>
    <s v="B0"/>
    <x v="8"/>
    <s v=""/>
    <s v="DIF_002044"/>
    <m/>
    <x v="0"/>
    <e v="#N/A"/>
    <m/>
    <n v="1"/>
  </r>
  <r>
    <d v="2018-08-29T00:00:00"/>
    <s v="GISBP-E0384-B0 (VIADUC DE VENDENHEIM - ARMATURES DES PIEUX PILE P3)"/>
    <s v="GISBP"/>
    <s v="B0 (VIADUC DE "/>
    <s v="B0"/>
    <x v="8"/>
    <s v=""/>
    <s v="DIF_002044"/>
    <m/>
    <x v="0"/>
    <e v="#N/A"/>
    <m/>
    <n v="1"/>
  </r>
  <r>
    <d v="2018-08-29T00:00:00"/>
    <s v="GISBP-E0385-B0 (VIADUC DE VENDENHEIM - ARMATURES DES PIEUX PILE P4)"/>
    <s v="GISBP"/>
    <s v="B0 (VIADUC DE "/>
    <s v="B0"/>
    <x v="8"/>
    <s v=""/>
    <s v="DIF_002044"/>
    <m/>
    <x v="0"/>
    <e v="#N/A"/>
    <m/>
    <n v="1"/>
  </r>
  <r>
    <d v="2018-08-29T00:00:00"/>
    <s v="GISBP-E0371-B0 (VIADUC DE VENDENHEIM - NOTE DE JUSTIFICATION DE LA LONGUEUR DES PIEUX)"/>
    <s v="GISBP"/>
    <s v="B0 (VIADUC DE "/>
    <s v="B0"/>
    <x v="9"/>
    <s v=""/>
    <s v="DIF_002045"/>
    <m/>
    <x v="0"/>
    <e v="#N/A"/>
    <m/>
    <n v="1"/>
  </r>
  <r>
    <d v="2018-08-29T00:00:00"/>
    <s v="GISBP-E0373-B0 (VIADUC DE VENDENHEIM - SOLLICITATIONS ET FERRAILLAGE PIEUX PILE P1)"/>
    <s v="GISBP"/>
    <s v="B0 (VIADUC DE "/>
    <s v="B0"/>
    <x v="9"/>
    <s v=""/>
    <s v="DIF_002045"/>
    <m/>
    <x v="0"/>
    <e v="#N/A"/>
    <m/>
    <n v="1"/>
  </r>
  <r>
    <d v="2018-08-29T00:00:00"/>
    <s v="GISBP-E0374-B0 (VIADUC DE VENDENHEIM - SOLLICITATIONS ET FERRAILLAGE PIEUX PILE P2)"/>
    <s v="GISBP"/>
    <s v="B0 (VIADUC DE "/>
    <s v="B0"/>
    <x v="9"/>
    <s v=""/>
    <s v="DIF_002045"/>
    <m/>
    <x v="0"/>
    <e v="#N/A"/>
    <m/>
    <n v="1"/>
  </r>
  <r>
    <d v="2018-08-29T00:00:00"/>
    <s v="GISBP-E0375-B0 (VIADUC DE VENDENHEIM - SOLLICITATIONS ET FERRAILLAGE PIEUX PILE P3)"/>
    <s v="GISBP"/>
    <s v="B0 (VIADUC DE "/>
    <s v="B0"/>
    <x v="9"/>
    <s v=""/>
    <s v="DIF_002045"/>
    <m/>
    <x v="0"/>
    <e v="#N/A"/>
    <m/>
    <n v="1"/>
  </r>
  <r>
    <d v="2018-08-29T00:00:00"/>
    <s v="GISBP-E0376-B0 (VIADUC DE VENDENHEIM - SOLLICITATIONS ET FERRAILLAGE PIEUX PILE P4)"/>
    <s v="GISBP"/>
    <s v="B0 (VIADUC DE "/>
    <s v="B0"/>
    <x v="9"/>
    <s v=""/>
    <s v="DIF_002045"/>
    <m/>
    <x v="0"/>
    <e v="#N/A"/>
    <m/>
    <n v="1"/>
  </r>
  <r>
    <d v="2018-08-29T00:00:00"/>
    <s v="GIEXT-SCH03-B0 (PPSPS DEBOISEMENT - GROUPEMENT SCHOTT ELAGAGE / ONF - MASSIF DE LA BRUCHE / MASSIF DU KRITTWALD)"/>
    <s v="GIEXT"/>
    <s v="B0 (PPSPS DEBO"/>
    <s v="B0"/>
    <x v="10"/>
    <s v=""/>
    <s v="DIF_002035"/>
    <m/>
    <x v="0"/>
    <e v="#N/A"/>
    <m/>
    <n v="1"/>
  </r>
  <r>
    <d v="2018-08-29T00:00:00"/>
    <s v="GCRET-R0002-A0 (PES - REALISATION DE DEVIATIONS PROVISOIRES)"/>
    <s v="GCRET"/>
    <s v="A0 (PES - REAL"/>
    <s v="A0"/>
    <x v="10"/>
    <s v=""/>
    <s v="DIF_002040"/>
    <m/>
    <x v="0"/>
    <e v="#N/A"/>
    <m/>
    <n v="1"/>
  </r>
  <r>
    <d v="2018-08-29T00:00:00"/>
    <s v="GCRET-R0003-A0 (PES - MISE EN OEUVRE D'ENROBE SUR DEVIATIONS PROVISOIRES ET CHAUSSEES DE RETABLISSEMENTS)"/>
    <s v="GCRET"/>
    <s v="A0 (PES - MISE"/>
    <s v="A0"/>
    <x v="10"/>
    <s v=""/>
    <s v="DIF_002041"/>
    <m/>
    <x v="0"/>
    <e v="#N/A"/>
    <m/>
    <n v="1"/>
  </r>
  <r>
    <d v="2018-08-29T00:00:00"/>
    <s v="GCRET-R0004-A0 (PES - REALISATION DE COUCHE DE FORME ET D'ASSISE EN MATERIAUX GRANULAIRES - RETABLISSEMENTS)"/>
    <s v="GCRET"/>
    <s v="A0 (PES - REAL"/>
    <s v="A0"/>
    <x v="10"/>
    <s v=""/>
    <s v="DIF_002042"/>
    <m/>
    <x v="0"/>
    <e v="#N/A"/>
    <m/>
    <n v="1"/>
  </r>
  <r>
    <d v="2018-08-29T00:00:00"/>
    <s v="GCRET-R0005-A0 (PES - REALISATION DE COUCHES DE FORME ET D'ASSISE EN MATERIAUX TRAITES - RETABLISSEMENT)"/>
    <s v="GCRET"/>
    <s v="A0 (PES - REAL"/>
    <s v="A0"/>
    <x v="10"/>
    <s v=""/>
    <s v="DIF_002043"/>
    <m/>
    <x v="0"/>
    <e v="#N/A"/>
    <m/>
    <n v="1"/>
  </r>
  <r>
    <d v="2018-08-30T00:00:00"/>
    <s v="GIDCB-M0161-B0 (PONT PROVISOIRE SUR LA BRUCHE - COFFRAGE ET FERRAILLAGE - CULEES C0 ET C3)"/>
    <s v="GIDCB"/>
    <s v="B0 (PONT PROVI"/>
    <s v="B0"/>
    <x v="11"/>
    <s v=""/>
    <s v="DIF_002046"/>
    <m/>
    <x v="0"/>
    <e v="#N/A"/>
    <m/>
    <n v="1"/>
  </r>
  <r>
    <d v="2018-08-30T00:00:00"/>
    <s v="GIDCB-M0163-B0 (PONT PROVISOIRE SUR LA BRUCHE - COFFRAGE ET FERRAILLAGE - PILE P1/P2)"/>
    <s v="GIDCB"/>
    <s v="B0 (PONT PROVI"/>
    <s v="B0"/>
    <x v="11"/>
    <s v=""/>
    <s v="DIF_002046"/>
    <m/>
    <x v="0"/>
    <e v="#N/A"/>
    <m/>
    <n v="1"/>
  </r>
  <r>
    <d v="2018-08-30T00:00:00"/>
    <s v="GIDCB-M0401-A0 (PONT PROVISOIRE BRUCHE - MEMOIRE GEOTECHNIQUE G3)"/>
    <s v="GIDCB"/>
    <s v="A0 (PONT PROVI"/>
    <s v="A0"/>
    <x v="5"/>
    <s v=""/>
    <s v="DIF_002046"/>
    <m/>
    <x v="0"/>
    <e v="#N/A"/>
    <m/>
    <n v="1"/>
  </r>
  <r>
    <d v="2018-08-30T00:00:00"/>
    <s v="GIDUR-M0180-A1 (PONT PROVISOIRE DE LA BRUCHE - DIMENSIONNEMENT DES PALPLANCHES DE LA CULEE C0)"/>
    <s v="GIDUR"/>
    <s v="A1 (PONT PROVI"/>
    <s v="A1"/>
    <x v="9"/>
    <s v=""/>
    <s v="DIF_002046"/>
    <m/>
    <x v="0"/>
    <e v="#N/A"/>
    <m/>
    <n v="1"/>
  </r>
  <r>
    <d v="2018-08-30T00:00:00"/>
    <s v="GIDUR-M0181-A1 (PONT PROVISOIRE DE LA BRUCHE - PLAN DES PALPLANCHES DE LA CULEE C0)"/>
    <s v="GIDUR"/>
    <s v="A1 (PONT PROVI"/>
    <s v="A1"/>
    <x v="1"/>
    <s v=""/>
    <s v="DIF_002046"/>
    <m/>
    <x v="0"/>
    <e v="#N/A"/>
    <m/>
    <n v="1"/>
  </r>
  <r>
    <d v="2018-08-30T00:00:00"/>
    <s v="GIMAT-M0165-B0 (PONT PROVISOIRE SUR LA BRUCHE - NOTE D'HYPOTHESES METAL)"/>
    <s v="GIMAT"/>
    <s v="B0 (PONT PROVI"/>
    <s v="B0"/>
    <x v="12"/>
    <s v=""/>
    <s v="DIF_002046"/>
    <m/>
    <x v="0"/>
    <e v="#N/A"/>
    <m/>
    <n v="1"/>
  </r>
  <r>
    <d v="2018-08-30T00:00:00"/>
    <s v="GIMAT-M0166-B0 (PONT PROVISOIRE SUR LA BRUCHE - NOTE DE CALCUL)"/>
    <s v="GIMAT"/>
    <s v="B0 (PONT PROVI"/>
    <s v="B0"/>
    <x v="9"/>
    <s v=""/>
    <s v="DIF_002046"/>
    <m/>
    <x v="0"/>
    <e v="#N/A"/>
    <m/>
    <n v="1"/>
  </r>
  <r>
    <d v="2018-08-30T00:00:00"/>
    <s v="GIMAT-M0167-B0 (PONT PROVISOIRE SUR LA BRUCHE - NOTE DE VERIFICIATION DE LA GRUE)"/>
    <s v="GIMAT"/>
    <s v="B0 (PONT PROVI"/>
    <s v="B0"/>
    <x v="9"/>
    <s v=""/>
    <s v="DIF_002046"/>
    <m/>
    <x v="0"/>
    <e v="#N/A"/>
    <m/>
    <n v="1"/>
  </r>
  <r>
    <d v="2018-08-30T00:00:00"/>
    <s v="GIMAT-M0169-B0 (PONT PROVISOIRE SUR LA BRUCHE - PLAN D'ENSEMBLE)"/>
    <s v="GIMAT"/>
    <s v="B0 (PONT PROVI"/>
    <s v="B0"/>
    <x v="1"/>
    <s v=""/>
    <s v="DIF_002046"/>
    <m/>
    <x v="0"/>
    <e v="#N/A"/>
    <m/>
    <n v="1"/>
  </r>
  <r>
    <d v="2018-08-30T00:00:00"/>
    <s v="GITEC-M0153-B0 (NOTE DE SYNTHESE DES ENTRANTS OUVRAGE PROVISOIRE SUR LA BRUCHE)"/>
    <s v="GITEC"/>
    <s v="B0 (NOTE DE SY"/>
    <s v="B0"/>
    <x v="5"/>
    <s v=""/>
    <s v="DIF_002046"/>
    <m/>
    <x v="0"/>
    <e v="#N/A"/>
    <m/>
    <n v="1"/>
  </r>
  <r>
    <d v="2018-08-30T00:00:00"/>
    <s v="GITEC-O0006-A6 (PONT PROVISOIRE SUR LA BRUCHE)"/>
    <s v="GITEC"/>
    <s v="A6 (PONT PROVI"/>
    <s v="A6"/>
    <x v="1"/>
    <s v=""/>
    <s v="DIF_002046"/>
    <m/>
    <x v="0"/>
    <e v="#N/A"/>
    <m/>
    <n v="1"/>
  </r>
  <r>
    <d v="2018-08-30T00:00:00"/>
    <s v="GIDCB-E2160-A1 (PSP 01514 - IMPLANTATION - VUE EN PLAN - COUPE LONGITUDINALE)"/>
    <s v="GIDCB"/>
    <s v="A1 (PSP 01514 "/>
    <s v="A1"/>
    <x v="1"/>
    <s v=""/>
    <s v="DIF_002047"/>
    <m/>
    <x v="0"/>
    <e v="#N/A"/>
    <m/>
    <n v="1"/>
  </r>
  <r>
    <d v="2018-08-30T00:00:00"/>
    <s v="GIDCB-E2161-A1 (PSP 01514 - COUPE TRANSVERSALE - DETAIL)"/>
    <s v="GIDCB"/>
    <s v="A1 (PSP 01514 "/>
    <s v="A1"/>
    <x v="13"/>
    <s v=""/>
    <s v="DIF_002047"/>
    <m/>
    <x v="0"/>
    <e v="#N/A"/>
    <m/>
    <n v="1"/>
  </r>
  <r>
    <d v="2018-08-30T00:00:00"/>
    <s v="GIDCB-E2162-A1 (PSP 01514 - COFFRAGE DE LA CULEE C1)"/>
    <s v="GIDCB"/>
    <s v="A1 (PSP 01514 "/>
    <s v="A1"/>
    <x v="13"/>
    <s v=""/>
    <s v="DIF_002047"/>
    <m/>
    <x v="0"/>
    <e v="#N/A"/>
    <m/>
    <n v="1"/>
  </r>
  <r>
    <d v="2018-08-30T00:00:00"/>
    <s v="GIDCB-E2163-A1 (PSP 01514 - COFFRAGE DE LA PILE P2)"/>
    <s v="GIDCB"/>
    <s v="A1 (PSP 01514 "/>
    <s v="A1"/>
    <x v="13"/>
    <s v=""/>
    <s v="DIF_002047"/>
    <m/>
    <x v="0"/>
    <e v="#N/A"/>
    <m/>
    <n v="1"/>
  </r>
  <r>
    <d v="2018-08-30T00:00:00"/>
    <s v="GIDCB-E2164-A1 (PSP 01514 - COFFRAGE DE LA CULEE C3)"/>
    <s v="GIDCB"/>
    <s v="A1 (PSP 01514 "/>
    <s v="A1"/>
    <x v="13"/>
    <s v=""/>
    <s v="DIF_002047"/>
    <m/>
    <x v="0"/>
    <e v="#N/A"/>
    <m/>
    <n v="1"/>
  </r>
  <r>
    <d v="2018-08-30T00:00:00"/>
    <s v="GCRET-R0121-A1 (DEMANDE D'ACCEPTATION DE FOURNITURE GTV 0-63)"/>
    <s v="GCRET"/>
    <s v="A1 (DEMANDE D'"/>
    <s v="A1"/>
    <x v="6"/>
    <n v="1"/>
    <s v="DIF_002049"/>
    <m/>
    <x v="0"/>
    <e v="#N/A"/>
    <m/>
    <n v="1"/>
  </r>
  <r>
    <d v="2018-08-30T00:00:00"/>
    <s v="GCRET-R0123-A1 (DEMANDE D'ACCEPTATION DE FOURNITURE GNT 0-63 HELMBACHER)"/>
    <s v="GCRET"/>
    <s v="A1 (DEMANDE D'"/>
    <s v="A1"/>
    <x v="6"/>
    <n v="1"/>
    <s v="DIF_002050"/>
    <m/>
    <x v="0"/>
    <e v="#N/A"/>
    <m/>
    <n v="1"/>
  </r>
  <r>
    <d v="2018-08-30T00:00:00"/>
    <s v="GCRET-R0124-A1 (DEMANDE D'ACCEPTATION DE FOURNITURE GNT 0-63 RECYCLAGE REMEX)"/>
    <s v="GCRET"/>
    <s v="A1 (DEMANDE D'"/>
    <s v="A1"/>
    <x v="6"/>
    <n v="1"/>
    <s v="DIF_002051"/>
    <m/>
    <x v="0"/>
    <e v="#N/A"/>
    <m/>
    <n v="1"/>
  </r>
  <r>
    <d v="2018-08-30T00:00:00"/>
    <s v="GCRET-R0125-A1 (DEMANDE D'ACCEPTATION DE FOURNITURE 0-60 RECYCLEE SCHWEIGHOUSE)"/>
    <s v="GCRET"/>
    <s v="A1 (DEMANDE D'"/>
    <s v="A1"/>
    <x v="6"/>
    <n v="1"/>
    <s v="DIF_002052"/>
    <m/>
    <x v="0"/>
    <e v="#N/A"/>
    <m/>
    <n v="1"/>
  </r>
  <r>
    <d v="2018-08-30T00:00:00"/>
    <s v="GCRET-R0127-A1 (DEMANDE D'ACCEPTATION DE FOURNITURE 0-63 RECYCLAGE GAL)"/>
    <s v="GCRET"/>
    <s v="A1 (DEMANDE D'"/>
    <s v="A1"/>
    <x v="6"/>
    <n v="1"/>
    <s v="DIF_002054"/>
    <m/>
    <x v="0"/>
    <e v="#N/A"/>
    <m/>
    <n v="1"/>
  </r>
  <r>
    <d v="2018-08-30T00:00:00"/>
    <s v="GCRET-R0126-A1 (DEMANDE D'ACCEPTATION DE FOURNITURE 0-80 RECYCLAGE SARREGUEMINES)"/>
    <s v="GCRET"/>
    <s v="A1 (DEMANDE D'"/>
    <s v="A1"/>
    <x v="6"/>
    <n v="1"/>
    <s v="DIF_002053"/>
    <m/>
    <x v="0"/>
    <e v="#N/A"/>
    <m/>
    <n v="1"/>
  </r>
  <r>
    <d v="2018-08-30T00:00:00"/>
    <s v="GCRET-R0133-A1 (DEMANDE D'ACCEPTATION DE FOURNITURE GNT 0-14 HELMBACHER)"/>
    <s v="GCRET"/>
    <s v="A1 (DEMANDE D'"/>
    <s v="A1"/>
    <x v="6"/>
    <n v="1"/>
    <s v="DIF_002057"/>
    <m/>
    <x v="0"/>
    <e v="#N/A"/>
    <m/>
    <n v="1"/>
  </r>
  <r>
    <d v="2018-08-30T00:00:00"/>
    <s v="GCRET-R0131-A1 (DEMANDE D'ACCEPTATION DE FOURNITURE GNT 0-14)"/>
    <s v="GCRET"/>
    <s v="A1 (DEMANDE D'"/>
    <s v="A1"/>
    <x v="6"/>
    <n v="1"/>
    <s v="DIF_002055"/>
    <m/>
    <x v="0"/>
    <e v="#N/A"/>
    <m/>
    <n v="1"/>
  </r>
  <r>
    <d v="2018-08-30T00:00:00"/>
    <s v="GCRET-R0132-A1 (DEMANDE D'ACCEPTATION DE FOURNITURE GNT 0-14 GAL)"/>
    <s v="GCRET"/>
    <s v="A1 (DEMANDE D'"/>
    <s v="A1"/>
    <x v="6"/>
    <n v="1"/>
    <s v="DIF_002056"/>
    <m/>
    <x v="0"/>
    <e v="#N/A"/>
    <m/>
    <n v="1"/>
  </r>
  <r>
    <d v="2018-08-30T00:00:00"/>
    <s v="GCRET-R0135-A1 (DEMANDE D'ACCEPTATION DE FOURNITURE 0-20 RECYCLAGE SARREGUEMINES)"/>
    <s v="GCRET"/>
    <s v="A1 (DEMANDE D'"/>
    <s v="A1"/>
    <x v="6"/>
    <n v="1"/>
    <s v="DIF_002059"/>
    <m/>
    <x v="0"/>
    <e v="#N/A"/>
    <m/>
    <n v="1"/>
  </r>
  <r>
    <d v="2018-08-30T00:00:00"/>
    <s v="GCRET-R0134-A1 (DEMANDE D'ACCEPTATION DE FOURNITURE RECYCLAGE REMEX)"/>
    <s v="GCRET"/>
    <s v="A1 (DEMANDE D'"/>
    <s v="A1"/>
    <x v="6"/>
    <n v="1"/>
    <s v="DIF_002058"/>
    <m/>
    <x v="0"/>
    <e v="#N/A"/>
    <m/>
    <n v="1"/>
  </r>
  <r>
    <d v="2018-08-30T00:00:00"/>
    <s v="GCRET-R0136-A1 (DEMANDE D'ACCEPTATION DE FOURNITURE0-20 RECYCLAGE SCHWEIGHOUSE)"/>
    <s v="GCRET"/>
    <s v="A1 (DEMANDE D'"/>
    <s v="A1"/>
    <x v="6"/>
    <n v="1"/>
    <s v="DIF_002060"/>
    <m/>
    <x v="0"/>
    <e v="#N/A"/>
    <m/>
    <n v="1"/>
  </r>
  <r>
    <d v="2018-08-30T00:00:00"/>
    <s v="GITER-AF016-B0 (DAF - RECYCLE 0/63MM - LEONHART, SITE DE NIEDERHAUSBERGEN)"/>
    <s v="GITER"/>
    <s v="B0 (DAF - RECY"/>
    <s v="B0"/>
    <x v="6"/>
    <n v="1"/>
    <s v="DIF_002064"/>
    <m/>
    <x v="0"/>
    <e v="#N/A"/>
    <m/>
    <n v="1"/>
  </r>
  <r>
    <d v="2018-08-30T00:00:00"/>
    <s v="GITER-AF017-B0 (DAF - RECYCLE 0/60MM - LINGENHELD, SITE DE OBERSHAEFFOLSHEIM)"/>
    <s v="GITER"/>
    <s v="B0 (DAF - RECY"/>
    <s v="B0"/>
    <x v="6"/>
    <n v="1"/>
    <s v="DIF_002065"/>
    <m/>
    <x v="0"/>
    <e v="#N/A"/>
    <m/>
    <n v="1"/>
  </r>
  <r>
    <d v="2018-08-30T00:00:00"/>
    <s v="GITER-AF018-B0 (DAF - RECYCLE 0/100MM - LINGENHELD, SITE DE OBERSHAEFFOLSHEIM)"/>
    <s v="GITER"/>
    <s v="B0 (DAF - RECY"/>
    <s v="B0"/>
    <x v="6"/>
    <n v="1"/>
    <s v="DIF_002066"/>
    <m/>
    <x v="0"/>
    <e v="#N/A"/>
    <m/>
    <n v="1"/>
  </r>
  <r>
    <d v="2018-08-30T00:00:00"/>
    <s v="GITER-AF019-B0 (DAF - RECYCLE 0/60MM - REICHTETT MATERIAUX, SITE DE VENDENHEIM)"/>
    <s v="GITER"/>
    <s v="B0 (DAF - RECY"/>
    <s v="B0"/>
    <x v="6"/>
    <n v="1"/>
    <s v="DIF_002067"/>
    <m/>
    <x v="0"/>
    <e v="#N/A"/>
    <m/>
    <n v="1"/>
  </r>
  <r>
    <d v="2018-08-31T00:00:00"/>
    <s v="GITEC-MO009-B0 (FDM - PROPOSITION DE REMPLACEMENT DES PPF 1.00*0.7 PAR DES BUSES BETON)"/>
    <s v="GITEC"/>
    <s v="B0 (FDM - PROP"/>
    <s v="B0"/>
    <x v="7"/>
    <n v="1"/>
    <s v="DIF_002072"/>
    <m/>
    <x v="0"/>
    <e v="#N/A"/>
    <m/>
    <n v="1"/>
  </r>
  <r>
    <d v="2018-08-31T00:00:00"/>
    <s v="GIDCB-M1241-A0 (PIF 00529 - COFFRAGES PERDUS DES TYMPANS DES ENTRETOISES - NDC)"/>
    <s v="GIDCB"/>
    <s v="A0 (PIF 00529 "/>
    <s v="A0"/>
    <x v="9"/>
    <s v=""/>
    <s v="DIF_002073"/>
    <m/>
    <x v="0"/>
    <e v="#N/A"/>
    <m/>
    <n v="1"/>
  </r>
  <r>
    <d v="2018-08-31T00:00:00"/>
    <s v="GIDCB-M1242-A0 (PIF 00529 - COFFRAGES PERDUS DES TYMPANS DES ENTRETOISES)"/>
    <s v="GIDCB"/>
    <s v="A0 (PIF 00529 "/>
    <s v="A0"/>
    <x v="11"/>
    <s v=""/>
    <s v="DIF_002073"/>
    <m/>
    <x v="0"/>
    <e v="#N/A"/>
    <m/>
    <n v="1"/>
  </r>
  <r>
    <d v="2018-08-31T00:00:00"/>
    <s v="GIMAT-E1261-A1 (PIF 00557 - PLAN D'ENSEMBLE ET D'IMPLANTATION)"/>
    <s v="GIMAT"/>
    <s v="A1 (PIF 00557 "/>
    <s v="A1"/>
    <x v="3"/>
    <s v=""/>
    <s v="DIF_002077"/>
    <m/>
    <x v="0"/>
    <e v="#N/A"/>
    <m/>
    <n v="1"/>
  </r>
  <r>
    <d v="2018-08-31T00:00:00"/>
    <s v="GIMAT-E1262-A0 (PIF 00557 - PLAN DE COFFRAGE DES ANNEAUX COURANTS)"/>
    <s v="GIMAT"/>
    <s v="A0 (PIF 00557 "/>
    <s v="A0"/>
    <x v="13"/>
    <s v=""/>
    <s v="DIF_002077"/>
    <m/>
    <x v="0"/>
    <e v="#N/A"/>
    <m/>
    <n v="1"/>
  </r>
  <r>
    <d v="2018-08-31T00:00:00"/>
    <s v="GIGCL-PE300-A0 (PES - REALISATION DES APPUIS DE CULEES DU PONT PROVISOIRE DE LA BRUCHE)"/>
    <s v="GIGCL"/>
    <s v="A0 (PES - REAL"/>
    <s v="A0"/>
    <x v="10"/>
    <s v=""/>
    <s v="DIF_002079"/>
    <m/>
    <x v="0"/>
    <e v="#N/A"/>
    <m/>
    <n v="1"/>
  </r>
  <r>
    <d v="2018-08-31T00:00:00"/>
    <s v="GIWSP-W0011-A2 (R020 / R024 / R027 / R032 / R044 / R058 - MEMOIRE GEOTECHNIQUE G3)"/>
    <s v="GIWSP"/>
    <s v="A2 (R020 / R02"/>
    <s v="A2"/>
    <x v="5"/>
    <s v=""/>
    <s v="DIF_002080"/>
    <m/>
    <x v="0"/>
    <e v="#N/A"/>
    <m/>
    <n v="1"/>
  </r>
  <r>
    <d v="2018-08-31T00:00:00"/>
    <s v="GIASS-PE001-B0 (PES - FOURNITURE ET POSE D'OUVRAGES CIRCULAIRES)"/>
    <s v="GIASS"/>
    <s v="B0 (PES - FOUR"/>
    <s v="B0"/>
    <x v="10"/>
    <s v=""/>
    <s v="DIF_002081"/>
    <m/>
    <x v="0"/>
    <e v="#N/A"/>
    <m/>
    <n v="1"/>
  </r>
  <r>
    <d v="2018-08-31T00:00:00"/>
    <s v="GITEC-TO008-B0 (PES - TOPOGRAPHIE DES OUVRAGES D'ART)"/>
    <s v="GITEC"/>
    <s v="B0 (PES - TOPO"/>
    <s v="B0"/>
    <x v="10"/>
    <s v=""/>
    <s v="DIF_002082"/>
    <m/>
    <x v="0"/>
    <e v="#N/A"/>
    <m/>
    <n v="1"/>
  </r>
  <r>
    <d v="2018-08-31T00:00:00"/>
    <s v="GISET-B2200-A1 (BLOC TECHNIQUE CULEE C1 - PSP 01182 - RD222)"/>
    <s v="GISET"/>
    <s v="A1 (BLOC TECHN"/>
    <s v="A1"/>
    <x v="1"/>
    <s v=""/>
    <s v="DIF_002083"/>
    <m/>
    <x v="0"/>
    <e v="#N/A"/>
    <m/>
    <n v="1"/>
  </r>
  <r>
    <d v="2018-08-31T00:00:00"/>
    <s v="GISET-B2201-A1 (BLOC TECHNIQUE CULEE C3 - PSP 01182 - RD222)"/>
    <s v="GISET"/>
    <s v="A1 (BLOC TECHN"/>
    <s v="A1"/>
    <x v="1"/>
    <s v=""/>
    <s v="DIF_002083"/>
    <m/>
    <x v="0"/>
    <e v="#N/A"/>
    <m/>
    <n v="1"/>
  </r>
  <r>
    <d v="2018-08-31T00:00:00"/>
    <s v="GISET-B2801-A0 (BLOC TECHNIQUE CULEE C3 - PSP 01428 - RD228)"/>
    <s v="GISET"/>
    <s v="A0 (BLOC TECHN"/>
    <s v="A0"/>
    <x v="14"/>
    <s v=""/>
    <s v="DIF_002084"/>
    <m/>
    <x v="0"/>
    <e v="#N/A"/>
    <m/>
    <n v="1"/>
  </r>
  <r>
    <d v="2018-08-31T00:00:00"/>
    <s v="GISET-H0115-A0 (OHR 21402)"/>
    <s v="GISET"/>
    <s v="A0 (OHR 21402)"/>
    <s v="A0"/>
    <x v="14"/>
    <s v=""/>
    <s v="DIF_002085"/>
    <m/>
    <x v="0"/>
    <e v="#N/A"/>
    <m/>
    <n v="1"/>
  </r>
  <r>
    <d v="2018-08-31T00:00:00"/>
    <s v="GISET-H1000-A1 (OHA 00548)"/>
    <s v="GISET"/>
    <s v="A1 (OHA 00548)"/>
    <s v="A1"/>
    <x v="14"/>
    <s v=""/>
    <s v="DIF_002086"/>
    <m/>
    <x v="0"/>
    <e v="#N/A"/>
    <m/>
    <n v="1"/>
  </r>
  <r>
    <d v="2018-08-31T00:00:00"/>
    <s v="GISET-H1005-A1 (OHA 00634)"/>
    <s v="GISET"/>
    <s v="A1 (OHA 00634)"/>
    <s v="A1"/>
    <x v="14"/>
    <s v=""/>
    <s v="DIF_002087"/>
    <m/>
    <x v="0"/>
    <e v="#N/A"/>
    <m/>
    <n v="1"/>
  </r>
  <r>
    <d v="2018-08-31T00:00:00"/>
    <s v="GISET-H2020-A1 (OTS E0217)"/>
    <s v="GISET"/>
    <s v="A1 (OTS E0217)"/>
    <s v="A1"/>
    <x v="14"/>
    <s v=""/>
    <s v="DIF_002088"/>
    <m/>
    <x v="0"/>
    <e v="#N/A"/>
    <m/>
    <n v="1"/>
  </r>
  <r>
    <d v="2018-08-31T00:00:00"/>
    <s v="GISET-H3060-A1 (OHA 00559 + PPF - FOSSE DE LA HARDT)"/>
    <s v="GISET"/>
    <s v="A1 (OHA 00559 "/>
    <s v="A1"/>
    <x v="14"/>
    <s v=""/>
    <s v="DIF_002089"/>
    <m/>
    <x v="0"/>
    <e v="#N/A"/>
    <m/>
    <n v="1"/>
  </r>
  <r>
    <d v="2018-08-31T00:00:00"/>
    <s v="GISET-H4105-A1 (PPFR 11822)"/>
    <s v="GISET"/>
    <s v="A1 (PPFR 11822"/>
    <s v="A1"/>
    <x v="14"/>
    <s v=""/>
    <s v="DIF_002090"/>
    <m/>
    <x v="0"/>
    <e v="#N/A"/>
    <m/>
    <n v="1"/>
  </r>
  <r>
    <d v="2018-08-31T00:00:00"/>
    <s v="GISET-H4110-A1 (PPFR 11821)"/>
    <s v="GISET"/>
    <s v="A1 (PPFR 11821"/>
    <s v="A1"/>
    <x v="14"/>
    <s v=""/>
    <s v="DIF_002091"/>
    <m/>
    <x v="0"/>
    <e v="#N/A"/>
    <m/>
    <n v="1"/>
  </r>
  <r>
    <d v="2018-09-03T00:00:00"/>
    <s v="GCMUL-M1001-A0 (FDM - MODIFICATION DU PHASAGE DE REALISATION DE LA MULTITUBULAIRE)"/>
    <s v="GCMUL"/>
    <s v="A0 (FDM - MODI"/>
    <s v="A0"/>
    <x v="7"/>
    <n v="1"/>
    <s v="DIF_002092"/>
    <m/>
    <x v="0"/>
    <e v="#N/A"/>
    <m/>
    <n v="1"/>
  </r>
  <r>
    <d v="2018-09-03T00:00:00"/>
    <s v="GCSAE-00002-B0 (PES - SAERT - POSE DE SEPARATEURS MODULAIRES DE VOIES)"/>
    <s v="GCSAE"/>
    <s v="B0 (PES - SAER"/>
    <s v="B0"/>
    <x v="10"/>
    <s v=""/>
    <s v="DIF_002093"/>
    <m/>
    <x v="0"/>
    <e v="#N/A"/>
    <m/>
    <n v="1"/>
  </r>
  <r>
    <d v="2018-09-03T00:00:00"/>
    <s v="GCSAE-00004-A0 (PES - POSE DE SIGNALISATION HORIZONTALE TEMPORAIRE)"/>
    <s v="GCSAE"/>
    <s v="A0 (PES - POSE"/>
    <s v="A0"/>
    <x v="10"/>
    <s v=""/>
    <s v="DIF_002094"/>
    <m/>
    <x v="0"/>
    <e v="#N/A"/>
    <m/>
    <n v="1"/>
  </r>
  <r>
    <d v="2018-09-03T00:00:00"/>
    <s v="GIGCL-PE100-A0 (PES - REALISATION DES SEMELLES D'APPUIS (PILE ET CULEE) DES PS-PRAD)"/>
    <s v="GIGCL"/>
    <s v="A0 (PES - REAL"/>
    <s v="A0"/>
    <x v="10"/>
    <s v=""/>
    <s v="DIF_002095"/>
    <m/>
    <x v="0"/>
    <e v="#N/A"/>
    <m/>
    <n v="1"/>
  </r>
  <r>
    <d v="2018-09-03T00:00:00"/>
    <s v="GIEXT-DEN01-B0 (PPSPS CONSTRUCTION D'UNE INSTALLATION DE CHANTIER A DUTTLENHEIM PHASE 2 - BASE MECANIQUE ET PISTES D'ACCES AUX OA - ENTREPRISE DENNI LEGOLL)"/>
    <s v="GIEXT"/>
    <s v="B0 (PPSPS CONS"/>
    <s v="B0"/>
    <x v="15"/>
    <s v=""/>
    <s v="DIF_002097"/>
    <m/>
    <x v="0"/>
    <e v="#N/A"/>
    <m/>
    <n v="1"/>
  </r>
  <r>
    <d v="2018-09-03T00:00:00"/>
    <s v="GITER-AF015-B0 (DAF - TOUT VENANT 0/40MM POUR BASE DRAINANTE, ZI - GRAVIERES ALSACE LORRAINE, SITE D'HOERDT)"/>
    <s v="GITER"/>
    <s v="B0 (DAF - TOUT"/>
    <s v="B0"/>
    <x v="6"/>
    <n v="1"/>
    <s v="DIF_002098"/>
    <m/>
    <x v="0"/>
    <e v="#N/A"/>
    <m/>
    <n v="1"/>
  </r>
  <r>
    <d v="2018-09-03T00:00:00"/>
    <s v="GIGCL-AF078-A0 (DAF - ECARTEUR CONTINU EN FIBROBETON A CROCHET - PLAKA GROUP)"/>
    <s v="GIGCL"/>
    <s v="A0 (DAF - ECAR"/>
    <s v="A0"/>
    <x v="6"/>
    <n v="1"/>
    <s v="DIF_002099"/>
    <m/>
    <x v="0"/>
    <e v="#N/A"/>
    <m/>
    <n v="1"/>
  </r>
  <r>
    <d v="2018-09-03T00:00:00"/>
    <s v="GIDCB-M1210-A1 (PIF 00529 - ECRAN DE PROTECTION DES VOIES - NDC)"/>
    <s v="GIDCB"/>
    <s v="A1 (PIF 00529 "/>
    <s v="A1"/>
    <x v="9"/>
    <s v=""/>
    <s v="DIF_002100"/>
    <m/>
    <x v="0"/>
    <e v="#N/A"/>
    <m/>
    <n v="1"/>
  </r>
  <r>
    <d v="2018-09-03T00:00:00"/>
    <s v="GIDCB-M1211-A1 (PIF 00529 - ECRAN DE PROTECTION DES VOIES SNCF AU DROIT DE LA PILE P2)"/>
    <s v="GIDCB"/>
    <s v="A1 (PIF 00529 "/>
    <s v="A1"/>
    <x v="11"/>
    <s v=""/>
    <s v="DIF_002100"/>
    <m/>
    <x v="0"/>
    <e v="#N/A"/>
    <m/>
    <n v="1"/>
  </r>
  <r>
    <d v="2018-09-04T00:00:00"/>
    <s v="GIMAT-E1251-A1 (PIF 00557 - NOTE D'HYPOTHESES SPECIFIQUES)"/>
    <s v="GIMAT"/>
    <s v="A1 (PIF 00557 "/>
    <s v="A1"/>
    <x v="12"/>
    <s v=""/>
    <s v="DIF_002101"/>
    <m/>
    <x v="0"/>
    <e v="#N/A"/>
    <m/>
    <n v="1"/>
  </r>
  <r>
    <d v="2018-09-04T00:00:00"/>
    <s v="GIMAT-E1252-A1 (PIF 00557 - NOTE DE CALCULS DES ANNEAUX COURANTS)"/>
    <s v="GIMAT"/>
    <s v="A1 (PIF 00557 "/>
    <s v="A1"/>
    <x v="9"/>
    <s v=""/>
    <s v="DIF_002101"/>
    <m/>
    <x v="0"/>
    <e v="#N/A"/>
    <m/>
    <n v="1"/>
  </r>
  <r>
    <d v="2018-09-04T00:00:00"/>
    <s v="GIMAT-E1253-A0 (PIF 00557 - NOTE DE CALCULS ANNEAUX D'EXTREMITE)"/>
    <s v="GIMAT"/>
    <s v="A0 (PIF 00557 "/>
    <s v="A0"/>
    <x v="9"/>
    <s v=""/>
    <s v="DIF_002101"/>
    <m/>
    <x v="0"/>
    <e v="#N/A"/>
    <m/>
    <n v="1"/>
  </r>
  <r>
    <d v="2018-09-04T00:00:00"/>
    <s v="GIMAT-E1254-A0 (PIF 00557 - NOTE DE CALCULS MURS D'EXTREMITE)"/>
    <s v="GIMAT"/>
    <s v="A0 (PIF 00557 "/>
    <s v="A0"/>
    <x v="9"/>
    <s v=""/>
    <s v="DIF_002101"/>
    <m/>
    <x v="0"/>
    <e v="#N/A"/>
    <m/>
    <n v="1"/>
  </r>
  <r>
    <d v="2018-09-04T00:00:00"/>
    <s v="GITER-AF015-B0 (DAF - TOUT VENANT 0/40MM POUR BASE DRAINANTE, ZI - GRAVIERES ALSACE LORRAINE, SITE D'HOERDT)"/>
    <s v="GITER"/>
    <s v="B0 (DAF - TOUT"/>
    <s v="B0"/>
    <x v="6"/>
    <n v="1"/>
    <s v="DIF_002103"/>
    <m/>
    <x v="0"/>
    <e v="#N/A"/>
    <m/>
    <n v="1"/>
  </r>
  <r>
    <d v="2018-09-04T00:00:00"/>
    <s v="GITER-PE002-C0 (PES - DEGAGEMENT DES EMPRISES ET CLOTURES PROVISOIRES)"/>
    <s v="GITER"/>
    <s v="C0 (PES - DEGA"/>
    <s v="C0"/>
    <x v="10"/>
    <s v=""/>
    <s v="DIF_002104"/>
    <m/>
    <x v="0"/>
    <e v="#N/A"/>
    <m/>
    <n v="1"/>
  </r>
  <r>
    <d v="2018-09-04T00:00:00"/>
    <s v="GITER-PE003-A0 (PES - PREPARATION DES ASSISES DE REMBLAI)"/>
    <s v="GITER"/>
    <s v="A0 (PES - PREP"/>
    <s v="A0"/>
    <x v="10"/>
    <s v=""/>
    <s v="DIF_002105"/>
    <m/>
    <x v="0"/>
    <e v="#N/A"/>
    <m/>
    <n v="1"/>
  </r>
  <r>
    <d v="2018-09-04T00:00:00"/>
    <s v="GITER-PE005-A0 (PES - DECAPAGE ET STOCKAGE DE LA TERRE VEGETALE)"/>
    <s v="GITER"/>
    <s v="A0 (PES - DECA"/>
    <s v="A0"/>
    <x v="10"/>
    <s v=""/>
    <s v="DIF_002107"/>
    <m/>
    <x v="0"/>
    <e v="#N/A"/>
    <m/>
    <n v="1"/>
  </r>
  <r>
    <d v="2018-09-04T00:00:00"/>
    <s v="GITER-PE021-A0 (PES - MISE EN DEPOTS ET MODELAGES PAYSAGERS)"/>
    <s v="GITER"/>
    <s v="A0 (PES - MISE"/>
    <s v="A0"/>
    <x v="10"/>
    <s v=""/>
    <s v="DIF_002111"/>
    <m/>
    <x v="0"/>
    <e v="#N/A"/>
    <m/>
    <n v="1"/>
  </r>
  <r>
    <d v="2018-09-05T00:00:00"/>
    <s v="GIASS-PE002-A0 (PES - POSE D'OUVRAGES CADRES PREFABRIQUES)"/>
    <s v="GIASS"/>
    <s v="A0 (PES - POSE"/>
    <s v="A0"/>
    <x v="10"/>
    <s v=""/>
    <s v="DIF_002112"/>
    <m/>
    <x v="0"/>
    <e v="#N/A"/>
    <m/>
    <n v="1"/>
  </r>
  <r>
    <d v="2018-09-05T00:00:00"/>
    <s v="GITEC-HP020-A1 (BASSIN AUTOROUTIER PROVISOIRE - BAP 02415-G)"/>
    <s v="GITEC"/>
    <s v="A1 (BASSIN AUT"/>
    <s v="A1"/>
    <x v="14"/>
    <s v=""/>
    <s v="DIF_002113"/>
    <m/>
    <x v="0"/>
    <e v="#N/A"/>
    <m/>
    <n v="1"/>
  </r>
  <r>
    <d v="2018-09-06T00:00:00"/>
    <s v="GITEC-MO085-B0 (FDM - VIADUC DE LA BRUCHE - GEOMETRIE DES SEMELLES)"/>
    <s v="GITEC"/>
    <s v="B0 (FDM - VIAD"/>
    <s v="B0"/>
    <x v="7"/>
    <n v="1"/>
    <s v="DIF_002114"/>
    <m/>
    <x v="0"/>
    <e v="#N/A"/>
    <m/>
    <n v="1"/>
  </r>
  <r>
    <d v="2018-09-06T00:00:00"/>
    <s v="GITEC-MO087-B0 (FDM - VIADUC DE LA BRUCHE - GEOMETRIE DES CULEES)"/>
    <s v="GITEC"/>
    <s v="B0 (FDM - VIAD"/>
    <s v="B0"/>
    <x v="7"/>
    <n v="1"/>
    <s v="DIF_002115"/>
    <m/>
    <x v="0"/>
    <e v="#N/A"/>
    <m/>
    <n v="1"/>
  </r>
  <r>
    <d v="2018-09-06T00:00:00"/>
    <s v="GIEXT-ONF01-A1 (PPSPS ONF - DEBOISEMENT)"/>
    <s v="GIEXT"/>
    <s v="A1 (PPSPS ONF "/>
    <s v="A1"/>
    <x v="15"/>
    <s v=""/>
    <s v="DIF_002116"/>
    <m/>
    <x v="0"/>
    <e v="#N/A"/>
    <m/>
    <n v="1"/>
  </r>
  <r>
    <d v="2018-09-06T00:00:00"/>
    <s v="GIMAT-E2671-A0 (OHA 02140 - PLAN D'ARMATURES DES ANNEAUX COURANTS)"/>
    <s v="GIMAT"/>
    <s v="A0 (OHA 02140 "/>
    <s v="A0"/>
    <x v="8"/>
    <s v=""/>
    <s v="DIF_002118"/>
    <m/>
    <x v="0"/>
    <e v="#N/A"/>
    <m/>
    <n v="1"/>
  </r>
  <r>
    <d v="2018-09-07T00:00:00"/>
    <s v="GITER-AF040-A0 (DAF - TOUT VENANT 0/40MM POUR CDF DE RETABLISSEMENT ROUTIER - GRAVIERES ALSACE LORRAINE, SITE D'HOERDT)"/>
    <s v="GITER"/>
    <s v="A0 (DAF - TOUT"/>
    <s v="A0"/>
    <x v="6"/>
    <n v="1"/>
    <s v="DIF_002120"/>
    <m/>
    <x v="0"/>
    <e v="#N/A"/>
    <m/>
    <n v="1"/>
  </r>
  <r>
    <d v="2018-09-07T00:00:00"/>
    <s v="GITER-AF039-A0 (DAF - TOUT VENANT 0/40MM POUR SUBSTITUTION, CORPS DE REBLAI ET PISTES - GRAVIERES ALSACE LORRAINE, SITE D'HOERDT)"/>
    <s v="GITER"/>
    <s v="A0 (DAF - TOUT"/>
    <s v="A0"/>
    <x v="6"/>
    <n v="1"/>
    <s v="DIF_002119"/>
    <m/>
    <x v="0"/>
    <e v="#N/A"/>
    <m/>
    <n v="1"/>
  </r>
  <r>
    <d v="2018-09-07T00:00:00"/>
    <s v="GISET-H4090-A1 (PPF 01122)"/>
    <s v="GISET"/>
    <s v="A1 (PPF 01122)"/>
    <s v="A1"/>
    <x v="14"/>
    <s v=""/>
    <s v="DIF_002122"/>
    <m/>
    <x v="0"/>
    <e v="#N/A"/>
    <m/>
    <n v="1"/>
  </r>
  <r>
    <d v="2018-09-07T00:00:00"/>
    <s v="GITEC-MO048-B0 (FDM - PREFABRICATION DU OHA 01989)"/>
    <s v="GITEC"/>
    <s v="B0 (FDM - PREF"/>
    <s v="B0"/>
    <x v="7"/>
    <n v="1"/>
    <s v="DIF_002123"/>
    <m/>
    <x v="0"/>
    <e v="#N/A"/>
    <m/>
    <n v="1"/>
  </r>
  <r>
    <d v="2018-09-07T00:00:00"/>
    <s v="GIGCL-PE004-A1 (PES - RECEPAGE DES PIEUX)"/>
    <s v="GIGCL"/>
    <s v="A1 (PES - RECE"/>
    <s v="A1"/>
    <x v="10"/>
    <s v=""/>
    <s v="DIF_002124"/>
    <m/>
    <x v="0"/>
    <e v="#N/A"/>
    <m/>
    <n v="1"/>
  </r>
  <r>
    <d v="2018-09-07T00:00:00"/>
    <s v="GIGCL-PE200-A1 (PES - REALISATION DES SEMELLES)"/>
    <s v="GIGCL"/>
    <s v="A1 (PES - REAL"/>
    <s v="A1"/>
    <x v="10"/>
    <s v=""/>
    <s v="DIF_002125"/>
    <m/>
    <x v="0"/>
    <e v="#N/A"/>
    <m/>
    <n v="1"/>
  </r>
  <r>
    <d v="2018-09-07T00:00:00"/>
    <s v="GITEC-HM002-A0 (NDC DALOT 1M x 0,70M)"/>
    <s v="GITEC"/>
    <s v="A0 (NDC DALOT "/>
    <s v="A0"/>
    <x v="9"/>
    <s v=""/>
    <s v="DIF_002128"/>
    <m/>
    <x v="0"/>
    <e v="#N/A"/>
    <m/>
    <n v="1"/>
  </r>
  <r>
    <d v="2018-09-07T00:00:00"/>
    <s v="GITEC-HM003-A0 (NDC DALOT 3M x 2,50M)"/>
    <s v="GITEC"/>
    <s v="A0 (NDC DALOT "/>
    <s v="A0"/>
    <x v="9"/>
    <s v=""/>
    <s v="DIF_002129"/>
    <m/>
    <x v="0"/>
    <e v="#N/A"/>
    <m/>
    <n v="1"/>
  </r>
  <r>
    <d v="2018-09-07T00:00:00"/>
    <s v="GIGCL-PE005-B0 (PES - RECEPTION DES PIECES PREFABRIQUEES)"/>
    <s v="GIGCL"/>
    <s v="B0 (PES - RECE"/>
    <s v="B0"/>
    <x v="10"/>
    <s v=""/>
    <s v="DIF_002130"/>
    <m/>
    <x v="0"/>
    <e v="#N/A"/>
    <m/>
    <n v="1"/>
  </r>
  <r>
    <d v="2018-09-10T00:00:00"/>
    <s v="GISEN-E0802-A0 (PIF 00224 - NOTE DE MODELISATION ET DDC)"/>
    <s v="GISEN"/>
    <s v="A0 (PIF 00224 "/>
    <s v="A0"/>
    <x v="9"/>
    <s v=""/>
    <s v="DIF_002132"/>
    <m/>
    <x v="0"/>
    <e v="#N/A"/>
    <m/>
    <n v="1"/>
  </r>
  <r>
    <d v="2018-09-10T00:00:00"/>
    <s v="GIMAT-E1263-A1 (PIF 00557 - PLAN DE COFFRAGE DES ANNEAUX D'EXTREMITES)"/>
    <s v="GIMAT"/>
    <s v="A1 (PIF 00557 "/>
    <s v="A1"/>
    <x v="13"/>
    <s v=""/>
    <s v="DIF_002133"/>
    <m/>
    <x v="0"/>
    <e v="#N/A"/>
    <m/>
    <n v="1"/>
  </r>
  <r>
    <d v="2018-09-10T00:00:00"/>
    <s v="GIMAT-E1271-A1 (PIF 00557 - PLAN D'ARMATURES DES ANNEAUX COURANTS)"/>
    <s v="GIMAT"/>
    <s v="A1 (PIF 00557 "/>
    <s v="A1"/>
    <x v="8"/>
    <s v=""/>
    <s v="DIF_002134"/>
    <m/>
    <x v="0"/>
    <e v="#N/A"/>
    <m/>
    <n v="1"/>
  </r>
  <r>
    <d v="2018-09-10T00:00:00"/>
    <s v="GIMAT-E1272-A1 (PIF 00557 - PLAN D'ARMATURES DES ANNEAUX D'EXTREMITES)"/>
    <s v="GIMAT"/>
    <s v="A1 (PIF 00557 "/>
    <s v="A1"/>
    <x v="8"/>
    <s v=""/>
    <s v="DIF_002134"/>
    <m/>
    <x v="0"/>
    <e v="#N/A"/>
    <m/>
    <n v="1"/>
  </r>
  <r>
    <d v="2018-09-10T00:00:00"/>
    <s v="GIDCB-E2110-B1 (PSP 01428 - IMPLANTATION - VUE EN PLAN - COUPE LONGITUDINALE)"/>
    <s v="GIDCB"/>
    <s v="B1 (PSP 01428 "/>
    <s v="B1"/>
    <x v="3"/>
    <s v=""/>
    <s v="DIF_002135"/>
    <m/>
    <x v="0"/>
    <e v="#N/A"/>
    <m/>
    <n v="1"/>
  </r>
  <r>
    <d v="2018-09-10T00:00:00"/>
    <s v="GIDCB-E2111-B1 (PSP 01428 - COUPE TRANSVERSALE ET DETAILS)"/>
    <s v="GIDCB"/>
    <s v="B1 (PSP 01428 "/>
    <s v="B1"/>
    <x v="13"/>
    <s v=""/>
    <s v="DIF_002135"/>
    <m/>
    <x v="0"/>
    <e v="#N/A"/>
    <m/>
    <n v="1"/>
  </r>
  <r>
    <d v="2018-09-10T00:00:00"/>
    <s v="GIDCB-E2112-B1 (PSP 01428 - COFFRAGE DE LA CULEE C1)"/>
    <s v="GIDCB"/>
    <s v="B1 (PSP 01428 "/>
    <s v="B1"/>
    <x v="13"/>
    <s v=""/>
    <s v="DIF_002135"/>
    <m/>
    <x v="0"/>
    <e v="#N/A"/>
    <m/>
    <n v="1"/>
  </r>
  <r>
    <d v="2018-09-10T00:00:00"/>
    <s v="GIDCB-E2113-B1 (PSP 01428 - COFFRAGE DE LA PILE P2)"/>
    <s v="GIDCB"/>
    <s v="B1 (PSP 01428 "/>
    <s v="B1"/>
    <x v="13"/>
    <s v=""/>
    <s v="DIF_002135"/>
    <m/>
    <x v="0"/>
    <e v="#N/A"/>
    <m/>
    <n v="1"/>
  </r>
  <r>
    <d v="2018-09-10T00:00:00"/>
    <s v="GIDCB-E2114-B1 (PSP 01428 - COFFRAGE DE LA CULEE C3)"/>
    <s v="GIDCB"/>
    <s v="B1 (PSP 01428 "/>
    <s v="B1"/>
    <x v="13"/>
    <s v=""/>
    <s v="DIF_002135"/>
    <m/>
    <x v="0"/>
    <e v="#N/A"/>
    <m/>
    <n v="1"/>
  </r>
  <r>
    <d v="2018-09-10T00:00:00"/>
    <s v="GCLAB-R0404-A0 (MODALITES DE REUTILISATION DE MATERIEUX ISSUS DE LA DEMOLITION DES CHAUSSEES EXISTANTES)"/>
    <s v="GCLAB"/>
    <s v="A0 (MODALITES "/>
    <s v="A0"/>
    <x v="5"/>
    <s v=""/>
    <s v="DIF_002136"/>
    <m/>
    <x v="0"/>
    <e v="#N/A"/>
    <m/>
    <n v="1"/>
  </r>
  <r>
    <d v="2018-09-11T00:00:00"/>
    <s v="DPDTE-00017-B0 (FDM - BIODUC ET GARDE-CORPS DE SERVICE)"/>
    <s v="DPDTE"/>
    <s v="B0 (FDM - BIOD"/>
    <s v="B0"/>
    <x v="7"/>
    <n v="1"/>
    <s v="DIF_002138"/>
    <m/>
    <x v="0"/>
    <e v="#N/A"/>
    <m/>
    <n v="1"/>
  </r>
  <r>
    <d v="2018-09-11T00:00:00"/>
    <s v="DPDTE-00016-B0 (FDM - DISPOSITIF DE RETENU DES PALISSADES)"/>
    <s v="DPDTE"/>
    <s v="B0 (FDM - DISP"/>
    <s v="B0"/>
    <x v="7"/>
    <n v="1"/>
    <s v="DIF_002137"/>
    <m/>
    <x v="0"/>
    <e v="#N/A"/>
    <m/>
    <n v="1"/>
  </r>
  <r>
    <d v="2018-09-12T00:00:00"/>
    <s v="GISBP-E0577-A0 (VIADUC DE LA BRUCHE - ARMATURES DES PIEUX PILE P3)"/>
    <s v="GISBP"/>
    <s v="A0 (VIADUC DE "/>
    <s v="A0"/>
    <x v="8"/>
    <s v=""/>
    <s v="DIF_002139"/>
    <m/>
    <x v="0"/>
    <e v="#N/A"/>
    <m/>
    <n v="1"/>
  </r>
  <r>
    <d v="2018-09-12T00:00:00"/>
    <s v="GISBP-E0572-A0 (VIADUC DE LA BRUCHE - SOLLICITATIONS ET FERRAILLAGE PIEUX PILE P3)"/>
    <s v="GISBP"/>
    <s v="A0 (VIADUC DE "/>
    <s v="A0"/>
    <x v="9"/>
    <s v=""/>
    <s v="DIF_002139"/>
    <m/>
    <x v="0"/>
    <e v="#N/A"/>
    <m/>
    <n v="1"/>
  </r>
  <r>
    <d v="2018-09-12T00:00:00"/>
    <s v="GISBP-E0573-A0 (VIADUC DE LA BRUCHE - SOLLICITATIONS ET FERRAILLAGE PIEUX PILE P4)"/>
    <s v="GISBP"/>
    <s v="A0 (VIADUC DE "/>
    <s v="A0"/>
    <x v="9"/>
    <s v=""/>
    <s v="DIF_002140"/>
    <m/>
    <x v="0"/>
    <e v="#N/A"/>
    <m/>
    <n v="1"/>
  </r>
  <r>
    <d v="2018-09-12T00:00:00"/>
    <s v="GISBP-E0578-A0 (VIADUC DE LA BRUCHE - ARMATURES DES PIEUX PILE P4)"/>
    <s v="GISBP"/>
    <s v="A0 (VIADUC DE "/>
    <s v="A0"/>
    <x v="8"/>
    <s v=""/>
    <s v="DIF_002140"/>
    <m/>
    <x v="0"/>
    <e v="#N/A"/>
    <m/>
    <n v="1"/>
  </r>
  <r>
    <d v="2018-09-12T00:00:00"/>
    <s v="GISBP-E0580-A0 (VIADUC DE LA BRUCHE - ARMATURES DES PIEUX PILE P6)"/>
    <s v="GISBP"/>
    <s v="A0 (VIADUC DE "/>
    <s v="A0"/>
    <x v="8"/>
    <s v=""/>
    <s v="DIF_002141"/>
    <m/>
    <x v="0"/>
    <e v="#N/A"/>
    <m/>
    <n v="1"/>
  </r>
  <r>
    <d v="2018-09-12T00:00:00"/>
    <s v="GISBP-E0575-A0 (VIADUC DE LA BRUCHE - SOLLICITATIONS ET FERRAILLAGE PIEUX PILE P6)"/>
    <s v="GISBP"/>
    <s v="A0 (VIADUC DE "/>
    <s v="A0"/>
    <x v="9"/>
    <s v=""/>
    <s v="DIF_002141"/>
    <m/>
    <x v="0"/>
    <e v="#N/A"/>
    <m/>
    <n v="1"/>
  </r>
  <r>
    <d v="2018-09-12T00:00:00"/>
    <s v="GISET-B2800-A0 (BLOC TECHNIQUE CULEE C1 - PSP 01428 - RD228)"/>
    <s v="GISET"/>
    <s v="A0 (BLOC TECHN"/>
    <s v="A0"/>
    <x v="14"/>
    <s v=""/>
    <s v="DIF_002142"/>
    <m/>
    <x v="0"/>
    <e v="#N/A"/>
    <m/>
    <n v="1"/>
  </r>
  <r>
    <d v="2018-09-12T00:00:00"/>
    <s v="GISET-H2275-A1 (OTA 01182 - 1/4 DE CONE)"/>
    <s v="GISET"/>
    <s v="A1 (OTA 01182 "/>
    <s v="A1"/>
    <x v="14"/>
    <s v=""/>
    <s v="DIF_002143"/>
    <m/>
    <x v="0"/>
    <e v="#N/A"/>
    <m/>
    <n v="1"/>
  </r>
  <r>
    <d v="2018-09-12T00:00:00"/>
    <s v="GISET-H2280-A1 (OTA 01181 - 1/4 DE CONE)"/>
    <s v="GISET"/>
    <s v="A1 (OTA 01181 "/>
    <s v="A1"/>
    <x v="14"/>
    <s v=""/>
    <s v="DIF_002144"/>
    <m/>
    <x v="0"/>
    <e v="#N/A"/>
    <m/>
    <n v="1"/>
  </r>
  <r>
    <d v="2018-09-12T00:00:00"/>
    <s v="GISET-H4150-A1 (PPF 01470)"/>
    <s v="GISET"/>
    <s v="A1 (PPF 01470)"/>
    <s v="A1"/>
    <x v="14"/>
    <s v=""/>
    <s v="DIF_002145"/>
    <m/>
    <x v="0"/>
    <e v="#N/A"/>
    <m/>
    <n v="1"/>
  </r>
  <r>
    <d v="2018-09-12T00:00:00"/>
    <s v="GISEN-E2520-A0 (PSP 01966 - IMPLANTATION - VUE EN PLAN - COUPE LONGITUDINALE)"/>
    <s v="GISEN"/>
    <s v="A0 (PSP 01966 "/>
    <s v="A0"/>
    <x v="3"/>
    <s v=""/>
    <s v="DIF_002147"/>
    <m/>
    <x v="0"/>
    <e v="#N/A"/>
    <m/>
    <n v="1"/>
  </r>
  <r>
    <d v="2018-09-12T00:00:00"/>
    <s v="GISEN-E2521-A0 (PSP 01966 - COUPE TRANSVERSALE - DETAILS)"/>
    <s v="GISEN"/>
    <s v="A0 (PSP 01966 "/>
    <s v="A0"/>
    <x v="13"/>
    <s v=""/>
    <s v="DIF_002147"/>
    <m/>
    <x v="0"/>
    <e v="#N/A"/>
    <m/>
    <n v="1"/>
  </r>
  <r>
    <d v="2018-09-13T00:00:00"/>
    <s v="GIGCL-PE301-A0 (PES - APPUI CENTRAL DU PONT PROVISOIRE DE LA BRUCHE)"/>
    <s v="GIGCL"/>
    <s v="A0 (PES - APPU"/>
    <s v="A0"/>
    <x v="10"/>
    <s v=""/>
    <s v="DIF_002151"/>
    <m/>
    <x v="0"/>
    <e v="#N/A"/>
    <m/>
    <n v="1"/>
  </r>
  <r>
    <d v="2018-09-13T00:00:00"/>
    <s v="GISET-D1108-A0 (PLANCHE 12 - ASSAINISSEMENT PROFIL EN LONG SENS 2 - DU PK 11+000 AU PK 11+800)"/>
    <s v="GISET"/>
    <s v="A0 (PLANCHE 12"/>
    <s v="A0"/>
    <x v="4"/>
    <s v=""/>
    <s v="DIF_002155"/>
    <m/>
    <x v="0"/>
    <e v="#N/A"/>
    <m/>
    <n v="1"/>
  </r>
  <r>
    <d v="2018-09-13T00:00:00"/>
    <s v="GISET-D1107-A0 (PLANCHE 12 - ASSAINISSEMENT PROFIL EN LONG SENS 1 - DU PK 11+000 AU PK 11+800)"/>
    <s v="GISET"/>
    <s v="A0 (PLANCHE 12"/>
    <s v="A0"/>
    <x v="4"/>
    <s v=""/>
    <s v="DIF_002155"/>
    <m/>
    <x v="0"/>
    <e v="#N/A"/>
    <m/>
    <n v="1"/>
  </r>
  <r>
    <d v="2018-09-13T00:00:00"/>
    <s v="GISET-D1106-A0 (PLANCHE 12 - LISTAGES ASSAINISSEMENT - DU PK 11+000 AU PK 11+800)"/>
    <s v="GISET"/>
    <s v="A0 (PLANCHE 12"/>
    <s v="A0"/>
    <x v="3"/>
    <s v=""/>
    <s v="DIF_002155"/>
    <m/>
    <x v="0"/>
    <e v="#N/A"/>
    <m/>
    <n v="1"/>
  </r>
  <r>
    <d v="2018-09-13T00:00:00"/>
    <s v="GISET-D1104-A0 (PLANCHE 12 - LISTAGES GEOMETRIQUES - DU PK 11+000 AU PK 11+800)"/>
    <s v="GISET"/>
    <s v="A0 (PLANCHE 12"/>
    <s v="A0"/>
    <x v="3"/>
    <s v=""/>
    <s v="DIF_002155"/>
    <m/>
    <x v="0"/>
    <e v="#N/A"/>
    <m/>
    <n v="1"/>
  </r>
  <r>
    <d v="2018-09-13T00:00:00"/>
    <s v="GISET-D1103-A0 (PLANCHE 12 - PROFILS EN TRAVERS - DU PK 11+000 AU PK 11+800)"/>
    <s v="GISET"/>
    <s v="A0 (PLANCHE 12"/>
    <s v="A0"/>
    <x v="0"/>
    <s v=""/>
    <s v="DIF_002155"/>
    <m/>
    <x v="0"/>
    <e v="#N/A"/>
    <m/>
    <n v="1"/>
  </r>
  <r>
    <d v="2018-09-13T00:00:00"/>
    <s v="GISET-D1101-A0 (PLANCHE 12 - VUE EN PLAN - DU PK 11+000 AU PK 11+800)"/>
    <s v="GISET"/>
    <s v="A0 (PLANCHE 12"/>
    <s v="A0"/>
    <x v="1"/>
    <s v=""/>
    <s v="DIF_002155"/>
    <m/>
    <x v="0"/>
    <e v="#N/A"/>
    <m/>
    <n v="1"/>
  </r>
  <r>
    <d v="2018-09-13T00:00:00"/>
    <s v="GISET-H2380-A2 (OTA 01368)"/>
    <s v="GISET"/>
    <s v="A2 (OTA 01368)"/>
    <s v="A2"/>
    <x v="14"/>
    <s v=""/>
    <s v="DIF_002156"/>
    <m/>
    <x v="0"/>
    <e v="#N/A"/>
    <m/>
    <n v="1"/>
  </r>
  <r>
    <d v="2018-09-13T00:00:00"/>
    <s v="GISET-H4140-A0 (PPFR 14281)"/>
    <s v="GISET"/>
    <s v="A0 (PPFR 14281"/>
    <s v="A0"/>
    <x v="14"/>
    <s v=""/>
    <s v="DIF_002157"/>
    <m/>
    <x v="0"/>
    <e v="#N/A"/>
    <m/>
    <n v="1"/>
  </r>
  <r>
    <d v="2018-09-13T00:00:00"/>
    <s v="GISET-H4145-A1 (PPFR 14282)"/>
    <s v="GISET"/>
    <s v="A1 (PPFR 14282"/>
    <s v="A1"/>
    <x v="14"/>
    <s v=""/>
    <s v="DIF_002158"/>
    <m/>
    <x v="0"/>
    <e v="#N/A"/>
    <m/>
    <n v="1"/>
  </r>
  <r>
    <d v="2018-09-13T00:00:00"/>
    <s v="GISET-H1020-A1 (OHA 01948)"/>
    <s v="GISET"/>
    <s v="A1 (OHA 01948)"/>
    <s v="A1"/>
    <x v="14"/>
    <s v=""/>
    <s v="DIF_002159"/>
    <m/>
    <x v="0"/>
    <e v="#N/A"/>
    <m/>
    <n v="1"/>
  </r>
  <r>
    <d v="2018-09-13T00:00:00"/>
    <s v="GIGCL-AF078-B0 (DAF - ECARTEUR CONTINU EN FIBROBETON A CROCHET - PLAKA GROUP)"/>
    <s v="GIGCL"/>
    <s v="B0 (DAF - ECAR"/>
    <s v="B0"/>
    <x v="6"/>
    <n v="1"/>
    <s v="DIF_002160"/>
    <m/>
    <x v="0"/>
    <e v="#N/A"/>
    <m/>
    <n v="1"/>
  </r>
  <r>
    <d v="2018-09-13T00:00:00"/>
    <s v="GIWSP-E1600-A1 (OHA 00938 - MEMOIRE GEOTECHNIQUE G3)"/>
    <s v="GIWSP"/>
    <s v="A1 (OHA 00938 "/>
    <s v="A1"/>
    <x v="5"/>
    <s v=""/>
    <s v="DIF_002161"/>
    <m/>
    <x v="0"/>
    <e v="#N/A"/>
    <m/>
    <n v="1"/>
  </r>
  <r>
    <d v="2018-09-14T00:00:00"/>
    <s v="GITEC-MO042-C0 (FDM - PREFABRICATION DU PIF 00514)"/>
    <s v="GITEC"/>
    <s v="C0 (FDM - PREF"/>
    <s v="C0"/>
    <x v="7"/>
    <n v="1"/>
    <s v="DIF_002163"/>
    <m/>
    <x v="0"/>
    <e v="#N/A"/>
    <m/>
    <n v="1"/>
  </r>
  <r>
    <d v="2018-09-14T00:00:00"/>
    <s v="GIEXT-EQI19-B0 (RAPPORT CONVENANCE BETON Q9 - BETONS DE FONDATIONS AVEC STARSOLITHE)"/>
    <s v="GIEXT"/>
    <s v="B0 (RAPPORT CO"/>
    <s v="B0"/>
    <x v="16"/>
    <s v=""/>
    <s v="DIF_002164"/>
    <m/>
    <x v="0"/>
    <e v="#N/A"/>
    <m/>
    <n v="1"/>
  </r>
  <r>
    <d v="2018-09-14T00:00:00"/>
    <s v="GISEN-E0801-A1 (PIF 00224 - NOTE D'HYPOTHESES GENERALES)"/>
    <s v="GISEN"/>
    <s v="A1 (PIF 00224 "/>
    <s v="A1"/>
    <x v="12"/>
    <s v=""/>
    <s v="DIF_002165"/>
    <m/>
    <x v="0"/>
    <e v="#N/A"/>
    <m/>
    <n v="1"/>
  </r>
  <r>
    <d v="2018-09-14T00:00:00"/>
    <s v="GITEC-O0056-A0 (ESSAIS AU FEU TRANCHEE COUVERTE)"/>
    <s v="GITEC"/>
    <s v="A0 (ESSAIS AU "/>
    <s v="A0"/>
    <x v="5"/>
    <s v=""/>
    <s v="DIF_002168"/>
    <m/>
    <x v="0"/>
    <e v="#N/A"/>
    <m/>
    <n v="1"/>
  </r>
  <r>
    <d v="2018-09-14T00:00:00"/>
    <s v="GIGCL-AF505-A0 (DAF - ARMATURES POUR BETON NERSAM 500S / NERSAM 500SNP - SAM SAS (77))"/>
    <s v="GIGCL"/>
    <s v="A0 (DAF - ARMA"/>
    <s v="A0"/>
    <x v="6"/>
    <n v="1"/>
    <s v="DIF_002169"/>
    <m/>
    <x v="0"/>
    <e v="#N/A"/>
    <m/>
    <n v="1"/>
  </r>
  <r>
    <d v="2018-09-14T00:00:00"/>
    <s v="GIGCL-AF506-A0 (DAF - ARMATURES POUR BETON NERSAM 500S / NERSAM 500SNP - SAM SAS (54))"/>
    <s v="GIGCL"/>
    <s v="A0 (DAF - ARMA"/>
    <s v="A0"/>
    <x v="6"/>
    <n v="1"/>
    <s v="DIF_002170"/>
    <m/>
    <x v="0"/>
    <e v="#N/A"/>
    <m/>
    <n v="1"/>
  </r>
  <r>
    <d v="2018-09-14T00:00:00"/>
    <s v="GIGCL-AF507-A0 (DAF - ARMATURES POUR BETON CRELOIS 500S - ITON SEINE (78))"/>
    <s v="GIGCL"/>
    <s v="A0 (DAF - ARMA"/>
    <s v="A0"/>
    <x v="6"/>
    <n v="1"/>
    <s v="DIF_002171"/>
    <m/>
    <x v="0"/>
    <e v="#N/A"/>
    <m/>
    <n v="1"/>
  </r>
  <r>
    <d v="2018-09-14T00:00:00"/>
    <s v="GIGCL-AF508-A0 (DAF - ARMATURES POUR BETON CRELOIS 500S - ALPA (78))"/>
    <s v="GIGCL"/>
    <s v="A0 (DAF - ARMA"/>
    <s v="A0"/>
    <x v="6"/>
    <n v="1"/>
    <s v="DIF_002172"/>
    <m/>
    <x v="0"/>
    <e v="#N/A"/>
    <m/>
    <n v="1"/>
  </r>
  <r>
    <d v="2018-09-18T00:00:00"/>
    <s v="GITEC-GO027-B1 (ORGANISATION LABORATOIRE SGI)"/>
    <s v="GITEC"/>
    <s v="B1 (ORGANISATI"/>
    <s v="B1"/>
    <x v="17"/>
    <m/>
    <s v="DIF_002176"/>
    <s v="DPQSE-B-021"/>
    <x v="1"/>
    <d v="2018-09-24T00:00:00"/>
    <d v="2018-09-18T00:00:00"/>
    <n v="1"/>
  </r>
  <r>
    <d v="2018-09-18T00:00:00"/>
    <s v="GIBEA-E3203-A0 (OHN B0130 ET OHN E0023 - NOTE DE CALCUL DES MURS)"/>
    <s v="GIBEA"/>
    <s v="A0 (OHN B0130 "/>
    <s v="A0"/>
    <x v="9"/>
    <m/>
    <s v="DIF_002173"/>
    <s v="DPDTE-B-028"/>
    <x v="1"/>
    <d v="2018-10-01T00:00:00"/>
    <d v="2018-09-18T00:00:00"/>
    <n v="1"/>
  </r>
  <r>
    <d v="2018-09-19T00:00:00"/>
    <s v="GISET-H5120-A0 (BASSIN BAM 01335)"/>
    <s v="GISET"/>
    <s v="A0 (BASSIN BAM"/>
    <s v="A0"/>
    <x v="14"/>
    <m/>
    <s v="DIF_002177"/>
    <s v="DPDTE-B-045"/>
    <x v="2"/>
    <d v="2018-10-02T00:00:00"/>
    <d v="2018-09-20T00:00:00"/>
    <n v="1"/>
  </r>
  <r>
    <d v="2018-09-19T00:00:00"/>
    <s v="GISET-H5220-A0 (BASSIN BAM 02415)"/>
    <s v="GISET"/>
    <s v="A0 (BASSIN BAM"/>
    <s v="A0"/>
    <x v="14"/>
    <m/>
    <s v="DIF_002178"/>
    <s v="DPDTE-B-043"/>
    <x v="2"/>
    <d v="2018-10-02T00:00:00"/>
    <d v="2018-09-20T00:00:00"/>
    <n v="1"/>
  </r>
  <r>
    <d v="2018-09-19T00:00:00"/>
    <s v="GIWSP-W0047-B0 (R094 - MEMOIRE GEOTECHNIQUE G3)"/>
    <s v="GIWSP"/>
    <s v="B0 (R094 - MEM"/>
    <s v="B0"/>
    <x v="5"/>
    <m/>
    <s v="DIF_002179"/>
    <s v="DPDTE-B-025"/>
    <x v="2"/>
    <d v="2018-10-02T00:00:00"/>
    <d v="2018-09-20T00:00:00"/>
    <n v="1"/>
  </r>
  <r>
    <d v="2018-09-19T00:00:00"/>
    <s v="GIWSP-W0012-A1 (R071 - MEMOIRE GEOTECHNIQUE G3)"/>
    <s v="GIWSP"/>
    <s v="A1 (R071 - MEM"/>
    <s v="A1"/>
    <x v="5"/>
    <m/>
    <s v="DIF_002180"/>
    <s v="DPDTE-B-025"/>
    <x v="2"/>
    <d v="2018-10-02T00:00:00"/>
    <d v="2018-09-20T00:00:00"/>
    <n v="1"/>
  </r>
  <r>
    <d v="2018-09-19T00:00:00"/>
    <s v="GCLAB-R0401-A2 (STRUCTURES DE RETABLISSEMENTS DES CHAUSSEES EXISTANTES SUR DOMAINE CD67 ET EMS)"/>
    <s v="GCLAB"/>
    <s v="A2 (STRUCTURES"/>
    <s v="A2"/>
    <x v="5"/>
    <m/>
    <s v="DIF_002181"/>
    <s v="DPDTE-B-043"/>
    <x v="2"/>
    <d v="2018-10-02T00:00:00"/>
    <d v="2018-09-20T00:00:00"/>
    <n v="1"/>
  </r>
  <r>
    <d v="2018-09-19T00:00:00"/>
    <s v="GISET-D0801-A0 (PLANCHE 09 - VUE EN PLAN - DU PK 08+000 AU PK 09+000)"/>
    <s v="GISET"/>
    <s v="A0 (PLANCHE 09"/>
    <s v="A0"/>
    <x v="1"/>
    <m/>
    <s v="DIF_002182"/>
    <s v="DPDTE-B-043"/>
    <x v="2"/>
    <d v="2018-10-02T00:00:00"/>
    <d v="2018-09-20T00:00:00"/>
    <n v="1"/>
  </r>
  <r>
    <d v="2018-09-19T00:00:00"/>
    <s v="GISET-D0803-A0 (PLANCHE 09 - PROFILS EN TRAVERS - DU PK 08+000 AU PK 09+000)"/>
    <s v="GISET"/>
    <s v="A0 (PLANCHE 09"/>
    <s v="A0"/>
    <x v="0"/>
    <m/>
    <s v="DIF_002182"/>
    <s v="DPDTE-B-043"/>
    <x v="2"/>
    <d v="2018-10-02T00:00:00"/>
    <d v="2018-09-20T00:00:00"/>
    <n v="1"/>
  </r>
  <r>
    <d v="2018-09-19T00:00:00"/>
    <s v="GISET-D0804-A0 (PLANCHE 09 - LISTAGES GEOMETRIQUES - DU PK 08+000 AU PK 09+000)"/>
    <s v="GISET"/>
    <s v="A0 (PLANCHE 09"/>
    <s v="A0"/>
    <x v="3"/>
    <m/>
    <s v="DIF_002182"/>
    <s v="DPDTE-B-043"/>
    <x v="2"/>
    <d v="2018-10-02T00:00:00"/>
    <d v="2018-09-20T00:00:00"/>
    <n v="1"/>
  </r>
  <r>
    <d v="2018-09-19T00:00:00"/>
    <s v="GISET-D0806-A0 (PLANCHE 09 - ASSAINISSEMENT LISTING IMPLANTATION - DU PK 08+000 AU PK 09+000)"/>
    <s v="GISET"/>
    <s v="A0 (PLANCHE 09"/>
    <s v="A0"/>
    <x v="3"/>
    <m/>
    <s v="DIF_002182"/>
    <s v="DPDTE-B-043"/>
    <x v="2"/>
    <d v="2018-10-02T00:00:00"/>
    <d v="2018-09-20T00:00:00"/>
    <n v="1"/>
  </r>
  <r>
    <d v="2018-09-19T00:00:00"/>
    <s v="GISET-D0807-A0 (PLANCHE 09 - ASSAINISSEMENT PROFIL EN LONG SENS 1 - DU PK 08+000 AU PK 09+000)"/>
    <s v="GISET"/>
    <s v="A0 (PLANCHE 09"/>
    <s v="A0"/>
    <x v="4"/>
    <m/>
    <s v="DIF_002182"/>
    <s v="DPDTE-B-043"/>
    <x v="2"/>
    <d v="2018-10-02T00:00:00"/>
    <d v="2018-09-20T00:00:00"/>
    <n v="1"/>
  </r>
  <r>
    <d v="2018-09-19T00:00:00"/>
    <s v="GISET-D0808-A0 (PLANCHE 09 - ASSAINISSEMENT PROFIL EN LONG SENS 2 - DU PK 08+000 AU PK 09+000)"/>
    <s v="GISET"/>
    <s v="A0 (PLANCHE 09"/>
    <s v="A0"/>
    <x v="4"/>
    <m/>
    <s v="DIF_002182"/>
    <s v="DPDTE-B-043"/>
    <x v="2"/>
    <d v="2018-10-02T00:00:00"/>
    <d v="2018-09-20T00:00:00"/>
    <n v="1"/>
  </r>
  <r>
    <d v="2018-09-19T00:00:00"/>
    <s v="GISET-H1010-A1 (OHA 01173)"/>
    <s v="GISET"/>
    <s v="A1 (OHA 01173)"/>
    <s v="A1"/>
    <x v="14"/>
    <m/>
    <s v="DIF_002183"/>
    <s v="DPDTE-B-045"/>
    <x v="2"/>
    <d v="2018-10-02T00:00:00"/>
    <d v="2018-09-20T00:00:00"/>
    <n v="1"/>
  </r>
  <r>
    <d v="2018-09-19T00:00:00"/>
    <s v="GISET-H3070-A1 (OHA 00591 + PPF)"/>
    <s v="GISET"/>
    <s v="A1 (OHA 00591 "/>
    <s v="A1"/>
    <x v="14"/>
    <m/>
    <s v="DIF_002184"/>
    <s v="DPDTE-B-043"/>
    <x v="2"/>
    <d v="2018-10-02T00:00:00"/>
    <d v="2018-09-20T00:00:00"/>
    <n v="1"/>
  </r>
  <r>
    <d v="2018-09-19T00:00:00"/>
    <s v="GISET-H3075-A1 (OHA 00615 + PPF)"/>
    <s v="GISET"/>
    <s v="A1 (OHA 00615 "/>
    <s v="A1"/>
    <x v="14"/>
    <m/>
    <s v="DIF_002185"/>
    <s v="DPDTE-B-043"/>
    <x v="2"/>
    <d v="2018-10-02T00:00:00"/>
    <d v="2018-09-20T00:00:00"/>
    <n v="1"/>
  </r>
  <r>
    <d v="2018-09-19T00:00:00"/>
    <s v="GISET-H4095-A2 (PPF 01141)"/>
    <s v="GISET"/>
    <s v="A2 (PPF 01141)"/>
    <s v="A2"/>
    <x v="14"/>
    <m/>
    <s v="DIF_002186"/>
    <s v="DPDTE-B-045"/>
    <x v="2"/>
    <d v="2018-10-02T00:00:00"/>
    <d v="2018-09-20T00:00:00"/>
    <n v="1"/>
  </r>
  <r>
    <d v="2018-09-19T00:00:00"/>
    <s v="GISET-H4135-A1 (PPF 01400)"/>
    <s v="GISET"/>
    <s v="A1 (PPF 01400)"/>
    <s v="A1"/>
    <x v="14"/>
    <m/>
    <s v="DIF_002187"/>
    <s v="DPDTE-B-045"/>
    <x v="2"/>
    <d v="2018-10-02T00:00:00"/>
    <d v="2018-09-20T00:00:00"/>
    <n v="1"/>
  </r>
  <r>
    <d v="2018-09-19T00:00:00"/>
    <s v="GISET-H4160-A1 (PPF 01705)"/>
    <s v="GISET"/>
    <s v="A1 (PPF 01705)"/>
    <s v="A1"/>
    <x v="14"/>
    <m/>
    <s v="DIF_002188"/>
    <s v="DPDTE-B-045"/>
    <x v="2"/>
    <d v="2018-10-02T00:00:00"/>
    <d v="2018-09-20T00:00:00"/>
    <n v="1"/>
  </r>
  <r>
    <d v="2018-09-19T00:00:00"/>
    <s v="GISET-H4180-A1 (PPF 01995)"/>
    <s v="GISET"/>
    <s v="A1 (PPF 01995)"/>
    <s v="A1"/>
    <x v="14"/>
    <m/>
    <s v="DIF_002189"/>
    <s v="DPDTE-B-043"/>
    <x v="2"/>
    <d v="2018-10-02T00:00:00"/>
    <d v="2018-09-20T00:00:00"/>
    <n v="1"/>
  </r>
  <r>
    <d v="2018-09-19T00:00:00"/>
    <s v="GIMAT-E2051-A0 (OHA 01392 - NOTE D'HYPOTHESES SPECIFIQUES)"/>
    <s v="GIMAT"/>
    <s v="A0 (OHA 01392 "/>
    <s v="A0"/>
    <x v="12"/>
    <m/>
    <s v="DIF_002190"/>
    <s v="DPDTE-B-028"/>
    <x v="2"/>
    <d v="2018-10-02T00:00:00"/>
    <d v="2018-09-20T00:00:00"/>
    <n v="1"/>
  </r>
  <r>
    <d v="2018-09-19T00:00:00"/>
    <s v="GIWSP-E2550-A1 (OHA 01989 - MEMOIRE GEOTECHNIQUE G3)"/>
    <s v="GIWSP"/>
    <s v="A1 (OHA 01989 "/>
    <s v="A1"/>
    <x v="5"/>
    <m/>
    <s v="DIF_002191"/>
    <s v="DPDTE-B-025"/>
    <x v="2"/>
    <d v="2018-10-02T00:00:00"/>
    <d v="2018-09-20T00:00:00"/>
    <n v="1"/>
  </r>
  <r>
    <d v="2018-09-21T00:00:00"/>
    <s v="GITEC-HD003-C0 (ECHANGEUR NORD - BRETELLE E - OHN E0110 - REALISATION D'UN FONCAGE EN PHASE 1 ET DE LA POSE D'UNE BUSE EN PHASE 2)"/>
    <s v="GITEC"/>
    <s v="C0 (ECHANGEUR "/>
    <s v="C0"/>
    <x v="14"/>
    <m/>
    <s v="DIF_002192"/>
    <s v="DPDTE-B-044"/>
    <x v="3"/>
    <d v="2018-09-28T00:00:00"/>
    <d v="2018-09-21T00:00:00"/>
    <n v="1"/>
  </r>
  <r>
    <d v="2018-09-21T00:00:00"/>
    <s v="GITER-AF023-A0 (DAF - CHAUX VIVE CL90Q R4P2 &quot;PROVIACAL ST&quot; - LHOIST, USINE DE DUGNY)"/>
    <s v="GITER"/>
    <s v="A0 (DAF - CHAU"/>
    <s v="A0"/>
    <x v="6"/>
    <m/>
    <s v="DIF_002194"/>
    <s v="DPQSE-B-012"/>
    <x v="4"/>
    <d v="2018-10-04T00:00:00"/>
    <d v="2018-09-27T00:00:00"/>
    <n v="1"/>
  </r>
  <r>
    <d v="2018-09-21T00:00:00"/>
    <s v="GITER-AF043-A0 (DAF - TOUT VENANT 0/40MM - GRAVIERES ALSACE LORRAINE, SITE D'HOERDT)"/>
    <s v="GITER"/>
    <s v="A0 (DAF - TOUT"/>
    <s v="A0"/>
    <x v="6"/>
    <m/>
    <s v="DIF_002195"/>
    <s v="DPQSE-B-012"/>
    <x v="4"/>
    <d v="2018-10-04T00:00:00"/>
    <d v="2018-09-27T00:00:00"/>
    <n v="1"/>
  </r>
  <r>
    <d v="2018-09-21T00:00:00"/>
    <s v="GIECM-E0332-A1 (VIADUC DE VENDENHEIM - TABLIER SUD - ENSEMBLE - GEOMETRIE)"/>
    <s v="GIECM"/>
    <s v="A1 (VIADUC DE "/>
    <s v="A1"/>
    <x v="18"/>
    <m/>
    <s v="DIF_002197"/>
    <s v="DPDTE-B-030"/>
    <x v="3"/>
    <d v="2018-10-04T00:00:00"/>
    <d v="2018-09-24T00:00:00"/>
    <n v="1"/>
  </r>
  <r>
    <d v="2018-09-21T00:00:00"/>
    <s v="GIECM-E0333-A1 (VIADUC DE VENDENHEIM - TABLIER SUD - REPARTITION MATIERE LONGITUDINALE - REPERAGE)"/>
    <s v="GIECM"/>
    <s v="A1 (VIADUC DE "/>
    <s v="A1"/>
    <x v="18"/>
    <m/>
    <s v="DIF_002197"/>
    <s v="DPDTE-B-030"/>
    <x v="3"/>
    <d v="2018-10-04T00:00:00"/>
    <d v="2018-09-24T00:00:00"/>
    <n v="1"/>
  </r>
  <r>
    <d v="2018-09-21T00:00:00"/>
    <s v="GIECM-E0334-A1 (VIADUC DE VENDENHEIM - TABLIER SUD - REPARTITION MATIERE - ELEMENTS TRANSVERSAUX)"/>
    <s v="GIECM"/>
    <s v="A1 (VIADUC DE "/>
    <s v="A1"/>
    <x v="18"/>
    <m/>
    <s v="DIF_002197"/>
    <s v="DPDTE-B-030"/>
    <x v="3"/>
    <d v="2018-10-04T00:00:00"/>
    <d v="2018-09-24T00:00:00"/>
    <n v="1"/>
  </r>
  <r>
    <d v="2018-09-21T00:00:00"/>
    <s v="GIECM-E0335-B0 (VIADUC DE VENDENHEIM - TABLIER SUD - CONTROLE SOUDURES ATELIER ET CHANTIER)"/>
    <s v="GIECM"/>
    <s v="B0 (VIADUC DE "/>
    <s v="B0"/>
    <x v="18"/>
    <m/>
    <s v="DIF_002197"/>
    <s v="DPDTE-B-030"/>
    <x v="3"/>
    <d v="2018-10-04T00:00:00"/>
    <d v="2018-09-24T00:00:00"/>
    <n v="1"/>
  </r>
  <r>
    <d v="2018-09-21T00:00:00"/>
    <s v="GIECM-E0336-B0 (VIADUC DE VENDENHEIM - TABLIER SUD - CAHIER DE PREPARATION DES BORDS A SOUDER)"/>
    <s v="GIECM"/>
    <s v="B0 (VIADUC DE "/>
    <s v="B0"/>
    <x v="18"/>
    <m/>
    <s v="DIF_002197"/>
    <s v="DPDTE-B-030"/>
    <x v="3"/>
    <d v="2018-10-04T00:00:00"/>
    <d v="2018-09-24T00:00:00"/>
    <n v="1"/>
  </r>
  <r>
    <d v="2018-09-21T00:00:00"/>
    <s v="GIECM-E0346-B0 (VIADUC DE VENDENHEIM - TABLIER SUD - CONNEXION HOURDIS SUPERIEUR)"/>
    <s v="GIECM"/>
    <s v="B0 (VIADUC DE "/>
    <s v="B0"/>
    <x v="18"/>
    <m/>
    <s v="DIF_002197"/>
    <s v="DPDTE-B-030"/>
    <x v="3"/>
    <d v="2018-10-04T00:00:00"/>
    <d v="2018-09-24T00:00:00"/>
    <n v="1"/>
  </r>
  <r>
    <d v="2018-09-21T00:00:00"/>
    <s v="GIWSP-W0021-A1 (R252 - MEMOIRE GEOTECHNIQUE G3)"/>
    <s v="GIWSP"/>
    <s v="A1 (R252 - MEM"/>
    <s v="A1"/>
    <x v="5"/>
    <m/>
    <s v="DIF_002198"/>
    <s v="DPDTE-B-025"/>
    <x v="3"/>
    <d v="2018-10-04T00:00:00"/>
    <d v="2018-09-24T00:00:00"/>
    <n v="1"/>
  </r>
  <r>
    <d v="2018-09-21T00:00:00"/>
    <s v="GISET-H1500-A1 (OLA 12350)"/>
    <s v="GISET"/>
    <s v="A1 (OLA 12350)"/>
    <s v="A1"/>
    <x v="14"/>
    <m/>
    <s v="DIF_002200"/>
    <s v="DPDTE-B-045"/>
    <x v="3"/>
    <d v="2018-10-04T00:00:00"/>
    <d v="2018-09-24T00:00:00"/>
    <n v="1"/>
  </r>
  <r>
    <d v="2018-09-21T00:00:00"/>
    <s v="GISET-H3085-A1 (OHA 01434 + PPF)"/>
    <s v="GISET"/>
    <s v="A1 (OHA 01434 "/>
    <s v="A1"/>
    <x v="14"/>
    <m/>
    <s v="DIF_002201"/>
    <s v="DPDTE-B-045"/>
    <x v="3"/>
    <d v="2018-10-04T00:00:00"/>
    <d v="2018-09-24T00:00:00"/>
    <n v="1"/>
  </r>
  <r>
    <d v="2018-09-21T00:00:00"/>
    <s v="GISET-H4120-A2 (PPF C0058)"/>
    <s v="GISET"/>
    <s v="A2 (PPF C0058)"/>
    <s v="A2"/>
    <x v="14"/>
    <m/>
    <s v="DIF_002202"/>
    <s v="DPDTE-B-045"/>
    <x v="3"/>
    <d v="2018-10-04T00:00:00"/>
    <d v="2018-09-24T00:00:00"/>
    <n v="1"/>
  </r>
  <r>
    <d v="2018-09-21T00:00:00"/>
    <s v="GISET-H3080-A1 (OHA 00870 + PPF)"/>
    <s v="GISET"/>
    <s v="A1 (OHA 00870 "/>
    <s v="A1"/>
    <x v="14"/>
    <m/>
    <s v="DIF_002203"/>
    <s v="DPDTE-B-043"/>
    <x v="3"/>
    <d v="2018-10-04T00:00:00"/>
    <d v="2018-09-24T00:00:00"/>
    <n v="1"/>
  </r>
  <r>
    <d v="2018-09-21T00:00:00"/>
    <s v="GISET-H0110-A1 (OHR 18454)"/>
    <s v="GISET"/>
    <s v="A1 (OHR 18454)"/>
    <s v="A1"/>
    <x v="14"/>
    <m/>
    <s v="DIF_002204"/>
    <s v="DPDTE-B-043"/>
    <x v="3"/>
    <d v="2018-10-04T00:00:00"/>
    <d v="2018-09-24T00:00:00"/>
    <n v="1"/>
  </r>
  <r>
    <d v="2018-09-21T00:00:00"/>
    <s v="GIMAT-E2672-B0 (OHA 02140 - PLAN D'ARMATURES DES ANNEAUX D'EXTREMITES)"/>
    <s v="GIMAT"/>
    <s v="B0 (OHA 02140 "/>
    <s v="B0"/>
    <x v="8"/>
    <m/>
    <s v="DIF_002207"/>
    <s v="DPDTE-B-032"/>
    <x v="3"/>
    <d v="2018-09-28T00:00:00"/>
    <d v="2018-09-24T00:00:00"/>
    <n v="1"/>
  </r>
  <r>
    <d v="2018-09-21T00:00:00"/>
    <s v="GISEN-E2522-A1 (PSP 01966 - RADIER - COFFRAGE)"/>
    <s v="GISEN"/>
    <s v="A1 (PSP 01966 "/>
    <s v="A1"/>
    <x v="13"/>
    <m/>
    <s v="DIF_002208"/>
    <s v="DPDTE-B-028"/>
    <x v="3"/>
    <d v="2018-10-04T00:00:00"/>
    <d v="2018-09-24T00:00:00"/>
    <n v="1"/>
  </r>
  <r>
    <d v="2018-09-21T00:00:00"/>
    <s v="GISEN-E2523-A1 (PSP 01966 - ELEVATION PIEDROITS C1 ET P2 - COFFRAGE)"/>
    <s v="GISEN"/>
    <s v="A1 (PSP 01966 "/>
    <s v="A1"/>
    <x v="13"/>
    <m/>
    <s v="DIF_002208"/>
    <s v="DPDTE-B-028"/>
    <x v="3"/>
    <d v="2018-10-04T00:00:00"/>
    <d v="2018-09-24T00:00:00"/>
    <n v="1"/>
  </r>
  <r>
    <d v="2018-09-21T00:00:00"/>
    <s v="GISEN-E2524-A1 (PSP 01966 - ELEVATION PIEDROIT C3 - COFFRAGE)"/>
    <s v="GISEN"/>
    <s v="A1 (PSP 01966 "/>
    <s v="A1"/>
    <x v="13"/>
    <m/>
    <s v="DIF_002208"/>
    <s v="DPDTE-B-028"/>
    <x v="3"/>
    <d v="2018-10-04T00:00:00"/>
    <d v="2018-09-24T00:00:00"/>
    <n v="1"/>
  </r>
  <r>
    <d v="2018-09-21T00:00:00"/>
    <s v="GISEN-E2525-A1 (PSP 01966 - VUE EN PLAN TABLIER - COFFRAGE)"/>
    <s v="GISEN"/>
    <s v="A1 (PSP 01966 "/>
    <s v="A1"/>
    <x v="13"/>
    <m/>
    <s v="DIF_002208"/>
    <s v="DPDTE-B-028"/>
    <x v="3"/>
    <d v="2018-10-04T00:00:00"/>
    <d v="2018-09-24T00:00:00"/>
    <n v="1"/>
  </r>
  <r>
    <d v="2018-09-21T00:00:00"/>
    <s v="GCSAE-00003-B0 (PES - SAERT - POSE DE SIGNALISATION TEMPORAIRE)"/>
    <s v="GCSAE"/>
    <s v="B0 (PES - SAER"/>
    <s v="B0"/>
    <x v="10"/>
    <m/>
    <s v="DIF_002209"/>
    <s v="DPQSE-B-022"/>
    <x v="5"/>
    <d v="2018-09-28T00:00:00"/>
    <d v="2018-09-25T00:00:00"/>
    <n v="1"/>
  </r>
  <r>
    <d v="2018-09-25T00:00:00"/>
    <s v="GISBP-AF011-C0 (DAF - TUBES D'AUSCULTATION TULIPES - STRAUB)"/>
    <s v="GISBP"/>
    <s v="C0 (DAF - TUBE"/>
    <s v="C0"/>
    <x v="6"/>
    <m/>
    <s v="DIF_002211"/>
    <s v="DPQSE-B-013"/>
    <x v="6"/>
    <d v="2018-10-08T00:00:00"/>
    <d v="2018-10-01T00:00:00"/>
    <n v="1"/>
  </r>
  <r>
    <d v="2018-09-26T00:00:00"/>
    <s v="GISET-R6601-A0 (VUE EN PLAN - VLT A355 - A35 NORD)"/>
    <s v="GISET"/>
    <s v="A0 (VUE EN PLA"/>
    <s v="A0"/>
    <x v="1"/>
    <m/>
    <s v="DIF_002213"/>
    <s v="DPDTE-B-043"/>
    <x v="4"/>
    <d v="2018-10-09T00:00:00"/>
    <d v="2018-09-26T00:00:00"/>
    <n v="1"/>
  </r>
  <r>
    <d v="2018-09-26T00:00:00"/>
    <s v="GISET-R6602-A0 (PROFIL EN LONG - VLT A355 - A35 NORD)"/>
    <s v="GISET"/>
    <s v="A0 (PROFIL EN "/>
    <s v="A0"/>
    <x v="4"/>
    <m/>
    <s v="DIF_002213"/>
    <s v="DPDTE-B-043"/>
    <x v="4"/>
    <d v="2018-10-09T00:00:00"/>
    <d v="2018-09-26T00:00:00"/>
    <n v="1"/>
  </r>
  <r>
    <d v="2018-09-26T00:00:00"/>
    <s v="GISET-R6603-A0 (PROFILS EN TRAVERS - VLT A355 - A35 NORD)"/>
    <s v="GISET"/>
    <s v="A0 (PROFILS EN"/>
    <s v="A0"/>
    <x v="0"/>
    <m/>
    <s v="DIF_002213"/>
    <s v="DPDTE-B-043"/>
    <x v="4"/>
    <d v="2018-10-09T00:00:00"/>
    <d v="2018-09-26T00:00:00"/>
    <n v="1"/>
  </r>
  <r>
    <d v="2018-09-26T00:00:00"/>
    <s v="GISET-R6604-A0 (LISTAGES GEOMETRIQUES - VLT A355 - A35 NORD)"/>
    <s v="GISET"/>
    <s v="A0 (LISTAGES G"/>
    <s v="A0"/>
    <x v="3"/>
    <m/>
    <s v="DIF_002213"/>
    <s v="DPDTE-B-043"/>
    <x v="4"/>
    <d v="2018-10-09T00:00:00"/>
    <d v="2018-09-26T00:00:00"/>
    <n v="1"/>
  </r>
  <r>
    <d v="2018-09-26T00:00:00"/>
    <s v="GISET-R3501-A0 (RDT 01883 - VUE EN PLAN - AGRICOLE / FAUNE)"/>
    <s v="GISET"/>
    <s v="A0 (RDT 01883 "/>
    <s v="A0"/>
    <x v="1"/>
    <m/>
    <s v="DIF_002214"/>
    <s v="DPDTE-B-043"/>
    <x v="4"/>
    <d v="2018-10-09T00:00:00"/>
    <d v="2018-09-26T00:00:00"/>
    <n v="1"/>
  </r>
  <r>
    <d v="2018-09-26T00:00:00"/>
    <s v="GISET-R3502-A0 (RDT 01883 - PROFIL EN LONG - AGRICOLE / FAUNE)"/>
    <s v="GISET"/>
    <s v="A0 (RDT 01883 "/>
    <s v="A0"/>
    <x v="4"/>
    <m/>
    <s v="DIF_002214"/>
    <s v="DPDTE-B-043"/>
    <x v="4"/>
    <d v="2018-10-09T00:00:00"/>
    <d v="2018-09-26T00:00:00"/>
    <n v="1"/>
  </r>
  <r>
    <d v="2018-09-26T00:00:00"/>
    <s v="GISET-R3503-A0 (RDT 01883 - PROFILS EN TRAVERS - AGRICOLE / FAUNE)"/>
    <s v="GISET"/>
    <s v="A0 (RDT 01883 "/>
    <s v="A0"/>
    <x v="0"/>
    <m/>
    <s v="DIF_002214"/>
    <s v="DPDTE-B-043"/>
    <x v="4"/>
    <d v="2018-10-09T00:00:00"/>
    <d v="2018-09-26T00:00:00"/>
    <n v="1"/>
  </r>
  <r>
    <d v="2018-09-26T00:00:00"/>
    <s v="GISET-R3504-A0 (RDT 01883 - LISTAGES GEOMETRIQUES - AGRICOLE / FAUNE)"/>
    <s v="GISET"/>
    <s v="A0 (RDT 01883 "/>
    <s v="A0"/>
    <x v="3"/>
    <m/>
    <s v="DIF_002214"/>
    <s v="DPDTE-B-043"/>
    <x v="4"/>
    <d v="2018-10-09T00:00:00"/>
    <d v="2018-09-26T00:00:00"/>
    <n v="1"/>
  </r>
  <r>
    <d v="2018-09-26T00:00:00"/>
    <s v="GISET-B2300-A0 (BLOC TECHNIQUE CULEE C1 - PSP 01250 - ECHANGEUR RN4 BRETELLE C)"/>
    <s v="GISET"/>
    <s v="A0 (BLOC TECHN"/>
    <s v="A0"/>
    <x v="1"/>
    <m/>
    <s v="DIF_002216"/>
    <s v="DPDTE-B-045"/>
    <x v="4"/>
    <d v="2018-10-09T00:00:00"/>
    <d v="2018-09-27T00:00:00"/>
    <n v="1"/>
  </r>
  <r>
    <d v="2018-09-26T00:00:00"/>
    <s v="GISET-B2301-A0 (BLOC TECHNIQUE CULEE C3 - PSP 01250 - ECHANGEUR RN4 BRETELLE C)"/>
    <s v="GISET"/>
    <s v="A0 (BLOC TECHN"/>
    <s v="A0"/>
    <x v="1"/>
    <m/>
    <s v="DIF_002217"/>
    <s v="DPDTE-B-045"/>
    <x v="4"/>
    <d v="2018-10-09T00:00:00"/>
    <d v="2018-09-27T00:00:00"/>
    <n v="1"/>
  </r>
  <r>
    <d v="2018-09-26T00:00:00"/>
    <s v="GISET-H0075-A0 (OHR 13621)"/>
    <s v="GISET"/>
    <s v="A0 (OHR 13621)"/>
    <s v="A0"/>
    <x v="14"/>
    <m/>
    <s v="DIF_002218"/>
    <s v="DPDTE-B-045"/>
    <x v="4"/>
    <d v="2018-10-09T00:00:00"/>
    <d v="2018-09-27T00:00:00"/>
    <n v="1"/>
  </r>
  <r>
    <d v="2018-09-26T00:00:00"/>
    <s v="GISET-H2300-A1 (OTA 01248)"/>
    <s v="GISET"/>
    <s v="A1 (OTA 01248)"/>
    <s v="A1"/>
    <x v="14"/>
    <m/>
    <s v="DIF_002219"/>
    <s v="DPDTE-B-045"/>
    <x v="4"/>
    <d v="2018-10-09T00:00:00"/>
    <d v="2018-09-27T00:00:00"/>
    <n v="1"/>
  </r>
  <r>
    <d v="2018-09-26T00:00:00"/>
    <s v="GISET-H2330-A0 (OT4 F0093)"/>
    <s v="GISET"/>
    <s v="A0 (OT4 F0093)"/>
    <s v="A0"/>
    <x v="14"/>
    <m/>
    <s v="DIF_002220"/>
    <s v="DPDTE-B-045"/>
    <x v="4"/>
    <d v="2018-10-09T00:00:00"/>
    <d v="2018-09-27T00:00:00"/>
    <n v="1"/>
  </r>
  <r>
    <d v="2018-09-26T00:00:00"/>
    <s v="GIMAT-E1051-B0 (PIF 00411 - NOTE D'HYPOTHESES SPECIFIQUES)"/>
    <s v="GIMAT"/>
    <s v="B0 (PIF 00411 "/>
    <s v="B0"/>
    <x v="12"/>
    <m/>
    <s v="DIF_002222"/>
    <s v="DPDTE-B-032"/>
    <x v="4"/>
    <d v="2018-10-03T00:00:00"/>
    <d v="2018-09-27T00:00:00"/>
    <n v="1"/>
  </r>
  <r>
    <d v="2018-09-26T00:00:00"/>
    <s v="GIMAT-E1053-B0 (PIF 00411 - NOTE DE CALCULS ANNEAUX D'EXTREMITE)"/>
    <s v="GIMAT"/>
    <s v="B0 (PIF 00411 "/>
    <s v="B0"/>
    <x v="9"/>
    <m/>
    <s v="DIF_002223"/>
    <s v="DPDTE-B-032"/>
    <x v="4"/>
    <d v="2018-10-03T00:00:00"/>
    <d v="2018-09-27T00:00:00"/>
    <n v="1"/>
  </r>
  <r>
    <d v="2018-09-26T00:00:00"/>
    <s v="GCRET-R4522-A1 (PROFIL EN TRAVERS PARTICULIERS DE LA DEVIATION PROVISOIRE RD 31)"/>
    <s v="GCRET"/>
    <s v="A1 (PROFIL EN "/>
    <s v="A1"/>
    <x v="0"/>
    <m/>
    <s v="DIF_002226"/>
    <s v="DPDTE-B-043"/>
    <x v="4"/>
    <d v="2018-10-09T00:00:00"/>
    <d v="2018-09-27T00:00:00"/>
    <n v="1"/>
  </r>
  <r>
    <d v="2018-09-26T00:00:00"/>
    <s v="GCRET-R4526-A0 (VUE EN PLAN ET PROFIL EN LONG GEOMETRIE DEVIATION PROVISOIRE RD31)"/>
    <s v="GCRET"/>
    <s v="A0 (VUE EN PLA"/>
    <s v="A0"/>
    <x v="1"/>
    <m/>
    <s v="DIF_002226"/>
    <s v="DPDTE-B-043"/>
    <x v="4"/>
    <d v="2018-10-09T00:00:00"/>
    <d v="2018-09-27T00:00:00"/>
    <n v="1"/>
  </r>
  <r>
    <d v="2018-09-26T00:00:00"/>
    <s v="GIGCL-AF600-A0 (DAF - BETON C40/50 XC4/X1 - SABLIERES LEONHART)"/>
    <s v="GIGCL"/>
    <s v="A0 (DAF - BETO"/>
    <s v="A0"/>
    <x v="6"/>
    <m/>
    <s v="DIF_002227"/>
    <s v="DPQSE-B-013"/>
    <x v="7"/>
    <d v="2018-10-09T00:00:00"/>
    <d v="2018-10-02T00:00:00"/>
    <n v="1"/>
  </r>
  <r>
    <d v="2018-09-26T00:00:00"/>
    <s v="GIGCL-AF601-A0 (DAF - ACIERS POUR BETON ARME BIRI 500 TWR - BADISCHES STAHLWERKE GMBH)"/>
    <s v="GIGCL"/>
    <s v="A0 (DAF - ACIE"/>
    <s v="A0"/>
    <x v="6"/>
    <m/>
    <s v="DIF_002228"/>
    <s v="DPQSE-B-013"/>
    <x v="7"/>
    <d v="2018-10-09T00:00:00"/>
    <d v="2018-10-02T00:00:00"/>
    <n v="1"/>
  </r>
  <r>
    <d v="2018-09-26T00:00:00"/>
    <s v="GIGCL-AF602-A0 (DAF - ACIERS POUR BETON ARME NERKOR 500S - BADISCHES STAHLWERKE GMBH)"/>
    <s v="GIGCL"/>
    <s v="A0 (DAF - ACIE"/>
    <s v="A0"/>
    <x v="6"/>
    <m/>
    <s v="DIF_002229"/>
    <s v="DPQSE-B-013"/>
    <x v="7"/>
    <d v="2018-10-09T00:00:00"/>
    <d v="2018-10-02T00:00:00"/>
    <n v="1"/>
  </r>
  <r>
    <d v="2018-09-26T00:00:00"/>
    <s v="GIGCL-AF603-A0 (DAF - ACIERS POUR BETON ARME RIV 500B - FIMUREX PLANCHERS)"/>
    <s v="GIGCL"/>
    <s v="A0 (DAF - ACIE"/>
    <s v="A0"/>
    <x v="6"/>
    <m/>
    <s v="DIF_002230"/>
    <s v="DPQSE-B-013"/>
    <x v="7"/>
    <d v="2018-10-09T00:00:00"/>
    <d v="2018-10-02T00:00:00"/>
    <n v="1"/>
  </r>
  <r>
    <d v="2018-09-26T00:00:00"/>
    <s v="GIGCL-AF604-A0 (DAF - ACIERS POUR BETON ARME SISFIL - SOTRALENTZ)"/>
    <s v="GIGCL"/>
    <s v="A0 (DAF - ACIE"/>
    <s v="A0"/>
    <x v="6"/>
    <m/>
    <s v="DIF_002231"/>
    <s v="DPQSE-B-013"/>
    <x v="7"/>
    <d v="2018-10-09T00:00:00"/>
    <d v="2018-10-02T00:00:00"/>
    <n v="1"/>
  </r>
  <r>
    <d v="2018-09-26T00:00:00"/>
    <s v="GIGCL-AF605-A0 (DAF - DOUILLES DE LEVAGE M24 - PFEIFER)"/>
    <s v="GIGCL"/>
    <s v="A0 (DAF - DOUI"/>
    <s v="A0"/>
    <x v="6"/>
    <m/>
    <s v="DIF_002232"/>
    <s v="DPQSE-B-013"/>
    <x v="7"/>
    <d v="2018-10-09T00:00:00"/>
    <d v="2018-10-02T00:00:00"/>
    <n v="1"/>
  </r>
  <r>
    <d v="2018-09-26T00:00:00"/>
    <s v="GIGCL-AF606-A0 (DAF - DOUILLES DE DECOFFRAGE M24 - PFEIFER)"/>
    <s v="GIGCL"/>
    <s v="A0 (DAF - DOUI"/>
    <s v="A0"/>
    <x v="6"/>
    <m/>
    <s v="DIF_002233"/>
    <s v="DPQSE-B-013"/>
    <x v="7"/>
    <d v="2018-10-09T00:00:00"/>
    <d v="2018-10-02T00:00:00"/>
    <n v="1"/>
  </r>
  <r>
    <d v="2018-09-27T00:00:00"/>
    <s v="GISEN-E2501-A0 (PSP 01966 - NOTE D'HYPOTHESES GENERALES)"/>
    <s v="GISEN"/>
    <s v="A0 (PSP 01966 "/>
    <s v="A0"/>
    <x v="12"/>
    <m/>
    <s v="DIF_002236"/>
    <s v="DPDTE-B-028"/>
    <x v="8"/>
    <d v="2018-10-10T00:00:00"/>
    <d v="2018-10-02T00:00:00"/>
    <n v="1"/>
  </r>
  <r>
    <d v="2018-09-27T00:00:00"/>
    <s v="GISBP-00112-B1 (RAPPORT DE CONVENANCE BETON Q9 - BETON DE FONDATIONS AVEC STRASOLITHE)"/>
    <s v="GISBP"/>
    <s v="B1 (RAPPORT DE"/>
    <s v="B1"/>
    <x v="16"/>
    <m/>
    <s v="DIF_002237"/>
    <s v="DPQSE-B-013"/>
    <x v="9"/>
    <d v="2018-10-10T00:00:00"/>
    <d v="2018-10-02T00:00:00"/>
    <n v="1"/>
  </r>
  <r>
    <d v="2018-09-27T00:00:00"/>
    <s v="GIMAT-AF600-A0 (DAF - FORGE NF ACIER POUR PRODUITS PLATS - DILLINGER)"/>
    <s v="GIMAT"/>
    <s v="A0 (DAF - FORG"/>
    <s v="A0"/>
    <x v="6"/>
    <m/>
    <s v="DIF_002238"/>
    <s v="DPQSE-B-013"/>
    <x v="9"/>
    <d v="2018-10-10T00:00:00"/>
    <d v="2018-10-02T00:00:00"/>
    <n v="1"/>
  </r>
  <r>
    <d v="2018-09-27T00:00:00"/>
    <s v="GIMAT-AF601-A0 (DAF - FORGE NF ACIER POUR PRODUITS PLATS - ILSENBURGER)"/>
    <s v="GIMAT"/>
    <s v="A0 (DAF - FORG"/>
    <s v="A0"/>
    <x v="6"/>
    <m/>
    <s v="DIF_002239"/>
    <s v="DPQSE-B-013"/>
    <x v="9"/>
    <d v="2018-10-10T00:00:00"/>
    <d v="2018-10-02T00:00:00"/>
    <n v="1"/>
  </r>
  <r>
    <d v="2018-09-27T00:00:00"/>
    <s v="GIMAT-AF603-A0 (DAF - FORGE NF ACIER POUR PRODUITS PROFILES - ARCELOR MITTAL)"/>
    <s v="GIMAT"/>
    <s v="A0 (DAF - FORG"/>
    <s v="A0"/>
    <x v="6"/>
    <m/>
    <s v="DIF_002240"/>
    <s v="DPQSE-B-013"/>
    <x v="9"/>
    <d v="2018-10-10T00:00:00"/>
    <d v="2018-10-02T00:00:00"/>
    <n v="1"/>
  </r>
  <r>
    <d v="2018-09-27T00:00:00"/>
    <s v="GIASS-PE002-B0 (PES - POSE D'OUVRAGES CADRES PREFABRIQUES)"/>
    <s v="GIASS"/>
    <s v="B0 (PES - POSE"/>
    <s v="B0"/>
    <x v="10"/>
    <m/>
    <s v="DIF_002241"/>
    <s v="DPQSE-B-017"/>
    <x v="10"/>
    <d v="2018-10-09T00:00:00"/>
    <d v="2018-10-03T00:00:00"/>
    <n v="1"/>
  </r>
  <r>
    <d v="2018-09-27T00:00:00"/>
    <s v="GIASS-PE001-C0 (PES - FOURNITURE ET POSE D'OUVRAGES HYDRAULIQUES CIRCULAIRES)"/>
    <s v="GIASS"/>
    <s v="C0 (PES - FOUR"/>
    <s v="C0"/>
    <x v="10"/>
    <m/>
    <s v="DIF_002242"/>
    <s v="DPQSE-B-022"/>
    <x v="7"/>
    <d v="2018-10-04T00:00:00"/>
    <d v="2018-10-01T00:00:00"/>
    <n v="1"/>
  </r>
  <r>
    <d v="2018-09-27T00:00:00"/>
    <s v="GIWSP-W0006-B0 (R185 - MEMOIRE GEOTECHNIQUE G3)"/>
    <s v="GIWSP"/>
    <s v="B0 (R185 - MEM"/>
    <s v="B0"/>
    <x v="5"/>
    <m/>
    <s v="DIF_002244"/>
    <s v="DPDTE-B-025"/>
    <x v="8"/>
    <d v="2018-10-10T00:00:00"/>
    <d v="2018-09-28T00:00:00"/>
    <n v="1"/>
  </r>
  <r>
    <d v="2018-09-27T00:00:00"/>
    <s v="GIBEA-E0861-A1 (PIF 00248 - PLAN D'ENSEMBLE - COUPE TRANSVERSALE)"/>
    <s v="GIBEA"/>
    <s v="A1 (PIF 00248 "/>
    <s v="A1"/>
    <x v="3"/>
    <m/>
    <s v="DIF_002247"/>
    <s v="DPDTE-B-028"/>
    <x v="8"/>
    <d v="2018-10-10T00:00:00"/>
    <d v="2018-09-28T00:00:00"/>
    <n v="1"/>
  </r>
  <r>
    <d v="2018-09-27T00:00:00"/>
    <s v="GIBEA-E0862-A1 (PIF 00248 - COUPE LONGITUDINALE - IMPLANTATION)"/>
    <s v="GIBEA"/>
    <s v="A1 (PIF 00248 "/>
    <s v="A1"/>
    <x v="13"/>
    <m/>
    <s v="DIF_002247"/>
    <s v="DPDTE-B-028"/>
    <x v="8"/>
    <d v="2018-10-10T00:00:00"/>
    <d v="2018-09-28T00:00:00"/>
    <n v="1"/>
  </r>
  <r>
    <d v="2018-09-27T00:00:00"/>
    <s v="GIBEA-E0863-A1 (PIF 00248 - ELEVATIONS PIEDROITS DETAILS TRAVERSE ET DDT)"/>
    <s v="GIBEA"/>
    <s v="A1 (PIF 00248 "/>
    <s v="A1"/>
    <x v="13"/>
    <m/>
    <s v="DIF_002247"/>
    <s v="DPDTE-B-028"/>
    <x v="8"/>
    <d v="2018-10-10T00:00:00"/>
    <d v="2018-09-28T00:00:00"/>
    <n v="1"/>
  </r>
  <r>
    <d v="2018-09-27T00:00:00"/>
    <s v="GIBEA-E0864-A1 (PIF 00248 - COFFRAGE DES MURS ET DETAILS JOINTS)"/>
    <s v="GIBEA"/>
    <s v="A1 (PIF 00248 "/>
    <s v="A1"/>
    <x v="13"/>
    <m/>
    <s v="DIF_002247"/>
    <s v="DPDTE-B-028"/>
    <x v="8"/>
    <d v="2018-10-10T00:00:00"/>
    <d v="2018-09-28T00:00:00"/>
    <n v="1"/>
  </r>
  <r>
    <d v="2018-09-27T00:00:00"/>
    <s v="GITEC-HM002-B0 (NDC DALOT 1M x 0,70M)"/>
    <s v="GITEC"/>
    <s v="B0 (NDC DALOT "/>
    <s v="B0"/>
    <x v="9"/>
    <m/>
    <s v="DIF_002248"/>
    <s v="DPDTE-B-043"/>
    <x v="8"/>
    <d v="2018-10-10T00:00:00"/>
    <d v="2018-09-27T00:00:00"/>
    <n v="1"/>
  </r>
  <r>
    <d v="2018-09-27T00:00:00"/>
    <s v="GITEC-HM003-B0 (NDC DALOT 3M x 2,50M)"/>
    <s v="GITEC"/>
    <s v="B0 (NDC DALOT "/>
    <s v="B0"/>
    <x v="9"/>
    <m/>
    <s v="DIF_002249"/>
    <s v="DPDTE-B-043"/>
    <x v="8"/>
    <d v="2018-10-10T00:00:00"/>
    <d v="2018-09-27T00:00:00"/>
    <n v="1"/>
  </r>
  <r>
    <d v="2018-09-28T00:00:00"/>
    <s v="GIGCL-PE101-A0 (PES - REALISATION DES POTEAUX DES PS-PRAD)"/>
    <s v="GIGCL"/>
    <s v="A0 (PES - REAL"/>
    <s v="A0"/>
    <x v="10"/>
    <m/>
    <s v="DIF_002251"/>
    <s v="DPQSE-B-018"/>
    <x v="11"/>
    <d v="2018-10-10T00:00:00"/>
    <d v="2018-10-05T00:00:00"/>
    <n v="1"/>
  </r>
  <r>
    <d v="2018-09-28T00:00:00"/>
    <s v="GISEN-E1220-B1 (PIF 00529 - IMPLANTATION - VUE EN PLAN - COUPE LONGITUDINALE -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SEN-E1221-B1 (PIF 00529 - COUPE TRANSVERSALE - DETAILS -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SEN-E1222-B1 (PIF 00529 - CULEE C1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SEN-E1223-B1 (PIF 00529 - CULEE C4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SEN-E1224-B1 (PIF 00529 - PILE P2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SEN-E1225-B1 (PIF 00529 - PILE P3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SEN-E1226-B1 (PIF 00529 - CALEPINAGE DES POUTRES, COFFRAGE DU TABLIER, ENTRETOISES -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SEN-E1227-B1 (PIF 00529 - POUTRES - COFFRAGE)"/>
    <s v="GISEN"/>
    <s v="B1 (PIF 00529 "/>
    <s v="B1"/>
    <x v="13"/>
    <m/>
    <s v="DIF_002252"/>
    <s v="DPDTE-B-028"/>
    <x v="6"/>
    <d v="2018-10-11T00:00:00"/>
    <d v="2018-10-01T00:00:00"/>
    <n v="1"/>
  </r>
  <r>
    <d v="2018-09-28T00:00:00"/>
    <s v="GICAP-AF009-C0 (DAF - FORMULE BETON C60/75 XC4/XD3 - CAPREMIB, USINE DE CORMICY)"/>
    <s v="GICAP"/>
    <s v="C0 (DAF - FORM"/>
    <s v="C0"/>
    <x v="6"/>
    <m/>
    <s v="DIF_002253"/>
    <s v="DPQSE-B-019"/>
    <x v="9"/>
    <d v="2018-10-08T00:00:00"/>
    <d v="2018-10-03T00:00:00"/>
    <n v="1"/>
  </r>
  <r>
    <d v="2018-09-28T00:00:00"/>
    <s v="GIGCL-AF011-C0 (DAF - BETON POUR POUTRES PRAD XD3/XF2 - LB7, USINE DE CELLES-SUR-BELLE)"/>
    <s v="GIGCL"/>
    <s v="C0 (DAF - BETO"/>
    <s v="C0"/>
    <x v="6"/>
    <m/>
    <s v="DIF_002254"/>
    <s v="DPQSE-B-019"/>
    <x v="9"/>
    <d v="2018-10-08T00:00:00"/>
    <d v="2018-10-03T00:00:00"/>
    <n v="1"/>
  </r>
  <r>
    <d v="2018-09-28T00:00:00"/>
    <s v="GIMAT-AF001-C0 (DAF - BETON POUR POUTRES PRAD TYPE XF1 - XD3 - MATIERE, USINE DE BRIVE LA GAILLARDE)"/>
    <s v="GIMAT"/>
    <s v="C0 (DAF - BETO"/>
    <s v="C0"/>
    <x v="6"/>
    <m/>
    <s v="DIF_002255"/>
    <s v="DPQSE-B-019"/>
    <x v="9"/>
    <d v="2018-10-08T00:00:00"/>
    <d v="2018-10-03T00:00:00"/>
    <n v="1"/>
  </r>
  <r>
    <d v="2018-09-28T00:00:00"/>
    <s v="GIMAT-AF030-B0 (DAF - BETON OA PREFA XF1 - XD3 - MATIERE, USINE DE ARPAJON SUR CERE)"/>
    <s v="GIMAT"/>
    <s v="B0 (DAF - BETO"/>
    <s v="B0"/>
    <x v="6"/>
    <m/>
    <s v="DIF_002256"/>
    <s v="DPQSE-B-019"/>
    <x v="9"/>
    <d v="2018-10-08T00:00:00"/>
    <d v="2018-10-03T00:00:00"/>
    <n v="1"/>
  </r>
  <r>
    <d v="2018-09-28T00:00:00"/>
    <s v="GIMAT-AF031-B0 (DAF - BETON OA XF4 - MATIERE, USINE DE ARPAJON SUR CERE)"/>
    <s v="GIMAT"/>
    <s v="B0 (DAF - BETO"/>
    <s v="B0"/>
    <x v="6"/>
    <m/>
    <s v="DIF_002257"/>
    <s v="DPQSE-B-019"/>
    <x v="9"/>
    <d v="2018-10-08T00:00:00"/>
    <d v="2018-10-03T00:00:00"/>
    <n v="1"/>
  </r>
  <r>
    <d v="2018-09-28T00:00:00"/>
    <s v="GIMAT-E2651-C0 (OHA 02140 - NOTE D'HYPOTHESES SPECIFIQUES)"/>
    <s v="GIMAT"/>
    <s v="C0 (OHA 02140 "/>
    <s v="C0"/>
    <x v="12"/>
    <m/>
    <s v="DIF_002259"/>
    <s v="DPDTE-B-032"/>
    <x v="6"/>
    <d v="2018-10-05T00:00:00"/>
    <d v="2018-10-01T00:00:00"/>
    <n v="1"/>
  </r>
  <r>
    <d v="2018-09-28T00:00:00"/>
    <s v="GIMAT-E2651-C0 (OHA 02140 - NOTE D'HYPOTHESES SPECIFIQUES)"/>
    <s v="GIMAT"/>
    <s v="C0 (OHA 02140 "/>
    <s v="C0"/>
    <x v="9"/>
    <m/>
    <s v="DIF_002259"/>
    <s v="DPDTE-B-032"/>
    <x v="6"/>
    <d v="2018-10-05T00:00:00"/>
    <d v="2018-10-01T00:00:00"/>
    <n v="1"/>
  </r>
  <r>
    <d v="2018-09-28T00:00:00"/>
    <s v="GIMAT-E2661-B1 (OHA 02140 - PLAN D'ENSEMBLE ET D'IMPLANTATION)"/>
    <s v="GIMAT"/>
    <s v="B1 (OHA 02140 "/>
    <s v="B1"/>
    <x v="3"/>
    <m/>
    <s v="DIF_002260"/>
    <s v="DPDTE-B-028"/>
    <x v="6"/>
    <d v="2018-10-11T00:00:00"/>
    <d v="2018-10-01T00:00:00"/>
    <n v="1"/>
  </r>
  <r>
    <d v="2018-09-28T00:00:00"/>
    <s v="GIMAT-E2662-C0 (OHA 02140 - PLAN DE COFFRAGE DES ANNEAUX COURANTS)"/>
    <s v="GIMAT"/>
    <s v="C0 (OHA 02140 "/>
    <s v="C0"/>
    <x v="13"/>
    <m/>
    <s v="DIF_002260"/>
    <s v="DPDTE-B-028"/>
    <x v="6"/>
    <d v="2018-10-11T00:00:00"/>
    <d v="2018-10-01T00:00:00"/>
    <n v="1"/>
  </r>
  <r>
    <d v="2018-09-28T00:00:00"/>
    <s v="GIMAT-E2663-B1 (OHA 02140 - PLAN DE COFFRAGE DES ANNEAUX D'EXTREMITES)"/>
    <s v="GIMAT"/>
    <s v="B1 (OHA 02140 "/>
    <s v="B1"/>
    <x v="13"/>
    <m/>
    <s v="DIF_002260"/>
    <s v="DPDTE-B-028"/>
    <x v="6"/>
    <d v="2018-10-11T00:00:00"/>
    <d v="2018-10-01T00:00:00"/>
    <n v="1"/>
  </r>
  <r>
    <d v="2018-09-28T00:00:00"/>
    <s v="GIMAT-E2664-B0 (OHA 02140 - PLAN DE COFFRAGE DES MURS D'EXTREMITES)"/>
    <s v="GIMAT"/>
    <s v="B0 (OHA 02140 "/>
    <s v="B0"/>
    <x v="13"/>
    <m/>
    <s v="DIF_002260"/>
    <s v="DPDTE-B-028"/>
    <x v="6"/>
    <d v="2018-10-11T00:00:00"/>
    <d v="2018-10-01T00:00:00"/>
    <n v="1"/>
  </r>
  <r>
    <d v="2018-09-28T00:00:00"/>
    <s v="GIMAT-E2671-B0 (OHA 02140 - PLAN D'ARMATURES DES ANNEAUX COURANTS)"/>
    <s v="GIMAT"/>
    <s v="B0 (OHA 02140 "/>
    <s v="B0"/>
    <x v="8"/>
    <m/>
    <s v="DIF_002262"/>
    <s v="DPDTE-B-032"/>
    <x v="6"/>
    <d v="2018-10-05T00:00:00"/>
    <d v="2018-10-01T00:00:00"/>
    <n v="1"/>
  </r>
  <r>
    <d v="2018-09-28T00:00:00"/>
    <s v="GIWSP-W0015-A2 (D103 - MEMOIRE GEOTECHNIQUE G3)"/>
    <s v="GIWSP"/>
    <s v="A2 (D103 - MEM"/>
    <s v="A2"/>
    <x v="5"/>
    <m/>
    <s v="DIF_002263"/>
    <s v="DPDTE-B-025"/>
    <x v="6"/>
    <d v="2018-10-11T00:00:00"/>
    <d v="2018-10-01T00:00:00"/>
    <n v="1"/>
  </r>
  <r>
    <d v="2018-09-28T00:00:00"/>
    <s v="GIWSP-W0020-B0 (R241 - MEMOIRE GEOTECHNIQUE G3)"/>
    <s v="GIWSP"/>
    <s v="B0 (R241 - MEM"/>
    <s v="B0"/>
    <x v="5"/>
    <m/>
    <s v="DIF_002264"/>
    <s v="DPDTE-B-025"/>
    <x v="6"/>
    <d v="2018-10-11T00:00:00"/>
    <d v="2018-10-01T00:00:00"/>
    <n v="1"/>
  </r>
  <r>
    <d v="2018-09-28T00:00:00"/>
    <s v="GCRET-R0121-C0 (DEMANDE D'ACCEPTATION DE FOURNITURE GTV 0-63)"/>
    <s v="GCRET"/>
    <s v="C0 (DEMANDE D'"/>
    <s v="C0"/>
    <x v="6"/>
    <m/>
    <s v="DIF_002265"/>
    <s v="DPQSE-B-020"/>
    <x v="9"/>
    <d v="2018-10-08T00:00:00"/>
    <d v="2018-10-03T00:00:00"/>
    <n v="1"/>
  </r>
  <r>
    <d v="2018-09-28T00:00:00"/>
    <s v="GCRET-R0122-B0 (DEMANDE D'ACCEPTATION DE FOURNITURE GTV 0/40)"/>
    <s v="GCRET"/>
    <s v="B0 (DEMANDE D'"/>
    <s v="B0"/>
    <x v="6"/>
    <m/>
    <s v="DIF_002266"/>
    <s v="DPQSE-B-012"/>
    <x v="10"/>
    <d v="2018-10-11T00:00:00"/>
    <d v="2018-10-04T00:00:00"/>
    <n v="1"/>
  </r>
  <r>
    <d v="2018-09-28T00:00:00"/>
    <s v="GCRET-R0123-C0 (DEMANDE D'ACCEPTATION DE FOURNITURE GNT 0-63 HELMBACHER)"/>
    <s v="GCRET"/>
    <s v="C0 (DEMANDE D'"/>
    <s v="C0"/>
    <x v="6"/>
    <m/>
    <s v="DIF_002267"/>
    <s v="DPQSE-B-020"/>
    <x v="9"/>
    <d v="2018-10-08T00:00:00"/>
    <d v="2018-10-03T00:00:00"/>
    <n v="1"/>
  </r>
  <r>
    <d v="2018-09-28T00:00:00"/>
    <s v="GCRET-R0124-C0 (DEMANDE D'ACCEPTATION DE FOURNITURE GNT 0-63 RECYCLAGE REMEX)"/>
    <s v="GCRET"/>
    <s v="C0 (DEMANDE D'"/>
    <s v="C0"/>
    <x v="6"/>
    <m/>
    <s v="DIF_002268"/>
    <s v="DPQSE-B-020"/>
    <x v="9"/>
    <d v="2018-10-08T00:00:00"/>
    <d v="2018-10-03T00:00:00"/>
    <n v="1"/>
  </r>
  <r>
    <d v="2018-09-28T00:00:00"/>
    <s v="GCRET-R0126-C0 (DEMANDE D'ACCEPTATION DE FOURNITURE 0-80 RECYCLAGE SARREGUEMINES)"/>
    <s v="GCRET"/>
    <s v="C0 (DEMANDE D'"/>
    <s v="C0"/>
    <x v="6"/>
    <m/>
    <s v="DIF_002270"/>
    <s v="DPQSE-B-012"/>
    <x v="10"/>
    <d v="2018-10-11T00:00:00"/>
    <d v="2018-10-04T00:00:00"/>
    <n v="1"/>
  </r>
  <r>
    <d v="2018-09-28T00:00:00"/>
    <s v="GCRET-R0125-C0 (DEMANDE D'ACCEPTATION DE FOURNITURE 0-60 RECYCLEE SCHWEIGHOUSE)"/>
    <s v="GCRET"/>
    <s v="C0 (DEMANDE D'"/>
    <s v="C0"/>
    <x v="6"/>
    <m/>
    <s v="DIF_002269"/>
    <s v="DPQSE-B-020"/>
    <x v="9"/>
    <d v="2018-10-08T00:00:00"/>
    <d v="2018-10-03T00:00:00"/>
    <n v="1"/>
  </r>
  <r>
    <d v="2018-09-28T00:00:00"/>
    <s v="GCRET-R0127-C0 (DEMANDE D'ACCEPTATION DE FOURNITURE 0-63 RECYCLAGE GAL)"/>
    <s v="GCRET"/>
    <s v="C0 (DEMANDE D'"/>
    <s v="C0"/>
    <x v="6"/>
    <m/>
    <s v="DIF_002271"/>
    <s v="DPQSE-B-012"/>
    <x v="10"/>
    <d v="2018-10-11T00:00:00"/>
    <d v="2018-10-04T00:00:00"/>
    <n v="1"/>
  </r>
  <r>
    <d v="2018-09-28T00:00:00"/>
    <s v="GCRET-R0132-C0 (DEMANDE D'ACCEPTATION DE FOURNITURE GNT 0-14 GAL)"/>
    <s v="GCRET"/>
    <s v="C0 (DEMANDE D'"/>
    <s v="C0"/>
    <x v="6"/>
    <m/>
    <s v="DIF_002273"/>
    <s v="DPQSE-B-012"/>
    <x v="10"/>
    <d v="2018-10-11T00:00:00"/>
    <d v="2018-10-04T00:00:00"/>
    <n v="1"/>
  </r>
  <r>
    <d v="2018-09-28T00:00:00"/>
    <s v="GCRET-R0133-C0 (DEMANDE D'ACCEPTATION DE FOURNITURE GNT 0-14 HELMBACHER)"/>
    <s v="GCRET"/>
    <s v="C0 (DEMANDE D'"/>
    <s v="C0"/>
    <x v="6"/>
    <m/>
    <s v="DIF_002274"/>
    <s v="DPQSE-B-020"/>
    <x v="9"/>
    <d v="2018-10-08T00:00:00"/>
    <d v="2018-10-03T00:00:00"/>
    <n v="1"/>
  </r>
  <r>
    <d v="2018-09-28T00:00:00"/>
    <s v="GCRET-R0136-C0 (DEMANDE D'ACCEPTATION DE FOURNITURE0-20 RECYCLAGE SCHWEIGHOUSE)"/>
    <s v="GCRET"/>
    <s v="C0 (DEMANDE D'"/>
    <s v="C0"/>
    <x v="6"/>
    <m/>
    <s v="DIF_002277"/>
    <s v="DPQSE-B-020"/>
    <x v="9"/>
    <d v="2018-10-08T00:00:00"/>
    <d v="2018-10-03T00:00:00"/>
    <n v="1"/>
  </r>
  <r>
    <d v="2018-09-28T00:00:00"/>
    <s v="GCRET-R0137-A0 (Demande d'acceptation de fourniture Grave non traitée Gravières Alsace Lorraine)"/>
    <s v="GCRET"/>
    <s v="A0 (Demande d'"/>
    <s v="A0"/>
    <x v="6"/>
    <m/>
    <s v="DIF_002278"/>
    <s v="DPQSE-B-012"/>
    <x v="10"/>
    <d v="2018-10-11T00:00:00"/>
    <d v="2018-10-04T00:00:00"/>
    <n v="1"/>
  </r>
  <r>
    <d v="2018-09-28T00:00:00"/>
    <s v="GCRET-R0138-A0 (DEMANDE D'ACCEPTATION DE FOURNITURE GRAVE DE RECYCLAGE 0/30.5 SARREGUEMINES)"/>
    <s v="GCRET"/>
    <s v="A0 (DEMANDE D'"/>
    <s v="A0"/>
    <x v="6"/>
    <m/>
    <s v="DIF_002279"/>
    <s v="DPQSE-B-012"/>
    <x v="10"/>
    <d v="2018-10-11T00:00:00"/>
    <d v="2018-10-04T00:00:00"/>
    <n v="1"/>
  </r>
  <r>
    <d v="2018-10-02T00:00:00"/>
    <s v="GISEN-E0801-B0 (PIF 00224 - NOTE D'HYPOTHESES GENERALES)"/>
    <s v="GISEN"/>
    <s v="B0 (PIF 00224 "/>
    <s v="B0"/>
    <x v="12"/>
    <m/>
    <s v="DIF_002286"/>
    <s v="DPQSE-B-012"/>
    <x v="12"/>
    <d v="2018-10-15T00:00:00"/>
    <d v="2018-10-02T00:00:00"/>
    <n v="1"/>
  </r>
  <r>
    <d v="2018-10-02T00:00:00"/>
    <s v="GIWSP-E2300-A0 (OHA 01688 - MEMOIRE GEOTECHNIQUE G3)"/>
    <s v="GIWSP"/>
    <s v="A0 (OHA 01688 "/>
    <s v="A0"/>
    <x v="5"/>
    <m/>
    <s v="DIF_002287"/>
    <s v="DPDTE-B-025"/>
    <x v="9"/>
    <d v="2018-10-15T00:00:00"/>
    <d v="2018-10-02T00:00:00"/>
    <n v="1"/>
  </r>
  <r>
    <d v="2018-10-02T00:00:00"/>
    <s v="GISET-D0501-A0 (PLANCHE 06 - VUE EN PLAN - DU PK 05+000 AU PK 06+000)"/>
    <s v="GISET"/>
    <s v="A0 (PLANCHE 06"/>
    <s v="A0"/>
    <x v="1"/>
    <m/>
    <s v="DIF_002288"/>
    <s v="DPDTE-B-043"/>
    <x v="9"/>
    <d v="2018-10-15T00:00:00"/>
    <d v="2018-10-02T00:00:00"/>
    <n v="1"/>
  </r>
  <r>
    <d v="2018-10-02T00:00:00"/>
    <s v="GISET-D0503-A0 (PLANCHE 06 - PROFILS EN TRAVERS - DU PK 05+000 AU PK 06+000)"/>
    <s v="GISET"/>
    <s v="A0 (PLANCHE 06"/>
    <s v="A0"/>
    <x v="0"/>
    <m/>
    <s v="DIF_002288"/>
    <s v="DPDTE-B-043"/>
    <x v="9"/>
    <d v="2018-10-15T00:00:00"/>
    <d v="2018-10-02T00:00:00"/>
    <n v="1"/>
  </r>
  <r>
    <d v="2018-10-02T00:00:00"/>
    <s v="GISET-D0504-A0 (PLANCHE 06 - LISTAGES GEOMETRIQUES - DU PK 05+000 AU PK 06+000)"/>
    <s v="GISET"/>
    <s v="A0 (PLANCHE 06"/>
    <s v="A0"/>
    <x v="3"/>
    <m/>
    <s v="DIF_002288"/>
    <s v="DPDTE-B-043"/>
    <x v="9"/>
    <d v="2018-10-15T00:00:00"/>
    <d v="2018-10-02T00:00:00"/>
    <n v="1"/>
  </r>
  <r>
    <d v="2018-10-02T00:00:00"/>
    <s v="GISET-D0506-A0 (PLANCHE 06 - ASSAINISSEMENT LISTING IMPLANTATION - DU PK 05+000 AU PK 06+000)"/>
    <s v="GISET"/>
    <s v="A0 (PLANCHE 06"/>
    <s v="A0"/>
    <x v="3"/>
    <m/>
    <s v="DIF_002288"/>
    <s v="DPDTE-B-043"/>
    <x v="9"/>
    <d v="2018-10-15T00:00:00"/>
    <d v="2018-10-02T00:00:00"/>
    <n v="1"/>
  </r>
  <r>
    <d v="2018-10-02T00:00:00"/>
    <s v="GISET-D0507-A0 (PLANCHE 06 - ASSAINISSEMENT PROFIL EN LONG SENS 1 - DU PK 05+000 AU PK 06+000)"/>
    <s v="GISET"/>
    <s v="A0 (PLANCHE 06"/>
    <s v="A0"/>
    <x v="4"/>
    <m/>
    <s v="DIF_002288"/>
    <s v="DPDTE-B-043"/>
    <x v="9"/>
    <d v="2018-10-15T00:00:00"/>
    <d v="2018-10-02T00:00:00"/>
    <n v="1"/>
  </r>
  <r>
    <d v="2018-10-02T00:00:00"/>
    <s v="GISET-D0508-A0 (PLANCHE 06 - ASSAINISSEMENT PROFIL EN LONG SENS 2 - DU PK 05+000 AU PK 06+000)"/>
    <s v="GISET"/>
    <s v="A0 (PLANCHE 06"/>
    <s v="A0"/>
    <x v="4"/>
    <m/>
    <s v="DIF_002288"/>
    <s v="DPDTE-B-043"/>
    <x v="9"/>
    <d v="2018-10-15T00:00:00"/>
    <d v="2018-10-02T00:00:00"/>
    <n v="1"/>
  </r>
  <r>
    <d v="2018-10-02T00:00:00"/>
    <s v="GISET-D1401-A0 (PLANCHE 15 - VUE EN PLAN DU PK 14+000 AU PK 15+000)"/>
    <s v="GISET"/>
    <s v="A0 (PLANCHE 15"/>
    <s v="A0"/>
    <x v="1"/>
    <m/>
    <s v="DIF_002289"/>
    <s v="DPDTE-B-045"/>
    <x v="9"/>
    <d v="2018-10-15T00:00:00"/>
    <d v="2018-10-02T00:00:00"/>
    <n v="1"/>
  </r>
  <r>
    <d v="2018-10-02T00:00:00"/>
    <s v="GISET-D1403-A0 (PLANCHE 15 - PROFILS EN TRAVERS - DU PK 14+000 AU PK 15+000)"/>
    <s v="GISET"/>
    <s v="A0 (PLANCHE 15"/>
    <s v="A0"/>
    <x v="0"/>
    <m/>
    <s v="DIF_002289"/>
    <s v="DPDTE-B-045"/>
    <x v="9"/>
    <d v="2018-10-15T00:00:00"/>
    <d v="2018-10-02T00:00:00"/>
    <n v="1"/>
  </r>
  <r>
    <d v="2018-10-02T00:00:00"/>
    <s v="GISET-D1404-A0 (PLANCHE 15 - LISTAGES GEOMETRIQUES - DU PK 14+000 AU PK 15+000)"/>
    <s v="GISET"/>
    <s v="A0 (PLANCHE 15"/>
    <s v="A0"/>
    <x v="3"/>
    <m/>
    <s v="DIF_002289"/>
    <s v="DPDTE-B-045"/>
    <x v="9"/>
    <d v="2018-10-15T00:00:00"/>
    <d v="2018-10-02T00:00:00"/>
    <n v="1"/>
  </r>
  <r>
    <d v="2018-10-02T00:00:00"/>
    <s v="GISET-D1405-A0 (PLANCHE 15 - CUBATURES - DU PK 14+000 AU PK 15+000)"/>
    <s v="GISET"/>
    <s v="A0 (PLANCHE 15"/>
    <s v="A0"/>
    <x v="16"/>
    <m/>
    <s v="DIF_002289"/>
    <s v="DPDTE-B-045"/>
    <x v="9"/>
    <d v="2018-10-15T00:00:00"/>
    <d v="2018-10-02T00:00:00"/>
    <n v="1"/>
  </r>
  <r>
    <d v="2018-10-02T00:00:00"/>
    <s v="GISET-D1406-A0 (PLANCHE 15 - ASSAINISSEMENT LISTING IMPLANTATION - DU PK 14+000 AU PK 15+000)"/>
    <s v="GISET"/>
    <s v="A0 (PLANCHE 15"/>
    <s v="A0"/>
    <x v="3"/>
    <m/>
    <s v="DIF_002289"/>
    <s v="DPDTE-B-045"/>
    <x v="9"/>
    <d v="2018-10-15T00:00:00"/>
    <d v="2018-10-02T00:00:00"/>
    <n v="1"/>
  </r>
  <r>
    <d v="2018-10-02T00:00:00"/>
    <s v="GISET-D1407-A0 (PLANCHE 15 - ASSAINISSEMENT PROFIL EN LONG SENS 1 - DU PK 14+000 AU PK 15+000)"/>
    <s v="GISET"/>
    <s v="A0 (PLANCHE 15"/>
    <s v="A0"/>
    <x v="4"/>
    <m/>
    <s v="DIF_002289"/>
    <s v="DPDTE-B-045"/>
    <x v="9"/>
    <d v="2018-10-15T00:00:00"/>
    <d v="2018-10-02T00:00:00"/>
    <n v="1"/>
  </r>
  <r>
    <d v="2018-10-02T00:00:00"/>
    <s v="GISET-D1408-A0 (PLANCHE 15 - ASSAINISSEMENT PROFIL EN LONG SENS 2 - DU PK 14+000 AU PK 15+000)"/>
    <s v="GISET"/>
    <s v="A0 (PLANCHE 15"/>
    <s v="A0"/>
    <x v="4"/>
    <m/>
    <s v="DIF_002289"/>
    <s v="DPDTE-B-045"/>
    <x v="9"/>
    <d v="2018-10-15T00:00:00"/>
    <d v="2018-10-02T00:00:00"/>
    <n v="1"/>
  </r>
  <r>
    <d v="2018-10-02T00:00:00"/>
    <s v="GISET-D1501-A0 (PLANCHE 16 - VUE EN PLAN DU PK 15+000 AU PK 16+000)"/>
    <s v="GISET"/>
    <s v="A0 (PLANCHE 16"/>
    <s v="A0"/>
    <x v="1"/>
    <m/>
    <s v="DIF_002291"/>
    <s v="DPDTE-B-045"/>
    <x v="9"/>
    <d v="2018-10-15T00:00:00"/>
    <d v="2018-10-03T00:00:00"/>
    <n v="1"/>
  </r>
  <r>
    <d v="2018-10-02T00:00:00"/>
    <s v="GISET-D1503-A0 (PLANCHE 16 - PROFILS EN TRAVERS - DU PK 15+000 AU PK 16+000)"/>
    <s v="GISET"/>
    <s v="A0 (PLANCHE 16"/>
    <s v="A0"/>
    <x v="0"/>
    <m/>
    <s v="DIF_002291"/>
    <s v="DPDTE-B-045"/>
    <x v="9"/>
    <d v="2018-10-15T00:00:00"/>
    <d v="2018-10-03T00:00:00"/>
    <n v="1"/>
  </r>
  <r>
    <d v="2018-10-02T00:00:00"/>
    <s v="GISET-D1504-A0 (PLANCHE 16 - LISTAGES GEOMETRIQUES - DU PK 15+000 AU PK 16+000)"/>
    <s v="GISET"/>
    <s v="A0 (PLANCHE 16"/>
    <s v="A0"/>
    <x v="3"/>
    <m/>
    <s v="DIF_002291"/>
    <s v="DPDTE-B-045"/>
    <x v="9"/>
    <d v="2018-10-15T00:00:00"/>
    <d v="2018-10-03T00:00:00"/>
    <n v="1"/>
  </r>
  <r>
    <d v="2018-10-02T00:00:00"/>
    <s v="GISET-D1506-A0 (PLANCHE 16 - ASSAINISSEMENT LISTING IMPLANTATION - DU PK 15+000 AU PK 16+000)"/>
    <s v="GISET"/>
    <s v="A0 (PLANCHE 16"/>
    <s v="A0"/>
    <x v="3"/>
    <m/>
    <s v="DIF_002291"/>
    <s v="DPDTE-B-045"/>
    <x v="9"/>
    <d v="2018-10-15T00:00:00"/>
    <d v="2018-10-03T00:00:00"/>
    <n v="1"/>
  </r>
  <r>
    <d v="2018-10-02T00:00:00"/>
    <s v="GISET-D1507-A0 (PLANCHE 16 - ASSAINISSEMENT PROFIL EN LONG SENS 1 - DU PK 15+000 AU PK 16+000)"/>
    <s v="GISET"/>
    <s v="A0 (PLANCHE 16"/>
    <s v="A0"/>
    <x v="4"/>
    <m/>
    <s v="DIF_002291"/>
    <s v="DPDTE-B-045"/>
    <x v="9"/>
    <d v="2018-10-15T00:00:00"/>
    <d v="2018-10-03T00:00:00"/>
    <n v="1"/>
  </r>
  <r>
    <d v="2018-10-02T00:00:00"/>
    <s v="GISET-D1508-A0 (PLANCHE 16 - ASSAINISSEMENT PROFIL EN LONG SENS 2 - DU PK 15+000 AU PK 16+000)"/>
    <s v="GISET"/>
    <s v="A0 (PLANCHE 16"/>
    <s v="A0"/>
    <x v="4"/>
    <m/>
    <s v="DIF_002291"/>
    <s v="DPDTE-B-045"/>
    <x v="9"/>
    <d v="2018-10-15T00:00:00"/>
    <d v="2018-10-03T00:00:00"/>
    <n v="1"/>
  </r>
  <r>
    <d v="2018-10-02T00:00:00"/>
    <s v="GISEN-E0820-B0 (PIF 00224 - IMPLANTATION - VUE EN PLAN - COUPE LONGITUDINALE - COFFRAGE)"/>
    <s v="GISEN"/>
    <s v="B0 (PIF 00224 "/>
    <s v="B0"/>
    <x v="3"/>
    <m/>
    <s v="DIF_002292"/>
    <s v="DPDTE-B-032"/>
    <x v="9"/>
    <d v="2018-10-09T00:00:00"/>
    <d v="2018-10-03T00:00:00"/>
    <n v="1"/>
  </r>
  <r>
    <d v="2018-10-02T00:00:00"/>
    <s v="GISEN-E0821-B1 (PIF 00224 - COUPE TRANSVERSALE - DETAILS)"/>
    <s v="GISEN"/>
    <s v="B1 (PIF 00224 "/>
    <s v="B1"/>
    <x v="13"/>
    <m/>
    <s v="DIF_002292"/>
    <s v="DPDTE-B-032"/>
    <x v="9"/>
    <d v="2018-10-09T00:00:00"/>
    <d v="2018-10-03T00:00:00"/>
    <n v="1"/>
  </r>
  <r>
    <d v="2018-10-02T00:00:00"/>
    <s v="GISEN-E0822-B0 (PIF 00224 - CULEE C1 - COFFRAGE 1/2)"/>
    <s v="GISEN"/>
    <s v="B0 (PIF 00224 "/>
    <s v="B0"/>
    <x v="13"/>
    <m/>
    <s v="DIF_002292"/>
    <s v="DPDTE-B-032"/>
    <x v="9"/>
    <d v="2018-10-09T00:00:00"/>
    <d v="2018-10-03T00:00:00"/>
    <n v="1"/>
  </r>
  <r>
    <d v="2018-10-02T00:00:00"/>
    <s v="GISEN-E0823-B0 (PIF 00224 - CULEE C1 - COFFRAGE 2/2)"/>
    <s v="GISEN"/>
    <s v="B0 (PIF 00224 "/>
    <s v="B0"/>
    <x v="13"/>
    <m/>
    <s v="DIF_002292"/>
    <s v="DPDTE-B-032"/>
    <x v="9"/>
    <d v="2018-10-09T00:00:00"/>
    <d v="2018-10-03T00:00:00"/>
    <n v="1"/>
  </r>
  <r>
    <d v="2018-10-02T00:00:00"/>
    <s v="GISEN-E0824-B0 (PIF 00224 - CULEE C4 - COFFRAGE 1/2)"/>
    <s v="GISEN"/>
    <s v="B0 (PIF 00224 "/>
    <s v="B0"/>
    <x v="13"/>
    <m/>
    <s v="DIF_002292"/>
    <s v="DPDTE-B-032"/>
    <x v="9"/>
    <d v="2018-10-09T00:00:00"/>
    <d v="2018-10-03T00:00:00"/>
    <n v="1"/>
  </r>
  <r>
    <d v="2018-10-02T00:00:00"/>
    <s v="GISEN-E0825-B0 (PIF 00224 - CULEE C4 - COFFRAGE 2/2)"/>
    <s v="GISEN"/>
    <s v="B0 (PIF 00224 "/>
    <s v="B0"/>
    <x v="13"/>
    <m/>
    <s v="DIF_002292"/>
    <s v="DPDTE-B-032"/>
    <x v="9"/>
    <d v="2018-10-09T00:00:00"/>
    <d v="2018-10-03T00:00:00"/>
    <n v="1"/>
  </r>
  <r>
    <d v="2018-10-02T00:00:00"/>
    <s v="GISEN-E0826-B1 (PIF 00224 - PILE P2 - COFFRAGE)"/>
    <s v="GISEN"/>
    <s v="B1 (PIF 00224 "/>
    <s v="B1"/>
    <x v="13"/>
    <m/>
    <s v="DIF_002292"/>
    <s v="DPDTE-B-032"/>
    <x v="9"/>
    <d v="2018-10-09T00:00:00"/>
    <d v="2018-10-03T00:00:00"/>
    <n v="1"/>
  </r>
  <r>
    <d v="2018-10-02T00:00:00"/>
    <s v="GISEN-E0827-B1 (PIF 00224 - PILE P3 - COFFRAGE)"/>
    <s v="GISEN"/>
    <s v="B1 (PIF 00224 "/>
    <s v="B1"/>
    <x v="13"/>
    <m/>
    <s v="DIF_002292"/>
    <s v="DPDTE-B-032"/>
    <x v="9"/>
    <d v="2018-10-09T00:00:00"/>
    <d v="2018-10-03T00:00:00"/>
    <n v="1"/>
  </r>
  <r>
    <d v="2018-10-02T00:00:00"/>
    <s v="GISEN-E0828-B1 (PIF 00224 - ENTRETOISES - COFFRAGE)"/>
    <s v="GISEN"/>
    <s v="B1 (PIF 00224 "/>
    <s v="B1"/>
    <x v="13"/>
    <m/>
    <s v="DIF_002292"/>
    <s v="DPDTE-B-032"/>
    <x v="9"/>
    <d v="2018-10-09T00:00:00"/>
    <d v="2018-10-03T00:00:00"/>
    <n v="1"/>
  </r>
  <r>
    <d v="2018-10-02T00:00:00"/>
    <s v="GISEN-E0829-B1 (PIF 00224 - TABLIER ET CALEPINAGE DES POUTRES - COFFRAGE)"/>
    <s v="GISEN"/>
    <s v="B1 (PIF 00224 "/>
    <s v="B1"/>
    <x v="13"/>
    <m/>
    <s v="DIF_002292"/>
    <s v="DPDTE-B-032"/>
    <x v="9"/>
    <d v="2018-10-09T00:00:00"/>
    <d v="2018-10-03T00:00:00"/>
    <n v="1"/>
  </r>
  <r>
    <d v="2018-10-02T00:00:00"/>
    <s v="GISET-D2101-A0 (PLANCHE 22 - VUE EN PLAN DU PK 21+000 AU PK 22+000)"/>
    <s v="GISET"/>
    <s v="A0 (PLANCHE 22"/>
    <s v="A0"/>
    <x v="1"/>
    <m/>
    <s v="DIF_002293"/>
    <s v="DPDTE-B-043"/>
    <x v="9"/>
    <d v="2018-10-15T00:00:00"/>
    <d v="2018-10-03T00:00:00"/>
    <n v="1"/>
  </r>
  <r>
    <d v="2018-10-02T00:00:00"/>
    <s v="GISET-D2103-A0 (PLANCHE 22 - PROFILS EN TRAVERS - DU PK 21+000 AU PK 22+000)"/>
    <s v="GISET"/>
    <s v="A0 (PLANCHE 22"/>
    <s v="A0"/>
    <x v="0"/>
    <m/>
    <s v="DIF_002293"/>
    <s v="DPDTE-B-043"/>
    <x v="9"/>
    <d v="2018-10-15T00:00:00"/>
    <d v="2018-10-03T00:00:00"/>
    <n v="1"/>
  </r>
  <r>
    <d v="2018-10-02T00:00:00"/>
    <s v="GISET-D2104-A0 (PLANCHE 22 - LISTAGES GEOMETRIQUES - DU PK 21+000 AU PK 22+000)"/>
    <s v="GISET"/>
    <s v="A0 (PLANCHE 22"/>
    <s v="A0"/>
    <x v="3"/>
    <m/>
    <s v="DIF_002293"/>
    <s v="DPDTE-B-043"/>
    <x v="9"/>
    <d v="2018-10-15T00:00:00"/>
    <d v="2018-10-03T00:00:00"/>
    <n v="1"/>
  </r>
  <r>
    <d v="2018-10-02T00:00:00"/>
    <s v="GISET-D2106-A0 (PLANCHE 22 - ASSAINISSEMENT LISTING IMPLANTATION - DU PK 21+000 AU PK 22+000)"/>
    <s v="GISET"/>
    <s v="A0 (PLANCHE 22"/>
    <s v="A0"/>
    <x v="3"/>
    <m/>
    <s v="DIF_002293"/>
    <s v="DPDTE-B-043"/>
    <x v="9"/>
    <d v="2018-10-15T00:00:00"/>
    <d v="2018-10-03T00:00:00"/>
    <n v="1"/>
  </r>
  <r>
    <d v="2018-10-02T00:00:00"/>
    <s v="GISET-D2107-A0 (PLANCHE 22 - ASSAINISSEMENT PROFIL EN LONG SENS 1 - DU PK 21+000 AU PK 22+000)"/>
    <s v="GISET"/>
    <s v="A0 (PLANCHE 22"/>
    <s v="A0"/>
    <x v="4"/>
    <m/>
    <s v="DIF_002293"/>
    <s v="DPDTE-B-043"/>
    <x v="9"/>
    <d v="2018-10-15T00:00:00"/>
    <d v="2018-10-03T00:00:00"/>
    <n v="1"/>
  </r>
  <r>
    <d v="2018-10-02T00:00:00"/>
    <s v="GISET-D2108-A0 (PLANCHE 22 - ASSAINISSEMENT PROFIL EN LONG SENS 2 - DU PK 21+000 AU PK 22+000)"/>
    <s v="GISET"/>
    <s v="A0 (PLANCHE 22"/>
    <s v="A0"/>
    <x v="4"/>
    <m/>
    <s v="DIF_002293"/>
    <s v="DPDTE-B-043"/>
    <x v="9"/>
    <d v="2018-10-15T00:00:00"/>
    <d v="2018-10-03T00:00:00"/>
    <n v="1"/>
  </r>
  <r>
    <d v="2018-10-02T00:00:00"/>
    <s v="GISET-D2401-A0 (PLANCHE 25 - VUE EN PLAN DU PK 24+000 AU PK 25+000)"/>
    <s v="GISET"/>
    <s v="A0 (PLANCHE 25"/>
    <s v="A0"/>
    <x v="1"/>
    <m/>
    <s v="DIF_002294"/>
    <s v="DPDTE-B-043"/>
    <x v="9"/>
    <d v="2018-10-15T00:00:00"/>
    <d v="2018-10-03T00:00:00"/>
    <n v="1"/>
  </r>
  <r>
    <d v="2018-10-02T00:00:00"/>
    <s v="GISET-D2403-A0 (PLANCHE 25 - PROFILS EN TRAVERS - DU PK 24+000 AU PK 25+000)"/>
    <s v="GISET"/>
    <s v="A0 (PLANCHE 25"/>
    <s v="A0"/>
    <x v="0"/>
    <m/>
    <s v="DIF_002294"/>
    <s v="DPDTE-B-043"/>
    <x v="9"/>
    <d v="2018-10-15T00:00:00"/>
    <d v="2018-10-03T00:00:00"/>
    <n v="1"/>
  </r>
  <r>
    <d v="2018-10-02T00:00:00"/>
    <s v="GISET-D2404-A0 (PLANCHE 25 - LISTAGES GEOMETRIQUES - DU PK 24+000 AU PK 25+000)"/>
    <s v="GISET"/>
    <s v="A0 (PLANCHE 25"/>
    <s v="A0"/>
    <x v="3"/>
    <m/>
    <s v="DIF_002294"/>
    <s v="DPDTE-B-043"/>
    <x v="9"/>
    <d v="2018-10-15T00:00:00"/>
    <d v="2018-10-03T00:00:00"/>
    <n v="1"/>
  </r>
  <r>
    <d v="2018-10-02T00:00:00"/>
    <s v="GISET-D2406-A0 (PLANCHE 25 - ASSAINISSEMENT LISTING IMPLANTATION - DU PK 24+000 AU PK 25+000)"/>
    <s v="GISET"/>
    <s v="A0 (PLANCHE 25"/>
    <s v="A0"/>
    <x v="3"/>
    <m/>
    <s v="DIF_002294"/>
    <s v="DPDTE-B-043"/>
    <x v="9"/>
    <d v="2018-10-15T00:00:00"/>
    <d v="2018-10-03T00:00:00"/>
    <n v="1"/>
  </r>
  <r>
    <d v="2018-10-02T00:00:00"/>
    <s v="GISET-D2407-A0 (PLANCHE 25 - ASSAINISSEMENT PROFIL EN LONG SENS 1 - DU PK 24+000 AU PK 25+000)"/>
    <s v="GISET"/>
    <s v="A0 (PLANCHE 25"/>
    <s v="A0"/>
    <x v="4"/>
    <m/>
    <s v="DIF_002294"/>
    <s v="DPDTE-B-043"/>
    <x v="9"/>
    <d v="2018-10-15T00:00:00"/>
    <d v="2018-10-03T00:00:00"/>
    <n v="1"/>
  </r>
  <r>
    <d v="2018-10-02T00:00:00"/>
    <s v="GISET-D2408-A0 (PLANCHE 25 - ASSAINISSEMENT PROFIL EN LONG SENS 2 - DU PK 24+000 AU PK 25+000)"/>
    <s v="GISET"/>
    <s v="A0 (PLANCHE 25"/>
    <s v="A0"/>
    <x v="4"/>
    <m/>
    <s v="DIF_002294"/>
    <s v="DPDTE-B-043"/>
    <x v="9"/>
    <d v="2018-10-15T00:00:00"/>
    <d v="2018-10-03T00:00:00"/>
    <n v="1"/>
  </r>
  <r>
    <d v="2018-10-02T00:00:00"/>
    <s v="GISET-R3701-A0 (RDT 01989 - ITINERAIRE PROMENEURS / FAUNE - PLAN D'ENSEMBLE)"/>
    <s v="GISET"/>
    <s v="A0 (RDT 01989 "/>
    <s v="A0"/>
    <x v="1"/>
    <m/>
    <s v="DIF_002295"/>
    <s v="DPDTE-B-043"/>
    <x v="9"/>
    <d v="2018-10-15T00:00:00"/>
    <d v="2018-10-03T00:00:00"/>
    <n v="1"/>
  </r>
  <r>
    <d v="2018-10-02T00:00:00"/>
    <s v="GISET-R3702-A0 (RDT 01989 - ITINERAIRE PROMENEURS / FAUNE - PROFIL EN LONG)"/>
    <s v="GISET"/>
    <s v="A0 (RDT 01989 "/>
    <s v="A0"/>
    <x v="4"/>
    <m/>
    <s v="DIF_002295"/>
    <s v="DPDTE-B-043"/>
    <x v="9"/>
    <d v="2018-10-15T00:00:00"/>
    <d v="2018-10-03T00:00:00"/>
    <n v="1"/>
  </r>
  <r>
    <d v="2018-10-02T00:00:00"/>
    <s v="GISET-R3703-A0 (RDT 01989 - ITINERAIRE PROMENEURS / FAUNE - PROFILS EN TRAVERS)"/>
    <s v="GISET"/>
    <s v="A0 (RDT 01989 "/>
    <s v="A0"/>
    <x v="0"/>
    <m/>
    <s v="DIF_002295"/>
    <s v="DPDTE-B-043"/>
    <x v="9"/>
    <d v="2018-10-15T00:00:00"/>
    <d v="2018-10-03T00:00:00"/>
    <n v="1"/>
  </r>
  <r>
    <d v="2018-10-02T00:00:00"/>
    <s v="GISET-R3704-A0 (RDT 01989 - ITINERAIRE PROMENEURS / FAUNE - LISTAGES GEOMETRIQUES)"/>
    <s v="GISET"/>
    <s v="A0 (RDT 01989 "/>
    <s v="A0"/>
    <x v="3"/>
    <m/>
    <s v="DIF_002295"/>
    <s v="DPDTE-B-043"/>
    <x v="9"/>
    <d v="2018-10-15T00:00:00"/>
    <d v="2018-10-03T00:00:00"/>
    <n v="1"/>
  </r>
  <r>
    <d v="2018-10-02T00:00:00"/>
    <s v="GILAB-R0010-A0 (RAPPORT DE CONVENANCE - EQIOM HOERDT FORMULE Q7 - TABLIERS / HOURDIS / TRAVERSES)"/>
    <s v="GILAB"/>
    <s v="A0 (RAPPORT DE"/>
    <s v="A0"/>
    <x v="16"/>
    <m/>
    <s v="DIF_002296"/>
    <s v="DPQSE-B-013"/>
    <x v="12"/>
    <d v="2018-10-15T00:00:00"/>
    <d v="2018-10-08T00:00:00"/>
    <n v="1"/>
  </r>
  <r>
    <d v="2018-10-02T00:00:00"/>
    <s v="GILAB-R0011-A0 (RAPPORT DE CONVENANCE - EQIOM ERGERSHEIM FORMULE Q7 - TABLIERS / HOURDIS / TRAVERSES)"/>
    <s v="GILAB"/>
    <s v="A0 (RAPPORT DE"/>
    <s v="A0"/>
    <x v="16"/>
    <m/>
    <s v="DIF_002297"/>
    <s v="DPQSE-B-013"/>
    <x v="12"/>
    <d v="2018-10-15T00:00:00"/>
    <d v="2018-10-08T00:00:00"/>
    <n v="1"/>
  </r>
  <r>
    <d v="2018-10-02T00:00:00"/>
    <s v="GILAB-R0012-A0 (RAPPORT DE CONVENANCE - EQIOM STEINBOURG FORMULE Q7 - TABLIERS / HOURDIS / TRAVERSES)"/>
    <s v="GILAB"/>
    <s v="A0 (RAPPORT DE"/>
    <s v="A0"/>
    <x v="16"/>
    <m/>
    <s v="DIF_002298"/>
    <s v="DPQSE-B-013"/>
    <x v="12"/>
    <d v="2018-10-15T00:00:00"/>
    <d v="2018-10-08T00:00:00"/>
    <n v="1"/>
  </r>
  <r>
    <d v="2018-10-02T00:00:00"/>
    <s v="GISET-R3401-A0 (DHD 01848 - LEISBACH - ITINEAIRE AGRICOLE / FAUNE - PLAN D'ENSEMBLE)"/>
    <s v="GISET"/>
    <s v="A0 (DHD 01848 "/>
    <s v="A0"/>
    <x v="1"/>
    <m/>
    <s v="DIF_002299"/>
    <s v="DPDTE-B-043"/>
    <x v="9"/>
    <d v="2018-10-15T00:00:00"/>
    <d v="2018-10-03T00:00:00"/>
    <n v="1"/>
  </r>
  <r>
    <d v="2018-10-02T00:00:00"/>
    <s v="GISET-R3402-A0 (DHD 01848 - LEISBACH - ITINERAIRE AGRICOLE / FAUNE - PROFIL EN LONG)"/>
    <s v="GISET"/>
    <s v="A0 (DHD 01848 "/>
    <s v="A0"/>
    <x v="4"/>
    <m/>
    <s v="DIF_002299"/>
    <s v="DPDTE-B-043"/>
    <x v="9"/>
    <d v="2018-10-15T00:00:00"/>
    <d v="2018-10-03T00:00:00"/>
    <n v="1"/>
  </r>
  <r>
    <d v="2018-10-02T00:00:00"/>
    <s v="GISET-R3403-A0 (DHD 01848 - LEISBACH - ITINERAIRE AGRICOLE / FAUNE - PROFILS EN TRAVERS)"/>
    <s v="GISET"/>
    <s v="A0 (DHD 01848 "/>
    <s v="A0"/>
    <x v="0"/>
    <m/>
    <s v="DIF_002299"/>
    <s v="DPDTE-B-043"/>
    <x v="9"/>
    <d v="2018-10-15T00:00:00"/>
    <d v="2018-10-03T00:00:00"/>
    <n v="1"/>
  </r>
  <r>
    <d v="2018-10-02T00:00:00"/>
    <s v="GISET-R3404-A0 (DHD 01848 - LEISBACH - ITINERAIRE AGRICOLE / FAUNE - LISTAGES GEOMETRIQUES)"/>
    <s v="GISET"/>
    <s v="A0 (DHD 01848 "/>
    <s v="A0"/>
    <x v="3"/>
    <m/>
    <s v="DIF_002299"/>
    <s v="DPDTE-B-043"/>
    <x v="9"/>
    <d v="2018-10-15T00:00:00"/>
    <d v="2018-10-03T00:00:00"/>
    <n v="1"/>
  </r>
  <r>
    <d v="2018-10-02T00:00:00"/>
    <s v="GISET-D2501-A0 (PLANCHE 26 - VUE EN PLAN DU PK 25+000 AU PK 25+632)"/>
    <s v="GISET"/>
    <s v="A0 (PLANCHE 26"/>
    <s v="A0"/>
    <x v="1"/>
    <m/>
    <s v="DIF_002300"/>
    <s v="DPDTE-B-043"/>
    <x v="9"/>
    <d v="2018-10-15T00:00:00"/>
    <d v="2018-10-03T00:00:00"/>
    <n v="1"/>
  </r>
  <r>
    <d v="2018-10-02T00:00:00"/>
    <s v="GISET-D2503-A0 (PLANCHE 26 - PROFILS EN TRAVERS - DU PK 25+000 AU PK 25+632)"/>
    <s v="GISET"/>
    <s v="A0 (PLANCHE 26"/>
    <s v="A0"/>
    <x v="0"/>
    <m/>
    <s v="DIF_002300"/>
    <s v="DPDTE-B-043"/>
    <x v="9"/>
    <d v="2018-10-15T00:00:00"/>
    <d v="2018-10-03T00:00:00"/>
    <n v="1"/>
  </r>
  <r>
    <d v="2018-10-02T00:00:00"/>
    <s v="GISET-D2504-A0 (PLANCHE 26 - LISTAGES GEOMETRIQUES - DU PK 25+000 AU PK 25+632)"/>
    <s v="GISET"/>
    <s v="A0 (PLANCHE 26"/>
    <s v="A0"/>
    <x v="3"/>
    <m/>
    <s v="DIF_002300"/>
    <s v="DPDTE-B-043"/>
    <x v="9"/>
    <d v="2018-10-15T00:00:00"/>
    <d v="2018-10-03T00:00:00"/>
    <n v="1"/>
  </r>
  <r>
    <d v="2018-10-02T00:00:00"/>
    <s v="GISET-D2506-A0 (PLANCHE 26 - ASSAINISSEMENT LISTING IMPLANTATION - DU PK 25+000 AU PK 25+632)"/>
    <s v="GISET"/>
    <s v="A0 (PLANCHE 26"/>
    <s v="A0"/>
    <x v="3"/>
    <m/>
    <s v="DIF_002300"/>
    <s v="DPDTE-B-043"/>
    <x v="9"/>
    <d v="2018-10-15T00:00:00"/>
    <d v="2018-10-03T00:00:00"/>
    <n v="1"/>
  </r>
  <r>
    <d v="2018-10-02T00:00:00"/>
    <s v="GISET-D2507-A0 (PLANCHE 26 - ASSAINISSEMENT PROFIL EN LONG SENS 1 - DU PK 25+000 AU PK 25+632)"/>
    <s v="GISET"/>
    <s v="A0 (PLANCHE 26"/>
    <s v="A0"/>
    <x v="4"/>
    <m/>
    <s v="DIF_002300"/>
    <s v="DPDTE-B-043"/>
    <x v="9"/>
    <d v="2018-10-15T00:00:00"/>
    <d v="2018-10-03T00:00:00"/>
    <n v="1"/>
  </r>
  <r>
    <d v="2018-10-02T00:00:00"/>
    <s v="GISET-D2508-A0 (PLANCHE 26 - ASSAINISSEMENT PROFIL EN LONG SENS 2 - DU PK 25+000 AU PK 25+632)"/>
    <s v="GISET"/>
    <s v="A0 (PLANCHE 26"/>
    <s v="A0"/>
    <x v="4"/>
    <m/>
    <s v="DIF_002300"/>
    <s v="DPDTE-B-043"/>
    <x v="9"/>
    <d v="2018-10-15T00:00:00"/>
    <d v="2018-10-03T00:00:00"/>
    <n v="1"/>
  </r>
  <r>
    <d v="2018-10-02T00:00:00"/>
    <s v="GIMAT-E0610-A3 (TRANCHEE COUVERTE DE VENDENHEIM - NOTE D'HYPOTHESES SPECIFIQUES)"/>
    <s v="GIMAT"/>
    <s v="A3 (TRANCHEE C"/>
    <s v="A3"/>
    <x v="12"/>
    <m/>
    <s v="DIF_002301"/>
    <s v="DPDTE-B-028"/>
    <x v="9"/>
    <d v="2018-10-15T00:00:00"/>
    <d v="2018-10-03T00:00:00"/>
    <n v="1"/>
  </r>
  <r>
    <d v="2018-10-02T00:00:00"/>
    <s v="GIGCL-PE103-A0 (PES - REALISATION DES CHEVETRES DE CULEE (Y COMPRIS POSE DE LA PARTIE BASSE DES MURS EN AILE) DES PRAD)"/>
    <s v="GIGCL"/>
    <s v="A0 (PES - REAL"/>
    <s v="A0"/>
    <x v="10"/>
    <m/>
    <s v="DIF_002302"/>
    <s v="DPQSE-B-018"/>
    <x v="13"/>
    <d v="2018-10-12T00:00:00"/>
    <d v="2018-10-09T00:00:00"/>
    <n v="1"/>
  </r>
  <r>
    <d v="2018-10-02T00:00:00"/>
    <s v="GISOA-E0210-D0 (VIADUC DE VENDENHEIM - NOTE D'HYPOTHESES GENIE CIVIL)"/>
    <s v="GISOA"/>
    <s v="D0 (VIADUC DE "/>
    <s v="D0"/>
    <x v="12"/>
    <m/>
    <s v="DIF_002305"/>
    <s v="DPDTE-B-031"/>
    <x v="9"/>
    <d v="2018-10-09T00:00:00"/>
    <d v="2018-10-03T00:00:00"/>
    <n v="1"/>
  </r>
  <r>
    <d v="2018-10-02T00:00:00"/>
    <s v="GISOA-E0218-B0 (VIADUC DE VENDENHEIM - TABLIER SUD - SYNTHESE DES SOLLICITATIONS EN TETE DE PIEUX DES PILES)"/>
    <s v="GISOA"/>
    <s v="B0 (VIADUC DE "/>
    <s v="B0"/>
    <x v="9"/>
    <m/>
    <s v="DIF_002305"/>
    <s v="DPDTE-B-031"/>
    <x v="9"/>
    <d v="2018-10-09T00:00:00"/>
    <d v="2018-10-03T00:00:00"/>
    <n v="1"/>
  </r>
  <r>
    <d v="2018-10-02T00:00:00"/>
    <s v="GISOA-E0220-B0 (VIADUC DE VENDENHEIM - TABLIER SUD - SEMELLES DES PILES)"/>
    <s v="GISOA"/>
    <s v="B0 (VIADUC DE "/>
    <s v="B0"/>
    <x v="9"/>
    <m/>
    <s v="DIF_002305"/>
    <s v="DPDTE-B-031"/>
    <x v="9"/>
    <d v="2018-10-09T00:00:00"/>
    <d v="2018-10-03T00:00:00"/>
    <n v="1"/>
  </r>
  <r>
    <d v="2018-10-02T00:00:00"/>
    <s v="GISOA-E0230-B0 (VIADUC DE VENDENHEIM - TABLIER NORD - SEMELLES DES PILES)"/>
    <s v="GISOA"/>
    <s v="B0 (VIADUC DE "/>
    <s v="B0"/>
    <x v="9"/>
    <m/>
    <s v="DIF_002305"/>
    <s v="DPDTE-B-031"/>
    <x v="9"/>
    <d v="2018-10-09T00:00:00"/>
    <d v="2018-10-03T00:00:00"/>
    <n v="1"/>
  </r>
  <r>
    <d v="2018-10-02T00:00:00"/>
    <s v="GISOA-E0232-B0 (VIADUC DE VENDENHEIM - TABLIER SUD ET NORD - CULEE C0 - SYNTHESE DES SOLLICITATIONS EN TETE DE PIEUX)"/>
    <s v="GISOA"/>
    <s v="B0 (VIADUC DE "/>
    <s v="B0"/>
    <x v="9"/>
    <m/>
    <s v="DIF_002305"/>
    <s v="DPDTE-B-031"/>
    <x v="9"/>
    <d v="2018-10-09T00:00:00"/>
    <d v="2018-10-03T00:00:00"/>
    <n v="1"/>
  </r>
  <r>
    <d v="2018-10-02T00:00:00"/>
    <s v="GISOA-E0233-B0 (VIADUC DE VENDENHEIM - TABLIER SUD ET NORD - CULEE C8 - SYNTHESE DES SOLLICITATIONS EN TETE DE PIEUX)"/>
    <s v="GISOA"/>
    <s v="B0 (VIADUC DE "/>
    <s v="B0"/>
    <x v="9"/>
    <m/>
    <s v="DIF_002305"/>
    <s v="DPDTE-B-031"/>
    <x v="9"/>
    <d v="2018-10-09T00:00:00"/>
    <d v="2018-10-03T00:00:00"/>
    <n v="1"/>
  </r>
  <r>
    <d v="2018-10-02T00:00:00"/>
    <s v="GIECM-E0327-B0 (VIADUC DE VENDENHEIM - TABLIER NORD - ELEMENTS TRANSVERSAUX)"/>
    <s v="GIECM"/>
    <s v="B0 (VIADUC DE "/>
    <s v="B0"/>
    <x v="9"/>
    <m/>
    <s v="DIF_002306"/>
    <s v="DPDTE-B-031"/>
    <x v="9"/>
    <d v="2018-10-09T00:00:00"/>
    <d v="2018-10-03T00:00:00"/>
    <n v="1"/>
  </r>
  <r>
    <d v="2018-10-03T00:00:00"/>
    <s v="GIEXT-ING04-A1 (PES - PIF 00529 - AUSCULTATION AUTOMATISEE DES VOIES A DUPPIGHEIM)"/>
    <s v="GIEXT"/>
    <s v="A1 (PES - PIF "/>
    <s v="A1"/>
    <x v="10"/>
    <m/>
    <s v="DIF_002309"/>
    <s v="DPQSE-B-018"/>
    <x v="14"/>
    <d v="2018-10-15T00:00:00"/>
    <d v="2018-10-10T00:00:00"/>
    <n v="1"/>
  </r>
  <r>
    <d v="2018-10-03T00:00:00"/>
    <s v="GISET-R3801-A0 (RDT 02051 - MIXTE AGRICOLE / FAUNE - VUE EN PLAN)"/>
    <s v="GISET"/>
    <s v="A0 (RDT 02051 "/>
    <s v="A0"/>
    <x v="1"/>
    <m/>
    <s v="DIF_002311"/>
    <s v="DPDTE-B-043"/>
    <x v="10"/>
    <d v="2018-10-16T00:00:00"/>
    <d v="2018-10-04T00:00:00"/>
    <n v="1"/>
  </r>
  <r>
    <d v="2018-10-03T00:00:00"/>
    <s v="GISET-R3802-A0 (RDT 02051 - MIXTE AGRICOLE / FAUNE - PROFIL EN LONG)"/>
    <s v="GISET"/>
    <s v="A0 (RDT 02051 "/>
    <s v="A0"/>
    <x v="4"/>
    <m/>
    <s v="DIF_002311"/>
    <s v="DPDTE-B-043"/>
    <x v="10"/>
    <d v="2018-10-16T00:00:00"/>
    <d v="2018-10-04T00:00:00"/>
    <n v="1"/>
  </r>
  <r>
    <d v="2018-10-03T00:00:00"/>
    <s v="GISET-R3803-A0 (RDT 02051 - MIXTE AGRICOLE / FAUNE - PROFILS EN TRAVERS)"/>
    <s v="GISET"/>
    <s v="A0 (RDT 02051 "/>
    <s v="A0"/>
    <x v="0"/>
    <m/>
    <s v="DIF_002311"/>
    <s v="DPDTE-B-043"/>
    <x v="10"/>
    <d v="2018-10-16T00:00:00"/>
    <d v="2018-10-04T00:00:00"/>
    <n v="1"/>
  </r>
  <r>
    <d v="2018-10-03T00:00:00"/>
    <s v="GISET-R3804-A0 (RDT 02051 - MIXTE AGRICOLE / FAUNE - LISTAGES GEOMETRIQUES)"/>
    <s v="GISET"/>
    <s v="A0 (RDT 02051 "/>
    <s v="A0"/>
    <x v="3"/>
    <m/>
    <s v="DIF_002311"/>
    <s v="DPDTE-B-043"/>
    <x v="10"/>
    <d v="2018-10-16T00:00:00"/>
    <d v="2018-10-04T00:00:00"/>
    <n v="1"/>
  </r>
  <r>
    <d v="2018-10-03T00:00:00"/>
    <s v="GISET-D2001-A0 (PLANCHE 21 - VUE EN PLAN DU PK 20+000 AU PK 21+000)"/>
    <s v="GISET"/>
    <s v="A0 (PLANCHE 21"/>
    <s v="A0"/>
    <x v="1"/>
    <m/>
    <s v="DIF_002312"/>
    <s v="DPDTE-B-043"/>
    <x v="10"/>
    <d v="2018-10-16T00:00:00"/>
    <d v="2018-10-04T00:00:00"/>
    <n v="1"/>
  </r>
  <r>
    <d v="2018-10-03T00:00:00"/>
    <s v="GISET-D2003-A0 (PLANCHE 21 - PROFILS EN TRAVERS - DU PK 20+000 AU PK 21+000)"/>
    <s v="GISET"/>
    <s v="A0 (PLANCHE 21"/>
    <s v="A0"/>
    <x v="0"/>
    <m/>
    <s v="DIF_002312"/>
    <s v="DPDTE-B-043"/>
    <x v="10"/>
    <d v="2018-10-16T00:00:00"/>
    <d v="2018-10-04T00:00:00"/>
    <n v="1"/>
  </r>
  <r>
    <d v="2018-10-03T00:00:00"/>
    <s v="GISET-D2004-A0 (PLANCHE 21 - LISTAGES GEOMETRIQUES - DU PK 20+000 AU PK 21+000)"/>
    <s v="GISET"/>
    <s v="A0 (PLANCHE 21"/>
    <s v="A0"/>
    <x v="3"/>
    <m/>
    <s v="DIF_002312"/>
    <s v="DPDTE-B-043"/>
    <x v="10"/>
    <d v="2018-10-16T00:00:00"/>
    <d v="2018-10-04T00:00:00"/>
    <n v="1"/>
  </r>
  <r>
    <d v="2018-10-03T00:00:00"/>
    <s v="GISET-D2006-A0 (PLANCHE 21 - ASSAINISSEMENT LISTING IMPLANTATION - DU PK 20+000 AU PK 21+000)"/>
    <s v="GISET"/>
    <s v="A0 (PLANCHE 21"/>
    <s v="A0"/>
    <x v="3"/>
    <m/>
    <s v="DIF_002312"/>
    <s v="DPDTE-B-043"/>
    <x v="10"/>
    <d v="2018-10-16T00:00:00"/>
    <d v="2018-10-04T00:00:00"/>
    <n v="1"/>
  </r>
  <r>
    <d v="2018-10-03T00:00:00"/>
    <s v="GISET-D2007-A0 (PLANCHE 21 - ASSAINISSEMENT PROFIL EN LONG SENS 1 - DU PK 20+000 AU PK 21+000)"/>
    <s v="GISET"/>
    <s v="A0 (PLANCHE 21"/>
    <s v="A0"/>
    <x v="4"/>
    <m/>
    <s v="DIF_002312"/>
    <s v="DPDTE-B-043"/>
    <x v="10"/>
    <d v="2018-10-16T00:00:00"/>
    <d v="2018-10-04T00:00:00"/>
    <n v="1"/>
  </r>
  <r>
    <d v="2018-10-03T00:00:00"/>
    <s v="GISET-D2008-A0 (PLANCHE 21 - ASSAINISSEMENT PROFIL EN LONG SENS 2 - DU PK 20+000 AU PK 21+000)"/>
    <s v="GISET"/>
    <s v="A0 (PLANCHE 21"/>
    <s v="A0"/>
    <x v="4"/>
    <m/>
    <s v="DIF_002312"/>
    <s v="DPDTE-B-043"/>
    <x v="10"/>
    <d v="2018-10-16T00:00:00"/>
    <d v="2018-10-04T00:00:00"/>
    <n v="1"/>
  </r>
  <r>
    <d v="2018-10-03T00:00:00"/>
    <s v="GISET-D1001-A0 (PLANCHE 11 - VUE EN PLAN - DU PK 10+000 AU PK 11+000)"/>
    <s v="GISET"/>
    <s v="A0 (PLANCHE 11"/>
    <s v="A0"/>
    <x v="1"/>
    <m/>
    <s v="DIF_002313"/>
    <s v="DPDTE-B-043"/>
    <x v="10"/>
    <d v="2018-10-16T00:00:00"/>
    <d v="2018-10-04T00:00:00"/>
    <n v="1"/>
  </r>
  <r>
    <d v="2018-10-03T00:00:00"/>
    <s v="GISET-D1003-A0 (PLANCHE 11 - PROFILS EN TRAVERS - DU PK 10+000 AU PK 11+000)"/>
    <s v="GISET"/>
    <s v="A0 (PLANCHE 11"/>
    <s v="A0"/>
    <x v="0"/>
    <m/>
    <s v="DIF_002313"/>
    <s v="DPDTE-B-043"/>
    <x v="10"/>
    <d v="2018-10-16T00:00:00"/>
    <d v="2018-10-04T00:00:00"/>
    <n v="1"/>
  </r>
  <r>
    <d v="2018-10-03T00:00:00"/>
    <s v="GISET-D1004-A0 (PLANCHE 11 - LISTAGES GEOMETRIQUES - DU PK 10+000 AU PK 11+000)"/>
    <s v="GISET"/>
    <s v="A0 (PLANCHE 11"/>
    <s v="A0"/>
    <x v="3"/>
    <m/>
    <s v="DIF_002313"/>
    <s v="DPDTE-B-043"/>
    <x v="10"/>
    <d v="2018-10-16T00:00:00"/>
    <d v="2018-10-04T00:00:00"/>
    <n v="1"/>
  </r>
  <r>
    <d v="2018-10-03T00:00:00"/>
    <s v="GISET-D1006-A0 (PLANCHE 11 - ASSAINISSEMENT LISTING IMPLANTATION - DU PK 10+000 AU PK 11+000)"/>
    <s v="GISET"/>
    <s v="A0 (PLANCHE 11"/>
    <s v="A0"/>
    <x v="3"/>
    <m/>
    <s v="DIF_002313"/>
    <s v="DPDTE-B-043"/>
    <x v="10"/>
    <d v="2018-10-16T00:00:00"/>
    <d v="2018-10-04T00:00:00"/>
    <n v="1"/>
  </r>
  <r>
    <d v="2018-10-03T00:00:00"/>
    <s v="GISET-D1007-A0 (PLANCHE 11 - ASSAINISSEMENT PROFIL EN LONG SENS 1 - DU PK PK 10+000 AU PK 11+000)"/>
    <s v="GISET"/>
    <s v="A0 (PLANCHE 11"/>
    <s v="A0"/>
    <x v="4"/>
    <m/>
    <s v="DIF_002313"/>
    <s v="DPDTE-B-043"/>
    <x v="10"/>
    <d v="2018-10-16T00:00:00"/>
    <d v="2018-10-04T00:00:00"/>
    <n v="1"/>
  </r>
  <r>
    <d v="2018-10-03T00:00:00"/>
    <s v="GISET-D1008-A0 (PLANCHE 11 - ASSAINISSEMENT PROFIL EN LONG SENS 2 - DU PK PK 10+000 AU PK 11+000)"/>
    <s v="GISET"/>
    <s v="A0 (PLANCHE 11"/>
    <s v="A0"/>
    <x v="4"/>
    <m/>
    <s v="DIF_002313"/>
    <s v="DPDTE-B-043"/>
    <x v="10"/>
    <d v="2018-10-16T00:00:00"/>
    <d v="2018-10-04T00:00:00"/>
    <n v="1"/>
  </r>
  <r>
    <d v="2018-10-03T00:00:00"/>
    <s v="GIASS-AF002-B0 (DAF - REGARDS DE VISITE Ø300 AU Ø800 - STRADAL)"/>
    <s v="GIASS"/>
    <s v="B0 (DAF - REGA"/>
    <s v="B0"/>
    <x v="6"/>
    <m/>
    <s v="DIF_002314"/>
    <s v="DPQSE-B-020"/>
    <x v="12"/>
    <d v="2018-10-11T00:00:00"/>
    <d v="2018-10-08T00:00:00"/>
    <n v="1"/>
  </r>
  <r>
    <d v="2018-10-03T00:00:00"/>
    <s v="GIECM-AF002-A1 (DAF - FORGE NF ACIER POUR PRODUITS PLATS - AG DER DILLINGER HUTTENWERKE)"/>
    <s v="GIECM"/>
    <s v="A1 (DAF - FORG"/>
    <s v="A1"/>
    <x v="6"/>
    <m/>
    <s v="DIF_002315"/>
    <s v="DPQSE-B-019"/>
    <x v="12"/>
    <d v="2018-10-11T00:00:00"/>
    <d v="2018-10-08T00:00:00"/>
    <n v="1"/>
  </r>
  <r>
    <d v="2018-10-03T00:00:00"/>
    <s v="GIECM-AF004-A1 (DAF - FORGE NF ACIER POUR PRODUITS PLATS - NLMK CLABECQ SA)"/>
    <s v="GIECM"/>
    <s v="A1 (DAF - FORG"/>
    <s v="A1"/>
    <x v="6"/>
    <m/>
    <s v="DIF_002317"/>
    <s v="DPQSE-B-019"/>
    <x v="12"/>
    <d v="2018-10-11T00:00:00"/>
    <d v="2018-10-08T00:00:00"/>
    <n v="1"/>
  </r>
  <r>
    <d v="2018-10-03T00:00:00"/>
    <s v="GIECM-AF003-A1 (DAF - FORGE NF ACIER POUR PRODUITS PLATS - ILSENBURG GROBBLECH)"/>
    <s v="GIECM"/>
    <s v="A1 (DAF - FORG"/>
    <s v="A1"/>
    <x v="6"/>
    <m/>
    <s v="DIF_002316"/>
    <s v="DPQSE-B-019"/>
    <x v="12"/>
    <d v="2018-10-11T00:00:00"/>
    <d v="2018-10-08T00:00:00"/>
    <n v="1"/>
  </r>
  <r>
    <d v="2018-10-03T00:00:00"/>
    <s v="GIECM-AF005-A1 (DAF - FORGE NF ACIER POUR PRODUITS PLATS - NLMK DANSTEEL A/S)"/>
    <s v="GIECM"/>
    <s v="A1 (DAF - FORG"/>
    <s v="A1"/>
    <x v="6"/>
    <m/>
    <s v="DIF_002318"/>
    <s v="DPQSE-B-019"/>
    <x v="12"/>
    <d v="2018-10-11T00:00:00"/>
    <d v="2018-10-08T00:00:00"/>
    <n v="1"/>
  </r>
  <r>
    <d v="2018-10-03T00:00:00"/>
    <s v="GIECM-AF006-A1 (DAF - FORGE PROFILES NF ACIER - ARCELORMITTAL BELVALDIFFERDANGE SA)"/>
    <s v="GIECM"/>
    <s v="A1 (DAF - FORG"/>
    <s v="A1"/>
    <x v="6"/>
    <m/>
    <s v="DIF_002319"/>
    <s v="DPQSE-B-019"/>
    <x v="12"/>
    <d v="2018-10-11T00:00:00"/>
    <d v="2018-10-08T00:00:00"/>
    <n v="1"/>
  </r>
  <r>
    <d v="2018-10-03T00:00:00"/>
    <s v="GISOA-E0278-B0 (VIADUC DE VENDENHEIM - TABLIER NORD - PILES P1 A P6 - SEMELLES - ARMATURES)"/>
    <s v="GISOA"/>
    <s v="B0 (VIADUC DE "/>
    <s v="B0"/>
    <x v="8"/>
    <m/>
    <s v="DIF_002320"/>
    <s v="DPDTE-B-031"/>
    <x v="10"/>
    <d v="2018-10-10T00:00:00"/>
    <d v="2018-10-04T00:00:00"/>
    <n v="1"/>
  </r>
  <r>
    <d v="2018-10-03T00:00:00"/>
    <s v="GISOA-E0279-B0 (VIADUC DE VENDENHEIM - TABLIER SUD - PILES P1 A P6 - SEMELLES - ARMATURES)"/>
    <s v="GISOA"/>
    <s v="B0 (VIADUC DE "/>
    <s v="B0"/>
    <x v="8"/>
    <m/>
    <s v="DIF_002320"/>
    <s v="DPDTE-B-031"/>
    <x v="10"/>
    <d v="2018-10-10T00:00:00"/>
    <d v="2018-10-04T00:00:00"/>
    <n v="1"/>
  </r>
  <r>
    <d v="2018-10-03T00:00:00"/>
    <s v="GIMAT-E2672-C0 (OHA 02140 - PLAN D'ARMATURES DES ANNEAUX D'EXTREMITES)"/>
    <s v="GIMAT"/>
    <s v="C0 (OHA 02140 "/>
    <s v="C0"/>
    <x v="8"/>
    <m/>
    <s v="DIF_002322"/>
    <s v="DPDTE-B-032"/>
    <x v="10"/>
    <d v="2018-10-10T00:00:00"/>
    <d v="2018-10-04T00:00:00"/>
    <n v="1"/>
  </r>
  <r>
    <d v="2018-10-04T00:00:00"/>
    <s v="GISEN-E2901-A2 (PIN A0099 - NOTE D'HYPOTHESES GENERALES)"/>
    <s v="GISEN"/>
    <s v="A2 (PIN A0099 "/>
    <s v="A2"/>
    <x v="12"/>
    <m/>
    <s v="DIF_002323"/>
    <s v="DPDTE-B-028"/>
    <x v="11"/>
    <d v="2018-10-17T00:00:00"/>
    <d v="2018-10-04T00:00:00"/>
    <n v="1"/>
  </r>
  <r>
    <d v="2018-10-05T00:00:00"/>
    <s v="GIMAT-E0901-B0 (PIF 00293 - NOTE D'HYPOTHESES SPECIFIQUES)"/>
    <s v="GIMAT"/>
    <s v="B0 (PIF 00293 "/>
    <s v="B0"/>
    <x v="12"/>
    <m/>
    <s v="DIF_002324"/>
    <s v="DPDTE-B-032"/>
    <x v="12"/>
    <d v="2018-10-12T00:00:00"/>
    <d v="2018-10-08T00:00:00"/>
    <n v="1"/>
  </r>
  <r>
    <d v="2018-10-05T00:00:00"/>
    <s v="GIMAT-E0902-B0 (PIF 00293 - NOTE DE CALCULS ANNEAUX COURANTS)"/>
    <s v="GIMAT"/>
    <s v="B0 (PIF 00293 "/>
    <s v="B0"/>
    <x v="9"/>
    <m/>
    <s v="DIF_002324"/>
    <s v="DPDTE-B-032"/>
    <x v="12"/>
    <d v="2018-10-12T00:00:00"/>
    <d v="2018-10-08T00:00:00"/>
    <n v="1"/>
  </r>
  <r>
    <d v="2018-10-05T00:00:00"/>
    <s v="GCRET-R0139-A0 (DEMANDE D'ACCEPTATION DE FOURNITURE LAFE 0-16 BSN)"/>
    <s v="GCRET"/>
    <s v="A0 (DEMANDE D'"/>
    <s v="A0"/>
    <x v="6"/>
    <m/>
    <s v="DIF_002327"/>
    <s v="DPQSE-B-012"/>
    <x v="15"/>
    <d v="2018-10-18T00:00:00"/>
    <d v="2018-10-11T00:00:00"/>
    <n v="1"/>
  </r>
  <r>
    <d v="2018-10-05T00:00:00"/>
    <s v="GCRET-R0521-A0 (DEMANDE D'ACCEPTATION DE FOURNITURE TOUT VENANT 0-63 BRUT D'EXTRACTION EQUIOM POUR RETA DEF)"/>
    <s v="GCRET"/>
    <s v="A0 (DEMANDE D'"/>
    <s v="A0"/>
    <x v="6"/>
    <m/>
    <s v="DIF_002329"/>
    <s v="DPQSE-B-012"/>
    <x v="15"/>
    <d v="2018-10-18T00:00:00"/>
    <d v="2018-10-11T00:00:00"/>
    <n v="1"/>
  </r>
  <r>
    <d v="2018-10-05T00:00:00"/>
    <s v="GCRET-R0527-A0 (DEMANDE D'ACCEPTATION DE FOURNITURE GRAVE DE RECYCLAGE 0-63 GAL POUR RETA DEF)"/>
    <s v="GCRET"/>
    <s v="A0 (DEMANDE D'"/>
    <s v="A0"/>
    <x v="6"/>
    <m/>
    <s v="DIF_002332"/>
    <s v="DPQSE-B-012"/>
    <x v="15"/>
    <d v="2018-10-18T00:00:00"/>
    <d v="2018-10-11T00:00:00"/>
    <n v="1"/>
  </r>
  <r>
    <d v="2018-10-05T00:00:00"/>
    <s v="GCRET-R0140-A0 (DEMANDE D'ACCEPTATION DE FOURNITURE LAFE 0-31.5 BSN)"/>
    <s v="GCRET"/>
    <s v="A0 (DEMANDE D'"/>
    <s v="A0"/>
    <x v="6"/>
    <m/>
    <s v="DIF_002328"/>
    <s v="DPQSE-B-012"/>
    <x v="15"/>
    <d v="2018-10-18T00:00:00"/>
    <d v="2018-10-11T00:00:00"/>
    <n v="1"/>
  </r>
  <r>
    <d v="2018-10-05T00:00:00"/>
    <s v="GCRET-R0522-A0 (DEMANDE D'ACCEPTATION DE FOURNITURE GRAVE TOUT VENANT 0-40 GAL POUR RETA DEF)"/>
    <s v="GCRET"/>
    <s v="A0 (DEMANDE D'"/>
    <s v="A0"/>
    <x v="6"/>
    <m/>
    <s v="DIF_002330"/>
    <s v="DPQSE-B-012"/>
    <x v="15"/>
    <d v="2018-10-18T00:00:00"/>
    <d v="2018-10-11T00:00:00"/>
    <n v="1"/>
  </r>
  <r>
    <d v="2018-10-05T00:00:00"/>
    <s v="GCRET-R0523-A0 (DEMANDE D'ACCEPTATION DE FOURNITURE GRAVE TOUT VENANT 0-63 HELMBACHER POUR RETA DEF)"/>
    <s v="GCRET"/>
    <s v="A0 (DEMANDE D'"/>
    <s v="A0"/>
    <x v="6"/>
    <m/>
    <s v="DIF_002331"/>
    <s v="DPQSE-B-012"/>
    <x v="15"/>
    <d v="2018-10-18T00:00:00"/>
    <d v="2018-10-11T00:00:00"/>
    <n v="1"/>
  </r>
  <r>
    <d v="2018-10-05T00:00:00"/>
    <s v="GCRET-R0531-A0 (DEMANDE D'ACCEPTATION DE FOURNITURE GRAVE NON TRAITEE 0-14 EQUIOM POUR COUCHE D'ASSISE GRANULAIRE)"/>
    <s v="GCRET"/>
    <s v="A0 (DEMANDE D'"/>
    <s v="A0"/>
    <x v="6"/>
    <m/>
    <s v="DIF_002333"/>
    <s v="DPQSE-B-012"/>
    <x v="15"/>
    <d v="2018-10-18T00:00:00"/>
    <d v="2018-10-11T00:00:00"/>
    <n v="1"/>
  </r>
  <r>
    <d v="2018-10-05T00:00:00"/>
    <s v="GCRET-R0533-A0 (DEMANDE D'ACCEPTATION DE FOURNITURE GRAVE NON TRAITEE 0-14 HELMBACHER POUR RETA DEF)"/>
    <s v="GCRET"/>
    <s v="A0 (DEMANDE D'"/>
    <s v="A0"/>
    <x v="6"/>
    <m/>
    <s v="DIF_002334"/>
    <s v="DPQSE-B-012"/>
    <x v="15"/>
    <d v="2018-10-18T00:00:00"/>
    <d v="2018-10-11T00:00:00"/>
    <n v="1"/>
  </r>
  <r>
    <d v="2018-10-05T00:00:00"/>
    <s v="GIBEA-E3211-B1 (OHN E0023 ET B0130 - PLAN D'ENSEMBLE ET D'IMPLANTATION)"/>
    <s v="GIBEA"/>
    <s v="B1 (OHN E0023 "/>
    <s v="B1"/>
    <x v="3"/>
    <m/>
    <s v="DIF_002338"/>
    <s v="DPDTE-B-028"/>
    <x v="12"/>
    <d v="2018-10-18T00:00:00"/>
    <d v="2018-10-08T00:00:00"/>
    <n v="1"/>
  </r>
  <r>
    <d v="2018-10-05T00:00:00"/>
    <s v="GIBEA-E3212-B1 (OHN B0130 - ENSEMBLE ET MURS)"/>
    <s v="GIBEA"/>
    <s v="B1 (OHN B0130 "/>
    <s v="B1"/>
    <x v="13"/>
    <m/>
    <s v="DIF_002339"/>
    <s v="DPDTE-B-028"/>
    <x v="12"/>
    <d v="2018-10-18T00:00:00"/>
    <d v="2018-10-08T00:00:00"/>
    <n v="1"/>
  </r>
  <r>
    <d v="2018-10-05T00:00:00"/>
    <s v="GIBEA-E3213-B1 (OHN E0023 - ENSEMBLE ET MURS)"/>
    <s v="GIBEA"/>
    <s v="B1 (OHN E0023 "/>
    <s v="B1"/>
    <x v="13"/>
    <m/>
    <s v="DIF_002340"/>
    <s v="DPDTE-B-028"/>
    <x v="12"/>
    <d v="2018-10-18T00:00:00"/>
    <d v="2018-10-08T00:00:00"/>
    <n v="1"/>
  </r>
  <r>
    <d v="2018-10-05T00:00:00"/>
    <s v="GISOA-E0280-B0 (VIADUC DE VENDENHEIM - TABLIER NORD - PILES P7 - SEMELLE - ARMATURES)"/>
    <s v="GISOA"/>
    <s v="B0 (VIADUC DE "/>
    <s v="B0"/>
    <x v="8"/>
    <m/>
    <s v="DIF_002341"/>
    <s v="DPDTE-B-031"/>
    <x v="12"/>
    <d v="2018-10-12T00:00:00"/>
    <d v="2018-10-08T00:00:00"/>
    <n v="1"/>
  </r>
  <r>
    <d v="2018-10-05T00:00:00"/>
    <s v="GISOA-E0281-B0 (VIADUC DE VENDENHEIM - TABLIER SUD - PILES P7 - SEMELLE - ARMATURES)"/>
    <s v="GISOA"/>
    <s v="B0 (VIADUC DE "/>
    <s v="B0"/>
    <x v="8"/>
    <m/>
    <s v="DIF_002341"/>
    <s v="DPDTE-B-031"/>
    <x v="12"/>
    <d v="2018-10-12T00:00:00"/>
    <d v="2018-10-08T00:00:00"/>
    <n v="1"/>
  </r>
  <r>
    <d v="2018-10-05T00:00:00"/>
    <s v="GIBEA-E3221-A1 (OHN B0130 - ARMATURES - CADRE)"/>
    <s v="GIBEA"/>
    <s v="A1 (OHN B0130 "/>
    <s v="A1"/>
    <x v="8"/>
    <m/>
    <s v="DIF_002342"/>
    <s v="DPDTE-B-028"/>
    <x v="12"/>
    <d v="2018-10-18T00:00:00"/>
    <d v="2018-10-08T00:00:00"/>
    <n v="1"/>
  </r>
  <r>
    <d v="2018-10-05T00:00:00"/>
    <s v="GIBEA-E3222-A1 (OHN B0130 - ARMATURES - MURS)"/>
    <s v="GIBEA"/>
    <s v="A1 (OHN B0130 "/>
    <s v="A1"/>
    <x v="8"/>
    <m/>
    <s v="DIF_002342"/>
    <s v="DPDTE-B-028"/>
    <x v="12"/>
    <d v="2018-10-18T00:00:00"/>
    <d v="2018-10-08T00:00:00"/>
    <n v="1"/>
  </r>
  <r>
    <d v="2018-10-05T00:00:00"/>
    <s v="GIBEA-E3223-A1 (OHN E0023 - ARMATURES - CADRE)"/>
    <s v="GIBEA"/>
    <s v="A1 (OHN E0023 "/>
    <s v="A1"/>
    <x v="8"/>
    <m/>
    <s v="DIF_002343"/>
    <s v="DPDTE-B-028"/>
    <x v="12"/>
    <d v="2018-10-18T00:00:00"/>
    <d v="2018-10-08T00:00:00"/>
    <n v="1"/>
  </r>
  <r>
    <d v="2018-10-05T00:00:00"/>
    <s v="GIBEA-E3224-A0 (OHN E0023 - ARMATURES - MURS)"/>
    <s v="GIBEA"/>
    <s v="A0 (OHN E0023 "/>
    <s v="A0"/>
    <x v="8"/>
    <m/>
    <s v="DIF_002343"/>
    <s v="DPDTE-B-028"/>
    <x v="12"/>
    <d v="2018-10-18T00:00:00"/>
    <d v="2018-10-08T00:00:00"/>
    <n v="1"/>
  </r>
  <r>
    <d v="2018-10-05T00:00:00"/>
    <s v="GIBEA-E3225-A1 (OHN B0130 - OHN E0223 - PREDALLES)"/>
    <s v="GIBEA"/>
    <s v="A1 (OHN B0130 "/>
    <s v="A1"/>
    <x v="8"/>
    <m/>
    <s v="DIF_002344"/>
    <s v="DPDTE-B-028"/>
    <x v="12"/>
    <d v="2018-10-18T00:00:00"/>
    <d v="2018-10-08T00:00:00"/>
    <n v="1"/>
  </r>
  <r>
    <d v="2018-10-05T00:00:00"/>
    <s v="GISET-R3311-A0 (RD 64 - VUE EN PLAN - ACCES DE SERVICE OUEST)"/>
    <s v="GISET"/>
    <s v="A0 (RD 64 - VU"/>
    <s v="A0"/>
    <x v="1"/>
    <m/>
    <s v="DIF_002345"/>
    <s v="DPDTE-B-045"/>
    <x v="12"/>
    <d v="2018-10-18T00:00:00"/>
    <d v="2018-10-08T00:00:00"/>
    <n v="1"/>
  </r>
  <r>
    <d v="2018-10-05T00:00:00"/>
    <s v="GISET-R3312-A0 (RD 64 - PROFIL EN LONG - ACCES DE SERVICE OUEST)"/>
    <s v="GISET"/>
    <s v="A0 (RD 64 - PR"/>
    <s v="A0"/>
    <x v="4"/>
    <m/>
    <s v="DIF_002345"/>
    <s v="DPDTE-B-045"/>
    <x v="12"/>
    <d v="2018-10-18T00:00:00"/>
    <d v="2018-10-08T00:00:00"/>
    <n v="1"/>
  </r>
  <r>
    <d v="2018-10-05T00:00:00"/>
    <s v="GISET-R3313-A0 (RD 64 - PROFILS EN TRAVERS - ACCES DE SERVICE OUEST)"/>
    <s v="GISET"/>
    <s v="A0 (RD 64 - PR"/>
    <s v="A0"/>
    <x v="0"/>
    <m/>
    <s v="DIF_002345"/>
    <s v="DPDTE-B-045"/>
    <x v="12"/>
    <d v="2018-10-18T00:00:00"/>
    <d v="2018-10-08T00:00:00"/>
    <n v="1"/>
  </r>
  <r>
    <d v="2018-10-05T00:00:00"/>
    <s v="GISET-R3314-A0 (RD 64 - LISTAGES GEOMETRIQUES - ACCES DE SERVICE OUEST)"/>
    <s v="GISET"/>
    <s v="A0 (RD 64 - LI"/>
    <s v="A0"/>
    <x v="3"/>
    <m/>
    <s v="DIF_002345"/>
    <s v="DPDTE-B-045"/>
    <x v="12"/>
    <d v="2018-10-18T00:00:00"/>
    <d v="2018-10-08T00:00:00"/>
    <n v="1"/>
  </r>
  <r>
    <d v="2018-10-05T00:00:00"/>
    <s v="GISET-R3311-A0 (RD 64 - VUE EN PLAN - ACCES DE SERVICE OUEST)"/>
    <s v="GISET"/>
    <s v="A0 (RD 64 - VU"/>
    <s v="A0"/>
    <x v="1"/>
    <m/>
    <s v="DIF_002345"/>
    <s v="DPDTE-B-045"/>
    <x v="12"/>
    <d v="2018-10-18T00:00:00"/>
    <d v="2018-10-08T00:00:00"/>
    <n v="1"/>
  </r>
  <r>
    <d v="2018-10-05T00:00:00"/>
    <s v="GISET-R3312-A0 (RD 64 - PROFIL EN LONG - ACCES DE SERVICE OUEST)"/>
    <s v="GISET"/>
    <s v="A0 (RD 64 - PR"/>
    <s v="A0"/>
    <x v="4"/>
    <m/>
    <s v="DIF_002345"/>
    <s v="DPDTE-B-045"/>
    <x v="12"/>
    <d v="2018-10-18T00:00:00"/>
    <d v="2018-10-08T00:00:00"/>
    <n v="1"/>
  </r>
  <r>
    <d v="2018-10-05T00:00:00"/>
    <s v="GISET-R3313-A0 (RD 64 - PROFILS EN TRAVERS - ACCES DE SERVICE OUEST)"/>
    <s v="GISET"/>
    <s v="A0 (RD 64 - PR"/>
    <s v="A0"/>
    <x v="0"/>
    <m/>
    <s v="DIF_002345"/>
    <s v="DPDTE-B-045"/>
    <x v="12"/>
    <d v="2018-10-18T00:00:00"/>
    <d v="2018-10-08T00:00:00"/>
    <n v="1"/>
  </r>
  <r>
    <d v="2018-10-05T00:00:00"/>
    <s v="GISET-R3314-A0 (RD 64 - LISTAGES GEOMETRIQUES - ACCES DE SERVICE OUEST)"/>
    <s v="GISET"/>
    <s v="A0 (RD 64 - LI"/>
    <s v="A0"/>
    <x v="3"/>
    <m/>
    <s v="DIF_002345"/>
    <s v="DPDTE-B-045"/>
    <x v="12"/>
    <d v="2018-10-18T00:00:00"/>
    <d v="2018-10-08T00:00:00"/>
    <n v="1"/>
  </r>
  <r>
    <d v="2018-10-05T00:00:00"/>
    <s v="GICAP-AF005-B0 (DAF - CALES BETON - MANDELLI SETRA)"/>
    <s v="GICAP"/>
    <s v="B0 (DAF - CALE"/>
    <s v="B0"/>
    <x v="6"/>
    <m/>
    <s v="DIF_002346"/>
    <s v="DPQSE-B-019"/>
    <x v="14"/>
    <d v="2018-10-15T00:00:00"/>
    <d v="2018-10-10T00:00:00"/>
    <n v="1"/>
  </r>
  <r>
    <d v="2018-10-05T00:00:00"/>
    <s v="GILB7-AF008-B0 (DAF - CALE D'ENROBAGE BETON &quot;CROIXFIX&quot; - MANDELLI SETRA)"/>
    <s v="GILB7"/>
    <s v="B0 (DAF - CALE"/>
    <s v="B0"/>
    <x v="6"/>
    <m/>
    <s v="DIF_002347"/>
    <s v="DPQSE-B-019"/>
    <x v="14"/>
    <d v="2018-10-15T00:00:00"/>
    <d v="2018-10-10T00:00:00"/>
    <n v="1"/>
  </r>
  <r>
    <d v="2018-10-05T00:00:00"/>
    <s v="GIGCL-PE441-B0 (PES - PIF 00529 - REALISATION DES APPUIS P2 ET P3)"/>
    <s v="GIGCL"/>
    <s v="B0 (PES - PIF "/>
    <s v="B0"/>
    <x v="10"/>
    <m/>
    <s v="DIF_002348"/>
    <s v="DPQSE-B-018"/>
    <x v="16"/>
    <d v="2018-10-17T00:00:00"/>
    <d v="2018-10-12T00:00:00"/>
    <n v="1"/>
  </r>
  <r>
    <d v="2018-10-05T00:00:00"/>
    <s v="GISET-R3321-A0 (RD 64 - VUE EN PLAN - ACCES DE SERVICE EST)"/>
    <s v="GISET"/>
    <s v="A0 (RD 64 - VU"/>
    <s v="A0"/>
    <x v="1"/>
    <m/>
    <s v="DIF_002349"/>
    <s v="DPDTE-B-045"/>
    <x v="12"/>
    <d v="2018-10-18T00:00:00"/>
    <d v="2018-10-08T00:00:00"/>
    <n v="1"/>
  </r>
  <r>
    <d v="2018-10-05T00:00:00"/>
    <s v="GISET-R3322-A0 (RD 64 - PROFIL EN LONG - ACCES DE SERVICE EST)"/>
    <s v="GISET"/>
    <s v="A0 (RD 64 - PR"/>
    <s v="A0"/>
    <x v="4"/>
    <m/>
    <s v="DIF_002349"/>
    <s v="DPDTE-B-045"/>
    <x v="12"/>
    <d v="2018-10-18T00:00:00"/>
    <d v="2018-10-08T00:00:00"/>
    <n v="1"/>
  </r>
  <r>
    <d v="2018-10-05T00:00:00"/>
    <s v="GISET-R3323-A0 (RD 64 - PROFILS EN TRAVERS - ACCES DE SERVICE EST)"/>
    <s v="GISET"/>
    <s v="A0 (RD 64 - PR"/>
    <s v="A0"/>
    <x v="0"/>
    <m/>
    <s v="DIF_002349"/>
    <s v="DPDTE-B-045"/>
    <x v="12"/>
    <d v="2018-10-18T00:00:00"/>
    <d v="2018-10-08T00:00:00"/>
    <n v="1"/>
  </r>
  <r>
    <d v="2018-10-05T00:00:00"/>
    <s v="GISET-R3324-A0 (RD 64 - LISTAGES GEOMETRIQUES - ACCES DE SERVICE EST)"/>
    <s v="GISET"/>
    <s v="A0 (RD 64 - LI"/>
    <s v="A0"/>
    <x v="3"/>
    <m/>
    <s v="DIF_002349"/>
    <s v="DPDTE-B-045"/>
    <x v="12"/>
    <d v="2018-10-18T00:00:00"/>
    <d v="2018-10-08T00:00:00"/>
    <n v="1"/>
  </r>
  <r>
    <d v="2018-10-05T00:00:00"/>
    <s v="GITEC-MO041-B0 (FDM - PREFABRICATION DU PIN A0091)"/>
    <s v="GITEC"/>
    <s v="B0 (FDM - PREF"/>
    <s v="B0"/>
    <x v="7"/>
    <m/>
    <s v="DIF_002350"/>
    <s v="DPDTE-B-033"/>
    <x v="17"/>
    <d v="2018-10-22T00:00:00"/>
    <d v="2018-10-12T00:00:00"/>
    <n v="1"/>
  </r>
  <r>
    <d v="2018-10-08T00:00:00"/>
    <s v="GCRET-R0528-A0 (DEMANDE D'ACCEPTATION DE FOURNITURE GRAVE DE RECYCLAGE 0-60 RTV Valostab Musau LINGENHELD POUR RETA DEF)"/>
    <s v="GCRET"/>
    <s v="A0 (DEMANDE D'"/>
    <s v="A0"/>
    <x v="6"/>
    <m/>
    <s v="DIF_002356"/>
    <s v="DPQSE-B-012"/>
    <x v="16"/>
    <d v="2018-10-19T00:00:00"/>
    <d v="2018-10-12T00:00:00"/>
    <n v="1"/>
  </r>
  <r>
    <d v="2018-10-08T00:00:00"/>
    <s v="GITER-AF015-C0 (DAF - TOUT VENANT 0/40MM POUR BASE DRAINANTE, ZI - GRAVIERES ALSACE LORRAINE, SITE D'HOERDT)"/>
    <s v="GITER"/>
    <s v="C0 (DAF - TOUT"/>
    <s v="C0"/>
    <x v="6"/>
    <m/>
    <s v="DIF_002357"/>
    <s v="DPQSE-B-012"/>
    <x v="16"/>
    <d v="2018-10-19T00:00:00"/>
    <d v="2018-10-12T00:00:00"/>
    <n v="1"/>
  </r>
  <r>
    <d v="2018-10-08T00:00:00"/>
    <s v="GIMAT-E1063-B0 (PIF 00411 - PLAN DE COFFRAGE DES ANNEAUX D'EXTREMITES)"/>
    <s v="GIMAT"/>
    <s v="B0 (PIF 00411 "/>
    <s v="B0"/>
    <x v="13"/>
    <m/>
    <s v="DIF_002358"/>
    <s v="DPDTE-B-028"/>
    <x v="13"/>
    <d v="2018-10-19T00:00:00"/>
    <d v="2018-10-09T00:00:00"/>
    <n v="1"/>
  </r>
  <r>
    <d v="2018-10-08T00:00:00"/>
    <s v="GIMAT-E1072-A1 (PIF 00411 - PLAN D'ARMATURES DES ANNEAUX D'EXTREMITES)"/>
    <s v="GIMAT"/>
    <s v="A1 (PIF 00411 "/>
    <s v="A1"/>
    <x v="8"/>
    <m/>
    <s v="DIF_002359"/>
    <s v="DPDTE-B-028"/>
    <x v="13"/>
    <d v="2018-10-19T00:00:00"/>
    <d v="2018-10-09T00:00:00"/>
    <n v="1"/>
  </r>
  <r>
    <d v="2018-10-09T00:00:00"/>
    <s v="GIMAT-E1251-B0 (PIF 00557 - NOTE D'HYPOTHESES SPECIFIQUES)"/>
    <s v="GIMAT"/>
    <s v="B0 (PIF 00557 "/>
    <s v="B0"/>
    <x v="12"/>
    <m/>
    <s v="DIF_002360"/>
    <s v="DPDTE-B-028"/>
    <x v="14"/>
    <d v="2018-10-22T00:00:00"/>
    <d v="2018-10-09T00:00:00"/>
    <n v="1"/>
  </r>
  <r>
    <d v="2018-10-09T00:00:00"/>
    <s v="GIMAT-E1252-B0 (PIF 00557 - NOTE DE CALCULS DES ANNEAUX COURANTS)"/>
    <s v="GIMAT"/>
    <s v="B0 (PIF 00557 "/>
    <s v="B0"/>
    <x v="9"/>
    <m/>
    <s v="DIF_002361"/>
    <s v="DPDTE-B-032"/>
    <x v="14"/>
    <d v="2018-10-16T00:00:00"/>
    <d v="2018-10-09T00:00:00"/>
    <n v="1"/>
  </r>
  <r>
    <d v="2018-10-09T00:00:00"/>
    <s v="GISOA-E0219-B0 (VIADUC DE VENDENHEIM - TABLIER SUD - FUTS DES PILES)"/>
    <s v="GISOA"/>
    <s v="B0 (VIADUC DE "/>
    <s v="B0"/>
    <x v="9"/>
    <m/>
    <s v="DIF_002362"/>
    <s v="DPDTE-B-031"/>
    <x v="14"/>
    <d v="2018-10-16T00:00:00"/>
    <d v="2018-10-09T00:00:00"/>
    <n v="1"/>
  </r>
  <r>
    <d v="2018-10-09T00:00:00"/>
    <s v="GISOA-E0229-B0 (VIADUC DE VENDENHEIM - TABLIER NORD - FUTS DES PILES)"/>
    <s v="GISOA"/>
    <s v="B0 (VIADUC DE "/>
    <s v="B0"/>
    <x v="9"/>
    <m/>
    <s v="DIF_002362"/>
    <s v="DPDTE-B-031"/>
    <x v="14"/>
    <d v="2018-10-16T00:00:00"/>
    <d v="2018-10-09T00:00:00"/>
    <n v="1"/>
  </r>
  <r>
    <d v="2018-10-09T00:00:00"/>
    <s v="GISOA-E0470-A1 (VIADUC DE LA BRUCHE - CULEE C0 &amp; C7 - DALLES DE TRANSITION)"/>
    <s v="GISOA"/>
    <s v="A1 (VIADUC DE "/>
    <s v="A1"/>
    <x v="8"/>
    <m/>
    <s v="DIF_002363"/>
    <s v="DPDTE-B-030"/>
    <x v="14"/>
    <d v="2018-10-22T00:00:00"/>
    <d v="2018-10-09T00:00:00"/>
    <n v="1"/>
  </r>
  <r>
    <d v="2018-10-09T00:00:00"/>
    <s v="GISOA-E0298-A1 (VIADUC DE VENDENHEIM - TABLIER NORD - CULEES C0 &amp; C8 - DALLES DE TRANSITION)"/>
    <s v="GISOA"/>
    <s v="A1 (VIADUC DE "/>
    <s v="A1"/>
    <x v="8"/>
    <m/>
    <s v="DIF_002364"/>
    <s v="DPDTE-B-030"/>
    <x v="14"/>
    <d v="2018-10-22T00:00:00"/>
    <d v="2018-10-09T00:00:00"/>
    <n v="1"/>
  </r>
  <r>
    <d v="2018-10-09T00:00:00"/>
    <s v="GISOA-E0299-A1 (VIADUC DE VENDENHEIM - TABLIER SUD - CULEES C0 &amp; C8 - DALLES DE TRANSITION)"/>
    <s v="GISOA"/>
    <s v="A1 (VIADUC DE "/>
    <s v="A1"/>
    <x v="8"/>
    <m/>
    <s v="DIF_002364"/>
    <s v="DPDTE-B-030"/>
    <x v="14"/>
    <d v="2018-10-22T00:00:00"/>
    <d v="2018-10-09T00:00:00"/>
    <n v="1"/>
  </r>
  <r>
    <d v="2018-10-09T00:00:00"/>
    <s v="GCRET-R0003-B0 (PES - MISE EN OEUVRE D'ENROBE SUR DEVIATIONS PROVISOIRES ET CHAUSSEES DE RETABLISSEMENTS)"/>
    <s v="GCRET"/>
    <s v="B0 (PES - MISE"/>
    <s v="B0"/>
    <x v="10"/>
    <m/>
    <s v="DIF_002365"/>
    <s v="DPQSE-B-017"/>
    <x v="18"/>
    <d v="2018-10-19T00:00:00"/>
    <d v="2018-10-15T00:00:00"/>
    <n v="1"/>
  </r>
  <r>
    <d v="2018-10-09T00:00:00"/>
    <s v="GCLAB-01000-A0 (STRUCTURE DES ACCES DE SERVICES ET ACCES AUX BASSINS)"/>
    <s v="GCLAB"/>
    <s v="A0 (STRUCTURE "/>
    <s v="A0"/>
    <x v="5"/>
    <m/>
    <s v="DIF_002366"/>
    <s v="DPDTE-B-043"/>
    <x v="14"/>
    <d v="2018-10-22T00:00:00"/>
    <d v="2018-10-09T00:00:00"/>
    <n v="1"/>
  </r>
  <r>
    <d v="2018-10-09T00:00:00"/>
    <s v="GISET-H1535-A0 (OLA 13000)"/>
    <s v="GISET"/>
    <s v="A0 (OLA 13000)"/>
    <s v="A0"/>
    <x v="14"/>
    <m/>
    <s v="DIF_002367"/>
    <s v="DPDTE-B-045"/>
    <x v="14"/>
    <d v="2018-10-22T00:00:00"/>
    <d v="2018-10-10T00:00:00"/>
    <n v="1"/>
  </r>
  <r>
    <d v="2018-10-09T00:00:00"/>
    <s v="GISET-H3000-A1 (OHA 00477 + PPF)"/>
    <s v="GISET"/>
    <s v="A1 (OHA 00477 "/>
    <s v="A1"/>
    <x v="14"/>
    <m/>
    <s v="DIF_002368"/>
    <s v="DPDTE-B-043"/>
    <x v="14"/>
    <d v="2018-10-22T00:00:00"/>
    <d v="2018-10-10T00:00:00"/>
    <n v="1"/>
  </r>
  <r>
    <d v="2018-10-09T00:00:00"/>
    <s v="GISET-H3005-A1 (OHA 00481 + PPF)"/>
    <s v="GISET"/>
    <s v="A1 (OHA 00481 "/>
    <s v="A1"/>
    <x v="14"/>
    <m/>
    <s v="DIF_002369"/>
    <s v="DPDTE-B-043"/>
    <x v="14"/>
    <d v="2018-10-22T00:00:00"/>
    <d v="2018-10-10T00:00:00"/>
    <n v="1"/>
  </r>
  <r>
    <d v="2018-10-09T00:00:00"/>
    <s v="GISET-H3010-A1 (OHA 00484 + PPF)"/>
    <s v="GISET"/>
    <s v="A1 (OHA 00484 "/>
    <s v="A1"/>
    <x v="14"/>
    <m/>
    <s v="DIF_002370"/>
    <s v="DPDTE-B-043"/>
    <x v="14"/>
    <d v="2018-10-22T00:00:00"/>
    <d v="2018-10-10T00:00:00"/>
    <n v="1"/>
  </r>
  <r>
    <d v="2018-10-09T00:00:00"/>
    <s v="GISET-R6501-A0 (VUE EN PLAN - VLT A355 - A35 SUD)"/>
    <s v="GISET"/>
    <s v="A0 (VUE EN PLA"/>
    <s v="A0"/>
    <x v="1"/>
    <m/>
    <s v="DIF_002373"/>
    <s v="DPDTE-B-043"/>
    <x v="14"/>
    <d v="2018-10-22T00:00:00"/>
    <d v="2018-10-10T00:00:00"/>
    <n v="1"/>
  </r>
  <r>
    <d v="2018-10-09T00:00:00"/>
    <s v="GISET-R6502-A0 (PROFIL EN LONG - VLT A355 - A35 SUD)"/>
    <s v="GISET"/>
    <s v="A0 (PROFIL EN "/>
    <s v="A0"/>
    <x v="4"/>
    <m/>
    <s v="DIF_002373"/>
    <s v="DPDTE-B-043"/>
    <x v="14"/>
    <d v="2018-10-22T00:00:00"/>
    <d v="2018-10-10T00:00:00"/>
    <n v="1"/>
  </r>
  <r>
    <d v="2018-10-09T00:00:00"/>
    <s v="GISET-R6503-A0 (PROFILS EN TRAVERS - VLT A355 - A35 SUD)"/>
    <s v="GISET"/>
    <s v="A0 (PROFILS EN"/>
    <s v="A0"/>
    <x v="0"/>
    <m/>
    <s v="DIF_002373"/>
    <s v="DPDTE-B-043"/>
    <x v="14"/>
    <d v="2018-10-22T00:00:00"/>
    <d v="2018-10-10T00:00:00"/>
    <n v="1"/>
  </r>
  <r>
    <d v="2018-10-09T00:00:00"/>
    <s v="GISET-R6504-A0 (LISTAGES GEOMETRIQUES - VLT A355 - A35 SUD)"/>
    <s v="GISET"/>
    <s v="A0 (LISTAGES G"/>
    <s v="A0"/>
    <x v="0"/>
    <m/>
    <s v="DIF_002373"/>
    <s v="DPDTE-B-043"/>
    <x v="14"/>
    <d v="2018-10-22T00:00:00"/>
    <d v="2018-10-10T00:00:00"/>
    <n v="1"/>
  </r>
  <r>
    <d v="2018-10-09T00:00:00"/>
    <s v="GIEXT-EQI20-B0 (RAPPORT ETUDE BETON Q6 - EQIOM BETONS BOSSAGES)"/>
    <s v="GIEXT"/>
    <s v="B0 (RAPPORT ET"/>
    <s v="B0"/>
    <x v="16"/>
    <m/>
    <s v="DIF_002375"/>
    <s v="DPQSE-B-019"/>
    <x v="16"/>
    <d v="2018-10-17T00:00:00"/>
    <d v="2018-10-12T00:00:00"/>
    <n v="1"/>
  </r>
  <r>
    <d v="2018-10-10T00:00:00"/>
    <s v="GISET-R1501-A0 (RDT 00790 - VUE EN PLAN - CHEMIN D'EXPLOITATION)"/>
    <s v="GISET"/>
    <s v="A0 (RDT 00790 "/>
    <s v="A0"/>
    <x v="1"/>
    <m/>
    <s v="DIF_002377"/>
    <s v="DPDTE-B-043"/>
    <x v="15"/>
    <d v="2018-10-23T00:00:00"/>
    <d v="2018-10-11T00:00:00"/>
    <n v="1"/>
  </r>
  <r>
    <d v="2018-10-10T00:00:00"/>
    <s v="GISET-R1502-A0 (RDT 00790 - PROFIL EN LONG - CHEMIN D'EXPLOITATION)"/>
    <s v="GISET"/>
    <s v="A0 (RDT 00790 "/>
    <s v="A0"/>
    <x v="4"/>
    <m/>
    <s v="DIF_002377"/>
    <s v="DPDTE-B-043"/>
    <x v="15"/>
    <d v="2018-10-23T00:00:00"/>
    <d v="2018-10-11T00:00:00"/>
    <n v="1"/>
  </r>
  <r>
    <d v="2018-10-10T00:00:00"/>
    <s v="GISET-R1503-A0 (RDT 00790 - PROFILS EN TRAVERS - CHEMIN D'EXPLOITATION)"/>
    <s v="GISET"/>
    <s v="A0 (RDT 00790 "/>
    <s v="A0"/>
    <x v="0"/>
    <m/>
    <s v="DIF_002377"/>
    <s v="DPDTE-B-043"/>
    <x v="15"/>
    <d v="2018-10-23T00:00:00"/>
    <d v="2018-10-11T00:00:00"/>
    <n v="1"/>
  </r>
  <r>
    <d v="2018-10-10T00:00:00"/>
    <s v="GISET-R1504-A0 (RDT 00790 - LISTAGES GEOMETRIQUES - CHEMIN D'EXPLOITATION)"/>
    <s v="GISET"/>
    <s v="A0 (RDT 00790 "/>
    <s v="A0"/>
    <x v="3"/>
    <m/>
    <s v="DIF_002377"/>
    <s v="DPDTE-B-043"/>
    <x v="15"/>
    <d v="2018-10-23T00:00:00"/>
    <d v="2018-10-11T00:00:00"/>
    <n v="1"/>
  </r>
  <r>
    <d v="2018-10-10T00:00:00"/>
    <s v="GISET-R5401-A0 (RDT 02475 - VUE EN PLAN - CHEMIN DE SURY)"/>
    <s v="GISET"/>
    <s v="A0 (RDT 02475 "/>
    <s v="A0"/>
    <x v="1"/>
    <m/>
    <s v="DIF_002378"/>
    <s v="DPDTE-B-043"/>
    <x v="15"/>
    <d v="2018-10-23T00:00:00"/>
    <d v="2018-10-11T00:00:00"/>
    <n v="1"/>
  </r>
  <r>
    <d v="2018-10-10T00:00:00"/>
    <s v="GISET-R5402-A0 (RDT 02475 - PROFIL EN LONG - CHEMIN DE SURY)"/>
    <s v="GISET"/>
    <s v="A0 (RDT 02475 "/>
    <s v="A0"/>
    <x v="4"/>
    <m/>
    <s v="DIF_002378"/>
    <s v="DPDTE-B-043"/>
    <x v="15"/>
    <d v="2018-10-23T00:00:00"/>
    <d v="2018-10-11T00:00:00"/>
    <n v="1"/>
  </r>
  <r>
    <d v="2018-10-10T00:00:00"/>
    <s v="GISET-R5403-A0 (RDT 02475 - PROFILS EN TRAVERS - CHEMIN DE SURY)"/>
    <s v="GISET"/>
    <s v="A0 (RDT 02475 "/>
    <s v="A0"/>
    <x v="0"/>
    <m/>
    <s v="DIF_002378"/>
    <s v="DPDTE-B-043"/>
    <x v="15"/>
    <d v="2018-10-23T00:00:00"/>
    <d v="2018-10-11T00:00:00"/>
    <n v="1"/>
  </r>
  <r>
    <d v="2018-10-10T00:00:00"/>
    <s v="GISET-R5404-A0 (RDT 02475 - LISTAGES GEOMETRIQUES - CHEMIN DE SURY)"/>
    <s v="GISET"/>
    <s v="A0 (RDT 02475 "/>
    <s v="A0"/>
    <x v="3"/>
    <m/>
    <s v="DIF_002378"/>
    <s v="DPDTE-B-043"/>
    <x v="15"/>
    <d v="2018-10-23T00:00:00"/>
    <d v="2018-10-11T00:00:00"/>
    <n v="1"/>
  </r>
  <r>
    <d v="2018-10-10T00:00:00"/>
    <s v="GIMAT-E2673-A1 (OHA 02140 - PLAN D'ARMATURES DES MURS D'EXTREMITE)"/>
    <s v="GIMAT"/>
    <s v="A1 (OHA 02140 "/>
    <s v="A1"/>
    <x v="8"/>
    <m/>
    <s v="DIF_002379"/>
    <s v="DPDTE-B-028"/>
    <x v="15"/>
    <d v="2018-10-23T00:00:00"/>
    <d v="2018-10-11T00:00:00"/>
    <n v="1"/>
  </r>
  <r>
    <d v="2018-10-10T00:00:00"/>
    <s v="GISET-R3101-A0 (RDT 01587 - RD 41 - ITINERAIRE AGRICOLE - ITINERAIRE CYCLABLE - PLAN D'ENSEMBLE)"/>
    <s v="GISET"/>
    <s v="A0 (RDT 01587 "/>
    <s v="A0"/>
    <x v="1"/>
    <m/>
    <s v="DIF_002380"/>
    <s v="DPDTE-B-045"/>
    <x v="15"/>
    <d v="2018-10-23T00:00:00"/>
    <d v="2018-10-11T00:00:00"/>
    <n v="1"/>
  </r>
  <r>
    <d v="2018-10-10T00:00:00"/>
    <s v="GISET-R3102-A0 (RDT 01587 - RD 41 - ITINERAIRE AGRICOLE - ITINERAIRE CYCLABLE - PROFIL EN LONG)"/>
    <s v="GISET"/>
    <s v="A0 (RDT 01587 "/>
    <s v="A0"/>
    <x v="4"/>
    <m/>
    <s v="DIF_002380"/>
    <s v="DPDTE-B-045"/>
    <x v="15"/>
    <d v="2018-10-23T00:00:00"/>
    <d v="2018-10-11T00:00:00"/>
    <n v="1"/>
  </r>
  <r>
    <d v="2018-10-10T00:00:00"/>
    <s v="GISET-R3103-A0 (RDT 01587 - RD 41 - ITINERAIRE AGRICOLE - ITINERAIRE CYCLABLE - PROFIL EN TRAVERS)"/>
    <s v="GISET"/>
    <s v="A0 (RDT 01587 "/>
    <s v="A0"/>
    <x v="0"/>
    <m/>
    <s v="DIF_002380"/>
    <s v="DPDTE-B-045"/>
    <x v="15"/>
    <d v="2018-10-23T00:00:00"/>
    <d v="2018-10-11T00:00:00"/>
    <n v="1"/>
  </r>
  <r>
    <d v="2018-10-10T00:00:00"/>
    <s v="GISET-R3104-A0 (RDT 01587 - RD 41 - ITINERAIRE AGRICOLE - ITINERAIRE CYCLABLE - LISTAGES GEOMETRIQUES)"/>
    <s v="GISET"/>
    <s v="A0 (RDT 01587 "/>
    <s v="A0"/>
    <x v="3"/>
    <m/>
    <s v="DIF_002380"/>
    <s v="DPDTE-B-045"/>
    <x v="15"/>
    <d v="2018-10-23T00:00:00"/>
    <d v="2018-10-11T00:00:00"/>
    <n v="1"/>
  </r>
  <r>
    <d v="2018-10-11T00:00:00"/>
    <s v="GISET-R3901-A0 (RDT 02140 - VUE EN PLAN - CHEMIN AGRICOLE)"/>
    <s v="GISET"/>
    <s v="A0 (RDT 02140 "/>
    <s v="A0"/>
    <x v="1"/>
    <m/>
    <s v="DIF_002383"/>
    <s v="DPDTE-B-043"/>
    <x v="16"/>
    <d v="2018-10-24T00:00:00"/>
    <d v="2018-10-11T00:00:00"/>
    <n v="1"/>
  </r>
  <r>
    <d v="2018-10-11T00:00:00"/>
    <s v="GISET-R3902-A0 (RDT 02140 - PROFIL EN LONG - CHEMIN AGRICOLE)"/>
    <s v="GISET"/>
    <s v="A0 (RDT 02140 "/>
    <s v="A0"/>
    <x v="4"/>
    <m/>
    <s v="DIF_002383"/>
    <s v="DPDTE-B-043"/>
    <x v="16"/>
    <d v="2018-10-24T00:00:00"/>
    <d v="2018-10-11T00:00:00"/>
    <n v="1"/>
  </r>
  <r>
    <d v="2018-10-11T00:00:00"/>
    <s v="GISET-R3903-A0 (RDT 02140 - PROFILS EN TRAVERS - CHEMIN AGRICOLE)"/>
    <s v="GISET"/>
    <s v="A0 (RDT 02140 "/>
    <s v="A0"/>
    <x v="0"/>
    <m/>
    <s v="DIF_002383"/>
    <s v="DPDTE-B-043"/>
    <x v="16"/>
    <d v="2018-10-24T00:00:00"/>
    <d v="2018-10-11T00:00:00"/>
    <n v="1"/>
  </r>
  <r>
    <d v="2018-10-11T00:00:00"/>
    <s v="GISET-R3904-A0 (RDT 02140 - LISTAGES GEOMETRIQUES - CHEMIN AGRICOLE)"/>
    <s v="GISET"/>
    <s v="A0 (RDT 02140 "/>
    <s v="A0"/>
    <x v="3"/>
    <m/>
    <s v="DIF_002383"/>
    <s v="DPDTE-B-043"/>
    <x v="16"/>
    <d v="2018-10-24T00:00:00"/>
    <d v="2018-10-11T00:00:00"/>
    <n v="1"/>
  </r>
  <r>
    <d v="2018-10-11T00:00:00"/>
    <s v="GISET-R6001-A0 (VUE EN PLAN - ACCES FORESTIER BRETELLE C)"/>
    <s v="GISET"/>
    <s v="A0 (VUE EN PLA"/>
    <s v="A0"/>
    <x v="1"/>
    <m/>
    <s v="DIF_002384"/>
    <s v="DPDTE-B-043"/>
    <x v="16"/>
    <d v="2018-10-24T00:00:00"/>
    <d v="2018-10-11T00:00:00"/>
    <n v="1"/>
  </r>
  <r>
    <d v="2018-10-11T00:00:00"/>
    <s v="GISET-R6002-A0 (PROFIL EN LONG - ACCES FORESTIER BRETELLE C)"/>
    <s v="GISET"/>
    <s v="A0 (PROFIL EN "/>
    <s v="A0"/>
    <x v="4"/>
    <m/>
    <s v="DIF_002384"/>
    <s v="DPDTE-B-043"/>
    <x v="16"/>
    <d v="2018-10-24T00:00:00"/>
    <d v="2018-10-11T00:00:00"/>
    <n v="1"/>
  </r>
  <r>
    <d v="2018-10-11T00:00:00"/>
    <s v="GISET-R6003-A0 (PROFILS EN TRAVERS - ACCES FORESTIER BRETELLE C)"/>
    <s v="GISET"/>
    <s v="A0 (PROFILS EN"/>
    <s v="A0"/>
    <x v="0"/>
    <m/>
    <s v="DIF_002384"/>
    <s v="DPDTE-B-043"/>
    <x v="16"/>
    <d v="2018-10-24T00:00:00"/>
    <d v="2018-10-11T00:00:00"/>
    <n v="1"/>
  </r>
  <r>
    <d v="2018-10-11T00:00:00"/>
    <s v="GISET-R6004-A0 (LISTAGES GEOMETRIQUES - ACCES FORESTIER BRETELLE C)"/>
    <s v="GISET"/>
    <s v="A0 (LISTAGES G"/>
    <s v="A0"/>
    <x v="3"/>
    <m/>
    <s v="DIF_002384"/>
    <s v="DPDTE-B-043"/>
    <x v="16"/>
    <d v="2018-10-24T00:00:00"/>
    <d v="2018-10-11T00:00:00"/>
    <n v="1"/>
  </r>
  <r>
    <d v="2018-10-11T00:00:00"/>
    <s v="GISET-H3030-A0 (OHA 00498 + PPF)"/>
    <s v="GISET"/>
    <s v="A0 (OHA 00498 "/>
    <s v="A0"/>
    <x v="14"/>
    <m/>
    <s v="DIF_002385"/>
    <s v="DPDTE-B-043"/>
    <x v="16"/>
    <d v="2018-10-24T00:00:00"/>
    <d v="2018-10-11T00:00:00"/>
    <n v="1"/>
  </r>
  <r>
    <d v="2018-10-11T00:00:00"/>
    <s v="GISET-H3015-A1 (OHA 00488 + PPF)"/>
    <s v="GISET"/>
    <s v="A1 (OHA 00488 "/>
    <s v="A1"/>
    <x v="14"/>
    <m/>
    <s v="DIF_002386"/>
    <s v="DPDTE-B-043"/>
    <x v="16"/>
    <d v="2018-10-24T00:00:00"/>
    <d v="2018-10-11T00:00:00"/>
    <n v="1"/>
  </r>
  <r>
    <d v="2018-10-11T00:00:00"/>
    <s v="GISET-H3025-A1 (OHA 00494 + PPF)"/>
    <s v="GISET"/>
    <s v="A1 (OHA 00494 "/>
    <s v="A1"/>
    <x v="14"/>
    <m/>
    <s v="DIF_002387"/>
    <s v="DPDTE-B-043"/>
    <x v="16"/>
    <d v="2018-10-24T00:00:00"/>
    <d v="2018-10-11T00:00:00"/>
    <n v="1"/>
  </r>
  <r>
    <d v="2018-10-11T00:00:00"/>
    <s v="GISET-R2101-A0 (VUE EN PLAN - RD 622)"/>
    <s v="GISET"/>
    <s v="A0 (VUE EN PLA"/>
    <s v="A0"/>
    <x v="1"/>
    <m/>
    <s v="DIF_002388"/>
    <s v="DPDTE-B-043"/>
    <x v="16"/>
    <d v="2018-10-24T00:00:00"/>
    <d v="2018-10-11T00:00:00"/>
    <n v="1"/>
  </r>
  <r>
    <d v="2018-10-11T00:00:00"/>
    <s v="GISET-R2102-A0 (PROFIL EN LONG - RD 622)"/>
    <s v="GISET"/>
    <s v="A0 (PROFIL EN "/>
    <s v="A0"/>
    <x v="4"/>
    <m/>
    <s v="DIF_002388"/>
    <s v="DPDTE-B-043"/>
    <x v="16"/>
    <d v="2018-10-24T00:00:00"/>
    <d v="2018-10-11T00:00:00"/>
    <n v="1"/>
  </r>
  <r>
    <d v="2018-10-11T00:00:00"/>
    <s v="GISET-R2103-A0 (PROFILS EN TRAVERS - RD622)"/>
    <s v="GISET"/>
    <s v="A0 (PROFILS EN"/>
    <s v="A0"/>
    <x v="0"/>
    <m/>
    <s v="DIF_002388"/>
    <s v="DPDTE-B-043"/>
    <x v="16"/>
    <d v="2018-10-24T00:00:00"/>
    <d v="2018-10-11T00:00:00"/>
    <n v="1"/>
  </r>
  <r>
    <d v="2018-10-11T00:00:00"/>
    <s v="GISET-R2104-A0 (LISTAGES GEOMETRIQUES - RD 622)"/>
    <s v="GISET"/>
    <s v="A0 (LISTAGES G"/>
    <s v="A0"/>
    <x v="3"/>
    <m/>
    <s v="DIF_002388"/>
    <s v="DPDTE-B-043"/>
    <x v="16"/>
    <d v="2018-10-24T00:00:00"/>
    <d v="2018-10-11T00:00:00"/>
    <n v="1"/>
  </r>
  <r>
    <d v="2018-10-11T00:00:00"/>
    <s v="GCSIG-01101-A0 (FDC - POSITIONNEMENT DE ITPC – PR 3900 EN AMONT DE OA)"/>
    <s v="GCSIG"/>
    <s v="A0 (FDC - POSI"/>
    <s v="A0"/>
    <x v="19"/>
    <m/>
    <s v="DIF_002389"/>
    <s v="DPDTE-B-034"/>
    <x v="19"/>
    <d v="2018-10-26T00:00:00"/>
    <d v="2018-10-18T00:00:00"/>
    <n v="1"/>
  </r>
  <r>
    <d v="2018-10-11T00:00:00"/>
    <s v="GCSIG-01100-A0 (FDC - TRAITEMENT TPL ECHANGEUR SUD VOIE D’AFFECTATION A352 VERS BR)"/>
    <s v="GCSIG"/>
    <s v="A0 (FDC - TRAI"/>
    <s v="A0"/>
    <x v="19"/>
    <m/>
    <s v="DIF_002390"/>
    <s v="DPDTE-B-034"/>
    <x v="19"/>
    <d v="2018-10-26T00:00:00"/>
    <d v="2018-10-18T00:00:00"/>
    <n v="1"/>
  </r>
  <r>
    <d v="2018-10-11T00:00:00"/>
    <s v="GIDCB-M0401-B0 (PONT PROVISOIRE BRUCHE - MEMOIRE GEOTECHNIQUE G3)"/>
    <s v="GIDCB"/>
    <s v="B0 (PONT PROVI"/>
    <s v="B0"/>
    <x v="5"/>
    <m/>
    <s v="DIF_002391"/>
    <s v="DPDTE-B-035"/>
    <x v="16"/>
    <d v="2018-10-18T00:00:00"/>
    <d v="2018-10-11T00:00:00"/>
    <n v="1"/>
  </r>
  <r>
    <d v="2018-10-11T00:00:00"/>
    <s v="GICAP-AF010-A0 (DAF - ARMATURES RIV 500B - FIMUREX PLANCHERS)"/>
    <s v="GICAP"/>
    <s v="A0 (DAF - ARMA"/>
    <s v="A0"/>
    <x v="6"/>
    <m/>
    <s v="DIF_002397"/>
    <s v="DPQSE-B-013"/>
    <x v="20"/>
    <d v="2018-10-24T00:00:00"/>
    <d v="2018-10-16T00:00:00"/>
    <n v="1"/>
  </r>
  <r>
    <d v="2018-10-11T00:00:00"/>
    <s v="GIGCL-AF079-A0 (DAF - REPERES DE NIVELLEMENT EN LAITON A TETE SHERIQUE AVEC POINT DE CENTRAGE)"/>
    <s v="GIGCL"/>
    <s v="A0 (DAF - REPE"/>
    <s v="A0"/>
    <x v="6"/>
    <m/>
    <s v="DIF_002398"/>
    <s v="DPQSE-B-013"/>
    <x v="20"/>
    <d v="2018-10-24T00:00:00"/>
    <d v="2018-10-16T00:00:00"/>
    <n v="1"/>
  </r>
  <r>
    <d v="2018-10-11T00:00:00"/>
    <s v="GIGCL-AF080-A0 (DAF - MINI PRISME D'AUSCULTATION - LEICA GMP 104)"/>
    <s v="GIGCL"/>
    <s v="A0 (DAF - MINI"/>
    <s v="A0"/>
    <x v="6"/>
    <m/>
    <s v="DIF_002399"/>
    <s v="DPQSE-B-013"/>
    <x v="20"/>
    <d v="2018-10-24T00:00:00"/>
    <d v="2018-10-16T00:00:00"/>
    <n v="1"/>
  </r>
  <r>
    <d v="2018-10-11T00:00:00"/>
    <s v="GIMAT-AF038-C0 (DAF - EQUERRE DE RENFORT SOPRALENE - SOPREMA)"/>
    <s v="GIMAT"/>
    <s v="C0 (DAF - EQUE"/>
    <s v="C0"/>
    <x v="6"/>
    <m/>
    <s v="DIF_002401"/>
    <s v="DPQSE-B-019"/>
    <x v="18"/>
    <d v="2018-10-19T00:00:00"/>
    <d v="2018-10-16T00:00:00"/>
    <n v="1"/>
  </r>
  <r>
    <d v="2018-10-11T00:00:00"/>
    <s v="GILAB-R0013-A0 (RAPPORT DE CONVENANCE - EQIOM ERGERSHEIM - FORMULE Q8 - SUPERSTRUCTURES)"/>
    <s v="GILAB"/>
    <s v="A0 (RAPPORT DE"/>
    <s v="A0"/>
    <x v="16"/>
    <m/>
    <s v="DIF_002402"/>
    <s v="DPQSE-B-013"/>
    <x v="20"/>
    <d v="2018-10-24T00:00:00"/>
    <d v="2018-10-16T00:00:00"/>
    <n v="1"/>
  </r>
  <r>
    <d v="2018-10-11T00:00:00"/>
    <s v="GIGCL-PE300-B0 (PES - REALISATION DES APPUIS DE CULEES DU PONT PROVISOIRE DE LA BRUCHE)"/>
    <s v="GIGCL"/>
    <s v="B0 (PES - REAL"/>
    <s v="B0"/>
    <x v="10"/>
    <m/>
    <s v="DIF_002403"/>
    <s v="DPQSE-B-018"/>
    <x v="21"/>
    <d v="2018-10-23T00:00:00"/>
    <d v="2018-10-17T00:00:00"/>
    <n v="1"/>
  </r>
  <r>
    <d v="2018-10-11T00:00:00"/>
    <s v="GISBP-E0570-B0 (VIADUC DE LA BRUCHE - NOTE D'HYPOTHESES PIEUX)"/>
    <s v="GISBP"/>
    <s v="B0 (VIADUC DE "/>
    <s v="B0"/>
    <x v="12"/>
    <m/>
    <s v="DIF_002404"/>
    <s v="DPDTE-B-031"/>
    <x v="16"/>
    <d v="2018-10-18T00:00:00"/>
    <d v="2018-10-11T00:00:00"/>
    <n v="1"/>
  </r>
  <r>
    <d v="2018-10-11T00:00:00"/>
    <s v="GISOA-E0411-B0 (VIADUC DE LA BRUCHE - TABLIERS EST ET OUEST - MODELE FILAIRE)"/>
    <s v="GISOA"/>
    <s v="B0 (VIADUC DE "/>
    <s v="B0"/>
    <x v="9"/>
    <m/>
    <s v="DIF_002405"/>
    <s v="DPDTE-B-031"/>
    <x v="16"/>
    <d v="2018-10-18T00:00:00"/>
    <d v="2018-10-11T00:00:00"/>
    <n v="1"/>
  </r>
  <r>
    <d v="2018-10-11T00:00:00"/>
    <s v="GISOA-E0412-B0 (VIADUC DE LA BRUCHE - TABLIERS EST ET OUEST - SYNTHESE DDC ET DEPLACEMENTS AU DROIT DES APPAREILS D'APPUI)"/>
    <s v="GISOA"/>
    <s v="B0 (VIADUC DE "/>
    <s v="B0"/>
    <x v="9"/>
    <m/>
    <s v="DIF_002406"/>
    <s v="DPDTE-B-031"/>
    <x v="16"/>
    <d v="2018-10-18T00:00:00"/>
    <d v="2018-10-11T00:00:00"/>
    <n v="1"/>
  </r>
  <r>
    <d v="2018-10-11T00:00:00"/>
    <s v="GISOA-E0416-B0 (VIADUC DE LA BRUCHE - TABLIERS EST ET OUEST - APPAREILS D'APPUIS EN ELASTOMERE FRETTE)"/>
    <s v="GISOA"/>
    <s v="B0 (VIADUC DE "/>
    <s v="B0"/>
    <x v="9"/>
    <m/>
    <s v="DIF_002407"/>
    <s v="DPDTE-B-031"/>
    <x v="16"/>
    <d v="2018-10-18T00:00:00"/>
    <d v="2018-10-11T00:00:00"/>
    <n v="1"/>
  </r>
  <r>
    <d v="2018-10-11T00:00:00"/>
    <s v="GISOA-E0410-C0 (VIADUC DE LA BRUCHE - NOTE D'HYPOTHESES GENIE CIVIL)"/>
    <s v="GISOA"/>
    <s v="C0 (VIADUC DE "/>
    <s v="C0"/>
    <x v="12"/>
    <m/>
    <s v="DIF_002408"/>
    <s v="DPDTE-B-031"/>
    <x v="16"/>
    <d v="2018-10-18T00:00:00"/>
    <d v="2018-10-11T00:00:00"/>
    <n v="1"/>
  </r>
  <r>
    <d v="2018-10-11T00:00:00"/>
    <s v="GISOA-E0420-A1 (VIADUC DE LA BRUCHE - CALCULS DE LA CULEE C0)"/>
    <s v="GISOA"/>
    <s v="A1 (VIADUC DE "/>
    <s v="A1"/>
    <x v="9"/>
    <m/>
    <s v="DIF_002409"/>
    <s v="DPDTE-B-030"/>
    <x v="16"/>
    <d v="2018-10-24T00:00:00"/>
    <d v="2018-10-11T00:00:00"/>
    <n v="1"/>
  </r>
  <r>
    <d v="2018-10-11T00:00:00"/>
    <s v="GITEC-00012-B0 (DISPOSITIF DE RETENUE NIVEAU H2 - ANALYSE DE LA MISE EN OEUVRE DE DR ROUSSEAU)"/>
    <s v="GITEC"/>
    <s v="B0 (DISPOSITIF"/>
    <s v="B0"/>
    <x v="5"/>
    <m/>
    <s v="DIF_002410"/>
    <s v="DPDTE-B-032"/>
    <x v="16"/>
    <d v="2018-10-18T00:00:00"/>
    <d v="2018-10-11T00:00:00"/>
    <n v="1"/>
  </r>
  <r>
    <d v="2018-10-11T00:00:00"/>
    <s v="GITER-PE002-D0 (PES - DEGAGEMENT DES EMPRISES ET CLOTURES PROVISOIRES)"/>
    <s v="GITER"/>
    <s v="D0 (PES - DEGA"/>
    <s v="D0"/>
    <x v="10"/>
    <m/>
    <s v="DIF_002411"/>
    <s v="DPQSE-B-022"/>
    <x v="18"/>
    <d v="2018-10-18T00:00:00"/>
    <d v="2018-10-16T00:00:00"/>
    <n v="1"/>
  </r>
  <r>
    <d v="2018-10-16T00:00:00"/>
    <s v="GISOA-E0222-A1 (VIADUC DE VENDENHEIM - TABLIER SUD ET NORD - CULEE C0)"/>
    <s v="GISOA"/>
    <s v="A1 (VIADUC DE "/>
    <s v="A1"/>
    <x v="9"/>
    <m/>
    <s v="DIF_002413"/>
    <s v="DPDTE-B-030"/>
    <x v="20"/>
    <d v="2018-10-29T00:00:00"/>
    <d v="2018-10-17T00:00:00"/>
    <n v="1"/>
  </r>
  <r>
    <d v="2018-10-16T00:00:00"/>
    <s v="GISOA-E0223-A1 (VIADUC DE VENDENHEIM - TABLIER SUD ET NORD - CULEE C8)"/>
    <s v="GISOA"/>
    <s v="A1 (VIADUC DE "/>
    <s v="A1"/>
    <x v="9"/>
    <m/>
    <s v="DIF_002413"/>
    <s v="DPDTE-B-030"/>
    <x v="20"/>
    <d v="2018-10-29T00:00:00"/>
    <d v="2018-10-17T00:00:00"/>
    <n v="1"/>
  </r>
  <r>
    <d v="2018-10-16T00:00:00"/>
    <s v="GISOA-E0417-A1 (VIADUC DE LA BRUCHE - TABLIER EST ET OUEST - SEMELLES DES PILES)"/>
    <s v="GISOA"/>
    <s v="A1 (VIADUC DE "/>
    <s v="A1"/>
    <x v="9"/>
    <m/>
    <s v="DIF_002414"/>
    <s v="DPDTE-B-030"/>
    <x v="20"/>
    <d v="2018-10-29T00:00:00"/>
    <d v="2018-10-17T00:00:00"/>
    <n v="1"/>
  </r>
  <r>
    <d v="2018-10-16T00:00:00"/>
    <s v="GISOA-E0421-A1 (VIADUC DE LA BRUCHE - TABLIERS EST ET OUEST - CALCULS DE LA CULEE C7)"/>
    <s v="GISOA"/>
    <s v="A1 (VIADUC DE "/>
    <s v="A1"/>
    <x v="9"/>
    <m/>
    <s v="DIF_002415"/>
    <s v="DPDTE-B-030"/>
    <x v="20"/>
    <d v="2018-10-29T00:00:00"/>
    <d v="2018-10-17T00:00:00"/>
    <n v="1"/>
  </r>
  <r>
    <d v="2018-10-16T00:00:00"/>
    <s v="GISOA-E0421-A1 (VIADUC DE LA BRUCHE - TABLIERS EST ET OUEST - CALCULS DE LA CULEE C7)"/>
    <s v="GISOA"/>
    <s v="A1 (VIADUC DE "/>
    <s v="A1"/>
    <x v="14"/>
    <m/>
    <s v="DIF_002416"/>
    <s v="DPENV-B-008"/>
    <x v="22"/>
    <d v="2018-10-30T00:00:00"/>
    <m/>
    <n v="0"/>
  </r>
  <r>
    <d v="2018-10-16T00:00:00"/>
    <s v="GISBP-E0377-A0 (VIADUC DE VENDENHEIM - SOLLICITATIONS ET FERRAILLAGE DES PIEUX PILE P5)"/>
    <s v="GISBP"/>
    <s v="A0 (VIADUC DE "/>
    <s v="A0"/>
    <x v="9"/>
    <m/>
    <s v="DIF_002417"/>
    <s v="DPDTE-B-030"/>
    <x v="20"/>
    <d v="2018-10-29T00:00:00"/>
    <d v="2018-10-17T00:00:00"/>
    <n v="1"/>
  </r>
  <r>
    <d v="2018-10-16T00:00:00"/>
    <s v="GISBP-E0378-A0 (VIADUC DE VENDENHEIM - SOLLICITATIONS ET FERRAILLAGE DES PIEUX PILE P6)"/>
    <s v="GISBP"/>
    <s v="A0 (VIADUC DE "/>
    <s v="A0"/>
    <x v="9"/>
    <m/>
    <s v="DIF_002417"/>
    <s v="DPDTE-B-030"/>
    <x v="20"/>
    <d v="2018-10-29T00:00:00"/>
    <d v="2018-10-17T00:00:00"/>
    <n v="1"/>
  </r>
  <r>
    <d v="2018-10-16T00:00:00"/>
    <s v="GISBP-E0379-A0 (VIADUC DE VENDENHEIM - SOLLICITATIONS ET FERRAILLAGE DES PIEUX PILE P7)"/>
    <s v="GISBP"/>
    <s v="A0 (VIADUC DE "/>
    <s v="A0"/>
    <x v="9"/>
    <m/>
    <s v="DIF_002417"/>
    <s v="DPDTE-B-030"/>
    <x v="20"/>
    <d v="2018-10-29T00:00:00"/>
    <d v="2018-10-17T00:00:00"/>
    <n v="1"/>
  </r>
  <r>
    <d v="2018-10-16T00:00:00"/>
    <s v="GISBP-E0574-A1 (VIADUC DE LA BRUCHE - SOLLICITATIONS ET FERRAILLAGE PIEUX PILE P5)"/>
    <s v="GISBP"/>
    <s v="A1 (VIADUC DE "/>
    <s v="A1"/>
    <x v="9"/>
    <m/>
    <s v="DIF_002418"/>
    <s v="DPDTE-B-030"/>
    <x v="20"/>
    <d v="2018-10-29T00:00:00"/>
    <d v="2018-10-17T00:00:00"/>
    <n v="1"/>
  </r>
  <r>
    <d v="2018-10-16T00:00:00"/>
    <s v="GISBP-E0576-A1 (VIADUC DE LA BRUCHE - SOLLICITATIONS ET FERRAILLAGE DES PIEUX CULEE C7)"/>
    <s v="GISBP"/>
    <s v="A1 (VIADUC DE "/>
    <s v="A1"/>
    <x v="9"/>
    <m/>
    <s v="DIF_002418"/>
    <s v="DPDTE-B-030"/>
    <x v="20"/>
    <d v="2018-10-29T00:00:00"/>
    <d v="2018-10-17T00:00:00"/>
    <n v="1"/>
  </r>
  <r>
    <d v="2018-10-16T00:00:00"/>
    <s v="GISBP-E0571-B0 (VIADUC DE LA BRUCHE - NOTE DE JUSTIFICATION DES LONGUEURS DE PIEUX)"/>
    <s v="GISBP"/>
    <s v="B0 (VIADUC DE "/>
    <s v="B0"/>
    <x v="9"/>
    <m/>
    <s v="DIF_002419"/>
    <s v="DPDTE-B-031"/>
    <x v="20"/>
    <d v="2018-10-23T00:00:00"/>
    <d v="2018-10-17T00:00:00"/>
    <n v="1"/>
  </r>
  <r>
    <d v="2018-10-16T00:00:00"/>
    <s v="GISBP-E0387-A0 (VIADUC DE VENDENHEIM - ARMATURES DES PIEUX PILE P6)"/>
    <s v="GISBP"/>
    <s v="A0 (VIADUC DE "/>
    <s v="A0"/>
    <x v="8"/>
    <m/>
    <s v="DIF_002420"/>
    <s v="DPDTE-B-030"/>
    <x v="20"/>
    <d v="2018-10-29T00:00:00"/>
    <d v="2018-10-17T00:00:00"/>
    <n v="1"/>
  </r>
  <r>
    <d v="2018-10-16T00:00:00"/>
    <s v="GIGCL-PE100-B0 (PES - REALISATION DES SEMELLES D'APPUIS (PILE ET CULEE) DES PS-PRAD)"/>
    <s v="GIGCL"/>
    <s v="B0 (PES - REAL"/>
    <s v="B0"/>
    <x v="10"/>
    <m/>
    <s v="DIF_002421"/>
    <s v="DPQSE-B-023"/>
    <x v="19"/>
    <d v="2018-10-23T00:00:00"/>
    <d v="2018-10-19T00:00:00"/>
    <n v="1"/>
  </r>
  <r>
    <d v="2018-10-16T00:00:00"/>
    <s v="GICAP-AF011-A0 (DAF - MORTIER DE REPARATION PCI POLYCRET R315 - BASF)"/>
    <s v="GICAP"/>
    <s v="A0 (DAF - MORT"/>
    <s v="A0"/>
    <x v="6"/>
    <m/>
    <s v="DIF_002423"/>
    <s v="DPQSE-B-013"/>
    <x v="23"/>
    <d v="2018-10-29T00:00:00"/>
    <d v="2018-10-22T00:00:00"/>
    <n v="1"/>
  </r>
  <r>
    <d v="2018-10-16T00:00:00"/>
    <s v="GIGCL-AF031-A0 (DAF - JOINT HYDRO GONFLANT - SIKA SWELL-A)"/>
    <s v="GIGCL"/>
    <s v="A0 (DAF - JOIN"/>
    <s v="A0"/>
    <x v="6"/>
    <m/>
    <s v="DIF_002424"/>
    <s v="DPQSE-B-013"/>
    <x v="23"/>
    <d v="2018-10-29T00:00:00"/>
    <d v="2018-10-22T00:00:00"/>
    <n v="1"/>
  </r>
  <r>
    <d v="2018-10-16T00:00:00"/>
    <s v="GITEC-O0057-A0 (ESSAIS AU FEU TRC - DIMENSIONNEMENT DU CORPS D'EPREUVE)"/>
    <s v="GITEC"/>
    <s v="A0 (ESSAIS AU "/>
    <s v="A0"/>
    <x v="5"/>
    <m/>
    <s v="DIF_002425"/>
    <s v="DPDTE-B-028"/>
    <x v="20"/>
    <d v="2018-10-29T00:00:00"/>
    <d v="2018-10-17T00:00:00"/>
    <n v="1"/>
  </r>
  <r>
    <d v="2018-10-16T00:00:00"/>
    <s v="GITEC-HD003-D0 (ECHANGEUR NORD - BRETELLE E - OHN E0110)"/>
    <s v="GITEC"/>
    <s v="D0 (ECHANGEUR "/>
    <s v="D0"/>
    <x v="14"/>
    <m/>
    <s v="DIF_002426"/>
    <s v="DPDTE-B-028"/>
    <x v="20"/>
    <d v="2018-10-29T00:00:00"/>
    <d v="2018-10-17T00:00:00"/>
    <n v="1"/>
  </r>
  <r>
    <d v="2018-10-16T00:00:00"/>
    <s v="GIMAT-E0510-C0 (VIADUC DE LA BRUCHE - NOTE D'HYPOTHESES METAL)"/>
    <s v="GIMAT"/>
    <s v="C0 (VIADUC DE "/>
    <s v="C0"/>
    <x v="12"/>
    <m/>
    <s v="DIF_002427"/>
    <s v="DPDTE-B-031"/>
    <x v="20"/>
    <d v="2018-10-23T00:00:00"/>
    <d v="2018-10-17T00:00:00"/>
    <n v="1"/>
  </r>
  <r>
    <d v="2018-10-17T00:00:00"/>
    <s v="GIBSI-M0051-A2 (CAHIER DE PLANS DE BANCHE LARGEUR 3200MM)"/>
    <s v="GIBSI"/>
    <s v="A2 (CAHIER DE "/>
    <s v="A2"/>
    <x v="11"/>
    <m/>
    <s v="DIF_002428"/>
    <s v="DPDTE-B-041"/>
    <x v="24"/>
    <d v="2018-10-31T00:00:00"/>
    <d v="2018-10-23T00:00:00"/>
    <n v="1"/>
  </r>
  <r>
    <d v="2018-10-17T00:00:00"/>
    <s v="GIBSI-M0052-A2 (CAHIER DE PLANS DE BANCHE LARGEUR 1100MM)"/>
    <s v="GIBSI"/>
    <s v="A2 (CAHIER DE "/>
    <s v="A2"/>
    <x v="11"/>
    <m/>
    <s v="DIF_002428"/>
    <s v="DPDTE-B-041"/>
    <x v="24"/>
    <d v="2018-10-31T00:00:00"/>
    <d v="2018-10-23T00:00:00"/>
    <n v="1"/>
  </r>
  <r>
    <d v="2018-10-17T00:00:00"/>
    <s v="GIBSI-M0053-A2 (CAHIER DE PLANS TALONNETTE)"/>
    <s v="GIBSI"/>
    <s v="A2 (CAHIER DE "/>
    <s v="A2"/>
    <x v="11"/>
    <m/>
    <s v="DIF_002428"/>
    <s v="DPDTE-B-041"/>
    <x v="24"/>
    <d v="2018-10-31T00:00:00"/>
    <d v="2018-10-23T00:00:00"/>
    <n v="1"/>
  </r>
  <r>
    <d v="2018-10-17T00:00:00"/>
    <s v="GIBSI-M0054-A2 (CAHIER DE PLANS PALONNIER ECARTEUR DE LEVAGE DE BANCHE)"/>
    <s v="GIBSI"/>
    <s v="A2 (CAHIER DE "/>
    <s v="A2"/>
    <x v="11"/>
    <m/>
    <s v="DIF_002428"/>
    <s v="DPDTE-B-041"/>
    <x v="24"/>
    <d v="2018-10-31T00:00:00"/>
    <d v="2018-10-23T00:00:00"/>
    <n v="1"/>
  </r>
  <r>
    <d v="2018-10-17T00:00:00"/>
    <s v="GIBSI-M0055-A2 (CAHIER DE PLANS D’ABOUT)"/>
    <s v="GIBSI"/>
    <s v="A2 (CAHIER DE "/>
    <s v="A2"/>
    <x v="11"/>
    <m/>
    <s v="DIF_002428"/>
    <s v="DPDTE-B-041"/>
    <x v="24"/>
    <d v="2018-10-31T00:00:00"/>
    <d v="2018-10-23T00:00:00"/>
    <n v="1"/>
  </r>
  <r>
    <d v="2018-10-17T00:00:00"/>
    <s v="GIBSI-M0056-A2 (CAHIER DE PLANS PASSERELLE D’EXTREMITE)"/>
    <s v="GIBSI"/>
    <s v="A2 (CAHIER DE "/>
    <s v="A2"/>
    <x v="11"/>
    <m/>
    <s v="DIF_002428"/>
    <s v="DPDTE-B-041"/>
    <x v="24"/>
    <d v="2018-10-31T00:00:00"/>
    <d v="2018-10-23T00:00:00"/>
    <n v="1"/>
  </r>
  <r>
    <d v="2018-10-17T00:00:00"/>
    <s v="GIBSI-M0057-A2 (BANCHES - NOTE DE CALCUL)"/>
    <s v="GIBSI"/>
    <s v="A2 (BANCHES - "/>
    <s v="A2"/>
    <x v="9"/>
    <m/>
    <s v="DIF_002428"/>
    <s v="DPDTE-B-041"/>
    <x v="24"/>
    <d v="2018-10-31T00:00:00"/>
    <d v="2018-10-23T00:00:00"/>
    <n v="1"/>
  </r>
  <r>
    <d v="2018-10-17T00:00:00"/>
    <s v="GIBSI-M0059-A2 (CAHIER DE PLANS CINEMATIQUES ET NOTICE D’UTILISATION)"/>
    <s v="GIBSI"/>
    <s v="A2 (CAHIER DE "/>
    <s v="A2"/>
    <x v="11"/>
    <m/>
    <s v="DIF_002428"/>
    <s v="DPDTE-B-041"/>
    <x v="24"/>
    <d v="2018-10-31T00:00:00"/>
    <d v="2018-10-23T00:00:00"/>
    <n v="1"/>
  </r>
  <r>
    <d v="2018-10-17T00:00:00"/>
    <s v="GITEC-HP076-B0 (ECHANGEUR NORD - BRETELLE A4/A35 - OHN A0915 - OH PROVISOIRE)"/>
    <s v="GITEC"/>
    <s v="B0 (ECHANGEUR "/>
    <s v="B0"/>
    <x v="14"/>
    <m/>
    <s v="DIF_002429"/>
    <s v="DPDTE-B-043"/>
    <x v="21"/>
    <d v="2018-10-30T00:00:00"/>
    <d v="2018-10-17T00:00:00"/>
    <n v="1"/>
  </r>
  <r>
    <d v="2018-10-17T00:00:00"/>
    <s v="GIENV-00022-B0 (DIMENSIONNEMENT DES BASSINS D'ASSAINISSEMENT PROVISOIRE)"/>
    <s v="GIENV"/>
    <s v="B0 (DIMENSIONN"/>
    <s v="B0"/>
    <x v="5"/>
    <m/>
    <s v="DIF_002430"/>
    <s v="DPENV-B-008"/>
    <x v="24"/>
    <d v="2018-10-31T00:00:00"/>
    <d v="2018-10-24T00:00:00"/>
    <n v="1"/>
  </r>
  <r>
    <d v="2018-10-17T00:00:00"/>
    <s v="GIGCL-PE102-A0 (PES - REALISATION DES ELEVATIONS DE PILE DES PRAD)"/>
    <s v="GIGCL"/>
    <s v="A0 (PES - REAL"/>
    <s v="A0"/>
    <x v="10"/>
    <m/>
    <s v="DIF_002431"/>
    <s v="DPQSE-B-018"/>
    <x v="24"/>
    <d v="2018-10-29T00:00:00"/>
    <d v="2018-10-24T00:00:00"/>
    <n v="1"/>
  </r>
  <r>
    <d v="2018-10-17T00:00:00"/>
    <s v="GISET-R1901-A0 (RDT 00958 - RD 118 - VUE EN PLAN)"/>
    <s v="GISET"/>
    <s v="A0 (RDT 00958 "/>
    <s v="A0"/>
    <x v="1"/>
    <m/>
    <s v="DIF_002432"/>
    <s v="DPDTE-B-043"/>
    <x v="21"/>
    <d v="2018-10-30T00:00:00"/>
    <d v="2018-10-18T00:00:00"/>
    <n v="1"/>
  </r>
  <r>
    <d v="2018-10-17T00:00:00"/>
    <s v="GISET-R1902-A0 (RDT 00958 - RD 118 - PROFIL EN LONG)"/>
    <s v="GISET"/>
    <s v="A0 (RDT 00958 "/>
    <s v="A0"/>
    <x v="4"/>
    <m/>
    <s v="DIF_002432"/>
    <s v="DPDTE-B-043"/>
    <x v="21"/>
    <d v="2018-10-30T00:00:00"/>
    <d v="2018-10-18T00:00:00"/>
    <n v="1"/>
  </r>
  <r>
    <d v="2018-10-17T00:00:00"/>
    <s v="GISET-R1903-A0 (RDT 00958 - RD 118 - PROFILS EN TRAVERS)"/>
    <s v="GISET"/>
    <s v="A0 (RDT 00958 "/>
    <s v="A0"/>
    <x v="0"/>
    <m/>
    <s v="DIF_002432"/>
    <s v="DPDTE-B-043"/>
    <x v="21"/>
    <d v="2018-10-30T00:00:00"/>
    <d v="2018-10-18T00:00:00"/>
    <n v="1"/>
  </r>
  <r>
    <d v="2018-10-17T00:00:00"/>
    <s v="GISET-R1904-A0 (RDT 00958 - RD 118 - LISTAGES GEOMETRIQUES)"/>
    <s v="GISET"/>
    <s v="A0 (RDT 00958 "/>
    <s v="A0"/>
    <x v="3"/>
    <m/>
    <s v="DIF_002432"/>
    <s v="DPDTE-B-043"/>
    <x v="21"/>
    <d v="2018-10-30T00:00:00"/>
    <d v="2018-10-18T00:00:00"/>
    <n v="1"/>
  </r>
  <r>
    <d v="2018-10-17T00:00:00"/>
    <s v="GISET-R6101-A0 (VUE EN PLAN - ACCES PYLONE BRETELLE E)"/>
    <s v="GISET"/>
    <s v="A0 (VUE EN PLA"/>
    <s v="A0"/>
    <x v="1"/>
    <m/>
    <s v="DIF_002433"/>
    <s v="DPDTE-B-043"/>
    <x v="21"/>
    <d v="2018-10-30T00:00:00"/>
    <d v="2018-10-18T00:00:00"/>
    <n v="1"/>
  </r>
  <r>
    <d v="2018-10-17T00:00:00"/>
    <s v="GISET-R6102-A0 (PROFIL EN LONG - ACCES PYLONE BRETELLE E)"/>
    <s v="GISET"/>
    <s v="A0 (PROFIL EN "/>
    <s v="A0"/>
    <x v="4"/>
    <m/>
    <s v="DIF_002433"/>
    <s v="DPDTE-B-043"/>
    <x v="21"/>
    <d v="2018-10-30T00:00:00"/>
    <d v="2018-10-18T00:00:00"/>
    <n v="1"/>
  </r>
  <r>
    <d v="2018-10-17T00:00:00"/>
    <s v="GISET-R6103-A0 (PROFILS EN TRAVERS - ACCES PYLONE BRETELLE E)"/>
    <s v="GISET"/>
    <s v="A0 (PROFILS EN"/>
    <s v="A0"/>
    <x v="0"/>
    <m/>
    <s v="DIF_002433"/>
    <s v="DPDTE-B-043"/>
    <x v="21"/>
    <d v="2018-10-30T00:00:00"/>
    <d v="2018-10-18T00:00:00"/>
    <n v="1"/>
  </r>
  <r>
    <d v="2018-10-17T00:00:00"/>
    <s v="GISET-R6104-A0 (LISTAGES GEOMETRIQUES - ACCES PYLONE BRETELLE E)"/>
    <s v="GISET"/>
    <s v="A0 (LISTAGES G"/>
    <s v="A0"/>
    <x v="3"/>
    <m/>
    <s v="DIF_002433"/>
    <s v="DPDTE-B-043"/>
    <x v="21"/>
    <d v="2018-10-30T00:00:00"/>
    <d v="2018-10-18T00:00:00"/>
    <n v="1"/>
  </r>
  <r>
    <d v="2018-10-17T00:00:00"/>
    <s v="GISET-R3301-A0 (RDT 01768 - RD 64 - VUE EN PLAN)"/>
    <s v="GISET"/>
    <s v="A0 (RDT 01768 "/>
    <s v="A0"/>
    <x v="1"/>
    <m/>
    <s v="DIF_002434"/>
    <s v="DPDTE-B-045"/>
    <x v="21"/>
    <d v="2018-10-30T00:00:00"/>
    <d v="2018-10-18T00:00:00"/>
    <n v="1"/>
  </r>
  <r>
    <d v="2018-10-17T00:00:00"/>
    <s v="GISET-R3302-A0 (RDT 01768 - RD 64 - PROFIL EN LONG)"/>
    <s v="GISET"/>
    <s v="A0 (RDT 01768 "/>
    <s v="A0"/>
    <x v="4"/>
    <m/>
    <s v="DIF_002434"/>
    <s v="DPDTE-B-045"/>
    <x v="21"/>
    <d v="2018-10-30T00:00:00"/>
    <d v="2018-10-18T00:00:00"/>
    <n v="1"/>
  </r>
  <r>
    <d v="2018-10-17T00:00:00"/>
    <s v="GISET-R3303-A0 (RDT 01768 - RD 64 - PROFILS EN TRAVERS)"/>
    <s v="GISET"/>
    <s v="A0 (RDT 01768 "/>
    <s v="A0"/>
    <x v="0"/>
    <m/>
    <s v="DIF_002434"/>
    <s v="DPDTE-B-045"/>
    <x v="21"/>
    <d v="2018-10-30T00:00:00"/>
    <d v="2018-10-18T00:00:00"/>
    <n v="1"/>
  </r>
  <r>
    <d v="2018-10-17T00:00:00"/>
    <s v="GISET-R3304-A0 (RDT 01768 - RD 64 - LISTAGES GEOMETRIQUES)"/>
    <s v="GISET"/>
    <s v="A0 (RDT 01768 "/>
    <s v="A0"/>
    <x v="3"/>
    <m/>
    <s v="DIF_002434"/>
    <s v="DPDTE-B-045"/>
    <x v="21"/>
    <d v="2018-10-30T00:00:00"/>
    <d v="2018-10-18T00:00:00"/>
    <n v="1"/>
  </r>
  <r>
    <d v="2018-10-17T00:00:00"/>
    <s v="GISET-H2280-B0 (OTA 01181 - 1/4 DE CONE)"/>
    <s v="GISET"/>
    <s v="B0 (OTA 01181 "/>
    <s v="B0"/>
    <x v="14"/>
    <m/>
    <s v="DIF_002436"/>
    <s v="DPDTE-B-045"/>
    <x v="21"/>
    <d v="2018-10-30T00:00:00"/>
    <d v="2018-10-17T00:00:00"/>
    <n v="1"/>
  </r>
  <r>
    <d v="2018-10-17T00:00:00"/>
    <s v="GISET-F0006-A0 (VUE EN PLAN - ECHANGEUR SUD - BRANCHE E)"/>
    <s v="GISET"/>
    <s v="A0 (VUE EN PLA"/>
    <s v="A0"/>
    <x v="1"/>
    <m/>
    <s v="DIF_002437"/>
    <s v="DPDTE-B-043"/>
    <x v="21"/>
    <d v="2018-10-30T00:00:00"/>
    <d v="2018-10-18T00:00:00"/>
    <n v="1"/>
  </r>
  <r>
    <d v="2018-10-17T00:00:00"/>
    <s v="GISET-F0014-A0 (PROFIL EN LONG - ECHANGEUR SUD - BRANCHE E)"/>
    <s v="GISET"/>
    <s v="A0 (PROFIL EN "/>
    <s v="A0"/>
    <x v="4"/>
    <m/>
    <s v="DIF_002437"/>
    <s v="DPDTE-B-043"/>
    <x v="21"/>
    <d v="2018-10-30T00:00:00"/>
    <d v="2018-10-18T00:00:00"/>
    <n v="1"/>
  </r>
  <r>
    <d v="2018-10-17T00:00:00"/>
    <s v="GISET-F0021-A0 (PROFILS EN TRAVERS - ECHANGEUR SUD - BRANCHE E)"/>
    <s v="GISET"/>
    <s v="A0 (PROFILS EN"/>
    <s v="A0"/>
    <x v="0"/>
    <m/>
    <s v="DIF_002437"/>
    <s v="DPDTE-B-043"/>
    <x v="21"/>
    <d v="2018-10-30T00:00:00"/>
    <d v="2018-10-18T00:00:00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647">
  <r>
    <d v="2018-08-28T00:00:00"/>
    <s v="GCRET-R4503-A0 (PROFILS EN TRAVERS PARTICULIERS DU RETABLISSEMENT DEFINITIF RD 31)"/>
    <s v="GCRET"/>
    <s v="A0 (PROFILS EN"/>
    <s v="A0"/>
    <s v="PTR"/>
    <s v=""/>
    <s v="DIF_002031"/>
    <m/>
    <m/>
    <x v="0"/>
    <e v="#N/A"/>
    <x v="0"/>
    <n v="1"/>
  </r>
  <r>
    <d v="2018-08-28T00:00:00"/>
    <s v="GCRET-R4502-A0 (VUE EN PLAN ET PROFIL EN LONG VISIBILITE RETABLISSEMENT DEFINITIF RD 31)"/>
    <s v="GCRET"/>
    <s v="A0 (VUE EN PLA"/>
    <s v="A0"/>
    <s v="PEN"/>
    <s v=""/>
    <s v="DIF_002031"/>
    <m/>
    <m/>
    <x v="0"/>
    <e v="#N/A"/>
    <x v="0"/>
    <n v="1"/>
  </r>
  <r>
    <d v="2018-08-28T00:00:00"/>
    <s v="GCRET-R4520-A0 (VUE EN PLAN ET PROFIL EN LONG VISIBILITE DE LA DEVIATION PROVISOIRE DE LA R D31)"/>
    <s v="GCRET"/>
    <s v="A0 (VUE EN PLA"/>
    <s v="A0"/>
    <s v="PEN"/>
    <s v=""/>
    <s v="DIF_002032"/>
    <m/>
    <m/>
    <x v="0"/>
    <e v="#N/A"/>
    <x v="0"/>
    <n v="1"/>
  </r>
  <r>
    <d v="2018-08-28T00:00:00"/>
    <s v="GCRET-R4522-A0 (PROFIL EN TRAVERS PARTICULIERS DE LA DEVIATION PROVISOIRE RD 31)"/>
    <s v="GCRET"/>
    <s v="A0 (PROFIL EN "/>
    <s v="A0"/>
    <s v="PTR"/>
    <s v=""/>
    <s v="DIF_002032"/>
    <m/>
    <m/>
    <x v="0"/>
    <e v="#N/A"/>
    <x v="0"/>
    <n v="1"/>
  </r>
  <r>
    <d v="2018-08-28T00:00:00"/>
    <s v="GISIN-E0500-A0 (DERIVATION DEFINITIVE DE LA HARDT - PLAN MASSE DES TERRASSEMENTS)"/>
    <s v="GISIN"/>
    <s v="A0 (DERIVATION"/>
    <s v="A0"/>
    <s v="PLM"/>
    <s v=""/>
    <s v="DIF_002034"/>
    <m/>
    <m/>
    <x v="0"/>
    <e v="#N/A"/>
    <x v="0"/>
    <n v="1"/>
  </r>
  <r>
    <d v="2018-08-28T00:00:00"/>
    <s v="GISIN-E0501-A0 (DERIVATION DEFINITIVE DE LA HARDT - PLAN MASSE DES AMENAGEMENTS)"/>
    <s v="GISIN"/>
    <s v="A0 (DERIVATION"/>
    <s v="A0"/>
    <s v="PLM"/>
    <s v=""/>
    <s v="DIF_002034"/>
    <s v="DPENV-B-012"/>
    <s v="OL - N/S"/>
    <x v="1"/>
    <d v="2018-09-10T00:00:00"/>
    <x v="0"/>
    <n v="1"/>
  </r>
  <r>
    <d v="2018-08-28T00:00:00"/>
    <s v="GISIN-E0502-A0 (DERIVATION DEFINITIVE DE LA HARDT - AMENAGEMENT DE LA TRAVERSEE DU FOSSE DE LA HARDT)"/>
    <s v="GISIN"/>
    <s v="A0 (DERIVATION"/>
    <s v="A0"/>
    <s v="PIM"/>
    <s v=""/>
    <s v="DIF_002034"/>
    <s v="DPENV-B-012"/>
    <s v="OL - N/S"/>
    <x v="1"/>
    <d v="2018-09-10T00:00:00"/>
    <x v="0"/>
    <n v="1"/>
  </r>
  <r>
    <d v="2018-08-28T00:00:00"/>
    <s v="GISIN-E0503-A0 (DERIVATION DEFINITIVE DE LA HARDT - PROFIL EN LONG ET TRAVERS DU SITE)"/>
    <s v="GISIN"/>
    <s v="A0 (DERIVATION"/>
    <s v="A0"/>
    <s v="PLO"/>
    <s v=""/>
    <s v="DIF_002034"/>
    <s v="DPENV-B-012"/>
    <s v="OL - N/S"/>
    <x v="1"/>
    <d v="2018-09-10T00:00:00"/>
    <x v="0"/>
    <n v="1"/>
  </r>
  <r>
    <d v="2018-08-28T00:00:00"/>
    <s v="GISIN-E0504-A0 (DERIVATION DEFINITIVE DE LA HARDT - CAHIER DES PROFILS EN TRAVERS - SECTEUR AMONT)"/>
    <s v="GISIN"/>
    <s v="A0 (DERIVATION"/>
    <s v="A0"/>
    <s v="PTR"/>
    <s v=""/>
    <s v="DIF_002034"/>
    <s v="DPENV-B-012"/>
    <s v="OL - N/S"/>
    <x v="1"/>
    <d v="2018-09-10T00:00:00"/>
    <x v="0"/>
    <n v="1"/>
  </r>
  <r>
    <d v="2018-08-28T00:00:00"/>
    <s v="GISIN-E0505-A0 (DERIVATION DEFINITIVE DE LA HARDT - CAHIER DES PROFILS EN TRAVERS - SECTEUR AVAL)"/>
    <s v="GISIN"/>
    <s v="A0 (DERIVATION"/>
    <s v="A0"/>
    <s v="PTR"/>
    <s v=""/>
    <s v="DIF_002034"/>
    <s v="DPENV-B-012"/>
    <s v="OL - N/S"/>
    <x v="1"/>
    <d v="2018-09-10T00:00:00"/>
    <x v="0"/>
    <n v="1"/>
  </r>
  <r>
    <d v="2018-08-28T00:00:00"/>
    <s v="GISIN-E0506-A0 (DERIVATION DEFINITIVE DE LA HARDT - AMENAGEMENT DE LA TRAVERSEE DU FOSSE DE LA HARDT - NDC)"/>
    <s v="GISIN"/>
    <s v="A0 (DERIVATION"/>
    <s v="A0"/>
    <s v="NTC"/>
    <s v=""/>
    <s v="DIF_002034"/>
    <s v="DPENV-B-012"/>
    <s v="OL - N/S"/>
    <x v="1"/>
    <d v="2018-09-10T00:00:00"/>
    <x v="0"/>
    <n v="1"/>
  </r>
  <r>
    <d v="2018-08-28T00:00:00"/>
    <s v="GIGCL-AF076-A0 (DAF - CIRE DE DEMOULAGE DE LA MATRICE - RECKLI TL-SO)"/>
    <s v="GIGCL"/>
    <s v="A0 (DAF - CIRE"/>
    <s v="A0"/>
    <s v="DAF"/>
    <n v="1"/>
    <s v="DIF_002029"/>
    <s v="DPQSE-B-013"/>
    <s v="OA - QPE"/>
    <x v="2"/>
    <d v="2018-09-10T00:00:00"/>
    <x v="0"/>
    <n v="1"/>
  </r>
  <r>
    <d v="2018-08-28T00:00:00"/>
    <s v="GIASS-AF021-B0 (DAF - TETE DE CADRE BETON - MULLER BETON)"/>
    <s v="GIASS"/>
    <s v="B0 (DAF - TETE"/>
    <s v="B0"/>
    <s v="DAF"/>
    <n v="1"/>
    <s v="DIF_002030"/>
    <s v="DPQSE-B-012"/>
    <s v="OL - QPE"/>
    <x v="2"/>
    <d v="2018-09-10T00:00:00"/>
    <x v="0"/>
    <n v="1"/>
  </r>
  <r>
    <d v="2018-08-28T00:00:00"/>
    <s v="GIASS-AF019-B0 (DAF - TUYAUX BETON ARME CIRCULAIRE - CONTERN)"/>
    <s v="GIASS"/>
    <s v="B0 (DAF - TUYA"/>
    <s v="B0"/>
    <s v="DAF"/>
    <n v="1"/>
    <s v="DIF_002033"/>
    <s v="DPQSE-B-012"/>
    <s v="OL - QPE"/>
    <x v="2"/>
    <d v="2018-09-10T00:00:00"/>
    <x v="0"/>
    <n v="1"/>
  </r>
  <r>
    <d v="2018-08-29T00:00:00"/>
    <s v="GITEC-MO088-A0 (FDM - SUPPRESSION DES BOSSAGES DE VERINAGE DES VIADUCS)"/>
    <s v="GITEC"/>
    <s v="A0 (FDM - SUPP"/>
    <s v="A0"/>
    <s v="FDM"/>
    <n v="1"/>
    <s v="DIF_002039"/>
    <s v="DPDTE-B-033"/>
    <m/>
    <x v="3"/>
    <d v="2018-09-13T00:00:00"/>
    <x v="0"/>
    <n v="1"/>
  </r>
  <r>
    <d v="2018-08-29T00:00:00"/>
    <s v="GISBP-E0382-B0 (VIADUC DE VENDENHEIM - ARMATURES DES PIEUX PILE P1)"/>
    <s v="GISBP"/>
    <s v="B0 (VIADUC DE "/>
    <s v="B0"/>
    <s v="PAR"/>
    <s v=""/>
    <s v="DIF_002044"/>
    <s v="DPDTE-B-031"/>
    <m/>
    <x v="4"/>
    <d v="2018-09-05T00:00:00"/>
    <x v="0"/>
    <n v="1"/>
  </r>
  <r>
    <d v="2018-08-29T00:00:00"/>
    <s v="GISBP-E0383-B0 (VIADUC DE VENDENHEIM - ARMATURES DES PIEUX PILE P2)"/>
    <s v="GISBP"/>
    <s v="B0 (VIADUC DE "/>
    <s v="B0"/>
    <s v="PAR"/>
    <s v=""/>
    <s v="DIF_002044"/>
    <s v="DPDTE-B-031"/>
    <m/>
    <x v="4"/>
    <d v="2018-09-05T00:00:00"/>
    <x v="0"/>
    <n v="1"/>
  </r>
  <r>
    <d v="2018-08-29T00:00:00"/>
    <s v="GISBP-E0384-B0 (VIADUC DE VENDENHEIM - ARMATURES DES PIEUX PILE P3)"/>
    <s v="GISBP"/>
    <s v="B0 (VIADUC DE "/>
    <s v="B0"/>
    <s v="PAR"/>
    <s v=""/>
    <s v="DIF_002044"/>
    <s v="DPDTE-B-031"/>
    <m/>
    <x v="4"/>
    <d v="2018-09-05T00:00:00"/>
    <x v="0"/>
    <n v="1"/>
  </r>
  <r>
    <d v="2018-08-29T00:00:00"/>
    <s v="GISBP-E0385-B0 (VIADUC DE VENDENHEIM - ARMATURES DES PIEUX PILE P4)"/>
    <s v="GISBP"/>
    <s v="B0 (VIADUC DE "/>
    <s v="B0"/>
    <s v="PAR"/>
    <s v=""/>
    <s v="DIF_002044"/>
    <s v="DPDTE-B-031"/>
    <m/>
    <x v="4"/>
    <d v="2018-09-05T00:00:00"/>
    <x v="0"/>
    <n v="1"/>
  </r>
  <r>
    <d v="2018-08-29T00:00:00"/>
    <s v="GISBP-E0371-B0 (VIADUC DE VENDENHEIM - NOTE DE JUSTIFICATION DE LA LONGUEUR DES PIEUX)"/>
    <s v="GISBP"/>
    <s v="B0 (VIADUC DE "/>
    <s v="B0"/>
    <s v="NDC"/>
    <s v=""/>
    <s v="DIF_002045"/>
    <s v="DPDTE-B-031"/>
    <m/>
    <x v="4"/>
    <d v="2018-09-05T00:00:00"/>
    <x v="0"/>
    <n v="1"/>
  </r>
  <r>
    <d v="2018-08-29T00:00:00"/>
    <s v="GISBP-E0373-B0 (VIADUC DE VENDENHEIM - SOLLICITATIONS ET FERRAILLAGE PIEUX PILE P1)"/>
    <s v="GISBP"/>
    <s v="B0 (VIADUC DE "/>
    <s v="B0"/>
    <s v="NDC"/>
    <s v=""/>
    <s v="DIF_002045"/>
    <s v="DPDTE-B-031"/>
    <m/>
    <x v="4"/>
    <d v="2018-09-05T00:00:00"/>
    <x v="0"/>
    <n v="1"/>
  </r>
  <r>
    <d v="2018-08-29T00:00:00"/>
    <s v="GISBP-E0374-B0 (VIADUC DE VENDENHEIM - SOLLICITATIONS ET FERRAILLAGE PIEUX PILE P2)"/>
    <s v="GISBP"/>
    <s v="B0 (VIADUC DE "/>
    <s v="B0"/>
    <s v="NDC"/>
    <s v=""/>
    <s v="DIF_002045"/>
    <s v="DPDTE-B-031"/>
    <m/>
    <x v="4"/>
    <d v="2018-09-05T00:00:00"/>
    <x v="0"/>
    <n v="1"/>
  </r>
  <r>
    <d v="2018-08-29T00:00:00"/>
    <s v="GISBP-E0375-B0 (VIADUC DE VENDENHEIM - SOLLICITATIONS ET FERRAILLAGE PIEUX PILE P3)"/>
    <s v="GISBP"/>
    <s v="B0 (VIADUC DE "/>
    <s v="B0"/>
    <s v="NDC"/>
    <s v=""/>
    <s v="DIF_002045"/>
    <s v="DPDTE-B-031"/>
    <m/>
    <x v="4"/>
    <d v="2018-09-05T00:00:00"/>
    <x v="0"/>
    <n v="1"/>
  </r>
  <r>
    <d v="2018-08-29T00:00:00"/>
    <s v="GISBP-E0376-B0 (VIADUC DE VENDENHEIM - SOLLICITATIONS ET FERRAILLAGE PIEUX PILE P4)"/>
    <s v="GISBP"/>
    <s v="B0 (VIADUC DE "/>
    <s v="B0"/>
    <s v="NDC"/>
    <s v=""/>
    <s v="DIF_002045"/>
    <s v="DPDTE-B-031"/>
    <m/>
    <x v="4"/>
    <d v="2018-09-05T00:00:00"/>
    <x v="0"/>
    <n v="1"/>
  </r>
  <r>
    <d v="2018-08-29T00:00:00"/>
    <s v="GIEXT-SCH03-B0 (PPSPS DEBOISEMENT - GROUPEMENT SCHOTT ELAGAGE / ONF - MASSIF DE LA BRUCHE / MASSIF DU KRITTWALD)"/>
    <s v="GIEXT"/>
    <s v="B0 (PPSPS DEBO"/>
    <s v="B0"/>
    <s v="PES"/>
    <s v=""/>
    <s v="DIF_002035"/>
    <s v="DPQSE-B-021"/>
    <m/>
    <x v="4"/>
    <d v="2018-09-04T00:00:00"/>
    <x v="0"/>
    <n v="1"/>
  </r>
  <r>
    <d v="2018-08-29T00:00:00"/>
    <s v="GCRET-R0002-A0 (PES - REALISATION DE DEVIATIONS PROVISOIRES)"/>
    <s v="GCRET"/>
    <s v="A0 (PES - REAL"/>
    <s v="A0"/>
    <s v="PES"/>
    <s v=""/>
    <s v="DIF_002040"/>
    <s v="DPQSE-B-017"/>
    <m/>
    <x v="5"/>
    <d v="2018-09-10T00:00:00"/>
    <x v="0"/>
    <n v="1"/>
  </r>
  <r>
    <d v="2018-08-29T00:00:00"/>
    <s v="GCRET-R0003-A0 (PES - MISE EN OEUVRE D'ENROBE SUR DEVIATIONS PROVISOIRES ET CHAUSSEES DE RETABLISSEMENTS)"/>
    <s v="GCRET"/>
    <s v="A0 (PES - MISE"/>
    <s v="A0"/>
    <s v="PES"/>
    <s v=""/>
    <s v="DIF_002041"/>
    <s v="DPQSE-B-017"/>
    <m/>
    <x v="5"/>
    <d v="2018-09-10T00:00:00"/>
    <x v="0"/>
    <n v="1"/>
  </r>
  <r>
    <d v="2018-08-29T00:00:00"/>
    <s v="GCRET-R0004-A0 (PES - REALISATION DE COUCHE DE FORME ET D'ASSISE EN MATERIAUX GRANULAIRES - RETABLISSEMENTS)"/>
    <s v="GCRET"/>
    <s v="A0 (PES - REAL"/>
    <s v="A0"/>
    <s v="PES"/>
    <s v=""/>
    <s v="DIF_002042"/>
    <s v="DPQSE-B-017"/>
    <m/>
    <x v="5"/>
    <d v="2018-09-10T00:00:00"/>
    <x v="0"/>
    <n v="1"/>
  </r>
  <r>
    <d v="2018-08-29T00:00:00"/>
    <s v="GCRET-R0005-A0 (PES - REALISATION DE COUCHES DE FORME ET D'ASSISE EN MATERIAUX TRAITES - RETABLISSEMENT)"/>
    <s v="GCRET"/>
    <s v="A0 (PES - REAL"/>
    <s v="A0"/>
    <s v="PES"/>
    <s v=""/>
    <s v="DIF_002043"/>
    <s v="DPQSE-B-017"/>
    <m/>
    <x v="5"/>
    <d v="2018-09-10T00:00:00"/>
    <x v="0"/>
    <n v="1"/>
  </r>
  <r>
    <d v="2018-08-30T00:00:00"/>
    <s v="GIDCB-M0161-B0 (PONT PROVISOIRE SUR LA BRUCHE - COFFRAGE ET FERRAILLAGE - CULEES C0 ET C3)"/>
    <s v="GIDCB"/>
    <s v="B0 (PONT PROVI"/>
    <s v="B0"/>
    <s v="MET"/>
    <s v=""/>
    <s v="DIF_002046"/>
    <s v="DPDTE-B-041"/>
    <m/>
    <x v="3"/>
    <d v="2018-09-13T00:00:00"/>
    <x v="0"/>
    <n v="1"/>
  </r>
  <r>
    <d v="2018-08-30T00:00:00"/>
    <s v="GIDCB-M0163-B0 (PONT PROVISOIRE SUR LA BRUCHE - COFFRAGE ET FERRAILLAGE - PILE P1/P2)"/>
    <s v="GIDCB"/>
    <s v="B0 (PONT PROVI"/>
    <s v="B0"/>
    <s v="MET"/>
    <s v=""/>
    <s v="DIF_002046"/>
    <s v="DPDTE-B-041"/>
    <m/>
    <x v="3"/>
    <d v="2018-09-13T00:00:00"/>
    <x v="0"/>
    <n v="1"/>
  </r>
  <r>
    <d v="2018-08-30T00:00:00"/>
    <s v="GIDCB-M0401-A0 (PONT PROVISOIRE BRUCHE - MEMOIRE GEOTECHNIQUE G3)"/>
    <s v="GIDCB"/>
    <s v="A0 (PONT PROVI"/>
    <s v="A0"/>
    <s v="NTC"/>
    <s v=""/>
    <s v="DIF_002046"/>
    <s v="DPDTE-B-041"/>
    <m/>
    <x v="3"/>
    <d v="2018-09-13T00:00:00"/>
    <x v="0"/>
    <n v="1"/>
  </r>
  <r>
    <d v="2018-08-30T00:00:00"/>
    <s v="GIDUR-M0180-A1 (PONT PROVISOIRE DE LA BRUCHE - DIMENSIONNEMENT DES PALPLANCHES DE LA CULEE C0)"/>
    <s v="GIDUR"/>
    <s v="A1 (PONT PROVI"/>
    <s v="A1"/>
    <s v="NDC"/>
    <s v=""/>
    <s v="DIF_002046"/>
    <s v="DPDTE-B-041"/>
    <m/>
    <x v="3"/>
    <d v="2018-09-13T00:00:00"/>
    <x v="0"/>
    <n v="1"/>
  </r>
  <r>
    <d v="2018-08-30T00:00:00"/>
    <s v="GIDUR-M0181-A1 (PONT PROVISOIRE DE LA BRUCHE - PLAN DES PALPLANCHES DE LA CULEE C0)"/>
    <s v="GIDUR"/>
    <s v="A1 (PONT PROVI"/>
    <s v="A1"/>
    <s v="PEN"/>
    <s v=""/>
    <s v="DIF_002046"/>
    <s v="DPDTE-B-041"/>
    <m/>
    <x v="3"/>
    <d v="2018-09-13T00:00:00"/>
    <x v="0"/>
    <n v="1"/>
  </r>
  <r>
    <d v="2018-08-30T00:00:00"/>
    <s v="GIMAT-M0165-B0 (PONT PROVISOIRE SUR LA BRUCHE - NOTE D'HYPOTHESES METAL)"/>
    <s v="GIMAT"/>
    <s v="B0 (PONT PROVI"/>
    <s v="B0"/>
    <s v="HYP"/>
    <s v=""/>
    <s v="DIF_002046"/>
    <s v="DPDTE-B-041"/>
    <m/>
    <x v="3"/>
    <d v="2018-09-13T00:00:00"/>
    <x v="0"/>
    <n v="1"/>
  </r>
  <r>
    <d v="2018-08-30T00:00:00"/>
    <s v="GIMAT-M0166-B0 (PONT PROVISOIRE SUR LA BRUCHE - NOTE DE CALCUL)"/>
    <s v="GIMAT"/>
    <s v="B0 (PONT PROVI"/>
    <s v="B0"/>
    <s v="NDC"/>
    <s v=""/>
    <s v="DIF_002046"/>
    <s v="DPDTE-B-041"/>
    <m/>
    <x v="3"/>
    <d v="2018-09-13T00:00:00"/>
    <x v="0"/>
    <n v="1"/>
  </r>
  <r>
    <d v="2018-08-30T00:00:00"/>
    <s v="GIMAT-M0167-B0 (PONT PROVISOIRE SUR LA BRUCHE - NOTE DE VERIFICIATION DE LA GRUE)"/>
    <s v="GIMAT"/>
    <s v="B0 (PONT PROVI"/>
    <s v="B0"/>
    <s v="NDC"/>
    <s v=""/>
    <s v="DIF_002046"/>
    <s v="DPDTE-B-041"/>
    <m/>
    <x v="3"/>
    <d v="2018-09-13T00:00:00"/>
    <x v="0"/>
    <n v="1"/>
  </r>
  <r>
    <d v="2018-08-30T00:00:00"/>
    <s v="GIMAT-M0169-B0 (PONT PROVISOIRE SUR LA BRUCHE - PLAN D'ENSEMBLE)"/>
    <s v="GIMAT"/>
    <s v="B0 (PONT PROVI"/>
    <s v="B0"/>
    <s v="PEN"/>
    <s v=""/>
    <s v="DIF_002046"/>
    <s v="DPDTE-B-041"/>
    <m/>
    <x v="3"/>
    <d v="2018-09-13T00:00:00"/>
    <x v="0"/>
    <n v="1"/>
  </r>
  <r>
    <d v="2018-08-30T00:00:00"/>
    <s v="GITEC-M0153-B0 (NOTE DE SYNTHESE DES ENTRANTS OUVRAGE PROVISOIRE SUR LA BRUCHE)"/>
    <s v="GITEC"/>
    <s v="B0 (NOTE DE SY"/>
    <s v="B0"/>
    <s v="NTC"/>
    <s v=""/>
    <s v="DIF_002046"/>
    <s v="DPDTE-B-041"/>
    <m/>
    <x v="3"/>
    <d v="2018-09-13T00:00:00"/>
    <x v="0"/>
    <n v="1"/>
  </r>
  <r>
    <d v="2018-08-30T00:00:00"/>
    <s v="GITEC-O0006-A6 (PONT PROVISOIRE SUR LA BRUCHE)"/>
    <s v="GITEC"/>
    <s v="A6 (PONT PROVI"/>
    <s v="A6"/>
    <s v="PEN"/>
    <s v=""/>
    <s v="DIF_002046"/>
    <s v="DPDTE-B-041"/>
    <m/>
    <x v="3"/>
    <d v="2018-09-13T00:00:00"/>
    <x v="0"/>
    <n v="1"/>
  </r>
  <r>
    <d v="2018-08-30T00:00:00"/>
    <s v="GIDCB-E2160-A1 (PSP 01514 - IMPLANTATION - VUE EN PLAN - COUPE LONGITUDINALE)"/>
    <s v="GIDCB"/>
    <s v="A1 (PSP 01514 "/>
    <s v="A1"/>
    <s v="PEN"/>
    <s v=""/>
    <s v="DIF_002047"/>
    <s v="DPDTE-B-028"/>
    <m/>
    <x v="6"/>
    <d v="2018-09-12T00:00:00"/>
    <x v="0"/>
    <n v="1"/>
  </r>
  <r>
    <d v="2018-08-30T00:00:00"/>
    <s v="GIDCB-E2161-A1 (PSP 01514 - COUPE TRANSVERSALE - DETAIL)"/>
    <s v="GIDCB"/>
    <s v="A1 (PSP 01514 "/>
    <s v="A1"/>
    <s v="PCO"/>
    <s v=""/>
    <s v="DIF_002047"/>
    <s v="DPDTE-B-028"/>
    <m/>
    <x v="6"/>
    <d v="2018-09-12T00:00:00"/>
    <x v="0"/>
    <n v="1"/>
  </r>
  <r>
    <d v="2018-08-30T00:00:00"/>
    <s v="GIDCB-E2162-A1 (PSP 01514 - COFFRAGE DE LA CULEE C1)"/>
    <s v="GIDCB"/>
    <s v="A1 (PSP 01514 "/>
    <s v="A1"/>
    <s v="PCO"/>
    <s v=""/>
    <s v="DIF_002047"/>
    <s v="DPDTE-B-028"/>
    <m/>
    <x v="6"/>
    <d v="2018-09-12T00:00:00"/>
    <x v="0"/>
    <n v="1"/>
  </r>
  <r>
    <d v="2018-08-30T00:00:00"/>
    <s v="GIDCB-E2163-A1 (PSP 01514 - COFFRAGE DE LA PILE P2)"/>
    <s v="GIDCB"/>
    <s v="A1 (PSP 01514 "/>
    <s v="A1"/>
    <s v="PCO"/>
    <s v=""/>
    <s v="DIF_002047"/>
    <s v="DPDTE-B-028"/>
    <m/>
    <x v="6"/>
    <d v="2018-09-12T00:00:00"/>
    <x v="0"/>
    <n v="1"/>
  </r>
  <r>
    <d v="2018-08-30T00:00:00"/>
    <s v="GIDCB-E2164-A1 (PSP 01514 - COFFRAGE DE LA CULEE C3)"/>
    <s v="GIDCB"/>
    <s v="A1 (PSP 01514 "/>
    <s v="A1"/>
    <s v="PCO"/>
    <s v=""/>
    <s v="DIF_002047"/>
    <s v="DPDTE-B-028"/>
    <m/>
    <x v="6"/>
    <d v="2018-09-12T00:00:00"/>
    <x v="0"/>
    <n v="1"/>
  </r>
  <r>
    <d v="2018-08-30T00:00:00"/>
    <s v="GCRET-R0121-A1 (DEMANDE D'ACCEPTATION DE FOURNITURE GTV 0-63)"/>
    <s v="GCRET"/>
    <s v="A1 (DEMANDE D'"/>
    <s v="A1"/>
    <s v="DAF"/>
    <n v="1"/>
    <s v="DIF_002049"/>
    <s v="DPQSE-B-012"/>
    <m/>
    <x v="5"/>
    <d v="2018-09-12T00:00:00"/>
    <x v="0"/>
    <n v="1"/>
  </r>
  <r>
    <d v="2018-08-30T00:00:00"/>
    <s v="GCRET-R0123-A1 (DEMANDE D'ACCEPTATION DE FOURNITURE GNT 0-63 HELMBACHER)"/>
    <s v="GCRET"/>
    <s v="A1 (DEMANDE D'"/>
    <s v="A1"/>
    <s v="DAF"/>
    <n v="1"/>
    <s v="DIF_002050"/>
    <s v="DPQSE-B-012"/>
    <m/>
    <x v="5"/>
    <d v="2018-09-12T00:00:00"/>
    <x v="0"/>
    <n v="1"/>
  </r>
  <r>
    <d v="2018-08-30T00:00:00"/>
    <s v="GCRET-R0124-A1 (DEMANDE D'ACCEPTATION DE FOURNITURE GNT 0-63 RECYCLAGE REMEX)"/>
    <s v="GCRET"/>
    <s v="A1 (DEMANDE D'"/>
    <s v="A1"/>
    <s v="DAF"/>
    <n v="1"/>
    <s v="DIF_002051"/>
    <s v="DPQSE-B-012"/>
    <m/>
    <x v="5"/>
    <d v="2018-09-12T00:00:00"/>
    <x v="0"/>
    <n v="1"/>
  </r>
  <r>
    <d v="2018-08-30T00:00:00"/>
    <s v="GCRET-R0125-A1 (DEMANDE D'ACCEPTATION DE FOURNITURE 0-60 RECYCLEE SCHWEIGHOUSE)"/>
    <s v="GCRET"/>
    <s v="A1 (DEMANDE D'"/>
    <s v="A1"/>
    <s v="DAF"/>
    <n v="1"/>
    <s v="DIF_002052"/>
    <s v="DPQSE-B-012"/>
    <m/>
    <x v="5"/>
    <d v="2018-09-12T00:00:00"/>
    <x v="0"/>
    <n v="1"/>
  </r>
  <r>
    <d v="2018-08-30T00:00:00"/>
    <s v="GCRET-R0127-A1 (DEMANDE D'ACCEPTATION DE FOURNITURE 0-63 RECYCLAGE GAL)"/>
    <s v="GCRET"/>
    <s v="A1 (DEMANDE D'"/>
    <s v="A1"/>
    <s v="DAF"/>
    <n v="1"/>
    <s v="DIF_002054"/>
    <s v="DPQSE-B-012"/>
    <m/>
    <x v="5"/>
    <d v="2018-09-12T00:00:00"/>
    <x v="0"/>
    <n v="1"/>
  </r>
  <r>
    <d v="2018-08-30T00:00:00"/>
    <s v="GCRET-R0126-A1 (DEMANDE D'ACCEPTATION DE FOURNITURE 0-80 RECYCLAGE SARREGUEMINES)"/>
    <s v="GCRET"/>
    <s v="A1 (DEMANDE D'"/>
    <s v="A1"/>
    <s v="DAF"/>
    <n v="1"/>
    <s v="DIF_002053"/>
    <s v="DPQSE-B-012"/>
    <m/>
    <x v="5"/>
    <d v="2018-09-12T00:00:00"/>
    <x v="0"/>
    <n v="1"/>
  </r>
  <r>
    <d v="2018-08-30T00:00:00"/>
    <s v="GCRET-R0133-A1 (DEMANDE D'ACCEPTATION DE FOURNITURE GNT 0-14 HELMBACHER)"/>
    <s v="GCRET"/>
    <s v="A1 (DEMANDE D'"/>
    <s v="A1"/>
    <s v="DAF"/>
    <n v="1"/>
    <s v="DIF_002057"/>
    <s v="DPQSE-B-012"/>
    <m/>
    <x v="5"/>
    <d v="2018-09-12T00:00:00"/>
    <x v="0"/>
    <n v="1"/>
  </r>
  <r>
    <d v="2018-08-30T00:00:00"/>
    <s v="GCRET-R0131-A1 (DEMANDE D'ACCEPTATION DE FOURNITURE GNT 0-14)"/>
    <s v="GCRET"/>
    <s v="A1 (DEMANDE D'"/>
    <s v="A1"/>
    <s v="DAF"/>
    <n v="1"/>
    <s v="DIF_002055"/>
    <s v="DPQSE-B-012"/>
    <m/>
    <x v="5"/>
    <d v="2018-09-12T00:00:00"/>
    <x v="0"/>
    <n v="1"/>
  </r>
  <r>
    <d v="2018-08-30T00:00:00"/>
    <s v="GCRET-R0132-A1 (DEMANDE D'ACCEPTATION DE FOURNITURE GNT 0-14 GAL)"/>
    <s v="GCRET"/>
    <s v="A1 (DEMANDE D'"/>
    <s v="A1"/>
    <s v="DAF"/>
    <n v="1"/>
    <s v="DIF_002056"/>
    <s v="DPQSE-B-012"/>
    <m/>
    <x v="5"/>
    <d v="2018-09-12T00:00:00"/>
    <x v="0"/>
    <n v="1"/>
  </r>
  <r>
    <d v="2018-08-30T00:00:00"/>
    <s v="GCRET-R0135-A1 (DEMANDE D'ACCEPTATION DE FOURNITURE 0-20 RECYCLAGE SARREGUEMINES)"/>
    <s v="GCRET"/>
    <s v="A1 (DEMANDE D'"/>
    <s v="A1"/>
    <s v="DAF"/>
    <n v="1"/>
    <s v="DIF_002059"/>
    <s v="DPQSE-B-012"/>
    <m/>
    <x v="5"/>
    <d v="2018-09-12T00:00:00"/>
    <x v="0"/>
    <n v="1"/>
  </r>
  <r>
    <d v="2018-08-30T00:00:00"/>
    <s v="GCRET-R0134-A1 (DEMANDE D'ACCEPTATION DE FOURNITURE RECYCLAGE REMEX)"/>
    <s v="GCRET"/>
    <s v="A1 (DEMANDE D'"/>
    <s v="A1"/>
    <s v="DAF"/>
    <n v="1"/>
    <s v="DIF_002058"/>
    <s v="DPQSE-B-012"/>
    <m/>
    <x v="5"/>
    <d v="2018-09-12T00:00:00"/>
    <x v="0"/>
    <n v="1"/>
  </r>
  <r>
    <d v="2018-08-30T00:00:00"/>
    <s v="GCRET-R0136-A1 (DEMANDE D'ACCEPTATION DE FOURNITURE0-20 RECYCLAGE SCHWEIGHOUSE)"/>
    <s v="GCRET"/>
    <s v="A1 (DEMANDE D'"/>
    <s v="A1"/>
    <s v="DAF"/>
    <n v="1"/>
    <s v="DIF_002060"/>
    <s v="DPQSE-B-012"/>
    <m/>
    <x v="5"/>
    <d v="2018-09-12T00:00:00"/>
    <x v="0"/>
    <n v="1"/>
  </r>
  <r>
    <d v="2018-08-30T00:00:00"/>
    <s v="GITER-AF016-B0 (DAF - RECYCLE 0/63MM - LEONHART, SITE DE NIEDERHAUSBERGEN)"/>
    <s v="GITER"/>
    <s v="B0 (DAF - RECY"/>
    <s v="B0"/>
    <s v="DAF"/>
    <n v="1"/>
    <s v="DIF_002064"/>
    <s v="DPQSE-B-020"/>
    <m/>
    <x v="7"/>
    <d v="2018-09-07T00:00:00"/>
    <x v="0"/>
    <n v="1"/>
  </r>
  <r>
    <d v="2018-08-30T00:00:00"/>
    <s v="GITER-AF017-B0 (DAF - RECYCLE 0/60MM - LINGENHELD, SITE DE OBERSHAEFFOLSHEIM)"/>
    <s v="GITER"/>
    <s v="B0 (DAF - RECY"/>
    <s v="B0"/>
    <s v="DAF"/>
    <n v="1"/>
    <s v="DIF_002065"/>
    <s v="DPQSE-B-020"/>
    <m/>
    <x v="7"/>
    <d v="2018-09-07T00:00:00"/>
    <x v="0"/>
    <n v="1"/>
  </r>
  <r>
    <d v="2018-08-30T00:00:00"/>
    <s v="GITER-AF018-B0 (DAF - RECYCLE 0/100MM - LINGENHELD, SITE DE OBERSHAEFFOLSHEIM)"/>
    <s v="GITER"/>
    <s v="B0 (DAF - RECY"/>
    <s v="B0"/>
    <s v="DAF"/>
    <n v="1"/>
    <s v="DIF_002066"/>
    <s v="DPQSE-B-020"/>
    <m/>
    <x v="7"/>
    <d v="2018-09-07T00:00:00"/>
    <x v="0"/>
    <n v="1"/>
  </r>
  <r>
    <d v="2018-08-30T00:00:00"/>
    <s v="GITER-AF019-B0 (DAF - RECYCLE 0/60MM - REICHTETT MATERIAUX, SITE DE VENDENHEIM)"/>
    <s v="GITER"/>
    <s v="B0 (DAF - RECY"/>
    <s v="B0"/>
    <s v="DAF"/>
    <n v="1"/>
    <s v="DIF_002067"/>
    <s v="DPQSE-B-020"/>
    <m/>
    <x v="7"/>
    <d v="2018-09-07T00:00:00"/>
    <x v="0"/>
    <n v="1"/>
  </r>
  <r>
    <d v="2018-08-31T00:00:00"/>
    <s v="GITEC-MO009-B0 (FDM - PROPOSITION DE REMPLACEMENT DES PPF 1.00*0.7 PAR DES BUSES BETON)"/>
    <s v="GITEC"/>
    <s v="B0 (FDM - PROP"/>
    <s v="B0"/>
    <s v="FDM"/>
    <n v="1"/>
    <s v="DIF_002072"/>
    <s v="DPDTE-B-036"/>
    <m/>
    <x v="0"/>
    <e v="#N/A"/>
    <x v="0"/>
    <n v="1"/>
  </r>
  <r>
    <d v="2018-08-31T00:00:00"/>
    <s v="GIDCB-M1241-A0 (PIF 00529 - COFFRAGES PERDUS DES TYMPANS DES ENTRETOISES - NDC)"/>
    <s v="GIDCB"/>
    <s v="A0 (PIF 00529 "/>
    <s v="A0"/>
    <s v="NDC"/>
    <s v=""/>
    <s v="DIF_002073"/>
    <s v="DPDTE-B-041"/>
    <m/>
    <x v="8"/>
    <d v="2018-09-14T00:00:00"/>
    <x v="0"/>
    <n v="1"/>
  </r>
  <r>
    <d v="2018-08-31T00:00:00"/>
    <s v="GIDCB-M1242-A0 (PIF 00529 - COFFRAGES PERDUS DES TYMPANS DES ENTRETOISES)"/>
    <s v="GIDCB"/>
    <s v="A0 (PIF 00529 "/>
    <s v="A0"/>
    <s v="MET"/>
    <s v=""/>
    <s v="DIF_002073"/>
    <s v="DPDTE-B-041"/>
    <m/>
    <x v="8"/>
    <d v="2018-09-14T00:00:00"/>
    <x v="0"/>
    <n v="1"/>
  </r>
  <r>
    <d v="2018-08-31T00:00:00"/>
    <s v="GIMAT-E1261-A1 (PIF 00557 - PLAN D'ENSEMBLE ET D'IMPLANTATION)"/>
    <s v="GIMAT"/>
    <s v="A1 (PIF 00557 "/>
    <s v="A1"/>
    <s v="PIM"/>
    <s v=""/>
    <s v="DIF_002077"/>
    <s v="DPDTE-B-028"/>
    <m/>
    <x v="2"/>
    <d v="2018-09-13T00:00:00"/>
    <x v="0"/>
    <n v="1"/>
  </r>
  <r>
    <d v="2018-08-31T00:00:00"/>
    <s v="GIMAT-E1262-A0 (PIF 00557 - PLAN DE COFFRAGE DES ANNEAUX COURANTS)"/>
    <s v="GIMAT"/>
    <s v="A0 (PIF 00557 "/>
    <s v="A0"/>
    <s v="PCO"/>
    <s v=""/>
    <s v="DIF_002077"/>
    <s v="DPDTE-B-028"/>
    <m/>
    <x v="2"/>
    <d v="2018-09-13T00:00:00"/>
    <x v="0"/>
    <n v="1"/>
  </r>
  <r>
    <d v="2018-08-31T00:00:00"/>
    <s v="GIGCL-PE300-A0 (PES - REALISATION DES APPUIS DE CULEES DU PONT PROVISOIRE DE LA BRUCHE)"/>
    <s v="GIGCL"/>
    <s v="A0 (PES - REAL"/>
    <s v="A0"/>
    <s v="PES"/>
    <s v=""/>
    <s v="DIF_002079"/>
    <s v="DPQSE-B-018"/>
    <m/>
    <x v="8"/>
    <d v="2018-09-12T00:00:00"/>
    <x v="0"/>
    <n v="1"/>
  </r>
  <r>
    <d v="2018-08-31T00:00:00"/>
    <s v="GIWSP-W0011-A2 (R020 / R024 / R027 / R032 / R044 / R058 - MEMOIRE GEOTECHNIQUE G3)"/>
    <s v="GIWSP"/>
    <s v="A2 (R020 / R02"/>
    <s v="A2"/>
    <s v="NTC"/>
    <s v=""/>
    <s v="DIF_002080"/>
    <s v="DPDTE-B-025"/>
    <m/>
    <x v="2"/>
    <d v="2018-09-13T00:00:00"/>
    <x v="0"/>
    <n v="1"/>
  </r>
  <r>
    <d v="2018-08-31T00:00:00"/>
    <s v="GIASS-PE001-B0 (PES - FOURNITURE ET POSE D'OUVRAGES CIRCULAIRES)"/>
    <s v="GIASS"/>
    <s v="B0 (PES - FOUR"/>
    <s v="B0"/>
    <s v="PES"/>
    <s v=""/>
    <s v="DIF_002081"/>
    <s v="DPQSE-B-017"/>
    <m/>
    <x v="8"/>
    <d v="2018-09-12T00:00:00"/>
    <x v="0"/>
    <n v="1"/>
  </r>
  <r>
    <d v="2018-08-31T00:00:00"/>
    <s v="GITEC-TO008-B0 (PES - TOPOGRAPHIE DES OUVRAGES D'ART)"/>
    <s v="GITEC"/>
    <s v="B0 (PES - TOPO"/>
    <s v="B0"/>
    <s v="PES"/>
    <s v=""/>
    <s v="DIF_002082"/>
    <s v="DPQSE-B-018"/>
    <m/>
    <x v="8"/>
    <d v="2018-09-12T00:00:00"/>
    <x v="0"/>
    <n v="1"/>
  </r>
  <r>
    <d v="2018-08-31T00:00:00"/>
    <s v="GISET-B2200-A1 (BLOC TECHNIQUE CULEE C1 - PSP 01182 - RD222)"/>
    <s v="GISET"/>
    <s v="A1 (BLOC TECHN"/>
    <s v="A1"/>
    <s v="PEN"/>
    <s v=""/>
    <s v="DIF_002083"/>
    <s v="DPDTE-B-045"/>
    <m/>
    <x v="2"/>
    <d v="2018-09-13T00:00:00"/>
    <x v="0"/>
    <n v="1"/>
  </r>
  <r>
    <d v="2018-08-31T00:00:00"/>
    <s v="GISET-B2201-A1 (BLOC TECHNIQUE CULEE C3 - PSP 01182 - RD222)"/>
    <s v="GISET"/>
    <s v="A1 (BLOC TECHN"/>
    <s v="A1"/>
    <s v="PEN"/>
    <s v=""/>
    <s v="DIF_002083"/>
    <s v="DPDTE-B-045"/>
    <m/>
    <x v="2"/>
    <d v="2018-09-13T00:00:00"/>
    <x v="0"/>
    <n v="1"/>
  </r>
  <r>
    <d v="2018-08-31T00:00:00"/>
    <s v="GISET-B2801-A0 (BLOC TECHNIQUE CULEE C3 - PSP 01428 - RD228)"/>
    <s v="GISET"/>
    <s v="A0 (BLOC TECHN"/>
    <s v="A0"/>
    <s v="DOS"/>
    <s v=""/>
    <s v="DIF_002084"/>
    <s v="DPDTE-B-045"/>
    <m/>
    <x v="2"/>
    <d v="2018-09-13T00:00:00"/>
    <x v="0"/>
    <n v="1"/>
  </r>
  <r>
    <d v="2018-08-31T00:00:00"/>
    <s v="GISET-H0115-A0 (OHR 21402)"/>
    <s v="GISET"/>
    <s v="A0 (OHR 21402)"/>
    <s v="A0"/>
    <s v="DOS"/>
    <s v=""/>
    <s v="DIF_002085"/>
    <s v="DPDTE-B-043"/>
    <m/>
    <x v="2"/>
    <d v="2018-09-13T00:00:00"/>
    <x v="0"/>
    <n v="1"/>
  </r>
  <r>
    <d v="2018-08-31T00:00:00"/>
    <s v="GISET-H1000-A1 (OHA 00548)"/>
    <s v="GISET"/>
    <s v="A1 (OHA 00548)"/>
    <s v="A1"/>
    <s v="DOS"/>
    <s v=""/>
    <s v="DIF_002086"/>
    <s v="DPDTE-B-043"/>
    <m/>
    <x v="2"/>
    <d v="2018-09-13T00:00:00"/>
    <x v="0"/>
    <n v="1"/>
  </r>
  <r>
    <d v="2018-08-31T00:00:00"/>
    <s v="GISET-H1005-A1 (OHA 00634)"/>
    <s v="GISET"/>
    <s v="A1 (OHA 00634)"/>
    <s v="A1"/>
    <s v="DOS"/>
    <s v=""/>
    <s v="DIF_002087"/>
    <s v="DPDTE-B-043"/>
    <m/>
    <x v="2"/>
    <d v="2018-09-13T00:00:00"/>
    <x v="0"/>
    <n v="1"/>
  </r>
  <r>
    <d v="2018-08-31T00:00:00"/>
    <s v="GISET-H2020-A1 (OTS E0217)"/>
    <s v="GISET"/>
    <s v="A1 (OTS E0217)"/>
    <s v="A1"/>
    <s v="DOS"/>
    <s v=""/>
    <s v="DIF_002088"/>
    <s v="DPDTE-B-043"/>
    <m/>
    <x v="2"/>
    <d v="2018-09-13T00:00:00"/>
    <x v="0"/>
    <n v="1"/>
  </r>
  <r>
    <d v="2018-08-31T00:00:00"/>
    <s v="GISET-H3060-A1 (OHA 00559 + PPF - FOSSE DE LA HARDT)"/>
    <s v="GISET"/>
    <s v="A1 (OHA 00559 "/>
    <s v="A1"/>
    <s v="DOS"/>
    <s v=""/>
    <s v="DIF_002089"/>
    <s v="DPDTE-B-043"/>
    <m/>
    <x v="2"/>
    <d v="2018-09-13T00:00:00"/>
    <x v="0"/>
    <n v="1"/>
  </r>
  <r>
    <d v="2018-08-31T00:00:00"/>
    <s v="GISET-H4105-A1 (PPFR 11822)"/>
    <s v="GISET"/>
    <s v="A1 (PPFR 11822"/>
    <s v="A1"/>
    <s v="DOS"/>
    <s v=""/>
    <s v="DIF_002090"/>
    <s v="DPDTE-B-045"/>
    <m/>
    <x v="2"/>
    <d v="2018-09-13T00:00:00"/>
    <x v="0"/>
    <n v="1"/>
  </r>
  <r>
    <d v="2018-08-31T00:00:00"/>
    <s v="GISET-H4110-A1 (PPFR 11821)"/>
    <s v="GISET"/>
    <s v="A1 (PPFR 11821"/>
    <s v="A1"/>
    <s v="DOS"/>
    <s v=""/>
    <s v="DIF_002091"/>
    <s v="DPDTE-B-045"/>
    <m/>
    <x v="2"/>
    <d v="2018-09-13T00:00:00"/>
    <x v="0"/>
    <n v="1"/>
  </r>
  <r>
    <d v="2018-09-03T00:00:00"/>
    <s v="GCMUL-M1001-A0 (FDM - MODIFICATION DU PHASAGE DE REALISATION DE LA MULTITUBULAIRE)"/>
    <s v="GCMUL"/>
    <s v="A0 (FDM - MODI"/>
    <s v="A0"/>
    <s v="FDM"/>
    <n v="1"/>
    <s v="DIF_002092"/>
    <s v="DPDTE-B-034"/>
    <m/>
    <x v="9"/>
    <d v="2018-09-18T00:00:00"/>
    <x v="0"/>
    <n v="1"/>
  </r>
  <r>
    <d v="2018-09-03T00:00:00"/>
    <s v="GCSAE-00002-B0 (PES - SAERT - POSE DE SEPARATEURS MODULAIRES DE VOIES)"/>
    <s v="GCSAE"/>
    <s v="B0 (PES - SAER"/>
    <s v="B0"/>
    <s v="PES"/>
    <s v=""/>
    <s v="DIF_002093"/>
    <s v="DPQSE-B-022"/>
    <m/>
    <x v="3"/>
    <d v="2018-09-10T00:00:00"/>
    <x v="0"/>
    <n v="1"/>
  </r>
  <r>
    <d v="2018-09-03T00:00:00"/>
    <s v="GCSAE-00004-A0 (PES - POSE DE SIGNALISATION HORIZONTALE TEMPORAIRE)"/>
    <s v="GCSAE"/>
    <s v="A0 (PES - POSE"/>
    <s v="A0"/>
    <s v="PES"/>
    <s v=""/>
    <s v="DIF_002094"/>
    <s v="DPQSE-B-017"/>
    <m/>
    <x v="10"/>
    <d v="2018-09-13T00:00:00"/>
    <x v="0"/>
    <n v="1"/>
  </r>
  <r>
    <d v="2018-09-03T00:00:00"/>
    <s v="GIGCL-PE100-A0 (PES - REALISATION DES SEMELLES D'APPUIS (PILE ET CULEE) DES PS-PRAD)"/>
    <s v="GIGCL"/>
    <s v="A0 (PES - REAL"/>
    <s v="A0"/>
    <s v="PES"/>
    <s v=""/>
    <s v="DIF_002095"/>
    <s v="DPQSE-B-018"/>
    <m/>
    <x v="10"/>
    <d v="2018-09-13T00:00:00"/>
    <x v="0"/>
    <n v="1"/>
  </r>
  <r>
    <d v="2018-09-03T00:00:00"/>
    <s v="GIEXT-DEN01-B0 (PPSPS CONSTRUCTION D'UNE INSTALLATION DE CHANTIER A DUTTLENHEIM PHASE 2 - BASE MECANIQUE ET PISTES D'ACCES AUX OA - ENTREPRISE DENNI LEGOLL)"/>
    <s v="GIEXT"/>
    <s v="B0 (PPSPS CONS"/>
    <s v="B0"/>
    <s v="PPS"/>
    <s v=""/>
    <s v="DIF_002097"/>
    <s v="DPQSE-B-021"/>
    <m/>
    <x v="7"/>
    <d v="2018-09-07T00:00:00"/>
    <x v="0"/>
    <n v="1"/>
  </r>
  <r>
    <d v="2018-09-03T00:00:00"/>
    <s v="GITER-AF015-B0 (DAF - TOUT VENANT 0/40MM POUR BASE DRAINANTE, ZI - GRAVIERES ALSACE LORRAINE, SITE D'HOERDT)"/>
    <s v="GITER"/>
    <s v="B0 (DAF - TOUT"/>
    <s v="B0"/>
    <s v="DAF"/>
    <n v="1"/>
    <s v="DIF_002098"/>
    <s v="DPQSE-B-012"/>
    <m/>
    <x v="8"/>
    <d v="2018-09-14T00:00:00"/>
    <x v="0"/>
    <n v="1"/>
  </r>
  <r>
    <d v="2018-09-03T00:00:00"/>
    <s v="GIGCL-AF078-A0 (DAF - ECARTEUR CONTINU EN FIBROBETON A CROCHET - PLAKA GROUP)"/>
    <s v="GIGCL"/>
    <s v="A0 (DAF - ECAR"/>
    <s v="A0"/>
    <s v="DAF"/>
    <n v="1"/>
    <s v="DIF_002099"/>
    <s v="DPQSE-B-013"/>
    <m/>
    <x v="8"/>
    <d v="2018-09-14T00:00:00"/>
    <x v="0"/>
    <n v="1"/>
  </r>
  <r>
    <d v="2018-09-03T00:00:00"/>
    <s v="GIDCB-M1210-A1 (PIF 00529 - ECRAN DE PROTECTION DES VOIES - NDC)"/>
    <s v="GIDCB"/>
    <s v="A1 (PIF 00529 "/>
    <s v="A1"/>
    <s v="NDC"/>
    <s v=""/>
    <s v="DIF_002100"/>
    <s v="DPDTE-B-028"/>
    <m/>
    <x v="7"/>
    <d v="2018-09-14T00:00:00"/>
    <x v="0"/>
    <n v="1"/>
  </r>
  <r>
    <d v="2018-09-03T00:00:00"/>
    <s v="GIDCB-M1211-A1 (PIF 00529 - ECRAN DE PROTECTION DES VOIES SNCF AU DROIT DE LA PILE P2)"/>
    <s v="GIDCB"/>
    <s v="A1 (PIF 00529 "/>
    <s v="A1"/>
    <s v="MET"/>
    <s v=""/>
    <s v="DIF_002100"/>
    <s v="DPDTE-B-028"/>
    <m/>
    <x v="7"/>
    <d v="2018-09-14T00:00:00"/>
    <x v="0"/>
    <n v="1"/>
  </r>
  <r>
    <d v="2018-09-04T00:00:00"/>
    <s v="GIMAT-E1251-A1 (PIF 00557 - NOTE D'HYPOTHESES SPECIFIQUES)"/>
    <s v="GIMAT"/>
    <s v="A1 (PIF 00557 "/>
    <s v="A1"/>
    <s v="HYP"/>
    <s v=""/>
    <s v="DIF_002101"/>
    <s v="DPDTE-B-028"/>
    <m/>
    <x v="5"/>
    <d v="2018-09-17T00:00:00"/>
    <x v="0"/>
    <n v="1"/>
  </r>
  <r>
    <d v="2018-09-04T00:00:00"/>
    <s v="GIMAT-E1252-A1 (PIF 00557 - NOTE DE CALCULS DES ANNEAUX COURANTS)"/>
    <s v="GIMAT"/>
    <s v="A1 (PIF 00557 "/>
    <s v="A1"/>
    <s v="NDC"/>
    <s v=""/>
    <s v="DIF_002101"/>
    <s v="DPDTE-B-028"/>
    <m/>
    <x v="5"/>
    <d v="2018-09-17T00:00:00"/>
    <x v="0"/>
    <n v="1"/>
  </r>
  <r>
    <d v="2018-09-04T00:00:00"/>
    <s v="GIMAT-E1253-A0 (PIF 00557 - NOTE DE CALCULS ANNEAUX D'EXTREMITE)"/>
    <s v="GIMAT"/>
    <s v="A0 (PIF 00557 "/>
    <s v="A0"/>
    <s v="NDC"/>
    <s v=""/>
    <s v="DIF_002101"/>
    <s v="DPDTE-B-028"/>
    <m/>
    <x v="5"/>
    <d v="2018-09-17T00:00:00"/>
    <x v="0"/>
    <n v="1"/>
  </r>
  <r>
    <d v="2018-09-04T00:00:00"/>
    <s v="GIMAT-E1254-A0 (PIF 00557 - NOTE DE CALCULS MURS D'EXTREMITE)"/>
    <s v="GIMAT"/>
    <s v="A0 (PIF 00557 "/>
    <s v="A0"/>
    <s v="NDC"/>
    <s v=""/>
    <s v="DIF_002101"/>
    <s v="DPDTE-B-028"/>
    <m/>
    <x v="5"/>
    <d v="2018-09-17T00:00:00"/>
    <x v="0"/>
    <n v="1"/>
  </r>
  <r>
    <d v="2018-09-04T00:00:00"/>
    <s v="GITER-AF015-B0 (DAF - TOUT VENANT 0/40MM POUR BASE DRAINANTE, ZI - GRAVIERES ALSACE LORRAINE, SITE D'HOERDT)"/>
    <s v="GITER"/>
    <s v="B0 (DAF - TOUT"/>
    <s v="B0"/>
    <s v="DAF"/>
    <n v="1"/>
    <s v="DIF_002103"/>
    <s v="DPQSE-B-012"/>
    <m/>
    <x v="10"/>
    <d v="2018-09-17T00:00:00"/>
    <x v="0"/>
    <n v="1"/>
  </r>
  <r>
    <d v="2018-09-04T00:00:00"/>
    <s v="GITER-PE002-C0 (PES - DEGAGEMENT DES EMPRISES ET CLOTURES PROVISOIRES)"/>
    <s v="GITER"/>
    <s v="C0 (PES - DEGA"/>
    <s v="C0"/>
    <s v="PES"/>
    <s v=""/>
    <s v="DIF_002104"/>
    <s v="DPQSE-B-022"/>
    <m/>
    <x v="8"/>
    <d v="2018-09-11T00:00:00"/>
    <x v="0"/>
    <n v="1"/>
  </r>
  <r>
    <d v="2018-09-04T00:00:00"/>
    <s v="GITER-PE003-A0 (PES - PREPARATION DES ASSISES DE REMBLAI)"/>
    <s v="GITER"/>
    <s v="A0 (PES - PREP"/>
    <s v="A0"/>
    <s v="PES"/>
    <s v=""/>
    <s v="DIF_002105"/>
    <s v="DPQSE-B-017"/>
    <m/>
    <x v="9"/>
    <d v="2018-09-14T00:00:00"/>
    <x v="0"/>
    <n v="1"/>
  </r>
  <r>
    <d v="2018-09-04T00:00:00"/>
    <s v="GITER-PE005-A0 (PES - DECAPAGE ET STOCKAGE DE LA TERRE VEGETALE)"/>
    <s v="GITER"/>
    <s v="A0 (PES - DECA"/>
    <s v="A0"/>
    <s v="PES"/>
    <s v=""/>
    <s v="DIF_002107"/>
    <s v="DPQSE-B-017"/>
    <m/>
    <x v="9"/>
    <d v="2018-09-14T00:00:00"/>
    <x v="0"/>
    <n v="1"/>
  </r>
  <r>
    <d v="2018-09-04T00:00:00"/>
    <s v="GITER-PE021-A0 (PES - MISE EN DEPOTS ET MODELAGES PAYSAGERS)"/>
    <s v="GITER"/>
    <s v="A0 (PES - MISE"/>
    <s v="A0"/>
    <s v="PES"/>
    <s v=""/>
    <s v="DIF_002111"/>
    <s v="DPQSE-B-017"/>
    <m/>
    <x v="9"/>
    <d v="2018-09-14T00:00:00"/>
    <x v="0"/>
    <n v="1"/>
  </r>
  <r>
    <d v="2018-09-05T00:00:00"/>
    <s v="GIASS-PE002-A0 (PES - POSE D'OUVRAGES CADRES PREFABRIQUES)"/>
    <s v="GIASS"/>
    <s v="A0 (PES - POSE"/>
    <s v="A0"/>
    <s v="PES"/>
    <s v=""/>
    <s v="DIF_002112"/>
    <s v="DPQSE-B-017"/>
    <m/>
    <x v="11"/>
    <d v="2018-09-17T00:00:00"/>
    <x v="0"/>
    <n v="1"/>
  </r>
  <r>
    <d v="2018-09-05T00:00:00"/>
    <s v="GITEC-HP020-A1 (BASSIN AUTOROUTIER PROVISOIRE - BAP 02415-G)"/>
    <s v="GITEC"/>
    <s v="A1 (BASSIN AUT"/>
    <s v="A1"/>
    <s v="DOS"/>
    <s v=""/>
    <s v="DIF_002113"/>
    <s v="DPENV-B-008"/>
    <m/>
    <x v="11"/>
    <d v="2018-09-19T00:00:00"/>
    <x v="0"/>
    <n v="1"/>
  </r>
  <r>
    <d v="2018-09-06T00:00:00"/>
    <s v="GITEC-MO085-B0 (FDM - VIADUC DE LA BRUCHE - GEOMETRIE DES SEMELLES)"/>
    <s v="GITEC"/>
    <s v="B0 (FDM - VIAD"/>
    <s v="B0"/>
    <s v="FDM"/>
    <n v="1"/>
    <s v="DIF_002114"/>
    <s v="DPDTE-B-047"/>
    <m/>
    <x v="0"/>
    <e v="#N/A"/>
    <x v="0"/>
    <n v="1"/>
  </r>
  <r>
    <d v="2018-09-06T00:00:00"/>
    <s v="GITEC-MO087-B0 (FDM - VIADUC DE LA BRUCHE - GEOMETRIE DES CULEES)"/>
    <s v="GITEC"/>
    <s v="B0 (FDM - VIAD"/>
    <s v="B0"/>
    <s v="FDM"/>
    <n v="1"/>
    <s v="DIF_002115"/>
    <s v="DPDTE-B-047"/>
    <m/>
    <x v="0"/>
    <e v="#N/A"/>
    <x v="0"/>
    <n v="1"/>
  </r>
  <r>
    <d v="2018-09-06T00:00:00"/>
    <s v="GIEXT-ONF01-A1 (PPSPS ONF - DEBOISEMENT)"/>
    <s v="GIEXT"/>
    <s v="A1 (PPSPS ONF "/>
    <s v="A1"/>
    <s v="PPS"/>
    <s v=""/>
    <s v="DIF_002116"/>
    <s v="DPQSE-B-021"/>
    <m/>
    <x v="8"/>
    <d v="2018-09-12T00:00:00"/>
    <x v="0"/>
    <n v="1"/>
  </r>
  <r>
    <d v="2018-09-06T00:00:00"/>
    <s v="GIMAT-E2671-A0 (OHA 02140 - PLAN D'ARMATURES DES ANNEAUX COURANTS)"/>
    <s v="GIMAT"/>
    <s v="A0 (OHA 02140 "/>
    <s v="A0"/>
    <s v="PAR"/>
    <s v=""/>
    <s v="DIF_002118"/>
    <s v="DPDTE-B-028"/>
    <m/>
    <x v="8"/>
    <d v="2018-09-19T00:00:00"/>
    <x v="0"/>
    <n v="1"/>
  </r>
  <r>
    <d v="2018-09-07T00:00:00"/>
    <s v="GITER-AF040-A0 (DAF - TOUT VENANT 0/40MM POUR CDF DE RETABLISSEMENT ROUTIER - GRAVIERES ALSACE LORRAINE, SITE D'HOERDT)"/>
    <s v="GITER"/>
    <s v="A0 (DAF - TOUT"/>
    <s v="A0"/>
    <s v="DAF"/>
    <n v="1"/>
    <s v="DIF_002120"/>
    <s v="DPQSE-B-012"/>
    <m/>
    <x v="12"/>
    <d v="2018-09-20T00:00:00"/>
    <x v="0"/>
    <n v="1"/>
  </r>
  <r>
    <d v="2018-09-07T00:00:00"/>
    <s v="GITER-AF039-A0 (DAF - TOUT VENANT 0/40MM POUR SUBSTITUTION, CORPS DE REBLAI ET PISTES - GRAVIERES ALSACE LORRAINE, SITE D'HOERDT)"/>
    <s v="GITER"/>
    <s v="A0 (DAF - TOUT"/>
    <s v="A0"/>
    <s v="DAF"/>
    <n v="1"/>
    <s v="DIF_002119"/>
    <s v="DPQSE-B-012"/>
    <m/>
    <x v="12"/>
    <d v="2018-09-20T00:00:00"/>
    <x v="0"/>
    <n v="1"/>
  </r>
  <r>
    <d v="2018-09-07T00:00:00"/>
    <s v="GISET-H4090-A1 (PPF 01122)"/>
    <s v="GISET"/>
    <s v="A1 (PPF 01122)"/>
    <s v="A1"/>
    <s v="DOS"/>
    <s v=""/>
    <s v="DIF_002122"/>
    <m/>
    <m/>
    <x v="0"/>
    <e v="#N/A"/>
    <x v="0"/>
    <n v="1"/>
  </r>
  <r>
    <d v="2018-09-07T00:00:00"/>
    <s v="GITEC-MO048-B0 (FDM - PREFABRICATION DU OHA 01989)"/>
    <s v="GITEC"/>
    <s v="B0 (FDM - PREF"/>
    <s v="B0"/>
    <s v="FDM"/>
    <n v="1"/>
    <s v="DIF_002123"/>
    <m/>
    <m/>
    <x v="0"/>
    <e v="#N/A"/>
    <x v="0"/>
    <n v="1"/>
  </r>
  <r>
    <d v="2018-09-07T00:00:00"/>
    <s v="GIGCL-PE004-A1 (PES - RECEPAGE DES PIEUX)"/>
    <s v="GIGCL"/>
    <s v="A1 (PES - RECE"/>
    <s v="A1"/>
    <s v="PES"/>
    <s v=""/>
    <s v="DIF_002124"/>
    <m/>
    <m/>
    <x v="0"/>
    <e v="#N/A"/>
    <x v="0"/>
    <n v="1"/>
  </r>
  <r>
    <d v="2018-09-07T00:00:00"/>
    <s v="GIGCL-PE200-A1 (PES - REALISATION DES SEMELLES)"/>
    <s v="GIGCL"/>
    <s v="A1 (PES - REAL"/>
    <s v="A1"/>
    <s v="PES"/>
    <s v=""/>
    <s v="DIF_002125"/>
    <m/>
    <m/>
    <x v="0"/>
    <e v="#N/A"/>
    <x v="0"/>
    <n v="1"/>
  </r>
  <r>
    <d v="2018-09-07T00:00:00"/>
    <s v="GITEC-HM002-A0 (NDC DALOT 1M x 0,70M)"/>
    <s v="GITEC"/>
    <s v="A0 (NDC DALOT "/>
    <s v="A0"/>
    <s v="NDC"/>
    <s v=""/>
    <s v="DIF_002128"/>
    <m/>
    <m/>
    <x v="0"/>
    <e v="#N/A"/>
    <x v="0"/>
    <n v="1"/>
  </r>
  <r>
    <d v="2018-09-07T00:00:00"/>
    <s v="GITEC-HM003-A0 (NDC DALOT 3M x 2,50M)"/>
    <s v="GITEC"/>
    <s v="A0 (NDC DALOT "/>
    <s v="A0"/>
    <s v="NDC"/>
    <s v=""/>
    <s v="DIF_002129"/>
    <m/>
    <m/>
    <x v="0"/>
    <e v="#N/A"/>
    <x v="0"/>
    <n v="1"/>
  </r>
  <r>
    <d v="2018-09-07T00:00:00"/>
    <s v="GIGCL-PE005-B0 (PES - RECEPTION DES PIECES PREFABRIQUEES)"/>
    <s v="GIGCL"/>
    <s v="B0 (PES - RECE"/>
    <s v="B0"/>
    <s v="PES"/>
    <s v=""/>
    <s v="DIF_002130"/>
    <m/>
    <m/>
    <x v="0"/>
    <e v="#N/A"/>
    <x v="0"/>
    <n v="1"/>
  </r>
  <r>
    <d v="2018-09-10T00:00:00"/>
    <s v="GISEN-E0802-A0 (PIF 00224 - NOTE DE MODELISATION ET DDC)"/>
    <s v="GISEN"/>
    <s v="A0 (PIF 00224 "/>
    <s v="A0"/>
    <s v="NDC"/>
    <s v=""/>
    <s v="DIF_002132"/>
    <m/>
    <m/>
    <x v="0"/>
    <e v="#N/A"/>
    <x v="0"/>
    <n v="1"/>
  </r>
  <r>
    <d v="2018-09-10T00:00:00"/>
    <s v="GIMAT-E1263-A1 (PIF 00557 - PLAN DE COFFRAGE DES ANNEAUX D'EXTREMITES)"/>
    <s v="GIMAT"/>
    <s v="A1 (PIF 00557 "/>
    <s v="A1"/>
    <s v="PCO"/>
    <s v=""/>
    <s v="DIF_002133"/>
    <m/>
    <m/>
    <x v="0"/>
    <e v="#N/A"/>
    <x v="0"/>
    <n v="1"/>
  </r>
  <r>
    <d v="2018-09-10T00:00:00"/>
    <s v="GIMAT-E1271-A1 (PIF 00557 - PLAN D'ARMATURES DES ANNEAUX COURANTS)"/>
    <s v="GIMAT"/>
    <s v="A1 (PIF 00557 "/>
    <s v="A1"/>
    <s v="PAR"/>
    <s v=""/>
    <s v="DIF_002134"/>
    <m/>
    <m/>
    <x v="0"/>
    <e v="#N/A"/>
    <x v="0"/>
    <n v="1"/>
  </r>
  <r>
    <d v="2018-09-10T00:00:00"/>
    <s v="GIMAT-E1272-A1 (PIF 00557 - PLAN D'ARMATURES DES ANNEAUX D'EXTREMITES)"/>
    <s v="GIMAT"/>
    <s v="A1 (PIF 00557 "/>
    <s v="A1"/>
    <s v="PAR"/>
    <s v=""/>
    <s v="DIF_002134"/>
    <m/>
    <m/>
    <x v="0"/>
    <e v="#N/A"/>
    <x v="0"/>
    <n v="1"/>
  </r>
  <r>
    <d v="2018-09-10T00:00:00"/>
    <s v="GIDCB-E2110-B1 (PSP 01428 - IMPLANTATION - VUE EN PLAN - COUPE LONGITUDINALE)"/>
    <s v="GIDCB"/>
    <s v="B1 (PSP 01428 "/>
    <s v="B1"/>
    <s v="PIM"/>
    <s v=""/>
    <s v="DIF_002135"/>
    <m/>
    <m/>
    <x v="0"/>
    <e v="#N/A"/>
    <x v="0"/>
    <n v="1"/>
  </r>
  <r>
    <d v="2018-09-10T00:00:00"/>
    <s v="GIDCB-E2111-B1 (PSP 01428 - COUPE TRANSVERSALE ET DETAILS)"/>
    <s v="GIDCB"/>
    <s v="B1 (PSP 01428 "/>
    <s v="B1"/>
    <s v="PCO"/>
    <s v=""/>
    <s v="DIF_002135"/>
    <m/>
    <m/>
    <x v="0"/>
    <e v="#N/A"/>
    <x v="0"/>
    <n v="1"/>
  </r>
  <r>
    <d v="2018-09-10T00:00:00"/>
    <s v="GIDCB-E2112-B1 (PSP 01428 - COFFRAGE DE LA CULEE C1)"/>
    <s v="GIDCB"/>
    <s v="B1 (PSP 01428 "/>
    <s v="B1"/>
    <s v="PCO"/>
    <s v=""/>
    <s v="DIF_002135"/>
    <m/>
    <m/>
    <x v="0"/>
    <e v="#N/A"/>
    <x v="0"/>
    <n v="1"/>
  </r>
  <r>
    <d v="2018-09-10T00:00:00"/>
    <s v="GIDCB-E2113-B1 (PSP 01428 - COFFRAGE DE LA PILE P2)"/>
    <s v="GIDCB"/>
    <s v="B1 (PSP 01428 "/>
    <s v="B1"/>
    <s v="PCO"/>
    <s v=""/>
    <s v="DIF_002135"/>
    <m/>
    <m/>
    <x v="0"/>
    <e v="#N/A"/>
    <x v="0"/>
    <n v="1"/>
  </r>
  <r>
    <d v="2018-09-10T00:00:00"/>
    <s v="GIDCB-E2114-B1 (PSP 01428 - COFFRAGE DE LA CULEE C3)"/>
    <s v="GIDCB"/>
    <s v="B1 (PSP 01428 "/>
    <s v="B1"/>
    <s v="PCO"/>
    <s v=""/>
    <s v="DIF_002135"/>
    <m/>
    <m/>
    <x v="0"/>
    <e v="#N/A"/>
    <x v="0"/>
    <n v="1"/>
  </r>
  <r>
    <d v="2018-09-10T00:00:00"/>
    <s v="GCLAB-R0404-A0 (MODALITES DE REUTILISATION DE MATERIEUX ISSUS DE LA DEMOLITION DES CHAUSSEES EXISTANTES)"/>
    <s v="GCLAB"/>
    <s v="A0 (MODALITES "/>
    <s v="A0"/>
    <s v="NTC"/>
    <s v=""/>
    <s v="DIF_002136"/>
    <m/>
    <m/>
    <x v="0"/>
    <e v="#N/A"/>
    <x v="0"/>
    <n v="1"/>
  </r>
  <r>
    <d v="2018-09-11T00:00:00"/>
    <s v="DPDTE-00017-B0 (FDM - BIODUC ET GARDE-CORPS DE SERVICE)"/>
    <s v="DPDTE"/>
    <s v="B0 (FDM - BIOD"/>
    <s v="B0"/>
    <s v="FDM"/>
    <n v="1"/>
    <s v="DIF_002138"/>
    <m/>
    <m/>
    <x v="0"/>
    <e v="#N/A"/>
    <x v="0"/>
    <n v="1"/>
  </r>
  <r>
    <d v="2018-09-11T00:00:00"/>
    <s v="DPDTE-00016-B0 (FDM - DISPOSITIF DE RETENU DES PALISSADES)"/>
    <s v="DPDTE"/>
    <s v="B0 (FDM - DISP"/>
    <s v="B0"/>
    <s v="FDM"/>
    <n v="1"/>
    <s v="DIF_002137"/>
    <m/>
    <m/>
    <x v="0"/>
    <e v="#N/A"/>
    <x v="0"/>
    <n v="1"/>
  </r>
  <r>
    <d v="2018-09-12T00:00:00"/>
    <s v="GISBP-E0577-A0 (VIADUC DE LA BRUCHE - ARMATURES DES PIEUX PILE P3)"/>
    <s v="GISBP"/>
    <s v="A0 (VIADUC DE "/>
    <s v="A0"/>
    <s v="PAR"/>
    <s v=""/>
    <s v="DIF_002139"/>
    <m/>
    <m/>
    <x v="0"/>
    <e v="#N/A"/>
    <x v="0"/>
    <n v="1"/>
  </r>
  <r>
    <d v="2018-09-12T00:00:00"/>
    <s v="GISBP-E0572-A0 (VIADUC DE LA BRUCHE - SOLLICITATIONS ET FERRAILLAGE PIEUX PILE P3)"/>
    <s v="GISBP"/>
    <s v="A0 (VIADUC DE "/>
    <s v="A0"/>
    <s v="NDC"/>
    <s v=""/>
    <s v="DIF_002139"/>
    <m/>
    <m/>
    <x v="0"/>
    <e v="#N/A"/>
    <x v="0"/>
    <n v="1"/>
  </r>
  <r>
    <d v="2018-09-12T00:00:00"/>
    <s v="GISBP-E0573-A0 (VIADUC DE LA BRUCHE - SOLLICITATIONS ET FERRAILLAGE PIEUX PILE P4)"/>
    <s v="GISBP"/>
    <s v="A0 (VIADUC DE "/>
    <s v="A0"/>
    <s v="NDC"/>
    <s v=""/>
    <s v="DIF_002140"/>
    <m/>
    <m/>
    <x v="0"/>
    <e v="#N/A"/>
    <x v="0"/>
    <n v="1"/>
  </r>
  <r>
    <d v="2018-09-12T00:00:00"/>
    <s v="GISBP-E0578-A0 (VIADUC DE LA BRUCHE - ARMATURES DES PIEUX PILE P4)"/>
    <s v="GISBP"/>
    <s v="A0 (VIADUC DE "/>
    <s v="A0"/>
    <s v="PAR"/>
    <s v=""/>
    <s v="DIF_002140"/>
    <m/>
    <m/>
    <x v="0"/>
    <e v="#N/A"/>
    <x v="0"/>
    <n v="1"/>
  </r>
  <r>
    <d v="2018-09-12T00:00:00"/>
    <s v="GISBP-E0580-A0 (VIADUC DE LA BRUCHE - ARMATURES DES PIEUX PILE P6)"/>
    <s v="GISBP"/>
    <s v="A0 (VIADUC DE "/>
    <s v="A0"/>
    <s v="PAR"/>
    <s v=""/>
    <s v="DIF_002141"/>
    <m/>
    <m/>
    <x v="0"/>
    <e v="#N/A"/>
    <x v="0"/>
    <n v="1"/>
  </r>
  <r>
    <d v="2018-09-12T00:00:00"/>
    <s v="GISBP-E0575-A0 (VIADUC DE LA BRUCHE - SOLLICITATIONS ET FERRAILLAGE PIEUX PILE P6)"/>
    <s v="GISBP"/>
    <s v="A0 (VIADUC DE "/>
    <s v="A0"/>
    <s v="NDC"/>
    <s v=""/>
    <s v="DIF_002141"/>
    <m/>
    <m/>
    <x v="0"/>
    <e v="#N/A"/>
    <x v="0"/>
    <n v="1"/>
  </r>
  <r>
    <d v="2018-09-12T00:00:00"/>
    <s v="GISET-B2800-A0 (BLOC TECHNIQUE CULEE C1 - PSP 01428 - RD228)"/>
    <s v="GISET"/>
    <s v="A0 (BLOC TECHN"/>
    <s v="A0"/>
    <s v="DOS"/>
    <s v=""/>
    <s v="DIF_002142"/>
    <m/>
    <m/>
    <x v="0"/>
    <e v="#N/A"/>
    <x v="0"/>
    <n v="1"/>
  </r>
  <r>
    <d v="2018-09-12T00:00:00"/>
    <s v="GISET-H2275-A1 (OTA 01182 - 1/4 DE CONE)"/>
    <s v="GISET"/>
    <s v="A1 (OTA 01182 "/>
    <s v="A1"/>
    <s v="DOS"/>
    <s v=""/>
    <s v="DIF_002143"/>
    <m/>
    <m/>
    <x v="0"/>
    <e v="#N/A"/>
    <x v="0"/>
    <n v="1"/>
  </r>
  <r>
    <d v="2018-09-12T00:00:00"/>
    <s v="GISET-H2280-A1 (OTA 01181 - 1/4 DE CONE)"/>
    <s v="GISET"/>
    <s v="A1 (OTA 01181 "/>
    <s v="A1"/>
    <s v="DOS"/>
    <s v=""/>
    <s v="DIF_002144"/>
    <m/>
    <m/>
    <x v="0"/>
    <e v="#N/A"/>
    <x v="0"/>
    <n v="1"/>
  </r>
  <r>
    <d v="2018-09-12T00:00:00"/>
    <s v="GISET-H4150-A1 (PPF 01470)"/>
    <s v="GISET"/>
    <s v="A1 (PPF 01470)"/>
    <s v="A1"/>
    <s v="DOS"/>
    <s v=""/>
    <s v="DIF_002145"/>
    <m/>
    <m/>
    <x v="0"/>
    <e v="#N/A"/>
    <x v="0"/>
    <n v="1"/>
  </r>
  <r>
    <d v="2018-09-12T00:00:00"/>
    <s v="GISEN-E2520-A0 (PSP 01966 - IMPLANTATION - VUE EN PLAN - COUPE LONGITUDINALE)"/>
    <s v="GISEN"/>
    <s v="A0 (PSP 01966 "/>
    <s v="A0"/>
    <s v="PIM"/>
    <s v=""/>
    <s v="DIF_002147"/>
    <m/>
    <m/>
    <x v="0"/>
    <e v="#N/A"/>
    <x v="0"/>
    <n v="1"/>
  </r>
  <r>
    <d v="2018-09-12T00:00:00"/>
    <s v="GISEN-E2521-A0 (PSP 01966 - COUPE TRANSVERSALE - DETAILS)"/>
    <s v="GISEN"/>
    <s v="A0 (PSP 01966 "/>
    <s v="A0"/>
    <s v="PCO"/>
    <s v=""/>
    <s v="DIF_002147"/>
    <m/>
    <m/>
    <x v="0"/>
    <e v="#N/A"/>
    <x v="0"/>
    <n v="1"/>
  </r>
  <r>
    <d v="2018-09-13T00:00:00"/>
    <s v="GIGCL-PE301-A0 (PES - APPUI CENTRAL DU PONT PROVISOIRE DE LA BRUCHE)"/>
    <s v="GIGCL"/>
    <s v="A0 (PES - APPU"/>
    <s v="A0"/>
    <s v="PES"/>
    <s v=""/>
    <s v="DIF_002151"/>
    <m/>
    <m/>
    <x v="0"/>
    <e v="#N/A"/>
    <x v="0"/>
    <n v="1"/>
  </r>
  <r>
    <d v="2018-09-13T00:00:00"/>
    <s v="GISET-D1108-A0 (PLANCHE 12 - ASSAINISSEMENT PROFIL EN LONG SENS 2 - DU PK 11+000 AU PK 11+800)"/>
    <s v="GISET"/>
    <s v="A0 (PLANCHE 12"/>
    <s v="A0"/>
    <s v="PLO"/>
    <s v=""/>
    <s v="DIF_002155"/>
    <m/>
    <m/>
    <x v="0"/>
    <e v="#N/A"/>
    <x v="0"/>
    <n v="1"/>
  </r>
  <r>
    <d v="2018-09-13T00:00:00"/>
    <s v="GISET-D1107-A0 (PLANCHE 12 - ASSAINISSEMENT PROFIL EN LONG SENS 1 - DU PK 11+000 AU PK 11+800)"/>
    <s v="GISET"/>
    <s v="A0 (PLANCHE 12"/>
    <s v="A0"/>
    <s v="PLO"/>
    <s v=""/>
    <s v="DIF_002155"/>
    <m/>
    <m/>
    <x v="0"/>
    <e v="#N/A"/>
    <x v="0"/>
    <n v="1"/>
  </r>
  <r>
    <d v="2018-09-13T00:00:00"/>
    <s v="GISET-D1106-A0 (PLANCHE 12 - LISTAGES ASSAINISSEMENT - DU PK 11+000 AU PK 11+800)"/>
    <s v="GISET"/>
    <s v="A0 (PLANCHE 12"/>
    <s v="A0"/>
    <s v="PIM"/>
    <s v=""/>
    <s v="DIF_002155"/>
    <m/>
    <m/>
    <x v="0"/>
    <e v="#N/A"/>
    <x v="0"/>
    <n v="1"/>
  </r>
  <r>
    <d v="2018-09-13T00:00:00"/>
    <s v="GISET-D1104-A0 (PLANCHE 12 - LISTAGES GEOMETRIQUES - DU PK 11+000 AU PK 11+800)"/>
    <s v="GISET"/>
    <s v="A0 (PLANCHE 12"/>
    <s v="A0"/>
    <s v="PIM"/>
    <s v=""/>
    <s v="DIF_002155"/>
    <m/>
    <m/>
    <x v="0"/>
    <e v="#N/A"/>
    <x v="0"/>
    <n v="1"/>
  </r>
  <r>
    <d v="2018-09-13T00:00:00"/>
    <s v="GISET-D1103-A0 (PLANCHE 12 - PROFILS EN TRAVERS - DU PK 11+000 AU PK 11+800)"/>
    <s v="GISET"/>
    <s v="A0 (PLANCHE 12"/>
    <s v="A0"/>
    <s v="PTR"/>
    <s v=""/>
    <s v="DIF_002155"/>
    <m/>
    <m/>
    <x v="0"/>
    <e v="#N/A"/>
    <x v="0"/>
    <n v="1"/>
  </r>
  <r>
    <d v="2018-09-13T00:00:00"/>
    <s v="GISET-D1101-A0 (PLANCHE 12 - VUE EN PLAN - DU PK 11+000 AU PK 11+800)"/>
    <s v="GISET"/>
    <s v="A0 (PLANCHE 12"/>
    <s v="A0"/>
    <s v="PEN"/>
    <s v=""/>
    <s v="DIF_002155"/>
    <m/>
    <m/>
    <x v="0"/>
    <e v="#N/A"/>
    <x v="0"/>
    <n v="1"/>
  </r>
  <r>
    <d v="2018-09-13T00:00:00"/>
    <s v="GISET-H2380-A2 (OTA 01368)"/>
    <s v="GISET"/>
    <s v="A2 (OTA 01368)"/>
    <s v="A2"/>
    <s v="DOS"/>
    <s v=""/>
    <s v="DIF_002156"/>
    <m/>
    <m/>
    <x v="0"/>
    <e v="#N/A"/>
    <x v="0"/>
    <n v="1"/>
  </r>
  <r>
    <d v="2018-09-13T00:00:00"/>
    <s v="GISET-H4140-A0 (PPFR 14281)"/>
    <s v="GISET"/>
    <s v="A0 (PPFR 14281"/>
    <s v="A0"/>
    <s v="DOS"/>
    <s v=""/>
    <s v="DIF_002157"/>
    <m/>
    <m/>
    <x v="0"/>
    <e v="#N/A"/>
    <x v="0"/>
    <n v="1"/>
  </r>
  <r>
    <d v="2018-09-13T00:00:00"/>
    <s v="GISET-H4145-A1 (PPFR 14282)"/>
    <s v="GISET"/>
    <s v="A1 (PPFR 14282"/>
    <s v="A1"/>
    <s v="DOS"/>
    <s v=""/>
    <s v="DIF_002158"/>
    <m/>
    <m/>
    <x v="0"/>
    <e v="#N/A"/>
    <x v="0"/>
    <n v="1"/>
  </r>
  <r>
    <d v="2018-09-13T00:00:00"/>
    <s v="GISET-H1020-A1 (OHA 01948)"/>
    <s v="GISET"/>
    <s v="A1 (OHA 01948)"/>
    <s v="A1"/>
    <s v="DOS"/>
    <s v=""/>
    <s v="DIF_002159"/>
    <m/>
    <m/>
    <x v="0"/>
    <e v="#N/A"/>
    <x v="0"/>
    <n v="1"/>
  </r>
  <r>
    <d v="2018-09-13T00:00:00"/>
    <s v="GIGCL-AF078-B0 (DAF - ECARTEUR CONTINU EN FIBROBETON A CROCHET - PLAKA GROUP)"/>
    <s v="GIGCL"/>
    <s v="B0 (DAF - ECAR"/>
    <s v="B0"/>
    <s v="DAF"/>
    <n v="1"/>
    <s v="DIF_002160"/>
    <m/>
    <m/>
    <x v="0"/>
    <e v="#N/A"/>
    <x v="0"/>
    <n v="1"/>
  </r>
  <r>
    <d v="2018-09-13T00:00:00"/>
    <s v="GIWSP-E1600-A1 (OHA 00938 - MEMOIRE GEOTECHNIQUE G3)"/>
    <s v="GIWSP"/>
    <s v="A1 (OHA 00938 "/>
    <s v="A1"/>
    <s v="NTC"/>
    <s v=""/>
    <s v="DIF_002161"/>
    <m/>
    <m/>
    <x v="0"/>
    <e v="#N/A"/>
    <x v="0"/>
    <n v="1"/>
  </r>
  <r>
    <d v="2018-09-14T00:00:00"/>
    <s v="GITEC-MO042-C0 (FDM - PREFABRICATION DU PIF 00514)"/>
    <s v="GITEC"/>
    <s v="C0 (FDM - PREF"/>
    <s v="C0"/>
    <s v="FDM"/>
    <n v="1"/>
    <s v="DIF_002163"/>
    <m/>
    <m/>
    <x v="0"/>
    <e v="#N/A"/>
    <x v="0"/>
    <n v="1"/>
  </r>
  <r>
    <d v="2018-09-14T00:00:00"/>
    <s v="GIEXT-EQI19-B0 (RAPPORT CONVENANCE BETON Q9 - BETONS DE FONDATIONS AVEC STARSOLITHE)"/>
    <s v="GIEXT"/>
    <s v="B0 (RAPPORT CO"/>
    <s v="B0"/>
    <s v="RAP"/>
    <s v=""/>
    <s v="DIF_002164"/>
    <m/>
    <m/>
    <x v="0"/>
    <e v="#N/A"/>
    <x v="0"/>
    <n v="1"/>
  </r>
  <r>
    <d v="2018-09-14T00:00:00"/>
    <s v="GISEN-E0801-A1 (PIF 00224 - NOTE D'HYPOTHESES GENERALES)"/>
    <s v="GISEN"/>
    <s v="A1 (PIF 00224 "/>
    <s v="A1"/>
    <s v="HYP"/>
    <s v=""/>
    <s v="DIF_002165"/>
    <m/>
    <m/>
    <x v="0"/>
    <e v="#N/A"/>
    <x v="0"/>
    <n v="1"/>
  </r>
  <r>
    <d v="2018-09-14T00:00:00"/>
    <s v="GITEC-O0056-A0 (ESSAIS AU FEU TRANCHEE COUVERTE)"/>
    <s v="GITEC"/>
    <s v="A0 (ESSAIS AU "/>
    <s v="A0"/>
    <s v="NTC"/>
    <s v=""/>
    <s v="DIF_002168"/>
    <m/>
    <m/>
    <x v="0"/>
    <e v="#N/A"/>
    <x v="0"/>
    <n v="1"/>
  </r>
  <r>
    <d v="2018-09-14T00:00:00"/>
    <s v="GIGCL-AF505-A0 (DAF - ARMATURES POUR BETON NERSAM 500S / NERSAM 500SNP - SAM SAS (77))"/>
    <s v="GIGCL"/>
    <s v="A0 (DAF - ARMA"/>
    <s v="A0"/>
    <s v="DAF"/>
    <n v="1"/>
    <s v="DIF_002169"/>
    <m/>
    <m/>
    <x v="0"/>
    <e v="#N/A"/>
    <x v="0"/>
    <n v="1"/>
  </r>
  <r>
    <d v="2018-09-14T00:00:00"/>
    <s v="GIGCL-AF506-A0 (DAF - ARMATURES POUR BETON NERSAM 500S / NERSAM 500SNP - SAM SAS (54))"/>
    <s v="GIGCL"/>
    <s v="A0 (DAF - ARMA"/>
    <s v="A0"/>
    <s v="DAF"/>
    <n v="1"/>
    <s v="DIF_002170"/>
    <m/>
    <m/>
    <x v="0"/>
    <e v="#N/A"/>
    <x v="0"/>
    <n v="1"/>
  </r>
  <r>
    <d v="2018-09-14T00:00:00"/>
    <s v="GIGCL-AF507-A0 (DAF - ARMATURES POUR BETON CRELOIS 500S - ITON SEINE (78))"/>
    <s v="GIGCL"/>
    <s v="A0 (DAF - ARMA"/>
    <s v="A0"/>
    <s v="DAF"/>
    <n v="1"/>
    <s v="DIF_002171"/>
    <m/>
    <m/>
    <x v="0"/>
    <e v="#N/A"/>
    <x v="0"/>
    <n v="1"/>
  </r>
  <r>
    <d v="2018-09-14T00:00:00"/>
    <s v="GIGCL-AF508-A0 (DAF - ARMATURES POUR BETON CRELOIS 500S - ALPA (78))"/>
    <s v="GIGCL"/>
    <s v="A0 (DAF - ARMA"/>
    <s v="A0"/>
    <s v="DAF"/>
    <n v="1"/>
    <s v="DIF_002172"/>
    <m/>
    <m/>
    <x v="0"/>
    <e v="#N/A"/>
    <x v="0"/>
    <n v="1"/>
  </r>
  <r>
    <d v="2018-09-18T00:00:00"/>
    <s v="GITEC-GO027-B1 (ORGANISATION LABORATOIRE SGI)"/>
    <s v="GITEC"/>
    <s v="B1 (ORGANISATI"/>
    <s v="B1"/>
    <s v="NOS"/>
    <m/>
    <s v="DIF_002176"/>
    <s v="DPQSE-B-021"/>
    <s v="OL - QPE"/>
    <x v="13"/>
    <d v="2018-09-24T00:00:00"/>
    <x v="1"/>
    <n v="1"/>
  </r>
  <r>
    <d v="2018-09-18T00:00:00"/>
    <s v="GIBEA-E3203-A0 (OHN B0130 ET OHN E0023 - NOTE DE CALCUL DES MURS)"/>
    <s v="GIBEA"/>
    <s v="A0 (OHN B0130 "/>
    <s v="A0"/>
    <s v="NDC"/>
    <m/>
    <s v="DIF_002173"/>
    <s v="DPDTE-B-028"/>
    <s v="OA - INGEROP"/>
    <x v="13"/>
    <d v="2018-10-01T00:00:00"/>
    <x v="1"/>
    <n v="1"/>
  </r>
  <r>
    <d v="2018-09-19T00:00:00"/>
    <s v="GISET-H5120-A0 (BASSIN BAM 01335)"/>
    <s v="GISET"/>
    <s v="A0 (BASSIN BAM"/>
    <s v="A0"/>
    <s v="DOS"/>
    <m/>
    <s v="DIF_002177"/>
    <s v="DPDTE-B-045"/>
    <s v="OL - C"/>
    <x v="14"/>
    <d v="2018-10-02T00:00:00"/>
    <x v="2"/>
    <n v="1"/>
  </r>
  <r>
    <d v="2018-09-19T00:00:00"/>
    <s v="GISET-H5220-A0 (BASSIN BAM 02415)"/>
    <s v="GISET"/>
    <s v="A0 (BASSIN BAM"/>
    <s v="A0"/>
    <s v="DOS"/>
    <m/>
    <s v="DIF_002178"/>
    <s v="DPDTE-B-043"/>
    <s v="OL - N/S"/>
    <x v="14"/>
    <d v="2018-10-02T00:00:00"/>
    <x v="2"/>
    <n v="1"/>
  </r>
  <r>
    <d v="2018-09-19T00:00:00"/>
    <s v="GIWSP-W0047-B0 (R094 - MEMOIRE GEOTECHNIQUE G3)"/>
    <s v="GIWSP"/>
    <s v="B0 (R094 - MEM"/>
    <s v="B0"/>
    <s v="NTC"/>
    <m/>
    <s v="DIF_002179"/>
    <s v="DPDTE-B-025"/>
    <s v="GEOS"/>
    <x v="14"/>
    <d v="2018-10-02T00:00:00"/>
    <x v="2"/>
    <n v="1"/>
  </r>
  <r>
    <d v="2018-09-19T00:00:00"/>
    <s v="GIWSP-W0012-A1 (R071 - MEMOIRE GEOTECHNIQUE G3)"/>
    <s v="GIWSP"/>
    <s v="A1 (R071 - MEM"/>
    <s v="A1"/>
    <s v="NTC"/>
    <m/>
    <s v="DIF_002180"/>
    <s v="DPDTE-B-025"/>
    <s v="GEOS"/>
    <x v="14"/>
    <d v="2018-10-02T00:00:00"/>
    <x v="2"/>
    <n v="1"/>
  </r>
  <r>
    <d v="2018-09-19T00:00:00"/>
    <s v="GCLAB-R0401-A2 (STRUCTURES DE RETABLISSEMENTS DES CHAUSSEES EXISTANTES SUR DOMAINE CD67 ET EMS)"/>
    <s v="GCLAB"/>
    <s v="A2 (STRUCTURES"/>
    <s v="A2"/>
    <s v="NTC"/>
    <m/>
    <s v="DIF_002181"/>
    <s v="DPDTE-B-043"/>
    <s v="OL - N/S"/>
    <x v="14"/>
    <d v="2018-10-02T00:00:00"/>
    <x v="2"/>
    <n v="1"/>
  </r>
  <r>
    <d v="2018-09-19T00:00:00"/>
    <s v="GISET-D0801-A0 (PLANCHE 09 - VUE EN PLAN - DU PK 08+000 AU PK 09+000)"/>
    <s v="GISET"/>
    <s v="A0 (PLANCHE 09"/>
    <s v="A0"/>
    <s v="PEN"/>
    <m/>
    <s v="DIF_002182"/>
    <s v="DPDTE-B-043"/>
    <s v="OL - N/S"/>
    <x v="14"/>
    <d v="2018-10-02T00:00:00"/>
    <x v="2"/>
    <n v="1"/>
  </r>
  <r>
    <d v="2018-09-19T00:00:00"/>
    <s v="GISET-D0803-A0 (PLANCHE 09 - PROFILS EN TRAVERS - DU PK 08+000 AU PK 09+000)"/>
    <s v="GISET"/>
    <s v="A0 (PLANCHE 09"/>
    <s v="A0"/>
    <s v="PTR"/>
    <m/>
    <s v="DIF_002182"/>
    <s v="DPDTE-B-043"/>
    <s v="OL - N/S"/>
    <x v="14"/>
    <d v="2018-10-02T00:00:00"/>
    <x v="2"/>
    <n v="1"/>
  </r>
  <r>
    <d v="2018-09-19T00:00:00"/>
    <s v="GISET-D0804-A0 (PLANCHE 09 - LISTAGES GEOMETRIQUES - DU PK 08+000 AU PK 09+000)"/>
    <s v="GISET"/>
    <s v="A0 (PLANCHE 09"/>
    <s v="A0"/>
    <s v="PIM"/>
    <m/>
    <s v="DIF_002182"/>
    <s v="DPDTE-B-043"/>
    <s v="OL - N/S"/>
    <x v="14"/>
    <d v="2018-10-02T00:00:00"/>
    <x v="2"/>
    <n v="1"/>
  </r>
  <r>
    <d v="2018-09-19T00:00:00"/>
    <s v="GISET-D0806-A0 (PLANCHE 09 - ASSAINISSEMENT LISTING IMPLANTATION - DU PK 08+000 AU PK 09+000)"/>
    <s v="GISET"/>
    <s v="A0 (PLANCHE 09"/>
    <s v="A0"/>
    <s v="PIM"/>
    <m/>
    <s v="DIF_002182"/>
    <s v="DPDTE-B-043"/>
    <s v="OL - N/S"/>
    <x v="14"/>
    <d v="2018-10-02T00:00:00"/>
    <x v="2"/>
    <n v="1"/>
  </r>
  <r>
    <d v="2018-09-19T00:00:00"/>
    <s v="GISET-D0807-A0 (PLANCHE 09 - ASSAINISSEMENT PROFIL EN LONG SENS 1 - DU PK 08+000 AU PK 09+000)"/>
    <s v="GISET"/>
    <s v="A0 (PLANCHE 09"/>
    <s v="A0"/>
    <s v="PLO"/>
    <m/>
    <s v="DIF_002182"/>
    <s v="DPDTE-B-043"/>
    <s v="OL - N/S"/>
    <x v="14"/>
    <d v="2018-10-02T00:00:00"/>
    <x v="2"/>
    <n v="1"/>
  </r>
  <r>
    <d v="2018-09-19T00:00:00"/>
    <s v="GISET-D0808-A0 (PLANCHE 09 - ASSAINISSEMENT PROFIL EN LONG SENS 2 - DU PK 08+000 AU PK 09+000)"/>
    <s v="GISET"/>
    <s v="A0 (PLANCHE 09"/>
    <s v="A0"/>
    <s v="PLO"/>
    <m/>
    <s v="DIF_002182"/>
    <s v="DPDTE-B-043"/>
    <s v="OL - N/S"/>
    <x v="14"/>
    <d v="2018-10-02T00:00:00"/>
    <x v="2"/>
    <n v="1"/>
  </r>
  <r>
    <d v="2018-09-19T00:00:00"/>
    <s v="GISET-H1010-A1 (OHA 01173)"/>
    <s v="GISET"/>
    <s v="A1 (OHA 01173)"/>
    <s v="A1"/>
    <s v="DOS"/>
    <m/>
    <s v="DIF_002183"/>
    <s v="DPDTE-B-045"/>
    <s v="OL - C"/>
    <x v="14"/>
    <d v="2018-10-02T00:00:00"/>
    <x v="2"/>
    <n v="1"/>
  </r>
  <r>
    <d v="2018-09-19T00:00:00"/>
    <s v="GISET-H3070-A1 (OHA 00591 + PPF)"/>
    <s v="GISET"/>
    <s v="A1 (OHA 00591 "/>
    <s v="A1"/>
    <s v="DOS"/>
    <m/>
    <s v="DIF_002184"/>
    <s v="DPDTE-B-043"/>
    <s v="OL - N/S"/>
    <x v="14"/>
    <d v="2018-10-02T00:00:00"/>
    <x v="2"/>
    <n v="1"/>
  </r>
  <r>
    <d v="2018-09-19T00:00:00"/>
    <s v="GISET-H3075-A1 (OHA 00615 + PPF)"/>
    <s v="GISET"/>
    <s v="A1 (OHA 00615 "/>
    <s v="A1"/>
    <s v="DOS"/>
    <m/>
    <s v="DIF_002185"/>
    <s v="DPDTE-B-043"/>
    <s v="OL - N/S"/>
    <x v="14"/>
    <d v="2018-10-02T00:00:00"/>
    <x v="2"/>
    <n v="1"/>
  </r>
  <r>
    <d v="2018-09-19T00:00:00"/>
    <s v="GISET-H4095-A2 (PPF 01141)"/>
    <s v="GISET"/>
    <s v="A2 (PPF 01141)"/>
    <s v="A2"/>
    <s v="DOS"/>
    <m/>
    <s v="DIF_002186"/>
    <s v="DPDTE-B-045"/>
    <s v="OL - C"/>
    <x v="14"/>
    <d v="2018-10-02T00:00:00"/>
    <x v="2"/>
    <n v="1"/>
  </r>
  <r>
    <d v="2018-09-19T00:00:00"/>
    <s v="GISET-H4135-A1 (PPF 01400)"/>
    <s v="GISET"/>
    <s v="A1 (PPF 01400)"/>
    <s v="A1"/>
    <s v="DOS"/>
    <m/>
    <s v="DIF_002187"/>
    <s v="DPDTE-B-045"/>
    <s v="OL - C"/>
    <x v="14"/>
    <d v="2018-10-02T00:00:00"/>
    <x v="2"/>
    <n v="1"/>
  </r>
  <r>
    <d v="2018-09-19T00:00:00"/>
    <s v="GISET-H4160-A1 (PPF 01705)"/>
    <s v="GISET"/>
    <s v="A1 (PPF 01705)"/>
    <s v="A1"/>
    <s v="DOS"/>
    <m/>
    <s v="DIF_002188"/>
    <s v="DPDTE-B-045"/>
    <s v="OL - C"/>
    <x v="14"/>
    <d v="2018-10-02T00:00:00"/>
    <x v="2"/>
    <n v="1"/>
  </r>
  <r>
    <d v="2018-09-19T00:00:00"/>
    <s v="GISET-H4180-A1 (PPF 01995)"/>
    <s v="GISET"/>
    <s v="A1 (PPF 01995)"/>
    <s v="A1"/>
    <s v="DOS"/>
    <m/>
    <s v="DIF_002189"/>
    <s v="DPDTE-B-043"/>
    <s v="OL - N/S"/>
    <x v="14"/>
    <d v="2018-10-02T00:00:00"/>
    <x v="2"/>
    <n v="1"/>
  </r>
  <r>
    <d v="2018-09-19T00:00:00"/>
    <s v="GIMAT-E2051-A0 (OHA 01392 - NOTE D'HYPOTHESES SPECIFIQUES)"/>
    <s v="GIMAT"/>
    <s v="A0 (OHA 01392 "/>
    <s v="A0"/>
    <s v="HYP"/>
    <m/>
    <s v="DIF_002190"/>
    <s v="DPDTE-B-028"/>
    <s v="OA - INGEROP"/>
    <x v="14"/>
    <d v="2018-10-02T00:00:00"/>
    <x v="2"/>
    <n v="1"/>
  </r>
  <r>
    <d v="2018-09-19T00:00:00"/>
    <s v="GIWSP-E2550-A1 (OHA 01989 - MEMOIRE GEOTECHNIQUE G3)"/>
    <s v="GIWSP"/>
    <s v="A1 (OHA 01989 "/>
    <s v="A1"/>
    <s v="NTC"/>
    <m/>
    <s v="DIF_002191"/>
    <s v="DPDTE-B-025"/>
    <s v="GEOS"/>
    <x v="14"/>
    <d v="2018-10-02T00:00:00"/>
    <x v="2"/>
    <n v="1"/>
  </r>
  <r>
    <d v="2018-09-21T00:00:00"/>
    <s v="GITEC-HD003-C0 (ECHANGEUR NORD - BRETELLE E - OHN E0110 - REALISATION D'UN FONCAGE EN PHASE 1 ET DE LA POSE D'UNE BUSE EN PHASE 2)"/>
    <s v="GITEC"/>
    <s v="C0 (ECHANGEUR "/>
    <s v="C0"/>
    <s v="DOS"/>
    <m/>
    <s v="DIF_002192"/>
    <s v="DPDTE-B-044"/>
    <s v="OL - N/S"/>
    <x v="15"/>
    <d v="2018-09-28T00:00:00"/>
    <x v="3"/>
    <n v="1"/>
  </r>
  <r>
    <d v="2018-09-21T00:00:00"/>
    <s v="GITER-AF023-A0 (DAF - CHAUX VIVE CL90Q R4P2 &quot;PROVIACAL ST&quot; - LHOIST, USINE DE DUGNY)"/>
    <s v="GITER"/>
    <s v="A0 (DAF - CHAU"/>
    <s v="A0"/>
    <s v="DAF"/>
    <m/>
    <s v="DIF_002194"/>
    <s v="DPQSE-B-012"/>
    <s v="OL - QPE"/>
    <x v="16"/>
    <d v="2018-10-04T00:00:00"/>
    <x v="4"/>
    <n v="1"/>
  </r>
  <r>
    <d v="2018-09-21T00:00:00"/>
    <s v="GITER-AF043-A0 (DAF - TOUT VENANT 0/40MM - GRAVIERES ALSACE LORRAINE, SITE D'HOERDT)"/>
    <s v="GITER"/>
    <s v="A0 (DAF - TOUT"/>
    <s v="A0"/>
    <s v="DAF"/>
    <m/>
    <s v="DIF_002195"/>
    <s v="DPQSE-B-012"/>
    <s v="OL - QPE"/>
    <x v="16"/>
    <d v="2018-10-04T00:00:00"/>
    <x v="4"/>
    <n v="1"/>
  </r>
  <r>
    <d v="2018-09-21T00:00:00"/>
    <s v="GIECM-E0332-A1 (VIADUC DE VENDENHEIM - TABLIER SUD - ENSEMBLE - GEOMETRIE)"/>
    <s v="GIECM"/>
    <s v="A1 (VIADUC DE "/>
    <s v="A1"/>
    <s v="PCM"/>
    <m/>
    <s v="DIF_002197"/>
    <s v="DPDTE-B-030"/>
    <s v="OA - CBDI"/>
    <x v="15"/>
    <d v="2018-10-04T00:00:00"/>
    <x v="5"/>
    <n v="1"/>
  </r>
  <r>
    <d v="2018-09-21T00:00:00"/>
    <s v="GIECM-E0333-A1 (VIADUC DE VENDENHEIM - TABLIER SUD - REPARTITION MATIERE LONGITUDINALE - REPERAGE)"/>
    <s v="GIECM"/>
    <s v="A1 (VIADUC DE "/>
    <s v="A1"/>
    <s v="PCM"/>
    <m/>
    <s v="DIF_002197"/>
    <s v="DPDTE-B-030"/>
    <s v="OA - CBDI"/>
    <x v="15"/>
    <d v="2018-10-04T00:00:00"/>
    <x v="5"/>
    <n v="1"/>
  </r>
  <r>
    <d v="2018-09-21T00:00:00"/>
    <s v="GIECM-E0334-A1 (VIADUC DE VENDENHEIM - TABLIER SUD - REPARTITION MATIERE - ELEMENTS TRANSVERSAUX)"/>
    <s v="GIECM"/>
    <s v="A1 (VIADUC DE "/>
    <s v="A1"/>
    <s v="PCM"/>
    <m/>
    <s v="DIF_002197"/>
    <s v="DPDTE-B-030"/>
    <s v="OA - CBDI"/>
    <x v="15"/>
    <d v="2018-10-04T00:00:00"/>
    <x v="5"/>
    <n v="1"/>
  </r>
  <r>
    <d v="2018-09-21T00:00:00"/>
    <s v="GIECM-E0335-B0 (VIADUC DE VENDENHEIM - TABLIER SUD - CONTROLE SOUDURES ATELIER ET CHANTIER)"/>
    <s v="GIECM"/>
    <s v="B0 (VIADUC DE "/>
    <s v="B0"/>
    <s v="PCM"/>
    <m/>
    <s v="DIF_002197"/>
    <s v="DPDTE-B-030"/>
    <s v="OA - CBDI"/>
    <x v="15"/>
    <d v="2018-10-04T00:00:00"/>
    <x v="5"/>
    <n v="1"/>
  </r>
  <r>
    <d v="2018-09-21T00:00:00"/>
    <s v="GIECM-E0336-B0 (VIADUC DE VENDENHEIM - TABLIER SUD - CAHIER DE PREPARATION DES BORDS A SOUDER)"/>
    <s v="GIECM"/>
    <s v="B0 (VIADUC DE "/>
    <s v="B0"/>
    <s v="PCM"/>
    <m/>
    <s v="DIF_002197"/>
    <s v="DPDTE-B-030"/>
    <s v="OA - CBDI"/>
    <x v="15"/>
    <d v="2018-10-04T00:00:00"/>
    <x v="5"/>
    <n v="1"/>
  </r>
  <r>
    <d v="2018-09-21T00:00:00"/>
    <s v="GIECM-E0346-B0 (VIADUC DE VENDENHEIM - TABLIER SUD - CONNEXION HOURDIS SUPERIEUR)"/>
    <s v="GIECM"/>
    <s v="B0 (VIADUC DE "/>
    <s v="B0"/>
    <s v="PCM"/>
    <m/>
    <s v="DIF_002197"/>
    <s v="DPDTE-B-030"/>
    <s v="OA - CBDI"/>
    <x v="15"/>
    <d v="2018-10-04T00:00:00"/>
    <x v="5"/>
    <n v="1"/>
  </r>
  <r>
    <d v="2018-09-21T00:00:00"/>
    <s v="GIWSP-W0021-A1 (R252 - MEMOIRE GEOTECHNIQUE G3)"/>
    <s v="GIWSP"/>
    <s v="A1 (R252 - MEM"/>
    <s v="A1"/>
    <s v="NTC"/>
    <m/>
    <s v="DIF_002198"/>
    <s v="DPDTE-B-025"/>
    <s v="GEOS"/>
    <x v="15"/>
    <d v="2018-10-04T00:00:00"/>
    <x v="5"/>
    <n v="1"/>
  </r>
  <r>
    <d v="2018-09-21T00:00:00"/>
    <s v="GISET-H1500-A1 (OLA 12350)"/>
    <s v="GISET"/>
    <s v="A1 (OLA 12350)"/>
    <s v="A1"/>
    <s v="DOS"/>
    <m/>
    <s v="DIF_002200"/>
    <s v="DPDTE-B-045"/>
    <s v="OL - C"/>
    <x v="15"/>
    <d v="2018-10-04T00:00:00"/>
    <x v="5"/>
    <n v="1"/>
  </r>
  <r>
    <d v="2018-09-21T00:00:00"/>
    <s v="GISET-H3085-A1 (OHA 01434 + PPF)"/>
    <s v="GISET"/>
    <s v="A1 (OHA 01434 "/>
    <s v="A1"/>
    <s v="DOS"/>
    <m/>
    <s v="DIF_002201"/>
    <s v="DPDTE-B-045"/>
    <s v="OL - C"/>
    <x v="15"/>
    <d v="2018-10-04T00:00:00"/>
    <x v="5"/>
    <n v="1"/>
  </r>
  <r>
    <d v="2018-09-21T00:00:00"/>
    <s v="GISET-H4120-A2 (PPF C0058)"/>
    <s v="GISET"/>
    <s v="A2 (PPF C0058)"/>
    <s v="A2"/>
    <s v="DOS"/>
    <m/>
    <s v="DIF_002202"/>
    <s v="DPDTE-B-045"/>
    <s v="OL - C"/>
    <x v="15"/>
    <d v="2018-10-04T00:00:00"/>
    <x v="5"/>
    <n v="1"/>
  </r>
  <r>
    <d v="2018-09-21T00:00:00"/>
    <s v="GISET-H3080-A1 (OHA 00870 + PPF)"/>
    <s v="GISET"/>
    <s v="A1 (OHA 00870 "/>
    <s v="A1"/>
    <s v="DOS"/>
    <m/>
    <s v="DIF_002203"/>
    <s v="DPDTE-B-043"/>
    <s v="OL - N/S"/>
    <x v="15"/>
    <d v="2018-10-04T00:00:00"/>
    <x v="5"/>
    <n v="1"/>
  </r>
  <r>
    <d v="2018-09-21T00:00:00"/>
    <s v="GISET-H0110-A1 (OHR 18454)"/>
    <s v="GISET"/>
    <s v="A1 (OHR 18454)"/>
    <s v="A1"/>
    <s v="DOS"/>
    <m/>
    <s v="DIF_002204"/>
    <s v="DPDTE-B-043"/>
    <s v="OL - N/S"/>
    <x v="15"/>
    <d v="2018-10-04T00:00:00"/>
    <x v="5"/>
    <n v="1"/>
  </r>
  <r>
    <d v="2018-09-21T00:00:00"/>
    <s v="GIMAT-E2672-B0 (OHA 02140 - PLAN D'ARMATURES DES ANNEAUX D'EXTREMITES)"/>
    <s v="GIMAT"/>
    <s v="B0 (OHA 02140 "/>
    <s v="B0"/>
    <s v="PAR"/>
    <m/>
    <s v="DIF_002207"/>
    <s v="DPDTE-B-032"/>
    <s v="OA - INGEROP"/>
    <x v="15"/>
    <d v="2018-09-28T00:00:00"/>
    <x v="5"/>
    <n v="1"/>
  </r>
  <r>
    <d v="2018-09-21T00:00:00"/>
    <s v="GISEN-E2522-A1 (PSP 01966 - RADIER - COFFRAGE)"/>
    <s v="GISEN"/>
    <s v="A1 (PSP 01966 "/>
    <s v="A1"/>
    <s v="PCO"/>
    <m/>
    <s v="DIF_002208"/>
    <s v="DPDTE-B-028"/>
    <s v="OA - INGEROP"/>
    <x v="15"/>
    <d v="2018-10-04T00:00:00"/>
    <x v="5"/>
    <n v="1"/>
  </r>
  <r>
    <d v="2018-09-21T00:00:00"/>
    <s v="GISEN-E2523-A1 (PSP 01966 - ELEVATION PIEDROITS C1 ET P2 - COFFRAGE)"/>
    <s v="GISEN"/>
    <s v="A1 (PSP 01966 "/>
    <s v="A1"/>
    <s v="PCO"/>
    <m/>
    <s v="DIF_002208"/>
    <s v="DPDTE-B-028"/>
    <s v="OA - INGEROP"/>
    <x v="15"/>
    <d v="2018-10-04T00:00:00"/>
    <x v="5"/>
    <n v="1"/>
  </r>
  <r>
    <d v="2018-09-21T00:00:00"/>
    <s v="GISEN-E2524-A1 (PSP 01966 - ELEVATION PIEDROIT C3 - COFFRAGE)"/>
    <s v="GISEN"/>
    <s v="A1 (PSP 01966 "/>
    <s v="A1"/>
    <s v="PCO"/>
    <m/>
    <s v="DIF_002208"/>
    <s v="DPDTE-B-028"/>
    <s v="OA - INGEROP"/>
    <x v="15"/>
    <d v="2018-10-04T00:00:00"/>
    <x v="5"/>
    <n v="1"/>
  </r>
  <r>
    <d v="2018-09-21T00:00:00"/>
    <s v="GISEN-E2525-A1 (PSP 01966 - VUE EN PLAN TABLIER - COFFRAGE)"/>
    <s v="GISEN"/>
    <s v="A1 (PSP 01966 "/>
    <s v="A1"/>
    <s v="PCO"/>
    <m/>
    <s v="DIF_002208"/>
    <s v="DPDTE-B-028"/>
    <s v="OA - INGEROP"/>
    <x v="15"/>
    <d v="2018-10-04T00:00:00"/>
    <x v="5"/>
    <n v="1"/>
  </r>
  <r>
    <d v="2018-09-21T00:00:00"/>
    <s v="GCSAE-00003-B0 (PES - SAERT - POSE DE SIGNALISATION TEMPORAIRE)"/>
    <s v="GCSAE"/>
    <s v="B0 (PES - SAER"/>
    <s v="B0"/>
    <s v="PES"/>
    <m/>
    <s v="DIF_002209"/>
    <s v="DPQSE-B-022"/>
    <s v="OL - QPE"/>
    <x v="17"/>
    <d v="2018-09-28T00:00:00"/>
    <x v="6"/>
    <n v="1"/>
  </r>
  <r>
    <d v="2018-09-25T00:00:00"/>
    <s v="GISBP-AF011-C0 (DAF - TUBES D'AUSCULTATION TULIPES - STRAUB)"/>
    <s v="GISBP"/>
    <s v="C0 (DAF - TUBE"/>
    <s v="C0"/>
    <s v="DAF"/>
    <m/>
    <s v="DIF_002211"/>
    <s v="DPQSE-B-013"/>
    <s v="OA - QPE"/>
    <x v="18"/>
    <d v="2018-10-08T00:00:00"/>
    <x v="7"/>
    <n v="1"/>
  </r>
  <r>
    <d v="2018-09-26T00:00:00"/>
    <s v="GISET-R6601-A0 (VUE EN PLAN - VLT A355 - A35 NORD)"/>
    <s v="GISET"/>
    <s v="A0 (VUE EN PLA"/>
    <s v="A0"/>
    <s v="PEN"/>
    <m/>
    <s v="DIF_002213"/>
    <s v="DPDTE-B-043"/>
    <s v="OL - N/S"/>
    <x v="16"/>
    <d v="2018-10-09T00:00:00"/>
    <x v="8"/>
    <n v="1"/>
  </r>
  <r>
    <d v="2018-09-26T00:00:00"/>
    <s v="GISET-R6602-A0 (PROFIL EN LONG - VLT A355 - A35 NORD)"/>
    <s v="GISET"/>
    <s v="A0 (PROFIL EN "/>
    <s v="A0"/>
    <s v="PLO"/>
    <m/>
    <s v="DIF_002213"/>
    <s v="DPDTE-B-043"/>
    <s v="OL - N/S"/>
    <x v="16"/>
    <d v="2018-10-09T00:00:00"/>
    <x v="8"/>
    <n v="1"/>
  </r>
  <r>
    <d v="2018-09-26T00:00:00"/>
    <s v="GISET-R6603-A0 (PROFILS EN TRAVERS - VLT A355 - A35 NORD)"/>
    <s v="GISET"/>
    <s v="A0 (PROFILS EN"/>
    <s v="A0"/>
    <s v="PTR"/>
    <m/>
    <s v="DIF_002213"/>
    <s v="DPDTE-B-043"/>
    <s v="OL - N/S"/>
    <x v="16"/>
    <d v="2018-10-09T00:00:00"/>
    <x v="8"/>
    <n v="1"/>
  </r>
  <r>
    <d v="2018-09-26T00:00:00"/>
    <s v="GISET-R6604-A0 (LISTAGES GEOMETRIQUES - VLT A355 - A35 NORD)"/>
    <s v="GISET"/>
    <s v="A0 (LISTAGES G"/>
    <s v="A0"/>
    <s v="PIM"/>
    <m/>
    <s v="DIF_002213"/>
    <s v="DPDTE-B-043"/>
    <s v="OL - N/S"/>
    <x v="16"/>
    <d v="2018-10-09T00:00:00"/>
    <x v="8"/>
    <n v="1"/>
  </r>
  <r>
    <d v="2018-09-26T00:00:00"/>
    <s v="GISET-R3501-A0 (RDT 01883 - VUE EN PLAN - AGRICOLE / FAUNE)"/>
    <s v="GISET"/>
    <s v="A0 (RDT 01883 "/>
    <s v="A0"/>
    <s v="PEN"/>
    <m/>
    <s v="DIF_002214"/>
    <s v="DPDTE-B-043"/>
    <s v="OL - N/S"/>
    <x v="16"/>
    <d v="2018-10-09T00:00:00"/>
    <x v="8"/>
    <n v="1"/>
  </r>
  <r>
    <d v="2018-09-26T00:00:00"/>
    <s v="GISET-R3502-A0 (RDT 01883 - PROFIL EN LONG - AGRICOLE / FAUNE)"/>
    <s v="GISET"/>
    <s v="A0 (RDT 01883 "/>
    <s v="A0"/>
    <s v="PLO"/>
    <m/>
    <s v="DIF_002214"/>
    <s v="DPDTE-B-043"/>
    <s v="OL - N/S"/>
    <x v="16"/>
    <d v="2018-10-09T00:00:00"/>
    <x v="8"/>
    <n v="1"/>
  </r>
  <r>
    <d v="2018-09-26T00:00:00"/>
    <s v="GISET-R3503-A0 (RDT 01883 - PROFILS EN TRAVERS - AGRICOLE / FAUNE)"/>
    <s v="GISET"/>
    <s v="A0 (RDT 01883 "/>
    <s v="A0"/>
    <s v="PTR"/>
    <m/>
    <s v="DIF_002214"/>
    <s v="DPDTE-B-043"/>
    <s v="OL - N/S"/>
    <x v="16"/>
    <d v="2018-10-09T00:00:00"/>
    <x v="8"/>
    <n v="1"/>
  </r>
  <r>
    <d v="2018-09-26T00:00:00"/>
    <s v="GISET-R3504-A0 (RDT 01883 - LISTAGES GEOMETRIQUES - AGRICOLE / FAUNE)"/>
    <s v="GISET"/>
    <s v="A0 (RDT 01883 "/>
    <s v="A0"/>
    <s v="PIM"/>
    <m/>
    <s v="DIF_002214"/>
    <s v="DPDTE-B-043"/>
    <s v="OL - N/S"/>
    <x v="16"/>
    <d v="2018-10-09T00:00:00"/>
    <x v="8"/>
    <n v="1"/>
  </r>
  <r>
    <d v="2018-09-26T00:00:00"/>
    <s v="GISET-B2300-A0 (BLOC TECHNIQUE CULEE C1 - PSP 01250 - ECHANGEUR RN4 BRETELLE C)"/>
    <s v="GISET"/>
    <s v="A0 (BLOC TECHN"/>
    <s v="A0"/>
    <s v="PEN"/>
    <m/>
    <s v="DIF_002216"/>
    <s v="DPDTE-B-045"/>
    <s v="OL - C"/>
    <x v="16"/>
    <d v="2018-10-09T00:00:00"/>
    <x v="4"/>
    <n v="1"/>
  </r>
  <r>
    <d v="2018-09-26T00:00:00"/>
    <s v="GISET-B2301-A0 (BLOC TECHNIQUE CULEE C3 - PSP 01250 - ECHANGEUR RN4 BRETELLE C)"/>
    <s v="GISET"/>
    <s v="A0 (BLOC TECHN"/>
    <s v="A0"/>
    <s v="PEN"/>
    <m/>
    <s v="DIF_002217"/>
    <s v="DPDTE-B-045"/>
    <s v="OL - C"/>
    <x v="16"/>
    <d v="2018-10-09T00:00:00"/>
    <x v="4"/>
    <n v="1"/>
  </r>
  <r>
    <d v="2018-09-26T00:00:00"/>
    <s v="GISET-H0075-A0 (OHR 13621)"/>
    <s v="GISET"/>
    <s v="A0 (OHR 13621)"/>
    <s v="A0"/>
    <s v="DOS"/>
    <m/>
    <s v="DIF_002218"/>
    <s v="DPDTE-B-045"/>
    <s v="OL - C"/>
    <x v="16"/>
    <d v="2018-10-09T00:00:00"/>
    <x v="4"/>
    <n v="1"/>
  </r>
  <r>
    <d v="2018-09-26T00:00:00"/>
    <s v="GISET-H2300-A1 (OTA 01248)"/>
    <s v="GISET"/>
    <s v="A1 (OTA 01248)"/>
    <s v="A1"/>
    <s v="DOS"/>
    <m/>
    <s v="DIF_002219"/>
    <s v="DPDTE-B-045"/>
    <s v="OL - C"/>
    <x v="16"/>
    <d v="2018-10-09T00:00:00"/>
    <x v="4"/>
    <n v="1"/>
  </r>
  <r>
    <d v="2018-09-26T00:00:00"/>
    <s v="GISET-H2330-A0 (OT4 F0093)"/>
    <s v="GISET"/>
    <s v="A0 (OT4 F0093)"/>
    <s v="A0"/>
    <s v="DOS"/>
    <m/>
    <s v="DIF_002220"/>
    <s v="DPDTE-B-045"/>
    <s v="OL - C"/>
    <x v="16"/>
    <d v="2018-10-09T00:00:00"/>
    <x v="4"/>
    <n v="1"/>
  </r>
  <r>
    <d v="2018-09-26T00:00:00"/>
    <s v="GIMAT-E1051-B0 (PIF 00411 - NOTE D'HYPOTHESES SPECIFIQUES)"/>
    <s v="GIMAT"/>
    <s v="B0 (PIF 00411 "/>
    <s v="B0"/>
    <s v="HYP"/>
    <m/>
    <s v="DIF_002222"/>
    <s v="DPDTE-B-032"/>
    <s v="OA - INGEROP"/>
    <x v="16"/>
    <d v="2018-10-03T00:00:00"/>
    <x v="4"/>
    <n v="1"/>
  </r>
  <r>
    <d v="2018-09-26T00:00:00"/>
    <s v="GIMAT-E1053-B0 (PIF 00411 - NOTE DE CALCULS ANNEAUX D'EXTREMITE)"/>
    <s v="GIMAT"/>
    <s v="B0 (PIF 00411 "/>
    <s v="B0"/>
    <s v="NDC"/>
    <m/>
    <s v="DIF_002223"/>
    <s v="DPDTE-B-032"/>
    <s v="OA - INGEROP"/>
    <x v="16"/>
    <d v="2018-10-03T00:00:00"/>
    <x v="4"/>
    <n v="1"/>
  </r>
  <r>
    <d v="2018-09-26T00:00:00"/>
    <s v="GCRET-R4522-A1 (PROFIL EN TRAVERS PARTICULIERS DE LA DEVIATION PROVISOIRE RD 31)"/>
    <s v="GCRET"/>
    <s v="A1 (PROFIL EN "/>
    <s v="A1"/>
    <s v="PTR"/>
    <m/>
    <s v="DIF_002226"/>
    <s v="DPDTE-B-043"/>
    <s v="OL - N/S"/>
    <x v="16"/>
    <d v="2018-10-09T00:00:00"/>
    <x v="4"/>
    <n v="1"/>
  </r>
  <r>
    <d v="2018-09-26T00:00:00"/>
    <s v="GCRET-R4526-A0 (VUE EN PLAN ET PROFIL EN LONG GEOMETRIE DEVIATION PROVISOIRE RD31)"/>
    <s v="GCRET"/>
    <s v="A0 (VUE EN PLA"/>
    <s v="A0"/>
    <s v="PEN"/>
    <m/>
    <s v="DIF_002226"/>
    <s v="DPDTE-B-043"/>
    <s v="OL - N/S"/>
    <x v="16"/>
    <d v="2018-10-09T00:00:00"/>
    <x v="4"/>
    <n v="1"/>
  </r>
  <r>
    <d v="2018-09-26T00:00:00"/>
    <s v="GIGCL-AF600-A0 (DAF - BETON C40/50 XC4/X1 - SABLIERES LEONHART)"/>
    <s v="GIGCL"/>
    <s v="A0 (DAF - BETO"/>
    <s v="A0"/>
    <s v="DAF"/>
    <m/>
    <s v="DIF_002227"/>
    <s v="DPQSE-B-013"/>
    <s v="OA - QPE"/>
    <x v="19"/>
    <d v="2018-10-09T00:00:00"/>
    <x v="9"/>
    <n v="1"/>
  </r>
  <r>
    <d v="2018-09-26T00:00:00"/>
    <s v="GIGCL-AF601-A0 (DAF - ACIERS POUR BETON ARME BIRI 500 TWR - BADISCHES STAHLWERKE GMBH)"/>
    <s v="GIGCL"/>
    <s v="A0 (DAF - ACIE"/>
    <s v="A0"/>
    <s v="DAF"/>
    <m/>
    <s v="DIF_002228"/>
    <s v="DPQSE-B-013"/>
    <s v="OA - QPE"/>
    <x v="19"/>
    <d v="2018-10-09T00:00:00"/>
    <x v="9"/>
    <n v="1"/>
  </r>
  <r>
    <d v="2018-09-26T00:00:00"/>
    <s v="GIGCL-AF602-A0 (DAF - ACIERS POUR BETON ARME NERKOR 500S - BADISCHES STAHLWERKE GMBH)"/>
    <s v="GIGCL"/>
    <s v="A0 (DAF - ACIE"/>
    <s v="A0"/>
    <s v="DAF"/>
    <m/>
    <s v="DIF_002229"/>
    <s v="DPQSE-B-013"/>
    <s v="OA - QPE"/>
    <x v="19"/>
    <d v="2018-10-09T00:00:00"/>
    <x v="9"/>
    <n v="1"/>
  </r>
  <r>
    <d v="2018-09-26T00:00:00"/>
    <s v="GIGCL-AF603-A0 (DAF - ACIERS POUR BETON ARME RIV 500B - FIMUREX PLANCHERS)"/>
    <s v="GIGCL"/>
    <s v="A0 (DAF - ACIE"/>
    <s v="A0"/>
    <s v="DAF"/>
    <m/>
    <s v="DIF_002230"/>
    <s v="DPQSE-B-013"/>
    <s v="OA - QPE"/>
    <x v="19"/>
    <d v="2018-10-09T00:00:00"/>
    <x v="9"/>
    <n v="1"/>
  </r>
  <r>
    <d v="2018-09-26T00:00:00"/>
    <s v="GIGCL-AF604-A0 (DAF - ACIERS POUR BETON ARME SISFIL - SOTRALENTZ)"/>
    <s v="GIGCL"/>
    <s v="A0 (DAF - ACIE"/>
    <s v="A0"/>
    <s v="DAF"/>
    <m/>
    <s v="DIF_002231"/>
    <s v="DPQSE-B-013"/>
    <s v="OA - QPE"/>
    <x v="19"/>
    <d v="2018-10-09T00:00:00"/>
    <x v="9"/>
    <n v="1"/>
  </r>
  <r>
    <d v="2018-09-26T00:00:00"/>
    <s v="GIGCL-AF605-A0 (DAF - DOUILLES DE LEVAGE M24 - PFEIFER)"/>
    <s v="GIGCL"/>
    <s v="A0 (DAF - DOUI"/>
    <s v="A0"/>
    <s v="DAF"/>
    <m/>
    <s v="DIF_002232"/>
    <s v="DPQSE-B-013"/>
    <s v="OA - QPE"/>
    <x v="19"/>
    <d v="2018-10-09T00:00:00"/>
    <x v="9"/>
    <n v="1"/>
  </r>
  <r>
    <d v="2018-09-26T00:00:00"/>
    <s v="GIGCL-AF606-A0 (DAF - DOUILLES DE DECOFFRAGE M24 - PFEIFER)"/>
    <s v="GIGCL"/>
    <s v="A0 (DAF - DOUI"/>
    <s v="A0"/>
    <s v="DAF"/>
    <m/>
    <s v="DIF_002233"/>
    <s v="DPQSE-B-013"/>
    <s v="OA - QPE"/>
    <x v="19"/>
    <d v="2018-10-09T00:00:00"/>
    <x v="9"/>
    <n v="1"/>
  </r>
  <r>
    <d v="2018-09-27T00:00:00"/>
    <s v="GISEN-E2501-A0 (PSP 01966 - NOTE D'HYPOTHESES GENERALES)"/>
    <s v="GISEN"/>
    <s v="A0 (PSP 01966 "/>
    <s v="A0"/>
    <s v="HYP"/>
    <m/>
    <s v="DIF_002236"/>
    <s v="DPDTE-B-028"/>
    <s v="OA - INGEROP"/>
    <x v="20"/>
    <d v="2018-10-10T00:00:00"/>
    <x v="9"/>
    <n v="1"/>
  </r>
  <r>
    <d v="2018-09-27T00:00:00"/>
    <s v="GISBP-00112-B1 (RAPPORT DE CONVENANCE BETON Q9 - BETON DE FONDATIONS AVEC STRASOLITHE)"/>
    <s v="GISBP"/>
    <s v="B1 (RAPPORT DE"/>
    <s v="B1"/>
    <s v="RAP"/>
    <m/>
    <s v="DIF_002237"/>
    <s v="DPQSE-B-013"/>
    <s v="OA - QPE"/>
    <x v="21"/>
    <d v="2018-10-10T00:00:00"/>
    <x v="9"/>
    <n v="1"/>
  </r>
  <r>
    <d v="2018-09-27T00:00:00"/>
    <s v="GIMAT-AF600-A0 (DAF - FORGE NF ACIER POUR PRODUITS PLATS - DILLINGER)"/>
    <s v="GIMAT"/>
    <s v="A0 (DAF - FORG"/>
    <s v="A0"/>
    <s v="DAF"/>
    <m/>
    <s v="DIF_002238"/>
    <s v="DPQSE-B-013"/>
    <s v="OA - QPE"/>
    <x v="21"/>
    <d v="2018-10-10T00:00:00"/>
    <x v="9"/>
    <n v="1"/>
  </r>
  <r>
    <d v="2018-09-27T00:00:00"/>
    <s v="GIMAT-AF601-A0 (DAF - FORGE NF ACIER POUR PRODUITS PLATS - ILSENBURGER)"/>
    <s v="GIMAT"/>
    <s v="A0 (DAF - FORG"/>
    <s v="A0"/>
    <s v="DAF"/>
    <m/>
    <s v="DIF_002239"/>
    <s v="DPQSE-B-013"/>
    <s v="OA - QPE"/>
    <x v="21"/>
    <d v="2018-10-10T00:00:00"/>
    <x v="9"/>
    <n v="1"/>
  </r>
  <r>
    <d v="2018-09-27T00:00:00"/>
    <s v="GIMAT-AF603-A0 (DAF - FORGE NF ACIER POUR PRODUITS PROFILES - ARCELOR MITTAL)"/>
    <s v="GIMAT"/>
    <s v="A0 (DAF - FORG"/>
    <s v="A0"/>
    <s v="DAF"/>
    <m/>
    <s v="DIF_002240"/>
    <s v="DPQSE-B-013"/>
    <s v="OA - QPE"/>
    <x v="21"/>
    <d v="2018-10-10T00:00:00"/>
    <x v="9"/>
    <n v="1"/>
  </r>
  <r>
    <d v="2018-09-27T00:00:00"/>
    <s v="GIASS-PE002-B0 (PES - POSE D'OUVRAGES CADRES PREFABRIQUES)"/>
    <s v="GIASS"/>
    <s v="B0 (PES - POSE"/>
    <s v="B0"/>
    <s v="PES"/>
    <m/>
    <s v="DIF_002241"/>
    <s v="DPQSE-B-017"/>
    <s v="OL - QPE"/>
    <x v="22"/>
    <d v="2018-10-09T00:00:00"/>
    <x v="10"/>
    <n v="1"/>
  </r>
  <r>
    <d v="2018-09-27T00:00:00"/>
    <s v="GIASS-PE001-C0 (PES - FOURNITURE ET POSE D'OUVRAGES HYDRAULIQUES CIRCULAIRES)"/>
    <s v="GIASS"/>
    <s v="C0 (PES - FOUR"/>
    <s v="C0"/>
    <s v="PES"/>
    <m/>
    <s v="DIF_002242"/>
    <s v="DPQSE-B-022"/>
    <s v="OL - QPE"/>
    <x v="19"/>
    <d v="2018-10-04T00:00:00"/>
    <x v="7"/>
    <n v="1"/>
  </r>
  <r>
    <d v="2018-09-27T00:00:00"/>
    <s v="GIWSP-W0006-B0 (R185 - MEMOIRE GEOTECHNIQUE G3)"/>
    <s v="GIWSP"/>
    <s v="B0 (R185 - MEM"/>
    <s v="B0"/>
    <s v="NTC"/>
    <m/>
    <s v="DIF_002244"/>
    <s v="DPDTE-B-025"/>
    <s v="GEOS"/>
    <x v="20"/>
    <d v="2018-10-10T00:00:00"/>
    <x v="11"/>
    <n v="1"/>
  </r>
  <r>
    <d v="2018-09-27T00:00:00"/>
    <s v="GIBEA-E0861-A1 (PIF 00248 - PLAN D'ENSEMBLE - COUPE TRANSVERSALE)"/>
    <s v="GIBEA"/>
    <s v="A1 (PIF 00248 "/>
    <s v="A1"/>
    <s v="PIM"/>
    <m/>
    <s v="DIF_002247"/>
    <s v="DPDTE-B-028"/>
    <s v="OA - INGEROP"/>
    <x v="20"/>
    <d v="2018-10-10T00:00:00"/>
    <x v="11"/>
    <n v="1"/>
  </r>
  <r>
    <d v="2018-09-27T00:00:00"/>
    <s v="GIBEA-E0862-A1 (PIF 00248 - COUPE LONGITUDINALE - IMPLANTATION)"/>
    <s v="GIBEA"/>
    <s v="A1 (PIF 00248 "/>
    <s v="A1"/>
    <s v="PCO"/>
    <m/>
    <s v="DIF_002247"/>
    <s v="DPDTE-B-028"/>
    <s v="OA - INGEROP"/>
    <x v="20"/>
    <d v="2018-10-10T00:00:00"/>
    <x v="11"/>
    <n v="1"/>
  </r>
  <r>
    <d v="2018-09-27T00:00:00"/>
    <s v="GIBEA-E0863-A1 (PIF 00248 - ELEVATIONS PIEDROITS DETAILS TRAVERSE ET DDT)"/>
    <s v="GIBEA"/>
    <s v="A1 (PIF 00248 "/>
    <s v="A1"/>
    <s v="PCO"/>
    <m/>
    <s v="DIF_002247"/>
    <s v="DPDTE-B-028"/>
    <s v="OA - INGEROP"/>
    <x v="20"/>
    <d v="2018-10-10T00:00:00"/>
    <x v="11"/>
    <n v="1"/>
  </r>
  <r>
    <d v="2018-09-27T00:00:00"/>
    <s v="GIBEA-E0864-A1 (PIF 00248 - COFFRAGE DES MURS ET DETAILS JOINTS)"/>
    <s v="GIBEA"/>
    <s v="A1 (PIF 00248 "/>
    <s v="A1"/>
    <s v="PCO"/>
    <m/>
    <s v="DIF_002247"/>
    <s v="DPDTE-B-028"/>
    <s v="OA - INGEROP"/>
    <x v="20"/>
    <d v="2018-10-10T00:00:00"/>
    <x v="11"/>
    <n v="1"/>
  </r>
  <r>
    <d v="2018-09-27T00:00:00"/>
    <s v="GITEC-HM002-B0 (NDC DALOT 1M x 0,70M)"/>
    <s v="GITEC"/>
    <s v="B0 (NDC DALOT "/>
    <s v="B0"/>
    <s v="NDC"/>
    <m/>
    <s v="DIF_002248"/>
    <s v="DPDTE-B-043"/>
    <s v="OL - N/S"/>
    <x v="20"/>
    <d v="2018-10-10T00:00:00"/>
    <x v="4"/>
    <n v="1"/>
  </r>
  <r>
    <d v="2018-09-27T00:00:00"/>
    <s v="GITEC-HM003-B0 (NDC DALOT 3M x 2,50M)"/>
    <s v="GITEC"/>
    <s v="B0 (NDC DALOT "/>
    <s v="B0"/>
    <s v="NDC"/>
    <m/>
    <s v="DIF_002249"/>
    <s v="DPDTE-B-043"/>
    <s v="OL - N/S"/>
    <x v="20"/>
    <d v="2018-10-10T00:00:00"/>
    <x v="4"/>
    <n v="1"/>
  </r>
  <r>
    <d v="2018-09-28T00:00:00"/>
    <s v="GIGCL-PE101-A0 (PES - REALISATION DES POTEAUX DES PS-PRAD)"/>
    <s v="GIGCL"/>
    <s v="A0 (PES - REAL"/>
    <s v="A0"/>
    <s v="PES"/>
    <m/>
    <s v="DIF_002251"/>
    <s v="DPQSE-B-018"/>
    <s v="OA - QPE"/>
    <x v="23"/>
    <d v="2018-10-10T00:00:00"/>
    <x v="12"/>
    <n v="1"/>
  </r>
  <r>
    <d v="2018-09-28T00:00:00"/>
    <s v="GISEN-E1220-B1 (PIF 00529 - IMPLANTATION - VUE EN PLAN - COUPE LONGITUDINALE -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SEN-E1221-B1 (PIF 00529 - COUPE TRANSVERSALE - DETAILS -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SEN-E1222-B1 (PIF 00529 - CULEE C1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SEN-E1223-B1 (PIF 00529 - CULEE C4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SEN-E1224-B1 (PIF 00529 - PILE P2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SEN-E1225-B1 (PIF 00529 - PILE P3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SEN-E1226-B1 (PIF 00529 - CALEPINAGE DES POUTRES, COFFRAGE DU TABLIER, ENTRETOISES -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SEN-E1227-B1 (PIF 00529 - POUTRES - COFFRAGE)"/>
    <s v="GISEN"/>
    <s v="B1 (PIF 00529 "/>
    <s v="B1"/>
    <s v="PCO"/>
    <m/>
    <s v="DIF_002252"/>
    <s v="DPDTE-B-028"/>
    <s v="OA - INGEROP"/>
    <x v="18"/>
    <d v="2018-10-11T00:00:00"/>
    <x v="7"/>
    <n v="1"/>
  </r>
  <r>
    <d v="2018-09-28T00:00:00"/>
    <s v="GICAP-AF009-C0 (DAF - FORMULE BETON C60/75 XC4/XD3 - CAPREMIB, USINE DE CORMICY)"/>
    <s v="GICAP"/>
    <s v="C0 (DAF - FORM"/>
    <s v="C0"/>
    <s v="DAF"/>
    <m/>
    <s v="DIF_002253"/>
    <s v="DPQSE-B-019"/>
    <s v="OA - QPE"/>
    <x v="21"/>
    <d v="2018-10-08T00:00:00"/>
    <x v="10"/>
    <n v="1"/>
  </r>
  <r>
    <d v="2018-09-28T00:00:00"/>
    <s v="GIGCL-AF011-C0 (DAF - BETON POUR POUTRES PRAD XD3/XF2 - LB7, USINE DE CELLES-SUR-BELLE)"/>
    <s v="GIGCL"/>
    <s v="C0 (DAF - BETO"/>
    <s v="C0"/>
    <s v="DAF"/>
    <m/>
    <s v="DIF_002254"/>
    <s v="DPQSE-B-019"/>
    <s v="OA - QPE"/>
    <x v="21"/>
    <d v="2018-10-08T00:00:00"/>
    <x v="10"/>
    <n v="1"/>
  </r>
  <r>
    <d v="2018-09-28T00:00:00"/>
    <s v="GIMAT-AF001-C0 (DAF - BETON POUR POUTRES PRAD TYPE XF1 - XD3 - MATIERE, USINE DE BRIVE LA GAILLARDE)"/>
    <s v="GIMAT"/>
    <s v="C0 (DAF - BETO"/>
    <s v="C0"/>
    <s v="DAF"/>
    <m/>
    <s v="DIF_002255"/>
    <s v="DPQSE-B-019"/>
    <s v="OA - QPE"/>
    <x v="21"/>
    <d v="2018-10-08T00:00:00"/>
    <x v="10"/>
    <n v="1"/>
  </r>
  <r>
    <d v="2018-09-28T00:00:00"/>
    <s v="GIMAT-AF030-B0 (DAF - BETON OA PREFA XF1 - XD3 - MATIERE, USINE DE ARPAJON SUR CERE)"/>
    <s v="GIMAT"/>
    <s v="B0 (DAF - BETO"/>
    <s v="B0"/>
    <s v="DAF"/>
    <m/>
    <s v="DIF_002256"/>
    <s v="DPQSE-B-019"/>
    <s v="OA - QPE"/>
    <x v="21"/>
    <d v="2018-10-08T00:00:00"/>
    <x v="10"/>
    <n v="1"/>
  </r>
  <r>
    <d v="2018-09-28T00:00:00"/>
    <s v="GIMAT-AF031-B0 (DAF - BETON OA XF4 - MATIERE, USINE DE ARPAJON SUR CERE)"/>
    <s v="GIMAT"/>
    <s v="B0 (DAF - BETO"/>
    <s v="B0"/>
    <s v="DAF"/>
    <m/>
    <s v="DIF_002257"/>
    <s v="DPQSE-B-019"/>
    <s v="OA - QPE"/>
    <x v="21"/>
    <d v="2018-10-08T00:00:00"/>
    <x v="10"/>
    <n v="1"/>
  </r>
  <r>
    <d v="2018-09-28T00:00:00"/>
    <s v="GIMAT-E2651-C0 (OHA 02140 - NOTE D'HYPOTHESES SPECIFIQUES)"/>
    <s v="GIMAT"/>
    <s v="C0 (OHA 02140 "/>
    <s v="C0"/>
    <s v="HYP"/>
    <m/>
    <s v="DIF_002259"/>
    <s v="DPDTE-B-032"/>
    <s v="OA - INGEROP"/>
    <x v="18"/>
    <d v="2018-10-05T00:00:00"/>
    <x v="7"/>
    <n v="1"/>
  </r>
  <r>
    <d v="2018-09-28T00:00:00"/>
    <s v="GIMAT-E2651-C0 (OHA 02140 - NOTE D'HYPOTHESES SPECIFIQUES)"/>
    <s v="GIMAT"/>
    <s v="C0 (OHA 02140 "/>
    <s v="C0"/>
    <s v="NDC"/>
    <m/>
    <s v="DIF_002259"/>
    <s v="DPDTE-B-032"/>
    <s v="OA - INGEROP"/>
    <x v="18"/>
    <d v="2018-10-05T00:00:00"/>
    <x v="7"/>
    <n v="1"/>
  </r>
  <r>
    <d v="2018-09-28T00:00:00"/>
    <s v="GIMAT-E2661-B1 (OHA 02140 - PLAN D'ENSEMBLE ET D'IMPLANTATION)"/>
    <s v="GIMAT"/>
    <s v="B1 (OHA 02140 "/>
    <s v="B1"/>
    <s v="PIM"/>
    <m/>
    <s v="DIF_002260"/>
    <s v="DPDTE-B-028"/>
    <s v="OA - INGEROP"/>
    <x v="18"/>
    <d v="2018-10-11T00:00:00"/>
    <x v="7"/>
    <n v="1"/>
  </r>
  <r>
    <d v="2018-09-28T00:00:00"/>
    <s v="GIMAT-E2662-C0 (OHA 02140 - PLAN DE COFFRAGE DES ANNEAUX COURANTS)"/>
    <s v="GIMAT"/>
    <s v="C0 (OHA 02140 "/>
    <s v="C0"/>
    <s v="PCO"/>
    <m/>
    <s v="DIF_002260"/>
    <s v="DPDTE-B-028"/>
    <s v="OA - INGEROP"/>
    <x v="18"/>
    <d v="2018-10-11T00:00:00"/>
    <x v="7"/>
    <n v="1"/>
  </r>
  <r>
    <d v="2018-09-28T00:00:00"/>
    <s v="GIMAT-E2663-B1 (OHA 02140 - PLAN DE COFFRAGE DES ANNEAUX D'EXTREMITES)"/>
    <s v="GIMAT"/>
    <s v="B1 (OHA 02140 "/>
    <s v="B1"/>
    <s v="PCO"/>
    <m/>
    <s v="DIF_002260"/>
    <s v="DPDTE-B-028"/>
    <s v="OA - INGEROP"/>
    <x v="18"/>
    <d v="2018-10-11T00:00:00"/>
    <x v="7"/>
    <n v="1"/>
  </r>
  <r>
    <d v="2018-09-28T00:00:00"/>
    <s v="GIMAT-E2664-B0 (OHA 02140 - PLAN DE COFFRAGE DES MURS D'EXTREMITES)"/>
    <s v="GIMAT"/>
    <s v="B0 (OHA 02140 "/>
    <s v="B0"/>
    <s v="PCO"/>
    <m/>
    <s v="DIF_002260"/>
    <s v="DPDTE-B-028"/>
    <s v="OA - INGEROP"/>
    <x v="18"/>
    <d v="2018-10-11T00:00:00"/>
    <x v="7"/>
    <n v="1"/>
  </r>
  <r>
    <d v="2018-09-28T00:00:00"/>
    <s v="GIMAT-E2671-B0 (OHA 02140 - PLAN D'ARMATURES DES ANNEAUX COURANTS)"/>
    <s v="GIMAT"/>
    <s v="B0 (OHA 02140 "/>
    <s v="B0"/>
    <s v="PAR"/>
    <m/>
    <s v="DIF_002262"/>
    <s v="DPDTE-B-032"/>
    <s v="OA - INGEROP"/>
    <x v="18"/>
    <d v="2018-10-05T00:00:00"/>
    <x v="7"/>
    <n v="1"/>
  </r>
  <r>
    <d v="2018-09-28T00:00:00"/>
    <s v="GIWSP-W0015-A2 (D103 - MEMOIRE GEOTECHNIQUE G3)"/>
    <s v="GIWSP"/>
    <s v="A2 (D103 - MEM"/>
    <s v="A2"/>
    <s v="NTC"/>
    <m/>
    <s v="DIF_002263"/>
    <s v="DPDTE-B-025"/>
    <s v="GEOS"/>
    <x v="18"/>
    <d v="2018-10-11T00:00:00"/>
    <x v="7"/>
    <n v="1"/>
  </r>
  <r>
    <d v="2018-09-28T00:00:00"/>
    <s v="GIWSP-W0020-B0 (R241 - MEMOIRE GEOTECHNIQUE G3)"/>
    <s v="GIWSP"/>
    <s v="B0 (R241 - MEM"/>
    <s v="B0"/>
    <s v="NTC"/>
    <m/>
    <s v="DIF_002264"/>
    <s v="DPDTE-B-025"/>
    <s v="GEOS"/>
    <x v="18"/>
    <d v="2018-10-11T00:00:00"/>
    <x v="7"/>
    <n v="1"/>
  </r>
  <r>
    <d v="2018-09-28T00:00:00"/>
    <s v="GCRET-R0121-C0 (DEMANDE D'ACCEPTATION DE FOURNITURE GTV 0-63)"/>
    <s v="GCRET"/>
    <s v="C0 (DEMANDE D'"/>
    <s v="C0"/>
    <s v="DAF"/>
    <m/>
    <s v="DIF_002265"/>
    <s v="DPQSE-B-020"/>
    <s v="OL - QPE"/>
    <x v="21"/>
    <d v="2018-10-08T00:00:00"/>
    <x v="10"/>
    <n v="1"/>
  </r>
  <r>
    <d v="2018-09-28T00:00:00"/>
    <s v="GCRET-R0122-B0 (DEMANDE D'ACCEPTATION DE FOURNITURE GTV 0/40)"/>
    <s v="GCRET"/>
    <s v="B0 (DEMANDE D'"/>
    <s v="B0"/>
    <s v="DAF"/>
    <m/>
    <s v="DIF_002266"/>
    <s v="DPQSE-B-012"/>
    <s v="OL - QPE"/>
    <x v="22"/>
    <d v="2018-10-11T00:00:00"/>
    <x v="13"/>
    <n v="1"/>
  </r>
  <r>
    <d v="2018-09-28T00:00:00"/>
    <s v="GCRET-R0123-C0 (DEMANDE D'ACCEPTATION DE FOURNITURE GNT 0-63 HELMBACHER)"/>
    <s v="GCRET"/>
    <s v="C0 (DEMANDE D'"/>
    <s v="C0"/>
    <s v="DAF"/>
    <m/>
    <s v="DIF_002267"/>
    <s v="DPQSE-B-020"/>
    <s v="OL - QPE"/>
    <x v="21"/>
    <d v="2018-10-08T00:00:00"/>
    <x v="10"/>
    <n v="1"/>
  </r>
  <r>
    <d v="2018-09-28T00:00:00"/>
    <s v="GCRET-R0124-C0 (DEMANDE D'ACCEPTATION DE FOURNITURE GNT 0-63 RECYCLAGE REMEX)"/>
    <s v="GCRET"/>
    <s v="C0 (DEMANDE D'"/>
    <s v="C0"/>
    <s v="DAF"/>
    <m/>
    <s v="DIF_002268"/>
    <s v="DPQSE-B-020"/>
    <s v="OL - QPE"/>
    <x v="21"/>
    <d v="2018-10-08T00:00:00"/>
    <x v="10"/>
    <n v="1"/>
  </r>
  <r>
    <d v="2018-09-28T00:00:00"/>
    <s v="GCRET-R0126-C0 (DEMANDE D'ACCEPTATION DE FOURNITURE 0-80 RECYCLAGE SARREGUEMINES)"/>
    <s v="GCRET"/>
    <s v="C0 (DEMANDE D'"/>
    <s v="C0"/>
    <s v="DAF"/>
    <m/>
    <s v="DIF_002270"/>
    <s v="DPQSE-B-012"/>
    <s v="OL - QPE"/>
    <x v="22"/>
    <d v="2018-10-11T00:00:00"/>
    <x v="13"/>
    <n v="1"/>
  </r>
  <r>
    <d v="2018-09-28T00:00:00"/>
    <s v="GCRET-R0125-C0 (DEMANDE D'ACCEPTATION DE FOURNITURE 0-60 RECYCLEE SCHWEIGHOUSE)"/>
    <s v="GCRET"/>
    <s v="C0 (DEMANDE D'"/>
    <s v="C0"/>
    <s v="DAF"/>
    <m/>
    <s v="DIF_002269"/>
    <s v="DPQSE-B-020"/>
    <s v="OL - QPE"/>
    <x v="21"/>
    <d v="2018-10-08T00:00:00"/>
    <x v="10"/>
    <n v="1"/>
  </r>
  <r>
    <d v="2018-09-28T00:00:00"/>
    <s v="GCRET-R0127-C0 (DEMANDE D'ACCEPTATION DE FOURNITURE 0-63 RECYCLAGE GAL)"/>
    <s v="GCRET"/>
    <s v="C0 (DEMANDE D'"/>
    <s v="C0"/>
    <s v="DAF"/>
    <m/>
    <s v="DIF_002271"/>
    <s v="DPQSE-B-012"/>
    <s v="OL - QPE"/>
    <x v="22"/>
    <d v="2018-10-11T00:00:00"/>
    <x v="13"/>
    <n v="1"/>
  </r>
  <r>
    <d v="2018-09-28T00:00:00"/>
    <s v="GCRET-R0132-C0 (DEMANDE D'ACCEPTATION DE FOURNITURE GNT 0-14 GAL)"/>
    <s v="GCRET"/>
    <s v="C0 (DEMANDE D'"/>
    <s v="C0"/>
    <s v="DAF"/>
    <m/>
    <s v="DIF_002273"/>
    <s v="DPQSE-B-012"/>
    <s v="OL - QPE"/>
    <x v="22"/>
    <d v="2018-10-11T00:00:00"/>
    <x v="13"/>
    <n v="1"/>
  </r>
  <r>
    <d v="2018-09-28T00:00:00"/>
    <s v="GCRET-R0133-C0 (DEMANDE D'ACCEPTATION DE FOURNITURE GNT 0-14 HELMBACHER)"/>
    <s v="GCRET"/>
    <s v="C0 (DEMANDE D'"/>
    <s v="C0"/>
    <s v="DAF"/>
    <m/>
    <s v="DIF_002274"/>
    <s v="DPQSE-B-020"/>
    <s v="OL - QPE"/>
    <x v="21"/>
    <d v="2018-10-08T00:00:00"/>
    <x v="10"/>
    <n v="1"/>
  </r>
  <r>
    <d v="2018-09-28T00:00:00"/>
    <s v="GCRET-R0136-C0 (DEMANDE D'ACCEPTATION DE FOURNITURE0-20 RECYCLAGE SCHWEIGHOUSE)"/>
    <s v="GCRET"/>
    <s v="C0 (DEMANDE D'"/>
    <s v="C0"/>
    <s v="DAF"/>
    <m/>
    <s v="DIF_002277"/>
    <s v="DPQSE-B-020"/>
    <s v="OL - QPE"/>
    <x v="21"/>
    <d v="2018-10-08T00:00:00"/>
    <x v="10"/>
    <n v="1"/>
  </r>
  <r>
    <d v="2018-09-28T00:00:00"/>
    <s v="GCRET-R0137-A0 (Demande d'acceptation de fourniture Grave non traitée Gravières Alsace Lorraine)"/>
    <s v="GCRET"/>
    <s v="A0 (Demande d'"/>
    <s v="A0"/>
    <s v="DAF"/>
    <m/>
    <s v="DIF_002278"/>
    <s v="DPQSE-B-012"/>
    <s v="OL - QPE"/>
    <x v="22"/>
    <d v="2018-10-11T00:00:00"/>
    <x v="13"/>
    <n v="1"/>
  </r>
  <r>
    <d v="2018-09-28T00:00:00"/>
    <s v="GCRET-R0138-A0 (DEMANDE D'ACCEPTATION DE FOURNITURE GRAVE DE RECYCLAGE 0/30.5 SARREGUEMINES)"/>
    <s v="GCRET"/>
    <s v="A0 (DEMANDE D'"/>
    <s v="A0"/>
    <s v="DAF"/>
    <m/>
    <s v="DIF_002279"/>
    <s v="DPQSE-B-012"/>
    <s v="OL - QPE"/>
    <x v="22"/>
    <d v="2018-10-11T00:00:00"/>
    <x v="13"/>
    <n v="1"/>
  </r>
  <r>
    <d v="2018-10-02T00:00:00"/>
    <s v="GISEN-E0801-B0 (PIF 00224 - NOTE D'HYPOTHESES GENERALES)"/>
    <s v="GISEN"/>
    <s v="B0 (PIF 00224 "/>
    <s v="B0"/>
    <s v="HYP"/>
    <m/>
    <s v="DIF_002286"/>
    <s v="DPQSE-B-012"/>
    <s v="OL - QPE"/>
    <x v="24"/>
    <d v="2018-10-15T00:00:00"/>
    <x v="9"/>
    <n v="1"/>
  </r>
  <r>
    <d v="2018-10-02T00:00:00"/>
    <s v="GIWSP-E2300-A0 (OHA 01688 - MEMOIRE GEOTECHNIQUE G3)"/>
    <s v="GIWSP"/>
    <s v="A0 (OHA 01688 "/>
    <s v="A0"/>
    <s v="NTC"/>
    <m/>
    <s v="DIF_002287"/>
    <s v="DPDTE-B-025"/>
    <s v="GEOS"/>
    <x v="21"/>
    <d v="2018-10-15T00:00:00"/>
    <x v="9"/>
    <n v="1"/>
  </r>
  <r>
    <d v="2018-10-02T00:00:00"/>
    <s v="GISET-D0501-A0 (PLANCHE 06 - VUE EN PLAN - DU PK 05+000 AU PK 06+000)"/>
    <s v="GISET"/>
    <s v="A0 (PLANCHE 06"/>
    <s v="A0"/>
    <s v="PEN"/>
    <m/>
    <s v="DIF_002288"/>
    <s v="DPDTE-B-043"/>
    <s v="OL - N/S"/>
    <x v="21"/>
    <d v="2018-10-15T00:00:00"/>
    <x v="9"/>
    <n v="1"/>
  </r>
  <r>
    <d v="2018-10-02T00:00:00"/>
    <s v="GISET-D0503-A0 (PLANCHE 06 - PROFILS EN TRAVERS - DU PK 05+000 AU PK 06+000)"/>
    <s v="GISET"/>
    <s v="A0 (PLANCHE 06"/>
    <s v="A0"/>
    <s v="PTR"/>
    <m/>
    <s v="DIF_002288"/>
    <s v="DPDTE-B-043"/>
    <s v="OL - N/S"/>
    <x v="21"/>
    <d v="2018-10-15T00:00:00"/>
    <x v="9"/>
    <n v="1"/>
  </r>
  <r>
    <d v="2018-10-02T00:00:00"/>
    <s v="GISET-D0504-A0 (PLANCHE 06 - LISTAGES GEOMETRIQUES - DU PK 05+000 AU PK 06+000)"/>
    <s v="GISET"/>
    <s v="A0 (PLANCHE 06"/>
    <s v="A0"/>
    <s v="PIM"/>
    <m/>
    <s v="DIF_002288"/>
    <s v="DPDTE-B-043"/>
    <s v="OL - N/S"/>
    <x v="21"/>
    <d v="2018-10-15T00:00:00"/>
    <x v="9"/>
    <n v="1"/>
  </r>
  <r>
    <d v="2018-10-02T00:00:00"/>
    <s v="GISET-D0506-A0 (PLANCHE 06 - ASSAINISSEMENT LISTING IMPLANTATION - DU PK 05+000 AU PK 06+000)"/>
    <s v="GISET"/>
    <s v="A0 (PLANCHE 06"/>
    <s v="A0"/>
    <s v="PIM"/>
    <m/>
    <s v="DIF_002288"/>
    <s v="DPDTE-B-043"/>
    <s v="OL - N/S"/>
    <x v="21"/>
    <d v="2018-10-15T00:00:00"/>
    <x v="9"/>
    <n v="1"/>
  </r>
  <r>
    <d v="2018-10-02T00:00:00"/>
    <s v="GISET-D0507-A0 (PLANCHE 06 - ASSAINISSEMENT PROFIL EN LONG SENS 1 - DU PK 05+000 AU PK 06+000)"/>
    <s v="GISET"/>
    <s v="A0 (PLANCHE 06"/>
    <s v="A0"/>
    <s v="PLO"/>
    <m/>
    <s v="DIF_002288"/>
    <s v="DPDTE-B-043"/>
    <s v="OL - N/S"/>
    <x v="21"/>
    <d v="2018-10-15T00:00:00"/>
    <x v="9"/>
    <n v="1"/>
  </r>
  <r>
    <d v="2018-10-02T00:00:00"/>
    <s v="GISET-D0508-A0 (PLANCHE 06 - ASSAINISSEMENT PROFIL EN LONG SENS 2 - DU PK 05+000 AU PK 06+000)"/>
    <s v="GISET"/>
    <s v="A0 (PLANCHE 06"/>
    <s v="A0"/>
    <s v="PLO"/>
    <m/>
    <s v="DIF_002288"/>
    <s v="DPDTE-B-043"/>
    <s v="OL - N/S"/>
    <x v="21"/>
    <d v="2018-10-15T00:00:00"/>
    <x v="9"/>
    <n v="1"/>
  </r>
  <r>
    <d v="2018-10-02T00:00:00"/>
    <s v="GISET-D1401-A0 (PLANCHE 15 - VUE EN PLAN DU PK 14+000 AU PK 15+000)"/>
    <s v="GISET"/>
    <s v="A0 (PLANCHE 15"/>
    <s v="A0"/>
    <s v="PEN"/>
    <m/>
    <s v="DIF_002289"/>
    <s v="DPDTE-B-045"/>
    <s v="OL - C"/>
    <x v="21"/>
    <d v="2018-10-15T00:00:00"/>
    <x v="9"/>
    <n v="1"/>
  </r>
  <r>
    <d v="2018-10-02T00:00:00"/>
    <s v="GISET-D1403-A0 (PLANCHE 15 - PROFILS EN TRAVERS - DU PK 14+000 AU PK 15+000)"/>
    <s v="GISET"/>
    <s v="A0 (PLANCHE 15"/>
    <s v="A0"/>
    <s v="PTR"/>
    <m/>
    <s v="DIF_002289"/>
    <s v="DPDTE-B-045"/>
    <s v="OL - C"/>
    <x v="21"/>
    <d v="2018-10-15T00:00:00"/>
    <x v="9"/>
    <n v="1"/>
  </r>
  <r>
    <d v="2018-10-02T00:00:00"/>
    <s v="GISET-D1404-A0 (PLANCHE 15 - LISTAGES GEOMETRIQUES - DU PK 14+000 AU PK 15+000)"/>
    <s v="GISET"/>
    <s v="A0 (PLANCHE 15"/>
    <s v="A0"/>
    <s v="PIM"/>
    <m/>
    <s v="DIF_002289"/>
    <s v="DPDTE-B-045"/>
    <s v="OL - C"/>
    <x v="21"/>
    <d v="2018-10-15T00:00:00"/>
    <x v="9"/>
    <n v="1"/>
  </r>
  <r>
    <d v="2018-10-02T00:00:00"/>
    <s v="GISET-D1405-A0 (PLANCHE 15 - CUBATURES - DU PK 14+000 AU PK 15+000)"/>
    <s v="GISET"/>
    <s v="A0 (PLANCHE 15"/>
    <s v="A0"/>
    <s v="RAP"/>
    <m/>
    <s v="DIF_002289"/>
    <s v="DPDTE-B-045"/>
    <s v="OL - C"/>
    <x v="21"/>
    <d v="2018-10-15T00:00:00"/>
    <x v="9"/>
    <n v="1"/>
  </r>
  <r>
    <d v="2018-10-02T00:00:00"/>
    <s v="GISET-D1406-A0 (PLANCHE 15 - ASSAINISSEMENT LISTING IMPLANTATION - DU PK 14+000 AU PK 15+000)"/>
    <s v="GISET"/>
    <s v="A0 (PLANCHE 15"/>
    <s v="A0"/>
    <s v="PIM"/>
    <m/>
    <s v="DIF_002289"/>
    <s v="DPDTE-B-045"/>
    <s v="OL - C"/>
    <x v="21"/>
    <d v="2018-10-15T00:00:00"/>
    <x v="9"/>
    <n v="1"/>
  </r>
  <r>
    <d v="2018-10-02T00:00:00"/>
    <s v="GISET-D1407-A0 (PLANCHE 15 - ASSAINISSEMENT PROFIL EN LONG SENS 1 - DU PK 14+000 AU PK 15+000)"/>
    <s v="GISET"/>
    <s v="A0 (PLANCHE 15"/>
    <s v="A0"/>
    <s v="PLO"/>
    <m/>
    <s v="DIF_002289"/>
    <s v="DPDTE-B-045"/>
    <s v="OL - C"/>
    <x v="21"/>
    <d v="2018-10-15T00:00:00"/>
    <x v="9"/>
    <n v="1"/>
  </r>
  <r>
    <d v="2018-10-02T00:00:00"/>
    <s v="GISET-D1408-A0 (PLANCHE 15 - ASSAINISSEMENT PROFIL EN LONG SENS 2 - DU PK 14+000 AU PK 15+000)"/>
    <s v="GISET"/>
    <s v="A0 (PLANCHE 15"/>
    <s v="A0"/>
    <s v="PLO"/>
    <m/>
    <s v="DIF_002289"/>
    <s v="DPDTE-B-045"/>
    <s v="OL - C"/>
    <x v="21"/>
    <d v="2018-10-15T00:00:00"/>
    <x v="9"/>
    <n v="1"/>
  </r>
  <r>
    <d v="2018-10-02T00:00:00"/>
    <s v="GISET-D1501-A0 (PLANCHE 16 - VUE EN PLAN DU PK 15+000 AU PK 16+000)"/>
    <s v="GISET"/>
    <s v="A0 (PLANCHE 16"/>
    <s v="A0"/>
    <s v="PEN"/>
    <m/>
    <s v="DIF_002291"/>
    <s v="DPDTE-B-045"/>
    <s v="OL - C"/>
    <x v="21"/>
    <d v="2018-10-15T00:00:00"/>
    <x v="10"/>
    <n v="1"/>
  </r>
  <r>
    <d v="2018-10-02T00:00:00"/>
    <s v="GISET-D1503-A0 (PLANCHE 16 - PROFILS EN TRAVERS - DU PK 15+000 AU PK 16+000)"/>
    <s v="GISET"/>
    <s v="A0 (PLANCHE 16"/>
    <s v="A0"/>
    <s v="PTR"/>
    <m/>
    <s v="DIF_002291"/>
    <s v="DPDTE-B-045"/>
    <s v="OL - C"/>
    <x v="21"/>
    <d v="2018-10-15T00:00:00"/>
    <x v="10"/>
    <n v="1"/>
  </r>
  <r>
    <d v="2018-10-02T00:00:00"/>
    <s v="GISET-D1504-A0 (PLANCHE 16 - LISTAGES GEOMETRIQUES - DU PK 15+000 AU PK 16+000)"/>
    <s v="GISET"/>
    <s v="A0 (PLANCHE 16"/>
    <s v="A0"/>
    <s v="PIM"/>
    <m/>
    <s v="DIF_002291"/>
    <s v="DPDTE-B-045"/>
    <s v="OL - C"/>
    <x v="21"/>
    <d v="2018-10-15T00:00:00"/>
    <x v="10"/>
    <n v="1"/>
  </r>
  <r>
    <d v="2018-10-02T00:00:00"/>
    <s v="GISET-D1506-A0 (PLANCHE 16 - ASSAINISSEMENT LISTING IMPLANTATION - DU PK 15+000 AU PK 16+000)"/>
    <s v="GISET"/>
    <s v="A0 (PLANCHE 16"/>
    <s v="A0"/>
    <s v="PIM"/>
    <m/>
    <s v="DIF_002291"/>
    <s v="DPDTE-B-045"/>
    <s v="OL - C"/>
    <x v="21"/>
    <d v="2018-10-15T00:00:00"/>
    <x v="10"/>
    <n v="1"/>
  </r>
  <r>
    <d v="2018-10-02T00:00:00"/>
    <s v="GISET-D1507-A0 (PLANCHE 16 - ASSAINISSEMENT PROFIL EN LONG SENS 1 - DU PK 15+000 AU PK 16+000)"/>
    <s v="GISET"/>
    <s v="A0 (PLANCHE 16"/>
    <s v="A0"/>
    <s v="PLO"/>
    <m/>
    <s v="DIF_002291"/>
    <s v="DPDTE-B-045"/>
    <s v="OL - C"/>
    <x v="21"/>
    <d v="2018-10-15T00:00:00"/>
    <x v="10"/>
    <n v="1"/>
  </r>
  <r>
    <d v="2018-10-02T00:00:00"/>
    <s v="GISET-D1508-A0 (PLANCHE 16 - ASSAINISSEMENT PROFIL EN LONG SENS 2 - DU PK 15+000 AU PK 16+000)"/>
    <s v="GISET"/>
    <s v="A0 (PLANCHE 16"/>
    <s v="A0"/>
    <s v="PLO"/>
    <m/>
    <s v="DIF_002291"/>
    <s v="DPDTE-B-045"/>
    <s v="OL - C"/>
    <x v="21"/>
    <d v="2018-10-15T00:00:00"/>
    <x v="10"/>
    <n v="1"/>
  </r>
  <r>
    <d v="2018-10-02T00:00:00"/>
    <s v="GISEN-E0820-B0 (PIF 00224 - IMPLANTATION - VUE EN PLAN - COUPE LONGITUDINALE - COFFRAGE)"/>
    <s v="GISEN"/>
    <s v="B0 (PIF 00224 "/>
    <s v="B0"/>
    <s v="PIM"/>
    <m/>
    <s v="DIF_002292"/>
    <s v="DPDTE-B-032"/>
    <s v="OA - INGEROP"/>
    <x v="21"/>
    <d v="2018-10-09T00:00:00"/>
    <x v="10"/>
    <n v="1"/>
  </r>
  <r>
    <d v="2018-10-02T00:00:00"/>
    <s v="GISEN-E0821-B1 (PIF 00224 - COUPE TRANSVERSALE - DETAILS)"/>
    <s v="GISEN"/>
    <s v="B1 (PIF 00224 "/>
    <s v="B1"/>
    <s v="PCO"/>
    <m/>
    <s v="DIF_002292"/>
    <s v="DPDTE-B-032"/>
    <s v="OA - INGEROP"/>
    <x v="21"/>
    <d v="2018-10-09T00:00:00"/>
    <x v="10"/>
    <n v="1"/>
  </r>
  <r>
    <d v="2018-10-02T00:00:00"/>
    <s v="GISEN-E0822-B0 (PIF 00224 - CULEE C1 - COFFRAGE 1/2)"/>
    <s v="GISEN"/>
    <s v="B0 (PIF 00224 "/>
    <s v="B0"/>
    <s v="PCO"/>
    <m/>
    <s v="DIF_002292"/>
    <s v="DPDTE-B-032"/>
    <s v="OA - INGEROP"/>
    <x v="21"/>
    <d v="2018-10-09T00:00:00"/>
    <x v="10"/>
    <n v="1"/>
  </r>
  <r>
    <d v="2018-10-02T00:00:00"/>
    <s v="GISEN-E0823-B0 (PIF 00224 - CULEE C1 - COFFRAGE 2/2)"/>
    <s v="GISEN"/>
    <s v="B0 (PIF 00224 "/>
    <s v="B0"/>
    <s v="PCO"/>
    <m/>
    <s v="DIF_002292"/>
    <s v="DPDTE-B-032"/>
    <s v="OA - INGEROP"/>
    <x v="21"/>
    <d v="2018-10-09T00:00:00"/>
    <x v="10"/>
    <n v="1"/>
  </r>
  <r>
    <d v="2018-10-02T00:00:00"/>
    <s v="GISEN-E0824-B0 (PIF 00224 - CULEE C4 - COFFRAGE 1/2)"/>
    <s v="GISEN"/>
    <s v="B0 (PIF 00224 "/>
    <s v="B0"/>
    <s v="PCO"/>
    <m/>
    <s v="DIF_002292"/>
    <s v="DPDTE-B-032"/>
    <s v="OA - INGEROP"/>
    <x v="21"/>
    <d v="2018-10-09T00:00:00"/>
    <x v="10"/>
    <n v="1"/>
  </r>
  <r>
    <d v="2018-10-02T00:00:00"/>
    <s v="GISEN-E0825-B0 (PIF 00224 - CULEE C4 - COFFRAGE 2/2)"/>
    <s v="GISEN"/>
    <s v="B0 (PIF 00224 "/>
    <s v="B0"/>
    <s v="PCO"/>
    <m/>
    <s v="DIF_002292"/>
    <s v="DPDTE-B-032"/>
    <s v="OA - INGEROP"/>
    <x v="21"/>
    <d v="2018-10-09T00:00:00"/>
    <x v="10"/>
    <n v="1"/>
  </r>
  <r>
    <d v="2018-10-02T00:00:00"/>
    <s v="GISEN-E0826-B1 (PIF 00224 - PILE P2 - COFFRAGE)"/>
    <s v="GISEN"/>
    <s v="B1 (PIF 00224 "/>
    <s v="B1"/>
    <s v="PCO"/>
    <m/>
    <s v="DIF_002292"/>
    <s v="DPDTE-B-032"/>
    <s v="OA - INGEROP"/>
    <x v="21"/>
    <d v="2018-10-09T00:00:00"/>
    <x v="10"/>
    <n v="1"/>
  </r>
  <r>
    <d v="2018-10-02T00:00:00"/>
    <s v="GISEN-E0827-B1 (PIF 00224 - PILE P3 - COFFRAGE)"/>
    <s v="GISEN"/>
    <s v="B1 (PIF 00224 "/>
    <s v="B1"/>
    <s v="PCO"/>
    <m/>
    <s v="DIF_002292"/>
    <s v="DPDTE-B-032"/>
    <s v="OA - INGEROP"/>
    <x v="21"/>
    <d v="2018-10-09T00:00:00"/>
    <x v="10"/>
    <n v="1"/>
  </r>
  <r>
    <d v="2018-10-02T00:00:00"/>
    <s v="GISEN-E0828-B1 (PIF 00224 - ENTRETOISES - COFFRAGE)"/>
    <s v="GISEN"/>
    <s v="B1 (PIF 00224 "/>
    <s v="B1"/>
    <s v="PCO"/>
    <m/>
    <s v="DIF_002292"/>
    <s v="DPDTE-B-032"/>
    <s v="OA - INGEROP"/>
    <x v="21"/>
    <d v="2018-10-09T00:00:00"/>
    <x v="10"/>
    <n v="1"/>
  </r>
  <r>
    <d v="2018-10-02T00:00:00"/>
    <s v="GISEN-E0829-B1 (PIF 00224 - TABLIER ET CALEPINAGE DES POUTRES - COFFRAGE)"/>
    <s v="GISEN"/>
    <s v="B1 (PIF 00224 "/>
    <s v="B1"/>
    <s v="PCO"/>
    <m/>
    <s v="DIF_002292"/>
    <s v="DPDTE-B-032"/>
    <s v="OA - INGEROP"/>
    <x v="21"/>
    <d v="2018-10-09T00:00:00"/>
    <x v="10"/>
    <n v="1"/>
  </r>
  <r>
    <d v="2018-10-02T00:00:00"/>
    <s v="GISET-D2101-A0 (PLANCHE 22 - VUE EN PLAN DU PK 21+000 AU PK 22+000)"/>
    <s v="GISET"/>
    <s v="A0 (PLANCHE 22"/>
    <s v="A0"/>
    <s v="PEN"/>
    <m/>
    <s v="DIF_002293"/>
    <s v="DPDTE-B-043"/>
    <s v="OL - N/S"/>
    <x v="21"/>
    <d v="2018-10-15T00:00:00"/>
    <x v="10"/>
    <n v="1"/>
  </r>
  <r>
    <d v="2018-10-02T00:00:00"/>
    <s v="GISET-D2103-A0 (PLANCHE 22 - PROFILS EN TRAVERS - DU PK 21+000 AU PK 22+000)"/>
    <s v="GISET"/>
    <s v="A0 (PLANCHE 22"/>
    <s v="A0"/>
    <s v="PTR"/>
    <m/>
    <s v="DIF_002293"/>
    <s v="DPDTE-B-043"/>
    <s v="OL - N/S"/>
    <x v="21"/>
    <d v="2018-10-15T00:00:00"/>
    <x v="10"/>
    <n v="1"/>
  </r>
  <r>
    <d v="2018-10-02T00:00:00"/>
    <s v="GISET-D2104-A0 (PLANCHE 22 - LISTAGES GEOMETRIQUES - DU PK 21+000 AU PK 22+000)"/>
    <s v="GISET"/>
    <s v="A0 (PLANCHE 22"/>
    <s v="A0"/>
    <s v="PIM"/>
    <m/>
    <s v="DIF_002293"/>
    <s v="DPDTE-B-043"/>
    <s v="OL - N/S"/>
    <x v="21"/>
    <d v="2018-10-15T00:00:00"/>
    <x v="10"/>
    <n v="1"/>
  </r>
  <r>
    <d v="2018-10-02T00:00:00"/>
    <s v="GISET-D2106-A0 (PLANCHE 22 - ASSAINISSEMENT LISTING IMPLANTATION - DU PK 21+000 AU PK 22+000)"/>
    <s v="GISET"/>
    <s v="A0 (PLANCHE 22"/>
    <s v="A0"/>
    <s v="PIM"/>
    <m/>
    <s v="DIF_002293"/>
    <s v="DPDTE-B-043"/>
    <s v="OL - N/S"/>
    <x v="21"/>
    <d v="2018-10-15T00:00:00"/>
    <x v="10"/>
    <n v="1"/>
  </r>
  <r>
    <d v="2018-10-02T00:00:00"/>
    <s v="GISET-D2107-A0 (PLANCHE 22 - ASSAINISSEMENT PROFIL EN LONG SENS 1 - DU PK 21+000 AU PK 22+000)"/>
    <s v="GISET"/>
    <s v="A0 (PLANCHE 22"/>
    <s v="A0"/>
    <s v="PLO"/>
    <m/>
    <s v="DIF_002293"/>
    <s v="DPDTE-B-043"/>
    <s v="OL - N/S"/>
    <x v="21"/>
    <d v="2018-10-15T00:00:00"/>
    <x v="10"/>
    <n v="1"/>
  </r>
  <r>
    <d v="2018-10-02T00:00:00"/>
    <s v="GISET-D2108-A0 (PLANCHE 22 - ASSAINISSEMENT PROFIL EN LONG SENS 2 - DU PK 21+000 AU PK 22+000)"/>
    <s v="GISET"/>
    <s v="A0 (PLANCHE 22"/>
    <s v="A0"/>
    <s v="PLO"/>
    <m/>
    <s v="DIF_002293"/>
    <s v="DPDTE-B-043"/>
    <s v="OL - N/S"/>
    <x v="21"/>
    <d v="2018-10-15T00:00:00"/>
    <x v="10"/>
    <n v="1"/>
  </r>
  <r>
    <d v="2018-10-02T00:00:00"/>
    <s v="GISET-D2401-A0 (PLANCHE 25 - VUE EN PLAN DU PK 24+000 AU PK 25+000)"/>
    <s v="GISET"/>
    <s v="A0 (PLANCHE 25"/>
    <s v="A0"/>
    <s v="PEN"/>
    <m/>
    <s v="DIF_002294"/>
    <s v="DPDTE-B-043"/>
    <s v="OL - N/S"/>
    <x v="21"/>
    <d v="2018-10-15T00:00:00"/>
    <x v="10"/>
    <n v="1"/>
  </r>
  <r>
    <d v="2018-10-02T00:00:00"/>
    <s v="GISET-D2403-A0 (PLANCHE 25 - PROFILS EN TRAVERS - DU PK 24+000 AU PK 25+000)"/>
    <s v="GISET"/>
    <s v="A0 (PLANCHE 25"/>
    <s v="A0"/>
    <s v="PTR"/>
    <m/>
    <s v="DIF_002294"/>
    <s v="DPDTE-B-043"/>
    <s v="OL - N/S"/>
    <x v="21"/>
    <d v="2018-10-15T00:00:00"/>
    <x v="10"/>
    <n v="1"/>
  </r>
  <r>
    <d v="2018-10-02T00:00:00"/>
    <s v="GISET-D2404-A0 (PLANCHE 25 - LISTAGES GEOMETRIQUES - DU PK 24+000 AU PK 25+000)"/>
    <s v="GISET"/>
    <s v="A0 (PLANCHE 25"/>
    <s v="A0"/>
    <s v="PIM"/>
    <m/>
    <s v="DIF_002294"/>
    <s v="DPDTE-B-043"/>
    <s v="OL - N/S"/>
    <x v="21"/>
    <d v="2018-10-15T00:00:00"/>
    <x v="10"/>
    <n v="1"/>
  </r>
  <r>
    <d v="2018-10-02T00:00:00"/>
    <s v="GISET-D2406-A0 (PLANCHE 25 - ASSAINISSEMENT LISTING IMPLANTATION - DU PK 24+000 AU PK 25+000)"/>
    <s v="GISET"/>
    <s v="A0 (PLANCHE 25"/>
    <s v="A0"/>
    <s v="PIM"/>
    <m/>
    <s v="DIF_002294"/>
    <s v="DPDTE-B-043"/>
    <s v="OL - N/S"/>
    <x v="21"/>
    <d v="2018-10-15T00:00:00"/>
    <x v="10"/>
    <n v="1"/>
  </r>
  <r>
    <d v="2018-10-02T00:00:00"/>
    <s v="GISET-D2407-A0 (PLANCHE 25 - ASSAINISSEMENT PROFIL EN LONG SENS 1 - DU PK 24+000 AU PK 25+000)"/>
    <s v="GISET"/>
    <s v="A0 (PLANCHE 25"/>
    <s v="A0"/>
    <s v="PLO"/>
    <m/>
    <s v="DIF_002294"/>
    <s v="DPDTE-B-043"/>
    <s v="OL - N/S"/>
    <x v="21"/>
    <d v="2018-10-15T00:00:00"/>
    <x v="10"/>
    <n v="1"/>
  </r>
  <r>
    <d v="2018-10-02T00:00:00"/>
    <s v="GISET-D2408-A0 (PLANCHE 25 - ASSAINISSEMENT PROFIL EN LONG SENS 2 - DU PK 24+000 AU PK 25+000)"/>
    <s v="GISET"/>
    <s v="A0 (PLANCHE 25"/>
    <s v="A0"/>
    <s v="PLO"/>
    <m/>
    <s v="DIF_002294"/>
    <s v="DPDTE-B-043"/>
    <s v="OL - N/S"/>
    <x v="21"/>
    <d v="2018-10-15T00:00:00"/>
    <x v="10"/>
    <n v="1"/>
  </r>
  <r>
    <d v="2018-10-02T00:00:00"/>
    <s v="GISET-R3701-A0 (RDT 01989 - ITINERAIRE PROMENEURS / FAUNE - PLAN D'ENSEMBLE)"/>
    <s v="GISET"/>
    <s v="A0 (RDT 01989 "/>
    <s v="A0"/>
    <s v="PEN"/>
    <m/>
    <s v="DIF_002295"/>
    <s v="DPDTE-B-043"/>
    <s v="OL - N/S"/>
    <x v="21"/>
    <d v="2018-10-15T00:00:00"/>
    <x v="10"/>
    <n v="1"/>
  </r>
  <r>
    <d v="2018-10-02T00:00:00"/>
    <s v="GISET-R3702-A0 (RDT 01989 - ITINERAIRE PROMENEURS / FAUNE - PROFIL EN LONG)"/>
    <s v="GISET"/>
    <s v="A0 (RDT 01989 "/>
    <s v="A0"/>
    <s v="PLO"/>
    <m/>
    <s v="DIF_002295"/>
    <s v="DPDTE-B-043"/>
    <s v="OL - N/S"/>
    <x v="21"/>
    <d v="2018-10-15T00:00:00"/>
    <x v="10"/>
    <n v="1"/>
  </r>
  <r>
    <d v="2018-10-02T00:00:00"/>
    <s v="GISET-R3703-A0 (RDT 01989 - ITINERAIRE PROMENEURS / FAUNE - PROFILS EN TRAVERS)"/>
    <s v="GISET"/>
    <s v="A0 (RDT 01989 "/>
    <s v="A0"/>
    <s v="PTR"/>
    <m/>
    <s v="DIF_002295"/>
    <s v="DPDTE-B-043"/>
    <s v="OL - N/S"/>
    <x v="21"/>
    <d v="2018-10-15T00:00:00"/>
    <x v="10"/>
    <n v="1"/>
  </r>
  <r>
    <d v="2018-10-02T00:00:00"/>
    <s v="GISET-R3704-A0 (RDT 01989 - ITINERAIRE PROMENEURS / FAUNE - LISTAGES GEOMETRIQUES)"/>
    <s v="GISET"/>
    <s v="A0 (RDT 01989 "/>
    <s v="A0"/>
    <s v="PIM"/>
    <m/>
    <s v="DIF_002295"/>
    <s v="DPDTE-B-043"/>
    <s v="OL - N/S"/>
    <x v="21"/>
    <d v="2018-10-15T00:00:00"/>
    <x v="10"/>
    <n v="1"/>
  </r>
  <r>
    <d v="2018-10-02T00:00:00"/>
    <s v="GILAB-R0010-A0 (RAPPORT DE CONVENANCE - EQIOM HOERDT FORMULE Q7 - TABLIERS / HOURDIS / TRAVERSES)"/>
    <s v="GILAB"/>
    <s v="A0 (RAPPORT DE"/>
    <s v="A0"/>
    <s v="RAP"/>
    <m/>
    <s v="DIF_002296"/>
    <s v="DPQSE-B-013"/>
    <s v="OA - QPE"/>
    <x v="24"/>
    <d v="2018-10-15T00:00:00"/>
    <x v="14"/>
    <n v="1"/>
  </r>
  <r>
    <d v="2018-10-02T00:00:00"/>
    <s v="GILAB-R0011-A0 (RAPPORT DE CONVENANCE - EQIOM ERGERSHEIM FORMULE Q7 - TABLIERS / HOURDIS / TRAVERSES)"/>
    <s v="GILAB"/>
    <s v="A0 (RAPPORT DE"/>
    <s v="A0"/>
    <s v="RAP"/>
    <m/>
    <s v="DIF_002297"/>
    <s v="DPQSE-B-013"/>
    <s v="OA - QPE"/>
    <x v="24"/>
    <d v="2018-10-15T00:00:00"/>
    <x v="14"/>
    <n v="1"/>
  </r>
  <r>
    <d v="2018-10-02T00:00:00"/>
    <s v="GILAB-R0012-A0 (RAPPORT DE CONVENANCE - EQIOM STEINBOURG FORMULE Q7 - TABLIERS / HOURDIS / TRAVERSES)"/>
    <s v="GILAB"/>
    <s v="A0 (RAPPORT DE"/>
    <s v="A0"/>
    <s v="RAP"/>
    <m/>
    <s v="DIF_002298"/>
    <s v="DPQSE-B-013"/>
    <s v="OA - QPE"/>
    <x v="24"/>
    <d v="2018-10-15T00:00:00"/>
    <x v="14"/>
    <n v="1"/>
  </r>
  <r>
    <d v="2018-10-02T00:00:00"/>
    <s v="GISET-R3401-A0 (DHD 01848 - LEISBACH - ITINEAIRE AGRICOLE / FAUNE - PLAN D'ENSEMBLE)"/>
    <s v="GISET"/>
    <s v="A0 (DHD 01848 "/>
    <s v="A0"/>
    <s v="PEN"/>
    <m/>
    <s v="DIF_002299"/>
    <s v="DPDTE-B-043"/>
    <s v="OL - N/S"/>
    <x v="21"/>
    <d v="2018-10-15T00:00:00"/>
    <x v="10"/>
    <n v="1"/>
  </r>
  <r>
    <d v="2018-10-02T00:00:00"/>
    <s v="GISET-R3402-A0 (DHD 01848 - LEISBACH - ITINERAIRE AGRICOLE / FAUNE - PROFIL EN LONG)"/>
    <s v="GISET"/>
    <s v="A0 (DHD 01848 "/>
    <s v="A0"/>
    <s v="PLO"/>
    <m/>
    <s v="DIF_002299"/>
    <s v="DPDTE-B-043"/>
    <s v="OL - N/S"/>
    <x v="21"/>
    <d v="2018-10-15T00:00:00"/>
    <x v="10"/>
    <n v="1"/>
  </r>
  <r>
    <d v="2018-10-02T00:00:00"/>
    <s v="GISET-R3403-A0 (DHD 01848 - LEISBACH - ITINERAIRE AGRICOLE / FAUNE - PROFILS EN TRAVERS)"/>
    <s v="GISET"/>
    <s v="A0 (DHD 01848 "/>
    <s v="A0"/>
    <s v="PTR"/>
    <m/>
    <s v="DIF_002299"/>
    <s v="DPDTE-B-043"/>
    <s v="OL - N/S"/>
    <x v="21"/>
    <d v="2018-10-15T00:00:00"/>
    <x v="10"/>
    <n v="1"/>
  </r>
  <r>
    <d v="2018-10-02T00:00:00"/>
    <s v="GISET-R3404-A0 (DHD 01848 - LEISBACH - ITINERAIRE AGRICOLE / FAUNE - LISTAGES GEOMETRIQUES)"/>
    <s v="GISET"/>
    <s v="A0 (DHD 01848 "/>
    <s v="A0"/>
    <s v="PIM"/>
    <m/>
    <s v="DIF_002299"/>
    <s v="DPDTE-B-043"/>
    <s v="OL - N/S"/>
    <x v="21"/>
    <d v="2018-10-15T00:00:00"/>
    <x v="10"/>
    <n v="1"/>
  </r>
  <r>
    <d v="2018-10-02T00:00:00"/>
    <s v="GISET-D2501-A0 (PLANCHE 26 - VUE EN PLAN DU PK 25+000 AU PK 25+632)"/>
    <s v="GISET"/>
    <s v="A0 (PLANCHE 26"/>
    <s v="A0"/>
    <s v="PEN"/>
    <m/>
    <s v="DIF_002300"/>
    <s v="DPDTE-B-043"/>
    <s v="OL - N/S"/>
    <x v="21"/>
    <d v="2018-10-15T00:00:00"/>
    <x v="10"/>
    <n v="1"/>
  </r>
  <r>
    <d v="2018-10-02T00:00:00"/>
    <s v="GISET-D2503-A0 (PLANCHE 26 - PROFILS EN TRAVERS - DU PK 25+000 AU PK 25+632)"/>
    <s v="GISET"/>
    <s v="A0 (PLANCHE 26"/>
    <s v="A0"/>
    <s v="PTR"/>
    <m/>
    <s v="DIF_002300"/>
    <s v="DPDTE-B-043"/>
    <s v="OL - N/S"/>
    <x v="21"/>
    <d v="2018-10-15T00:00:00"/>
    <x v="10"/>
    <n v="1"/>
  </r>
  <r>
    <d v="2018-10-02T00:00:00"/>
    <s v="GISET-D2504-A0 (PLANCHE 26 - LISTAGES GEOMETRIQUES - DU PK 25+000 AU PK 25+632)"/>
    <s v="GISET"/>
    <s v="A0 (PLANCHE 26"/>
    <s v="A0"/>
    <s v="PIM"/>
    <m/>
    <s v="DIF_002300"/>
    <s v="DPDTE-B-043"/>
    <s v="OL - N/S"/>
    <x v="21"/>
    <d v="2018-10-15T00:00:00"/>
    <x v="10"/>
    <n v="1"/>
  </r>
  <r>
    <d v="2018-10-02T00:00:00"/>
    <s v="GISET-D2506-A0 (PLANCHE 26 - ASSAINISSEMENT LISTING IMPLANTATION - DU PK 25+000 AU PK 25+632)"/>
    <s v="GISET"/>
    <s v="A0 (PLANCHE 26"/>
    <s v="A0"/>
    <s v="PIM"/>
    <m/>
    <s v="DIF_002300"/>
    <s v="DPDTE-B-043"/>
    <s v="OL - N/S"/>
    <x v="21"/>
    <d v="2018-10-15T00:00:00"/>
    <x v="10"/>
    <n v="1"/>
  </r>
  <r>
    <d v="2018-10-02T00:00:00"/>
    <s v="GISET-D2507-A0 (PLANCHE 26 - ASSAINISSEMENT PROFIL EN LONG SENS 1 - DU PK 25+000 AU PK 25+632)"/>
    <s v="GISET"/>
    <s v="A0 (PLANCHE 26"/>
    <s v="A0"/>
    <s v="PLO"/>
    <m/>
    <s v="DIF_002300"/>
    <s v="DPDTE-B-043"/>
    <s v="OL - N/S"/>
    <x v="21"/>
    <d v="2018-10-15T00:00:00"/>
    <x v="10"/>
    <n v="1"/>
  </r>
  <r>
    <d v="2018-10-02T00:00:00"/>
    <s v="GISET-D2508-A0 (PLANCHE 26 - ASSAINISSEMENT PROFIL EN LONG SENS 2 - DU PK 25+000 AU PK 25+632)"/>
    <s v="GISET"/>
    <s v="A0 (PLANCHE 26"/>
    <s v="A0"/>
    <s v="PLO"/>
    <m/>
    <s v="DIF_002300"/>
    <s v="DPDTE-B-043"/>
    <s v="OL - N/S"/>
    <x v="21"/>
    <d v="2018-10-15T00:00:00"/>
    <x v="10"/>
    <n v="1"/>
  </r>
  <r>
    <d v="2018-10-02T00:00:00"/>
    <s v="GIMAT-E0610-A3 (TRANCHEE COUVERTE DE VENDENHEIM - NOTE D'HYPOTHESES SPECIFIQUES)"/>
    <s v="GIMAT"/>
    <s v="A3 (TRANCHEE C"/>
    <s v="A3"/>
    <s v="HYP"/>
    <m/>
    <s v="DIF_002301"/>
    <s v="DPDTE-B-028"/>
    <s v="OA - INGEROP"/>
    <x v="21"/>
    <d v="2018-10-15T00:00:00"/>
    <x v="10"/>
    <n v="1"/>
  </r>
  <r>
    <d v="2018-10-02T00:00:00"/>
    <s v="GIGCL-PE103-A0 (PES - REALISATION DES CHEVETRES DE CULEE (Y COMPRIS POSE DE LA PARTIE BASSE DES MURS EN AILE) DES PRAD)"/>
    <s v="GIGCL"/>
    <s v="A0 (PES - REAL"/>
    <s v="A0"/>
    <s v="PES"/>
    <m/>
    <s v="DIF_002302"/>
    <s v="DPQSE-B-018"/>
    <s v="OA - QPE"/>
    <x v="25"/>
    <d v="2018-10-12T00:00:00"/>
    <x v="15"/>
    <n v="1"/>
  </r>
  <r>
    <d v="2018-10-02T00:00:00"/>
    <s v="GISOA-E0210-D0 (VIADUC DE VENDENHEIM - NOTE D'HYPOTHESES GENIE CIVIL)"/>
    <s v="GISOA"/>
    <s v="D0 (VIADUC DE "/>
    <s v="D0"/>
    <s v="HYP"/>
    <m/>
    <s v="DIF_002305"/>
    <s v="DPDTE-B-031"/>
    <s v="OA - CBDI"/>
    <x v="21"/>
    <d v="2018-10-09T00:00:00"/>
    <x v="10"/>
    <n v="1"/>
  </r>
  <r>
    <d v="2018-10-02T00:00:00"/>
    <s v="GISOA-E0218-B0 (VIADUC DE VENDENHEIM - TABLIER SUD - SYNTHESE DES SOLLICITATIONS EN TETE DE PIEUX DES PILES)"/>
    <s v="GISOA"/>
    <s v="B0 (VIADUC DE "/>
    <s v="B0"/>
    <s v="NDC"/>
    <m/>
    <s v="DIF_002305"/>
    <s v="DPDTE-B-031"/>
    <s v="OA - CBDI"/>
    <x v="21"/>
    <d v="2018-10-09T00:00:00"/>
    <x v="10"/>
    <n v="1"/>
  </r>
  <r>
    <d v="2018-10-02T00:00:00"/>
    <s v="GISOA-E0220-B0 (VIADUC DE VENDENHEIM - TABLIER SUD - SEMELLES DES PILES)"/>
    <s v="GISOA"/>
    <s v="B0 (VIADUC DE "/>
    <s v="B0"/>
    <s v="NDC"/>
    <m/>
    <s v="DIF_002305"/>
    <s v="DPDTE-B-031"/>
    <s v="OA - CBDI"/>
    <x v="21"/>
    <d v="2018-10-09T00:00:00"/>
    <x v="10"/>
    <n v="1"/>
  </r>
  <r>
    <d v="2018-10-02T00:00:00"/>
    <s v="GISOA-E0230-B0 (VIADUC DE VENDENHEIM - TABLIER NORD - SEMELLES DES PILES)"/>
    <s v="GISOA"/>
    <s v="B0 (VIADUC DE "/>
    <s v="B0"/>
    <s v="NDC"/>
    <m/>
    <s v="DIF_002305"/>
    <s v="DPDTE-B-031"/>
    <s v="OA - CBDI"/>
    <x v="21"/>
    <d v="2018-10-09T00:00:00"/>
    <x v="10"/>
    <n v="1"/>
  </r>
  <r>
    <d v="2018-10-02T00:00:00"/>
    <s v="GISOA-E0232-B0 (VIADUC DE VENDENHEIM - TABLIER SUD ET NORD - CULEE C0 - SYNTHESE DES SOLLICITATIONS EN TETE DE PIEUX)"/>
    <s v="GISOA"/>
    <s v="B0 (VIADUC DE "/>
    <s v="B0"/>
    <s v="NDC"/>
    <m/>
    <s v="DIF_002305"/>
    <s v="DPDTE-B-031"/>
    <s v="OA - CBDI"/>
    <x v="21"/>
    <d v="2018-10-09T00:00:00"/>
    <x v="10"/>
    <n v="1"/>
  </r>
  <r>
    <d v="2018-10-02T00:00:00"/>
    <s v="GISOA-E0233-B0 (VIADUC DE VENDENHEIM - TABLIER SUD ET NORD - CULEE C8 - SYNTHESE DES SOLLICITATIONS EN TETE DE PIEUX)"/>
    <s v="GISOA"/>
    <s v="B0 (VIADUC DE "/>
    <s v="B0"/>
    <s v="NDC"/>
    <m/>
    <s v="DIF_002305"/>
    <s v="DPDTE-B-031"/>
    <s v="OA - CBDI"/>
    <x v="21"/>
    <d v="2018-10-09T00:00:00"/>
    <x v="10"/>
    <n v="1"/>
  </r>
  <r>
    <d v="2018-10-02T00:00:00"/>
    <s v="GIECM-E0327-B0 (VIADUC DE VENDENHEIM - TABLIER NORD - ELEMENTS TRANSVERSAUX)"/>
    <s v="GIECM"/>
    <s v="B0 (VIADUC DE "/>
    <s v="B0"/>
    <s v="NDC"/>
    <m/>
    <s v="DIF_002306"/>
    <s v="DPDTE-B-031"/>
    <s v="OA - CBDI"/>
    <x v="21"/>
    <d v="2018-10-09T00:00:00"/>
    <x v="10"/>
    <n v="1"/>
  </r>
  <r>
    <d v="2018-10-03T00:00:00"/>
    <s v="GIEXT-ING04-A1 (PES - PIF 00529 - AUSCULTATION AUTOMATISEE DES VOIES A DUPPIGHEIM)"/>
    <s v="GIEXT"/>
    <s v="A1 (PES - PIF "/>
    <s v="A1"/>
    <s v="PES"/>
    <m/>
    <s v="DIF_002309"/>
    <s v="DPQSE-B-018"/>
    <s v="OA - QPE"/>
    <x v="26"/>
    <d v="2018-10-15T00:00:00"/>
    <x v="16"/>
    <n v="1"/>
  </r>
  <r>
    <d v="2018-10-03T00:00:00"/>
    <s v="GISET-R3801-A0 (RDT 02051 - MIXTE AGRICOLE / FAUNE - VUE EN PLAN)"/>
    <s v="GISET"/>
    <s v="A0 (RDT 02051 "/>
    <s v="A0"/>
    <s v="PEN"/>
    <m/>
    <s v="DIF_002311"/>
    <s v="DPDTE-B-043"/>
    <s v="OL - N/S"/>
    <x v="22"/>
    <d v="2018-10-16T00:00:00"/>
    <x v="13"/>
    <n v="1"/>
  </r>
  <r>
    <d v="2018-10-03T00:00:00"/>
    <s v="GISET-R3802-A0 (RDT 02051 - MIXTE AGRICOLE / FAUNE - PROFIL EN LONG)"/>
    <s v="GISET"/>
    <s v="A0 (RDT 02051 "/>
    <s v="A0"/>
    <s v="PLO"/>
    <m/>
    <s v="DIF_002311"/>
    <s v="DPDTE-B-043"/>
    <s v="OL - N/S"/>
    <x v="22"/>
    <d v="2018-10-16T00:00:00"/>
    <x v="13"/>
    <n v="1"/>
  </r>
  <r>
    <d v="2018-10-03T00:00:00"/>
    <s v="GISET-R3803-A0 (RDT 02051 - MIXTE AGRICOLE / FAUNE - PROFILS EN TRAVERS)"/>
    <s v="GISET"/>
    <s v="A0 (RDT 02051 "/>
    <s v="A0"/>
    <s v="PTR"/>
    <m/>
    <s v="DIF_002311"/>
    <s v="DPDTE-B-043"/>
    <s v="OL - N/S"/>
    <x v="22"/>
    <d v="2018-10-16T00:00:00"/>
    <x v="13"/>
    <n v="1"/>
  </r>
  <r>
    <d v="2018-10-03T00:00:00"/>
    <s v="GISET-R3804-A0 (RDT 02051 - MIXTE AGRICOLE / FAUNE - LISTAGES GEOMETRIQUES)"/>
    <s v="GISET"/>
    <s v="A0 (RDT 02051 "/>
    <s v="A0"/>
    <s v="PIM"/>
    <m/>
    <s v="DIF_002311"/>
    <s v="DPDTE-B-043"/>
    <s v="OL - N/S"/>
    <x v="22"/>
    <d v="2018-10-16T00:00:00"/>
    <x v="13"/>
    <n v="1"/>
  </r>
  <r>
    <d v="2018-10-03T00:00:00"/>
    <s v="GISET-D2001-A0 (PLANCHE 21 - VUE EN PLAN DU PK 20+000 AU PK 21+000)"/>
    <s v="GISET"/>
    <s v="A0 (PLANCHE 21"/>
    <s v="A0"/>
    <s v="PEN"/>
    <m/>
    <s v="DIF_002312"/>
    <s v="DPDTE-B-043"/>
    <s v="OL - N/S"/>
    <x v="22"/>
    <d v="2018-10-16T00:00:00"/>
    <x v="13"/>
    <n v="1"/>
  </r>
  <r>
    <d v="2018-10-03T00:00:00"/>
    <s v="GISET-D2003-A0 (PLANCHE 21 - PROFILS EN TRAVERS - DU PK 20+000 AU PK 21+000)"/>
    <s v="GISET"/>
    <s v="A0 (PLANCHE 21"/>
    <s v="A0"/>
    <s v="PTR"/>
    <m/>
    <s v="DIF_002312"/>
    <s v="DPDTE-B-043"/>
    <s v="OL - N/S"/>
    <x v="22"/>
    <d v="2018-10-16T00:00:00"/>
    <x v="13"/>
    <n v="1"/>
  </r>
  <r>
    <d v="2018-10-03T00:00:00"/>
    <s v="GISET-D2004-A0 (PLANCHE 21 - LISTAGES GEOMETRIQUES - DU PK 20+000 AU PK 21+000)"/>
    <s v="GISET"/>
    <s v="A0 (PLANCHE 21"/>
    <s v="A0"/>
    <s v="PIM"/>
    <m/>
    <s v="DIF_002312"/>
    <s v="DPDTE-B-043"/>
    <s v="OL - N/S"/>
    <x v="22"/>
    <d v="2018-10-16T00:00:00"/>
    <x v="13"/>
    <n v="1"/>
  </r>
  <r>
    <d v="2018-10-03T00:00:00"/>
    <s v="GISET-D2006-A0 (PLANCHE 21 - ASSAINISSEMENT LISTING IMPLANTATION - DU PK 20+000 AU PK 21+000)"/>
    <s v="GISET"/>
    <s v="A0 (PLANCHE 21"/>
    <s v="A0"/>
    <s v="PIM"/>
    <m/>
    <s v="DIF_002312"/>
    <s v="DPDTE-B-043"/>
    <s v="OL - N/S"/>
    <x v="22"/>
    <d v="2018-10-16T00:00:00"/>
    <x v="13"/>
    <n v="1"/>
  </r>
  <r>
    <d v="2018-10-03T00:00:00"/>
    <s v="GISET-D2007-A0 (PLANCHE 21 - ASSAINISSEMENT PROFIL EN LONG SENS 1 - DU PK 20+000 AU PK 21+000)"/>
    <s v="GISET"/>
    <s v="A0 (PLANCHE 21"/>
    <s v="A0"/>
    <s v="PLO"/>
    <m/>
    <s v="DIF_002312"/>
    <s v="DPDTE-B-043"/>
    <s v="OL - N/S"/>
    <x v="22"/>
    <d v="2018-10-16T00:00:00"/>
    <x v="13"/>
    <n v="1"/>
  </r>
  <r>
    <d v="2018-10-03T00:00:00"/>
    <s v="GISET-D2008-A0 (PLANCHE 21 - ASSAINISSEMENT PROFIL EN LONG SENS 2 - DU PK 20+000 AU PK 21+000)"/>
    <s v="GISET"/>
    <s v="A0 (PLANCHE 21"/>
    <s v="A0"/>
    <s v="PLO"/>
    <m/>
    <s v="DIF_002312"/>
    <s v="DPDTE-B-043"/>
    <s v="OL - N/S"/>
    <x v="22"/>
    <d v="2018-10-16T00:00:00"/>
    <x v="13"/>
    <n v="1"/>
  </r>
  <r>
    <d v="2018-10-03T00:00:00"/>
    <s v="GISET-D1001-A0 (PLANCHE 11 - VUE EN PLAN - DU PK 10+000 AU PK 11+000)"/>
    <s v="GISET"/>
    <s v="A0 (PLANCHE 11"/>
    <s v="A0"/>
    <s v="PEN"/>
    <m/>
    <s v="DIF_002313"/>
    <s v="DPDTE-B-043"/>
    <s v="OL - N/S"/>
    <x v="22"/>
    <d v="2018-10-16T00:00:00"/>
    <x v="13"/>
    <n v="1"/>
  </r>
  <r>
    <d v="2018-10-03T00:00:00"/>
    <s v="GISET-D1003-A0 (PLANCHE 11 - PROFILS EN TRAVERS - DU PK 10+000 AU PK 11+000)"/>
    <s v="GISET"/>
    <s v="A0 (PLANCHE 11"/>
    <s v="A0"/>
    <s v="PTR"/>
    <m/>
    <s v="DIF_002313"/>
    <s v="DPDTE-B-043"/>
    <s v="OL - N/S"/>
    <x v="22"/>
    <d v="2018-10-16T00:00:00"/>
    <x v="13"/>
    <n v="1"/>
  </r>
  <r>
    <d v="2018-10-03T00:00:00"/>
    <s v="GISET-D1004-A0 (PLANCHE 11 - LISTAGES GEOMETRIQUES - DU PK 10+000 AU PK 11+000)"/>
    <s v="GISET"/>
    <s v="A0 (PLANCHE 11"/>
    <s v="A0"/>
    <s v="PIM"/>
    <m/>
    <s v="DIF_002313"/>
    <s v="DPDTE-B-043"/>
    <s v="OL - N/S"/>
    <x v="22"/>
    <d v="2018-10-16T00:00:00"/>
    <x v="13"/>
    <n v="1"/>
  </r>
  <r>
    <d v="2018-10-03T00:00:00"/>
    <s v="GISET-D1006-A0 (PLANCHE 11 - ASSAINISSEMENT LISTING IMPLANTATION - DU PK 10+000 AU PK 11+000)"/>
    <s v="GISET"/>
    <s v="A0 (PLANCHE 11"/>
    <s v="A0"/>
    <s v="PIM"/>
    <m/>
    <s v="DIF_002313"/>
    <s v="DPDTE-B-043"/>
    <s v="OL - N/S"/>
    <x v="22"/>
    <d v="2018-10-16T00:00:00"/>
    <x v="13"/>
    <n v="1"/>
  </r>
  <r>
    <d v="2018-10-03T00:00:00"/>
    <s v="GISET-D1007-A0 (PLANCHE 11 - ASSAINISSEMENT PROFIL EN LONG SENS 1 - DU PK PK 10+000 AU PK 11+000)"/>
    <s v="GISET"/>
    <s v="A0 (PLANCHE 11"/>
    <s v="A0"/>
    <s v="PLO"/>
    <m/>
    <s v="DIF_002313"/>
    <s v="DPDTE-B-043"/>
    <s v="OL - N/S"/>
    <x v="22"/>
    <d v="2018-10-16T00:00:00"/>
    <x v="13"/>
    <n v="1"/>
  </r>
  <r>
    <d v="2018-10-03T00:00:00"/>
    <s v="GISET-D1008-A0 (PLANCHE 11 - ASSAINISSEMENT PROFIL EN LONG SENS 2 - DU PK PK 10+000 AU PK 11+000)"/>
    <s v="GISET"/>
    <s v="A0 (PLANCHE 11"/>
    <s v="A0"/>
    <s v="PLO"/>
    <m/>
    <s v="DIF_002313"/>
    <s v="DPDTE-B-043"/>
    <s v="OL - N/S"/>
    <x v="22"/>
    <d v="2018-10-16T00:00:00"/>
    <x v="13"/>
    <n v="1"/>
  </r>
  <r>
    <d v="2018-10-03T00:00:00"/>
    <s v="GIASS-AF002-B0 (DAF - REGARDS DE VISITE Ø300 AU Ø800 - STRADAL)"/>
    <s v="GIASS"/>
    <s v="B0 (DAF - REGA"/>
    <s v="B0"/>
    <s v="DAF"/>
    <m/>
    <s v="DIF_002314"/>
    <s v="DPQSE-B-020"/>
    <s v="OL - QPE"/>
    <x v="24"/>
    <d v="2018-10-11T00:00:00"/>
    <x v="14"/>
    <n v="1"/>
  </r>
  <r>
    <d v="2018-10-03T00:00:00"/>
    <s v="GIECM-AF002-A1 (DAF - FORGE NF ACIER POUR PRODUITS PLATS - AG DER DILLINGER HUTTENWERKE)"/>
    <s v="GIECM"/>
    <s v="A1 (DAF - FORG"/>
    <s v="A1"/>
    <s v="DAF"/>
    <m/>
    <s v="DIF_002315"/>
    <s v="DPQSE-B-019"/>
    <s v="OA - QPE"/>
    <x v="24"/>
    <d v="2018-10-11T00:00:00"/>
    <x v="14"/>
    <n v="1"/>
  </r>
  <r>
    <d v="2018-10-03T00:00:00"/>
    <s v="GIECM-AF004-A1 (DAF - FORGE NF ACIER POUR PRODUITS PLATS - NLMK CLABECQ SA)"/>
    <s v="GIECM"/>
    <s v="A1 (DAF - FORG"/>
    <s v="A1"/>
    <s v="DAF"/>
    <m/>
    <s v="DIF_002317"/>
    <s v="DPQSE-B-019"/>
    <s v="OA - QPE"/>
    <x v="24"/>
    <d v="2018-10-11T00:00:00"/>
    <x v="14"/>
    <n v="1"/>
  </r>
  <r>
    <d v="2018-10-03T00:00:00"/>
    <s v="GIECM-AF003-A1 (DAF - FORGE NF ACIER POUR PRODUITS PLATS - ILSENBURG GROBBLECH)"/>
    <s v="GIECM"/>
    <s v="A1 (DAF - FORG"/>
    <s v="A1"/>
    <s v="DAF"/>
    <m/>
    <s v="DIF_002316"/>
    <s v="DPQSE-B-019"/>
    <s v="OA - QPE"/>
    <x v="24"/>
    <d v="2018-10-11T00:00:00"/>
    <x v="14"/>
    <n v="1"/>
  </r>
  <r>
    <d v="2018-10-03T00:00:00"/>
    <s v="GIECM-AF005-A1 (DAF - FORGE NF ACIER POUR PRODUITS PLATS - NLMK DANSTEEL A/S)"/>
    <s v="GIECM"/>
    <s v="A1 (DAF - FORG"/>
    <s v="A1"/>
    <s v="DAF"/>
    <m/>
    <s v="DIF_002318"/>
    <s v="DPQSE-B-019"/>
    <s v="OA - QPE"/>
    <x v="24"/>
    <d v="2018-10-11T00:00:00"/>
    <x v="14"/>
    <n v="1"/>
  </r>
  <r>
    <d v="2018-10-03T00:00:00"/>
    <s v="GIECM-AF006-A1 (DAF - FORGE PROFILES NF ACIER - ARCELORMITTAL BELVALDIFFERDANGE SA)"/>
    <s v="GIECM"/>
    <s v="A1 (DAF - FORG"/>
    <s v="A1"/>
    <s v="DAF"/>
    <m/>
    <s v="DIF_002319"/>
    <s v="DPQSE-B-019"/>
    <s v="OA - QPE"/>
    <x v="24"/>
    <d v="2018-10-11T00:00:00"/>
    <x v="14"/>
    <n v="1"/>
  </r>
  <r>
    <d v="2018-10-03T00:00:00"/>
    <s v="GISOA-E0278-B0 (VIADUC DE VENDENHEIM - TABLIER NORD - PILES P1 A P6 - SEMELLES - ARMATURES)"/>
    <s v="GISOA"/>
    <s v="B0 (VIADUC DE "/>
    <s v="B0"/>
    <s v="PAR"/>
    <m/>
    <s v="DIF_002320"/>
    <s v="DPDTE-B-031"/>
    <s v="OA - CBDI"/>
    <x v="22"/>
    <d v="2018-10-10T00:00:00"/>
    <x v="13"/>
    <n v="1"/>
  </r>
  <r>
    <d v="2018-10-03T00:00:00"/>
    <s v="GISOA-E0279-B0 (VIADUC DE VENDENHEIM - TABLIER SUD - PILES P1 A P6 - SEMELLES - ARMATURES)"/>
    <s v="GISOA"/>
    <s v="B0 (VIADUC DE "/>
    <s v="B0"/>
    <s v="PAR"/>
    <m/>
    <s v="DIF_002320"/>
    <s v="DPDTE-B-031"/>
    <s v="OA - CBDI"/>
    <x v="22"/>
    <d v="2018-10-10T00:00:00"/>
    <x v="13"/>
    <n v="1"/>
  </r>
  <r>
    <d v="2018-10-03T00:00:00"/>
    <s v="GIMAT-E2672-C0 (OHA 02140 - PLAN D'ARMATURES DES ANNEAUX D'EXTREMITES)"/>
    <s v="GIMAT"/>
    <s v="C0 (OHA 02140 "/>
    <s v="C0"/>
    <s v="PAR"/>
    <m/>
    <s v="DIF_002322"/>
    <s v="DPDTE-B-032"/>
    <s v="OA - INGEROP"/>
    <x v="22"/>
    <d v="2018-10-10T00:00:00"/>
    <x v="13"/>
    <n v="1"/>
  </r>
  <r>
    <d v="2018-10-04T00:00:00"/>
    <s v="GISEN-E2901-A2 (PIN A0099 - NOTE D'HYPOTHESES GENERALES)"/>
    <s v="GISEN"/>
    <s v="A2 (PIN A0099 "/>
    <s v="A2"/>
    <s v="HYP"/>
    <m/>
    <s v="DIF_002323"/>
    <s v="DPDTE-B-028"/>
    <s v="OA - INGEROP"/>
    <x v="23"/>
    <d v="2018-10-17T00:00:00"/>
    <x v="13"/>
    <n v="1"/>
  </r>
  <r>
    <d v="2018-10-05T00:00:00"/>
    <s v="GIMAT-E0901-B0 (PIF 00293 - NOTE D'HYPOTHESES SPECIFIQUES)"/>
    <s v="GIMAT"/>
    <s v="B0 (PIF 00293 "/>
    <s v="B0"/>
    <s v="HYP"/>
    <m/>
    <s v="DIF_002324"/>
    <s v="DPDTE-B-032"/>
    <s v="OA - INGEROP"/>
    <x v="24"/>
    <d v="2018-10-12T00:00:00"/>
    <x v="14"/>
    <n v="1"/>
  </r>
  <r>
    <d v="2018-10-05T00:00:00"/>
    <s v="GIMAT-E0902-B0 (PIF 00293 - NOTE DE CALCULS ANNEAUX COURANTS)"/>
    <s v="GIMAT"/>
    <s v="B0 (PIF 00293 "/>
    <s v="B0"/>
    <s v="NDC"/>
    <m/>
    <s v="DIF_002324"/>
    <s v="DPDTE-B-032"/>
    <s v="OA - INGEROP"/>
    <x v="24"/>
    <d v="2018-10-12T00:00:00"/>
    <x v="14"/>
    <n v="1"/>
  </r>
  <r>
    <d v="2018-10-05T00:00:00"/>
    <s v="GCRET-R0139-A0 (DEMANDE D'ACCEPTATION DE FOURNITURE LAFE 0-16 BSN)"/>
    <s v="GCRET"/>
    <s v="A0 (DEMANDE D'"/>
    <s v="A0"/>
    <s v="DAF"/>
    <m/>
    <s v="DIF_002327"/>
    <s v="DPQSE-B-012"/>
    <s v="OL - QPE"/>
    <x v="27"/>
    <d v="2018-10-18T00:00:00"/>
    <x v="17"/>
    <n v="1"/>
  </r>
  <r>
    <d v="2018-10-05T00:00:00"/>
    <s v="GCRET-R0521-A0 (DEMANDE D'ACCEPTATION DE FOURNITURE TOUT VENANT 0-63 BRUT D'EXTRACTION EQUIOM POUR RETA DEF)"/>
    <s v="GCRET"/>
    <s v="A0 (DEMANDE D'"/>
    <s v="A0"/>
    <s v="DAF"/>
    <m/>
    <s v="DIF_002329"/>
    <s v="DPQSE-B-012"/>
    <s v="OL - QPE"/>
    <x v="27"/>
    <d v="2018-10-18T00:00:00"/>
    <x v="17"/>
    <n v="1"/>
  </r>
  <r>
    <d v="2018-10-05T00:00:00"/>
    <s v="GCRET-R0527-A0 (DEMANDE D'ACCEPTATION DE FOURNITURE GRAVE DE RECYCLAGE 0-63 GAL POUR RETA DEF)"/>
    <s v="GCRET"/>
    <s v="A0 (DEMANDE D'"/>
    <s v="A0"/>
    <s v="DAF"/>
    <m/>
    <s v="DIF_002332"/>
    <s v="DPQSE-B-012"/>
    <s v="OL - QPE"/>
    <x v="27"/>
    <d v="2018-10-18T00:00:00"/>
    <x v="17"/>
    <n v="1"/>
  </r>
  <r>
    <d v="2018-10-05T00:00:00"/>
    <s v="GCRET-R0140-A0 (DEMANDE D'ACCEPTATION DE FOURNITURE LAFE 0-31.5 BSN)"/>
    <s v="GCRET"/>
    <s v="A0 (DEMANDE D'"/>
    <s v="A0"/>
    <s v="DAF"/>
    <m/>
    <s v="DIF_002328"/>
    <s v="DPQSE-B-012"/>
    <s v="OL - QPE"/>
    <x v="27"/>
    <d v="2018-10-18T00:00:00"/>
    <x v="17"/>
    <n v="1"/>
  </r>
  <r>
    <d v="2018-10-05T00:00:00"/>
    <s v="GCRET-R0522-A0 (DEMANDE D'ACCEPTATION DE FOURNITURE GRAVE TOUT VENANT 0-40 GAL POUR RETA DEF)"/>
    <s v="GCRET"/>
    <s v="A0 (DEMANDE D'"/>
    <s v="A0"/>
    <s v="DAF"/>
    <m/>
    <s v="DIF_002330"/>
    <s v="DPQSE-B-012"/>
    <s v="OL - QPE"/>
    <x v="27"/>
    <d v="2018-10-18T00:00:00"/>
    <x v="17"/>
    <n v="1"/>
  </r>
  <r>
    <d v="2018-10-05T00:00:00"/>
    <s v="GCRET-R0523-A0 (DEMANDE D'ACCEPTATION DE FOURNITURE GRAVE TOUT VENANT 0-63 HELMBACHER POUR RETA DEF)"/>
    <s v="GCRET"/>
    <s v="A0 (DEMANDE D'"/>
    <s v="A0"/>
    <s v="DAF"/>
    <m/>
    <s v="DIF_002331"/>
    <s v="DPQSE-B-012"/>
    <s v="OL - QPE"/>
    <x v="27"/>
    <d v="2018-10-18T00:00:00"/>
    <x v="17"/>
    <n v="1"/>
  </r>
  <r>
    <d v="2018-10-05T00:00:00"/>
    <s v="GCRET-R0531-A0 (DEMANDE D'ACCEPTATION DE FOURNITURE GRAVE NON TRAITEE 0-14 EQUIOM POUR COUCHE D'ASSISE GRANULAIRE)"/>
    <s v="GCRET"/>
    <s v="A0 (DEMANDE D'"/>
    <s v="A0"/>
    <s v="DAF"/>
    <m/>
    <s v="DIF_002333"/>
    <s v="DPQSE-B-012"/>
    <s v="OL - QPE"/>
    <x v="27"/>
    <d v="2018-10-18T00:00:00"/>
    <x v="17"/>
    <n v="1"/>
  </r>
  <r>
    <d v="2018-10-05T00:00:00"/>
    <s v="GCRET-R0533-A0 (DEMANDE D'ACCEPTATION DE FOURNITURE GRAVE NON TRAITEE 0-14 HELMBACHER POUR RETA DEF)"/>
    <s v="GCRET"/>
    <s v="A0 (DEMANDE D'"/>
    <s v="A0"/>
    <s v="DAF"/>
    <m/>
    <s v="DIF_002334"/>
    <s v="DPQSE-B-012"/>
    <s v="OL - QPE"/>
    <x v="27"/>
    <d v="2018-10-18T00:00:00"/>
    <x v="17"/>
    <n v="1"/>
  </r>
  <r>
    <d v="2018-10-05T00:00:00"/>
    <s v="GIBEA-E3211-B1 (OHN E0023 ET B0130 - PLAN D'ENSEMBLE ET D'IMPLANTATION)"/>
    <s v="GIBEA"/>
    <s v="B1 (OHN E0023 "/>
    <s v="B1"/>
    <s v="PIM"/>
    <m/>
    <s v="DIF_002338"/>
    <s v="DPDTE-B-028"/>
    <s v="OA - INGEROP"/>
    <x v="24"/>
    <d v="2018-10-18T00:00:00"/>
    <x v="14"/>
    <n v="1"/>
  </r>
  <r>
    <d v="2018-10-05T00:00:00"/>
    <s v="GIBEA-E3212-B1 (OHN B0130 - ENSEMBLE ET MURS)"/>
    <s v="GIBEA"/>
    <s v="B1 (OHN B0130 "/>
    <s v="B1"/>
    <s v="PCO"/>
    <m/>
    <s v="DIF_002339"/>
    <s v="DPDTE-B-028"/>
    <s v="OA - INGEROP"/>
    <x v="24"/>
    <d v="2018-10-18T00:00:00"/>
    <x v="14"/>
    <n v="1"/>
  </r>
  <r>
    <d v="2018-10-05T00:00:00"/>
    <s v="GIBEA-E3213-B1 (OHN E0023 - ENSEMBLE ET MURS)"/>
    <s v="GIBEA"/>
    <s v="B1 (OHN E0023 "/>
    <s v="B1"/>
    <s v="PCO"/>
    <m/>
    <s v="DIF_002340"/>
    <s v="DPDTE-B-028"/>
    <s v="OA - INGEROP"/>
    <x v="24"/>
    <d v="2018-10-18T00:00:00"/>
    <x v="14"/>
    <n v="1"/>
  </r>
  <r>
    <d v="2018-10-05T00:00:00"/>
    <s v="GISOA-E0280-B0 (VIADUC DE VENDENHEIM - TABLIER NORD - PILES P7 - SEMELLE - ARMATURES)"/>
    <s v="GISOA"/>
    <s v="B0 (VIADUC DE "/>
    <s v="B0"/>
    <s v="PAR"/>
    <m/>
    <s v="DIF_002341"/>
    <s v="DPDTE-B-031"/>
    <s v="OA - CBDI"/>
    <x v="24"/>
    <d v="2018-10-12T00:00:00"/>
    <x v="14"/>
    <n v="1"/>
  </r>
  <r>
    <d v="2018-10-05T00:00:00"/>
    <s v="GISOA-E0281-B0 (VIADUC DE VENDENHEIM - TABLIER SUD - PILES P7 - SEMELLE - ARMATURES)"/>
    <s v="GISOA"/>
    <s v="B0 (VIADUC DE "/>
    <s v="B0"/>
    <s v="PAR"/>
    <m/>
    <s v="DIF_002341"/>
    <s v="DPDTE-B-031"/>
    <s v="OA - CBDI"/>
    <x v="24"/>
    <d v="2018-10-12T00:00:00"/>
    <x v="14"/>
    <n v="1"/>
  </r>
  <r>
    <d v="2018-10-05T00:00:00"/>
    <s v="GIBEA-E3221-A1 (OHN B0130 - ARMATURES - CADRE)"/>
    <s v="GIBEA"/>
    <s v="A1 (OHN B0130 "/>
    <s v="A1"/>
    <s v="PAR"/>
    <m/>
    <s v="DIF_002342"/>
    <s v="DPDTE-B-028"/>
    <s v="OA - INGEROP"/>
    <x v="24"/>
    <d v="2018-10-18T00:00:00"/>
    <x v="14"/>
    <n v="1"/>
  </r>
  <r>
    <d v="2018-10-05T00:00:00"/>
    <s v="GIBEA-E3222-A1 (OHN B0130 - ARMATURES - MURS)"/>
    <s v="GIBEA"/>
    <s v="A1 (OHN B0130 "/>
    <s v="A1"/>
    <s v="PAR"/>
    <m/>
    <s v="DIF_002342"/>
    <s v="DPDTE-B-028"/>
    <s v="OA - INGEROP"/>
    <x v="24"/>
    <d v="2018-10-18T00:00:00"/>
    <x v="14"/>
    <n v="1"/>
  </r>
  <r>
    <d v="2018-10-05T00:00:00"/>
    <s v="GIBEA-E3223-A1 (OHN E0023 - ARMATURES - CADRE)"/>
    <s v="GIBEA"/>
    <s v="A1 (OHN E0023 "/>
    <s v="A1"/>
    <s v="PAR"/>
    <m/>
    <s v="DIF_002343"/>
    <s v="DPDTE-B-028"/>
    <s v="OA - INGEROP"/>
    <x v="24"/>
    <d v="2018-10-18T00:00:00"/>
    <x v="14"/>
    <n v="1"/>
  </r>
  <r>
    <d v="2018-10-05T00:00:00"/>
    <s v="GIBEA-E3224-A0 (OHN E0023 - ARMATURES - MURS)"/>
    <s v="GIBEA"/>
    <s v="A0 (OHN E0023 "/>
    <s v="A0"/>
    <s v="PAR"/>
    <m/>
    <s v="DIF_002343"/>
    <s v="DPDTE-B-028"/>
    <s v="OA - INGEROP"/>
    <x v="24"/>
    <d v="2018-10-18T00:00:00"/>
    <x v="14"/>
    <n v="1"/>
  </r>
  <r>
    <d v="2018-10-05T00:00:00"/>
    <s v="GIBEA-E3225-A1 (OHN B0130 - OHN E0223 - PREDALLES)"/>
    <s v="GIBEA"/>
    <s v="A1 (OHN B0130 "/>
    <s v="A1"/>
    <s v="PAR"/>
    <m/>
    <s v="DIF_002344"/>
    <s v="DPDTE-B-028"/>
    <s v="OA - INGEROP"/>
    <x v="24"/>
    <d v="2018-10-18T00:00:00"/>
    <x v="14"/>
    <n v="1"/>
  </r>
  <r>
    <d v="2018-10-05T00:00:00"/>
    <s v="GISET-R3311-A0 (RD 64 - VUE EN PLAN - ACCES DE SERVICE OUEST)"/>
    <s v="GISET"/>
    <s v="A0 (RD 64 - VU"/>
    <s v="A0"/>
    <s v="PEN"/>
    <m/>
    <s v="DIF_002345"/>
    <s v="DPDTE-B-045"/>
    <s v="OL - C"/>
    <x v="24"/>
    <d v="2018-10-18T00:00:00"/>
    <x v="14"/>
    <n v="1"/>
  </r>
  <r>
    <d v="2018-10-05T00:00:00"/>
    <s v="GISET-R3312-A0 (RD 64 - PROFIL EN LONG - ACCES DE SERVICE OUEST)"/>
    <s v="GISET"/>
    <s v="A0 (RD 64 - PR"/>
    <s v="A0"/>
    <s v="PLO"/>
    <m/>
    <s v="DIF_002345"/>
    <s v="DPDTE-B-045"/>
    <s v="OL - C"/>
    <x v="24"/>
    <d v="2018-10-18T00:00:00"/>
    <x v="14"/>
    <n v="1"/>
  </r>
  <r>
    <d v="2018-10-05T00:00:00"/>
    <s v="GISET-R3313-A0 (RD 64 - PROFILS EN TRAVERS - ACCES DE SERVICE OUEST)"/>
    <s v="GISET"/>
    <s v="A0 (RD 64 - PR"/>
    <s v="A0"/>
    <s v="PTR"/>
    <m/>
    <s v="DIF_002345"/>
    <s v="DPDTE-B-045"/>
    <s v="OL - C"/>
    <x v="24"/>
    <d v="2018-10-18T00:00:00"/>
    <x v="14"/>
    <n v="1"/>
  </r>
  <r>
    <d v="2018-10-05T00:00:00"/>
    <s v="GISET-R3314-A0 (RD 64 - LISTAGES GEOMETRIQUES - ACCES DE SERVICE OUEST)"/>
    <s v="GISET"/>
    <s v="A0 (RD 64 - LI"/>
    <s v="A0"/>
    <s v="PIM"/>
    <m/>
    <s v="DIF_002345"/>
    <s v="DPDTE-B-045"/>
    <s v="OL - C"/>
    <x v="24"/>
    <d v="2018-10-18T00:00:00"/>
    <x v="14"/>
    <n v="1"/>
  </r>
  <r>
    <d v="2018-10-05T00:00:00"/>
    <s v="GISET-R3311-A0 (RD 64 - VUE EN PLAN - ACCES DE SERVICE OUEST)"/>
    <s v="GISET"/>
    <s v="A0 (RD 64 - VU"/>
    <s v="A0"/>
    <s v="PEN"/>
    <m/>
    <s v="DIF_002345"/>
    <s v="DPDTE-B-045"/>
    <s v="OL - C"/>
    <x v="24"/>
    <d v="2018-10-18T00:00:00"/>
    <x v="14"/>
    <n v="1"/>
  </r>
  <r>
    <d v="2018-10-05T00:00:00"/>
    <s v="GISET-R3312-A0 (RD 64 - PROFIL EN LONG - ACCES DE SERVICE OUEST)"/>
    <s v="GISET"/>
    <s v="A0 (RD 64 - PR"/>
    <s v="A0"/>
    <s v="PLO"/>
    <m/>
    <s v="DIF_002345"/>
    <s v="DPDTE-B-045"/>
    <s v="OL - C"/>
    <x v="24"/>
    <d v="2018-10-18T00:00:00"/>
    <x v="14"/>
    <n v="1"/>
  </r>
  <r>
    <d v="2018-10-05T00:00:00"/>
    <s v="GISET-R3313-A0 (RD 64 - PROFILS EN TRAVERS - ACCES DE SERVICE OUEST)"/>
    <s v="GISET"/>
    <s v="A0 (RD 64 - PR"/>
    <s v="A0"/>
    <s v="PTR"/>
    <m/>
    <s v="DIF_002345"/>
    <s v="DPDTE-B-045"/>
    <s v="OL - C"/>
    <x v="24"/>
    <d v="2018-10-18T00:00:00"/>
    <x v="14"/>
    <n v="1"/>
  </r>
  <r>
    <d v="2018-10-05T00:00:00"/>
    <s v="GISET-R3314-A0 (RD 64 - LISTAGES GEOMETRIQUES - ACCES DE SERVICE OUEST)"/>
    <s v="GISET"/>
    <s v="A0 (RD 64 - LI"/>
    <s v="A0"/>
    <s v="PIM"/>
    <m/>
    <s v="DIF_002345"/>
    <s v="DPDTE-B-045"/>
    <s v="OL - C"/>
    <x v="24"/>
    <d v="2018-10-18T00:00:00"/>
    <x v="14"/>
    <n v="1"/>
  </r>
  <r>
    <d v="2018-10-05T00:00:00"/>
    <s v="GICAP-AF005-B0 (DAF - CALES BETON - MANDELLI SETRA)"/>
    <s v="GICAP"/>
    <s v="B0 (DAF - CALE"/>
    <s v="B0"/>
    <s v="DAF"/>
    <m/>
    <s v="DIF_002346"/>
    <s v="DPQSE-B-019"/>
    <s v="OA - QPE"/>
    <x v="26"/>
    <d v="2018-10-15T00:00:00"/>
    <x v="16"/>
    <n v="1"/>
  </r>
  <r>
    <d v="2018-10-05T00:00:00"/>
    <s v="GILB7-AF008-B0 (DAF - CALE D'ENROBAGE BETON &quot;CROIXFIX&quot; - MANDELLI SETRA)"/>
    <s v="GILB7"/>
    <s v="B0 (DAF - CALE"/>
    <s v="B0"/>
    <s v="DAF"/>
    <m/>
    <s v="DIF_002347"/>
    <s v="DPQSE-B-019"/>
    <s v="OA - QPE"/>
    <x v="26"/>
    <d v="2018-10-15T00:00:00"/>
    <x v="16"/>
    <n v="1"/>
  </r>
  <r>
    <d v="2018-10-05T00:00:00"/>
    <s v="GIGCL-PE441-B0 (PES - PIF 00529 - REALISATION DES APPUIS P2 ET P3)"/>
    <s v="GIGCL"/>
    <s v="B0 (PES - PIF "/>
    <s v="B0"/>
    <s v="PES"/>
    <m/>
    <s v="DIF_002348"/>
    <s v="DPQSE-B-018"/>
    <s v="OA - QPE"/>
    <x v="28"/>
    <d v="2018-10-17T00:00:00"/>
    <x v="18"/>
    <n v="1"/>
  </r>
  <r>
    <d v="2018-10-05T00:00:00"/>
    <s v="GISET-R3321-A0 (RD 64 - VUE EN PLAN - ACCES DE SERVICE EST)"/>
    <s v="GISET"/>
    <s v="A0 (RD 64 - VU"/>
    <s v="A0"/>
    <s v="PEN"/>
    <m/>
    <s v="DIF_002349"/>
    <s v="DPDTE-B-045"/>
    <s v="OL - C"/>
    <x v="24"/>
    <d v="2018-10-18T00:00:00"/>
    <x v="14"/>
    <n v="1"/>
  </r>
  <r>
    <d v="2018-10-05T00:00:00"/>
    <s v="GISET-R3322-A0 (RD 64 - PROFIL EN LONG - ACCES DE SERVICE EST)"/>
    <s v="GISET"/>
    <s v="A0 (RD 64 - PR"/>
    <s v="A0"/>
    <s v="PLO"/>
    <m/>
    <s v="DIF_002349"/>
    <s v="DPDTE-B-045"/>
    <s v="OL - C"/>
    <x v="24"/>
    <d v="2018-10-18T00:00:00"/>
    <x v="14"/>
    <n v="1"/>
  </r>
  <r>
    <d v="2018-10-05T00:00:00"/>
    <s v="GISET-R3323-A0 (RD 64 - PROFILS EN TRAVERS - ACCES DE SERVICE EST)"/>
    <s v="GISET"/>
    <s v="A0 (RD 64 - PR"/>
    <s v="A0"/>
    <s v="PTR"/>
    <m/>
    <s v="DIF_002349"/>
    <s v="DPDTE-B-045"/>
    <s v="OL - C"/>
    <x v="24"/>
    <d v="2018-10-18T00:00:00"/>
    <x v="14"/>
    <n v="1"/>
  </r>
  <r>
    <d v="2018-10-05T00:00:00"/>
    <s v="GISET-R3324-A0 (RD 64 - LISTAGES GEOMETRIQUES - ACCES DE SERVICE EST)"/>
    <s v="GISET"/>
    <s v="A0 (RD 64 - LI"/>
    <s v="A0"/>
    <s v="PIM"/>
    <m/>
    <s v="DIF_002349"/>
    <s v="DPDTE-B-045"/>
    <s v="OL - C"/>
    <x v="24"/>
    <d v="2018-10-18T00:00:00"/>
    <x v="14"/>
    <n v="1"/>
  </r>
  <r>
    <d v="2018-10-05T00:00:00"/>
    <s v="GITEC-MO041-B0 (FDM - PREFABRICATION DU PIN A0091)"/>
    <s v="GITEC"/>
    <s v="B0 (FDM - PREF"/>
    <s v="B0"/>
    <s v="FDM"/>
    <m/>
    <s v="DIF_002350"/>
    <s v="DPDTE-B-033"/>
    <s v="OA - QPE"/>
    <x v="29"/>
    <d v="2018-10-22T00:00:00"/>
    <x v="18"/>
    <n v="1"/>
  </r>
  <r>
    <d v="2018-10-08T00:00:00"/>
    <s v="GCRET-R0528-A0 (DEMANDE D'ACCEPTATION DE FOURNITURE GRAVE DE RECYCLAGE 0-60 RTV Valostab Musau LINGENHELD POUR RETA DEF)"/>
    <s v="GCRET"/>
    <s v="A0 (DEMANDE D'"/>
    <s v="A0"/>
    <s v="DAF"/>
    <m/>
    <s v="DIF_002356"/>
    <s v="DPQSE-B-012"/>
    <s v="OL - QPE"/>
    <x v="28"/>
    <d v="2018-10-19T00:00:00"/>
    <x v="18"/>
    <n v="1"/>
  </r>
  <r>
    <d v="2018-10-08T00:00:00"/>
    <s v="GITER-AF015-C0 (DAF - TOUT VENANT 0/40MM POUR BASE DRAINANTE, ZI - GRAVIERES ALSACE LORRAINE, SITE D'HOERDT)"/>
    <s v="GITER"/>
    <s v="C0 (DAF - TOUT"/>
    <s v="C0"/>
    <s v="DAF"/>
    <m/>
    <s v="DIF_002357"/>
    <s v="DPQSE-B-012"/>
    <s v="OL - QPE"/>
    <x v="28"/>
    <d v="2018-10-19T00:00:00"/>
    <x v="18"/>
    <n v="1"/>
  </r>
  <r>
    <d v="2018-10-08T00:00:00"/>
    <s v="GIMAT-E1063-B0 (PIF 00411 - PLAN DE COFFRAGE DES ANNEAUX D'EXTREMITES)"/>
    <s v="GIMAT"/>
    <s v="B0 (PIF 00411 "/>
    <s v="B0"/>
    <s v="PCO"/>
    <m/>
    <s v="DIF_002358"/>
    <s v="DPDTE-B-028"/>
    <s v="OA - INGEROP"/>
    <x v="25"/>
    <d v="2018-10-19T00:00:00"/>
    <x v="15"/>
    <n v="1"/>
  </r>
  <r>
    <d v="2018-10-08T00:00:00"/>
    <s v="GIMAT-E1072-A1 (PIF 00411 - PLAN D'ARMATURES DES ANNEAUX D'EXTREMITES)"/>
    <s v="GIMAT"/>
    <s v="A1 (PIF 00411 "/>
    <s v="A1"/>
    <s v="PAR"/>
    <m/>
    <s v="DIF_002359"/>
    <s v="DPDTE-B-028"/>
    <s v="OA - INGEROP"/>
    <x v="25"/>
    <d v="2018-10-19T00:00:00"/>
    <x v="15"/>
    <n v="1"/>
  </r>
  <r>
    <d v="2018-10-09T00:00:00"/>
    <s v="GIMAT-E1251-B0 (PIF 00557 - NOTE D'HYPOTHESES SPECIFIQUES)"/>
    <s v="GIMAT"/>
    <s v="B0 (PIF 00557 "/>
    <s v="B0"/>
    <s v="HYP"/>
    <m/>
    <s v="DIF_002360"/>
    <s v="DPDTE-B-028"/>
    <s v="OA - INGEROP"/>
    <x v="26"/>
    <d v="2018-10-22T00:00:00"/>
    <x v="15"/>
    <n v="1"/>
  </r>
  <r>
    <d v="2018-10-09T00:00:00"/>
    <s v="GIMAT-E1252-B0 (PIF 00557 - NOTE DE CALCULS DES ANNEAUX COURANTS)"/>
    <s v="GIMAT"/>
    <s v="B0 (PIF 00557 "/>
    <s v="B0"/>
    <s v="NDC"/>
    <m/>
    <s v="DIF_002361"/>
    <s v="DPDTE-B-032"/>
    <s v="OA - INGEROP"/>
    <x v="26"/>
    <d v="2018-10-16T00:00:00"/>
    <x v="15"/>
    <n v="1"/>
  </r>
  <r>
    <d v="2018-10-09T00:00:00"/>
    <s v="GISOA-E0219-B0 (VIADUC DE VENDENHEIM - TABLIER SUD - FUTS DES PILES)"/>
    <s v="GISOA"/>
    <s v="B0 (VIADUC DE "/>
    <s v="B0"/>
    <s v="NDC"/>
    <m/>
    <s v="DIF_002362"/>
    <s v="DPDTE-B-031"/>
    <s v="OA - CBDI"/>
    <x v="26"/>
    <d v="2018-10-16T00:00:00"/>
    <x v="15"/>
    <n v="1"/>
  </r>
  <r>
    <d v="2018-10-09T00:00:00"/>
    <s v="GISOA-E0229-B0 (VIADUC DE VENDENHEIM - TABLIER NORD - FUTS DES PILES)"/>
    <s v="GISOA"/>
    <s v="B0 (VIADUC DE "/>
    <s v="B0"/>
    <s v="NDC"/>
    <m/>
    <s v="DIF_002362"/>
    <s v="DPDTE-B-031"/>
    <s v="OA - CBDI"/>
    <x v="26"/>
    <d v="2018-10-16T00:00:00"/>
    <x v="15"/>
    <n v="1"/>
  </r>
  <r>
    <d v="2018-10-09T00:00:00"/>
    <s v="GISOA-E0470-A1 (VIADUC DE LA BRUCHE - CULEE C0 &amp; C7 - DALLES DE TRANSITION)"/>
    <s v="GISOA"/>
    <s v="A1 (VIADUC DE "/>
    <s v="A1"/>
    <s v="PAR"/>
    <m/>
    <s v="DIF_002363"/>
    <s v="DPDTE-B-030"/>
    <s v="OA - CBDI"/>
    <x v="26"/>
    <d v="2018-10-22T00:00:00"/>
    <x v="15"/>
    <n v="1"/>
  </r>
  <r>
    <d v="2018-10-09T00:00:00"/>
    <s v="GISOA-E0298-A1 (VIADUC DE VENDENHEIM - TABLIER NORD - CULEES C0 &amp; C8 - DALLES DE TRANSITION)"/>
    <s v="GISOA"/>
    <s v="A1 (VIADUC DE "/>
    <s v="A1"/>
    <s v="PAR"/>
    <m/>
    <s v="DIF_002364"/>
    <s v="DPDTE-B-030"/>
    <s v="OA - CBDI"/>
    <x v="26"/>
    <d v="2018-10-22T00:00:00"/>
    <x v="15"/>
    <n v="1"/>
  </r>
  <r>
    <d v="2018-10-09T00:00:00"/>
    <s v="GISOA-E0299-A1 (VIADUC DE VENDENHEIM - TABLIER SUD - CULEES C0 &amp; C8 - DALLES DE TRANSITION)"/>
    <s v="GISOA"/>
    <s v="A1 (VIADUC DE "/>
    <s v="A1"/>
    <s v="PAR"/>
    <m/>
    <s v="DIF_002364"/>
    <s v="DPDTE-B-030"/>
    <s v="OA - CBDI"/>
    <x v="26"/>
    <d v="2018-10-22T00:00:00"/>
    <x v="15"/>
    <n v="1"/>
  </r>
  <r>
    <d v="2018-10-09T00:00:00"/>
    <s v="GCRET-R0003-B0 (PES - MISE EN OEUVRE D'ENROBE SUR DEVIATIONS PROVISOIRES ET CHAUSSEES DE RETABLISSEMENTS)"/>
    <s v="GCRET"/>
    <s v="B0 (PES - MISE"/>
    <s v="B0"/>
    <s v="PES"/>
    <m/>
    <s v="DIF_002365"/>
    <s v="DPQSE-B-017"/>
    <s v="OL - QPE"/>
    <x v="30"/>
    <d v="2018-10-19T00:00:00"/>
    <x v="19"/>
    <n v="1"/>
  </r>
  <r>
    <d v="2018-10-09T00:00:00"/>
    <s v="GCLAB-01000-A0 (STRUCTURE DES ACCES DE SERVICES ET ACCES AUX BASSINS)"/>
    <s v="GCLAB"/>
    <s v="A0 (STRUCTURE "/>
    <s v="A0"/>
    <s v="NTC"/>
    <m/>
    <s v="DIF_002366"/>
    <s v="DPDTE-B-043"/>
    <s v="OL - N/S"/>
    <x v="26"/>
    <d v="2018-10-22T00:00:00"/>
    <x v="15"/>
    <n v="1"/>
  </r>
  <r>
    <d v="2018-10-09T00:00:00"/>
    <s v="GISET-H1535-A0 (OLA 13000)"/>
    <s v="GISET"/>
    <s v="A0 (OLA 13000)"/>
    <s v="A0"/>
    <s v="DOS"/>
    <m/>
    <s v="DIF_002367"/>
    <s v="DPDTE-B-045"/>
    <s v="OL - C"/>
    <x v="26"/>
    <d v="2018-10-22T00:00:00"/>
    <x v="16"/>
    <n v="1"/>
  </r>
  <r>
    <d v="2018-10-09T00:00:00"/>
    <s v="GISET-H3000-A1 (OHA 00477 + PPF)"/>
    <s v="GISET"/>
    <s v="A1 (OHA 00477 "/>
    <s v="A1"/>
    <s v="DOS"/>
    <m/>
    <s v="DIF_002368"/>
    <s v="DPDTE-B-043"/>
    <s v="OL - N/S"/>
    <x v="26"/>
    <d v="2018-10-22T00:00:00"/>
    <x v="16"/>
    <n v="1"/>
  </r>
  <r>
    <d v="2018-10-09T00:00:00"/>
    <s v="GISET-H3005-A1 (OHA 00481 + PPF)"/>
    <s v="GISET"/>
    <s v="A1 (OHA 00481 "/>
    <s v="A1"/>
    <s v="DOS"/>
    <m/>
    <s v="DIF_002369"/>
    <s v="DPDTE-B-043"/>
    <s v="OL - N/S"/>
    <x v="26"/>
    <d v="2018-10-22T00:00:00"/>
    <x v="16"/>
    <n v="1"/>
  </r>
  <r>
    <d v="2018-10-09T00:00:00"/>
    <s v="GISET-H3010-A1 (OHA 00484 + PPF)"/>
    <s v="GISET"/>
    <s v="A1 (OHA 00484 "/>
    <s v="A1"/>
    <s v="DOS"/>
    <m/>
    <s v="DIF_002370"/>
    <s v="DPDTE-B-043"/>
    <s v="OL - N/S"/>
    <x v="26"/>
    <d v="2018-10-22T00:00:00"/>
    <x v="16"/>
    <n v="1"/>
  </r>
  <r>
    <d v="2018-10-09T00:00:00"/>
    <s v="GISET-R6501-A0 (VUE EN PLAN - VLT A355 - A35 SUD)"/>
    <s v="GISET"/>
    <s v="A0 (VUE EN PLA"/>
    <s v="A0"/>
    <s v="PEN"/>
    <m/>
    <s v="DIF_002373"/>
    <s v="DPDTE-B-043"/>
    <s v="OL - N/S"/>
    <x v="26"/>
    <d v="2018-10-22T00:00:00"/>
    <x v="16"/>
    <n v="1"/>
  </r>
  <r>
    <d v="2018-10-09T00:00:00"/>
    <s v="GISET-R6502-A0 (PROFIL EN LONG - VLT A355 - A35 SUD)"/>
    <s v="GISET"/>
    <s v="A0 (PROFIL EN "/>
    <s v="A0"/>
    <s v="PLO"/>
    <m/>
    <s v="DIF_002373"/>
    <s v="DPDTE-B-043"/>
    <s v="OL - N/S"/>
    <x v="26"/>
    <d v="2018-10-22T00:00:00"/>
    <x v="16"/>
    <n v="1"/>
  </r>
  <r>
    <d v="2018-10-09T00:00:00"/>
    <s v="GISET-R6503-A0 (PROFILS EN TRAVERS - VLT A355 - A35 SUD)"/>
    <s v="GISET"/>
    <s v="A0 (PROFILS EN"/>
    <s v="A0"/>
    <s v="PTR"/>
    <m/>
    <s v="DIF_002373"/>
    <s v="DPDTE-B-043"/>
    <s v="OL - N/S"/>
    <x v="26"/>
    <d v="2018-10-22T00:00:00"/>
    <x v="16"/>
    <n v="1"/>
  </r>
  <r>
    <d v="2018-10-09T00:00:00"/>
    <s v="GISET-R6504-A0 (LISTAGES GEOMETRIQUES - VLT A355 - A35 SUD)"/>
    <s v="GISET"/>
    <s v="A0 (LISTAGES G"/>
    <s v="A0"/>
    <s v="PTR"/>
    <m/>
    <s v="DIF_002373"/>
    <s v="DPDTE-B-043"/>
    <s v="OL - N/S"/>
    <x v="26"/>
    <d v="2018-10-22T00:00:00"/>
    <x v="16"/>
    <n v="1"/>
  </r>
  <r>
    <d v="2018-10-09T00:00:00"/>
    <s v="GIEXT-EQI20-B0 (RAPPORT ETUDE BETON Q6 - EQIOM BETONS BOSSAGES)"/>
    <s v="GIEXT"/>
    <s v="B0 (RAPPORT ET"/>
    <s v="B0"/>
    <s v="RAP"/>
    <m/>
    <s v="DIF_002375"/>
    <s v="DPQSE-B-019"/>
    <s v="OA - QPE"/>
    <x v="28"/>
    <d v="2018-10-17T00:00:00"/>
    <x v="18"/>
    <n v="1"/>
  </r>
  <r>
    <d v="2018-10-10T00:00:00"/>
    <s v="GISET-R1501-A0 (RDT 00790 - VUE EN PLAN - CHEMIN D'EXPLOITATION)"/>
    <s v="GISET"/>
    <s v="A0 (RDT 00790 "/>
    <s v="A0"/>
    <s v="PEN"/>
    <m/>
    <s v="DIF_002377"/>
    <s v="DPDTE-B-043"/>
    <s v="OL - N/S"/>
    <x v="27"/>
    <d v="2018-10-23T00:00:00"/>
    <x v="17"/>
    <n v="1"/>
  </r>
  <r>
    <d v="2018-10-10T00:00:00"/>
    <s v="GISET-R1502-A0 (RDT 00790 - PROFIL EN LONG - CHEMIN D'EXPLOITATION)"/>
    <s v="GISET"/>
    <s v="A0 (RDT 00790 "/>
    <s v="A0"/>
    <s v="PLO"/>
    <m/>
    <s v="DIF_002377"/>
    <s v="DPDTE-B-043"/>
    <s v="OL - N/S"/>
    <x v="27"/>
    <d v="2018-10-23T00:00:00"/>
    <x v="17"/>
    <n v="1"/>
  </r>
  <r>
    <d v="2018-10-10T00:00:00"/>
    <s v="GISET-R1503-A0 (RDT 00790 - PROFILS EN TRAVERS - CHEMIN D'EXPLOITATION)"/>
    <s v="GISET"/>
    <s v="A0 (RDT 00790 "/>
    <s v="A0"/>
    <s v="PTR"/>
    <m/>
    <s v="DIF_002377"/>
    <s v="DPDTE-B-043"/>
    <s v="OL - N/S"/>
    <x v="27"/>
    <d v="2018-10-23T00:00:00"/>
    <x v="17"/>
    <n v="1"/>
  </r>
  <r>
    <d v="2018-10-10T00:00:00"/>
    <s v="GISET-R1504-A0 (RDT 00790 - LISTAGES GEOMETRIQUES - CHEMIN D'EXPLOITATION)"/>
    <s v="GISET"/>
    <s v="A0 (RDT 00790 "/>
    <s v="A0"/>
    <s v="PIM"/>
    <m/>
    <s v="DIF_002377"/>
    <s v="DPDTE-B-043"/>
    <s v="OL - N/S"/>
    <x v="27"/>
    <d v="2018-10-23T00:00:00"/>
    <x v="17"/>
    <n v="1"/>
  </r>
  <r>
    <d v="2018-10-10T00:00:00"/>
    <s v="GISET-R5401-A0 (RDT 02475 - VUE EN PLAN - CHEMIN DE SURY)"/>
    <s v="GISET"/>
    <s v="A0 (RDT 02475 "/>
    <s v="A0"/>
    <s v="PEN"/>
    <m/>
    <s v="DIF_002378"/>
    <s v="DPDTE-B-043"/>
    <s v="OL - N/S"/>
    <x v="27"/>
    <d v="2018-10-23T00:00:00"/>
    <x v="17"/>
    <n v="1"/>
  </r>
  <r>
    <d v="2018-10-10T00:00:00"/>
    <s v="GISET-R5402-A0 (RDT 02475 - PROFIL EN LONG - CHEMIN DE SURY)"/>
    <s v="GISET"/>
    <s v="A0 (RDT 02475 "/>
    <s v="A0"/>
    <s v="PLO"/>
    <m/>
    <s v="DIF_002378"/>
    <s v="DPDTE-B-043"/>
    <s v="OL - N/S"/>
    <x v="27"/>
    <d v="2018-10-23T00:00:00"/>
    <x v="17"/>
    <n v="1"/>
  </r>
  <r>
    <d v="2018-10-10T00:00:00"/>
    <s v="GISET-R5403-A0 (RDT 02475 - PROFILS EN TRAVERS - CHEMIN DE SURY)"/>
    <s v="GISET"/>
    <s v="A0 (RDT 02475 "/>
    <s v="A0"/>
    <s v="PTR"/>
    <m/>
    <s v="DIF_002378"/>
    <s v="DPDTE-B-043"/>
    <s v="OL - N/S"/>
    <x v="27"/>
    <d v="2018-10-23T00:00:00"/>
    <x v="17"/>
    <n v="1"/>
  </r>
  <r>
    <d v="2018-10-10T00:00:00"/>
    <s v="GISET-R5404-A0 (RDT 02475 - LISTAGES GEOMETRIQUES - CHEMIN DE SURY)"/>
    <s v="GISET"/>
    <s v="A0 (RDT 02475 "/>
    <s v="A0"/>
    <s v="PIM"/>
    <m/>
    <s v="DIF_002378"/>
    <s v="DPDTE-B-043"/>
    <s v="OL - N/S"/>
    <x v="27"/>
    <d v="2018-10-23T00:00:00"/>
    <x v="17"/>
    <n v="1"/>
  </r>
  <r>
    <d v="2018-10-10T00:00:00"/>
    <s v="GIMAT-E2673-A1 (OHA 02140 - PLAN D'ARMATURES DES MURS D'EXTREMITE)"/>
    <s v="GIMAT"/>
    <s v="A1 (OHA 02140 "/>
    <s v="A1"/>
    <s v="PAR"/>
    <m/>
    <s v="DIF_002379"/>
    <s v="DPDTE-B-028"/>
    <s v="OA - INGEROP"/>
    <x v="27"/>
    <d v="2018-10-23T00:00:00"/>
    <x v="17"/>
    <n v="1"/>
  </r>
  <r>
    <d v="2018-10-10T00:00:00"/>
    <s v="GISET-R3101-A0 (RDT 01587 - RD 41 - ITINERAIRE AGRICOLE - ITINERAIRE CYCLABLE - PLAN D'ENSEMBLE)"/>
    <s v="GISET"/>
    <s v="A0 (RDT 01587 "/>
    <s v="A0"/>
    <s v="PEN"/>
    <m/>
    <s v="DIF_002380"/>
    <s v="DPDTE-B-045"/>
    <s v="OL - C"/>
    <x v="27"/>
    <d v="2018-10-23T00:00:00"/>
    <x v="17"/>
    <n v="1"/>
  </r>
  <r>
    <d v="2018-10-10T00:00:00"/>
    <s v="GISET-R3102-A0 (RDT 01587 - RD 41 - ITINERAIRE AGRICOLE - ITINERAIRE CYCLABLE - PROFIL EN LONG)"/>
    <s v="GISET"/>
    <s v="A0 (RDT 01587 "/>
    <s v="A0"/>
    <s v="PLO"/>
    <m/>
    <s v="DIF_002380"/>
    <s v="DPDTE-B-045"/>
    <s v="OL - C"/>
    <x v="27"/>
    <d v="2018-10-23T00:00:00"/>
    <x v="17"/>
    <n v="1"/>
  </r>
  <r>
    <d v="2018-10-10T00:00:00"/>
    <s v="GISET-R3103-A0 (RDT 01587 - RD 41 - ITINERAIRE AGRICOLE - ITINERAIRE CYCLABLE - PROFIL EN TRAVERS)"/>
    <s v="GISET"/>
    <s v="A0 (RDT 01587 "/>
    <s v="A0"/>
    <s v="PTR"/>
    <m/>
    <s v="DIF_002380"/>
    <s v="DPDTE-B-045"/>
    <s v="OL - C"/>
    <x v="27"/>
    <d v="2018-10-23T00:00:00"/>
    <x v="17"/>
    <n v="1"/>
  </r>
  <r>
    <d v="2018-10-10T00:00:00"/>
    <s v="GISET-R3104-A0 (RDT 01587 - RD 41 - ITINERAIRE AGRICOLE - ITINERAIRE CYCLABLE - LISTAGES GEOMETRIQUES)"/>
    <s v="GISET"/>
    <s v="A0 (RDT 01587 "/>
    <s v="A0"/>
    <s v="PIM"/>
    <m/>
    <s v="DIF_002380"/>
    <s v="DPDTE-B-045"/>
    <s v="OL - C"/>
    <x v="27"/>
    <d v="2018-10-23T00:00:00"/>
    <x v="17"/>
    <n v="1"/>
  </r>
  <r>
    <d v="2018-10-11T00:00:00"/>
    <s v="GISET-R3901-A0 (RDT 02140 - VUE EN PLAN - CHEMIN AGRICOLE)"/>
    <s v="GISET"/>
    <s v="A0 (RDT 02140 "/>
    <s v="A0"/>
    <s v="PEN"/>
    <m/>
    <s v="DIF_002383"/>
    <s v="DPDTE-B-043"/>
    <s v="OL - N/S"/>
    <x v="28"/>
    <d v="2018-10-24T00:00:00"/>
    <x v="17"/>
    <n v="1"/>
  </r>
  <r>
    <d v="2018-10-11T00:00:00"/>
    <s v="GISET-R3902-A0 (RDT 02140 - PROFIL EN LONG - CHEMIN AGRICOLE)"/>
    <s v="GISET"/>
    <s v="A0 (RDT 02140 "/>
    <s v="A0"/>
    <s v="PLO"/>
    <m/>
    <s v="DIF_002383"/>
    <s v="DPDTE-B-043"/>
    <s v="OL - N/S"/>
    <x v="28"/>
    <d v="2018-10-24T00:00:00"/>
    <x v="17"/>
    <n v="1"/>
  </r>
  <r>
    <d v="2018-10-11T00:00:00"/>
    <s v="GISET-R3903-A0 (RDT 02140 - PROFILS EN TRAVERS - CHEMIN AGRICOLE)"/>
    <s v="GISET"/>
    <s v="A0 (RDT 02140 "/>
    <s v="A0"/>
    <s v="PTR"/>
    <m/>
    <s v="DIF_002383"/>
    <s v="DPDTE-B-043"/>
    <s v="OL - N/S"/>
    <x v="28"/>
    <d v="2018-10-24T00:00:00"/>
    <x v="17"/>
    <n v="1"/>
  </r>
  <r>
    <d v="2018-10-11T00:00:00"/>
    <s v="GISET-R3904-A0 (RDT 02140 - LISTAGES GEOMETRIQUES - CHEMIN AGRICOLE)"/>
    <s v="GISET"/>
    <s v="A0 (RDT 02140 "/>
    <s v="A0"/>
    <s v="PIM"/>
    <m/>
    <s v="DIF_002383"/>
    <s v="DPDTE-B-043"/>
    <s v="OL - N/S"/>
    <x v="28"/>
    <d v="2018-10-24T00:00:00"/>
    <x v="17"/>
    <n v="1"/>
  </r>
  <r>
    <d v="2018-10-11T00:00:00"/>
    <s v="GISET-R6001-A0 (VUE EN PLAN - ACCES FORESTIER BRETELLE C)"/>
    <s v="GISET"/>
    <s v="A0 (VUE EN PLA"/>
    <s v="A0"/>
    <s v="PEN"/>
    <m/>
    <s v="DIF_002384"/>
    <s v="DPDTE-B-043"/>
    <s v="OL - N/S"/>
    <x v="28"/>
    <d v="2018-10-24T00:00:00"/>
    <x v="17"/>
    <n v="1"/>
  </r>
  <r>
    <d v="2018-10-11T00:00:00"/>
    <s v="GISET-R6002-A0 (PROFIL EN LONG - ACCES FORESTIER BRETELLE C)"/>
    <s v="GISET"/>
    <s v="A0 (PROFIL EN "/>
    <s v="A0"/>
    <s v="PLO"/>
    <m/>
    <s v="DIF_002384"/>
    <s v="DPDTE-B-043"/>
    <s v="OL - N/S"/>
    <x v="28"/>
    <d v="2018-10-24T00:00:00"/>
    <x v="17"/>
    <n v="1"/>
  </r>
  <r>
    <d v="2018-10-11T00:00:00"/>
    <s v="GISET-R6003-A0 (PROFILS EN TRAVERS - ACCES FORESTIER BRETELLE C)"/>
    <s v="GISET"/>
    <s v="A0 (PROFILS EN"/>
    <s v="A0"/>
    <s v="PTR"/>
    <m/>
    <s v="DIF_002384"/>
    <s v="DPDTE-B-043"/>
    <s v="OL - N/S"/>
    <x v="28"/>
    <d v="2018-10-24T00:00:00"/>
    <x v="17"/>
    <n v="1"/>
  </r>
  <r>
    <d v="2018-10-11T00:00:00"/>
    <s v="GISET-R6004-A0 (LISTAGES GEOMETRIQUES - ACCES FORESTIER BRETELLE C)"/>
    <s v="GISET"/>
    <s v="A0 (LISTAGES G"/>
    <s v="A0"/>
    <s v="PIM"/>
    <m/>
    <s v="DIF_002384"/>
    <s v="DPDTE-B-043"/>
    <s v="OL - N/S"/>
    <x v="28"/>
    <d v="2018-10-24T00:00:00"/>
    <x v="17"/>
    <n v="1"/>
  </r>
  <r>
    <d v="2018-10-11T00:00:00"/>
    <s v="GISET-H3030-A0 (OHA 00498 + PPF)"/>
    <s v="GISET"/>
    <s v="A0 (OHA 00498 "/>
    <s v="A0"/>
    <s v="DOS"/>
    <m/>
    <s v="DIF_002385"/>
    <s v="DPDTE-B-043"/>
    <s v="OL - N/S"/>
    <x v="28"/>
    <d v="2018-10-24T00:00:00"/>
    <x v="17"/>
    <n v="1"/>
  </r>
  <r>
    <d v="2018-10-11T00:00:00"/>
    <s v="GISET-H3015-A1 (OHA 00488 + PPF)"/>
    <s v="GISET"/>
    <s v="A1 (OHA 00488 "/>
    <s v="A1"/>
    <s v="DOS"/>
    <m/>
    <s v="DIF_002386"/>
    <s v="DPDTE-B-043"/>
    <s v="OL - N/S"/>
    <x v="28"/>
    <d v="2018-10-24T00:00:00"/>
    <x v="17"/>
    <n v="1"/>
  </r>
  <r>
    <d v="2018-10-11T00:00:00"/>
    <s v="GISET-H3025-A1 (OHA 00494 + PPF)"/>
    <s v="GISET"/>
    <s v="A1 (OHA 00494 "/>
    <s v="A1"/>
    <s v="DOS"/>
    <m/>
    <s v="DIF_002387"/>
    <s v="DPDTE-B-043"/>
    <s v="OL - N/S"/>
    <x v="28"/>
    <d v="2018-10-24T00:00:00"/>
    <x v="17"/>
    <n v="1"/>
  </r>
  <r>
    <d v="2018-10-11T00:00:00"/>
    <s v="GISET-R2101-A0 (VUE EN PLAN - RD 622)"/>
    <s v="GISET"/>
    <s v="A0 (VUE EN PLA"/>
    <s v="A0"/>
    <s v="PEN"/>
    <m/>
    <s v="DIF_002388"/>
    <s v="DPDTE-B-043"/>
    <s v="OL - N/S"/>
    <x v="28"/>
    <d v="2018-10-24T00:00:00"/>
    <x v="17"/>
    <n v="1"/>
  </r>
  <r>
    <d v="2018-10-11T00:00:00"/>
    <s v="GISET-R2102-A0 (PROFIL EN LONG - RD 622)"/>
    <s v="GISET"/>
    <s v="A0 (PROFIL EN "/>
    <s v="A0"/>
    <s v="PLO"/>
    <m/>
    <s v="DIF_002388"/>
    <s v="DPDTE-B-043"/>
    <s v="OL - N/S"/>
    <x v="28"/>
    <d v="2018-10-24T00:00:00"/>
    <x v="17"/>
    <n v="1"/>
  </r>
  <r>
    <d v="2018-10-11T00:00:00"/>
    <s v="GISET-R2103-A0 (PROFILS EN TRAVERS - RD622)"/>
    <s v="GISET"/>
    <s v="A0 (PROFILS EN"/>
    <s v="A0"/>
    <s v="PTR"/>
    <m/>
    <s v="DIF_002388"/>
    <s v="DPDTE-B-043"/>
    <s v="OL - N/S"/>
    <x v="28"/>
    <d v="2018-10-24T00:00:00"/>
    <x v="17"/>
    <n v="1"/>
  </r>
  <r>
    <d v="2018-10-11T00:00:00"/>
    <s v="GISET-R2104-A0 (LISTAGES GEOMETRIQUES - RD 622)"/>
    <s v="GISET"/>
    <s v="A0 (LISTAGES G"/>
    <s v="A0"/>
    <s v="PIM"/>
    <m/>
    <s v="DIF_002388"/>
    <s v="DPDTE-B-043"/>
    <s v="OL - N/S"/>
    <x v="28"/>
    <d v="2018-10-24T00:00:00"/>
    <x v="17"/>
    <n v="1"/>
  </r>
  <r>
    <d v="2018-10-11T00:00:00"/>
    <s v="GCSIG-01101-A0 (FDC - POSITIONNEMENT DE ITPC – PR 3900 EN AMONT DE OA)"/>
    <s v="GCSIG"/>
    <s v="A0 (FDC - POSI"/>
    <s v="A0"/>
    <s v="FDC"/>
    <m/>
    <s v="DIF_002389"/>
    <s v="DPDTE-B-034"/>
    <s v="RESP SGMOE"/>
    <x v="31"/>
    <d v="2018-10-26T00:00:00"/>
    <x v="20"/>
    <n v="1"/>
  </r>
  <r>
    <d v="2018-10-11T00:00:00"/>
    <s v="GCSIG-01100-A0 (FDC - TRAITEMENT TPL ECHANGEUR SUD VOIE D’AFFECTATION A352 VERS BR)"/>
    <s v="GCSIG"/>
    <s v="A0 (FDC - TRAI"/>
    <s v="A0"/>
    <s v="FDC"/>
    <m/>
    <s v="DIF_002390"/>
    <s v="DPDTE-B-034"/>
    <s v="RESP SGMOE"/>
    <x v="31"/>
    <d v="2018-10-26T00:00:00"/>
    <x v="20"/>
    <n v="1"/>
  </r>
  <r>
    <d v="2018-10-11T00:00:00"/>
    <s v="GIDCB-M0401-B0 (PONT PROVISOIRE BRUCHE - MEMOIRE GEOTECHNIQUE G3)"/>
    <s v="GIDCB"/>
    <s v="B0 (PONT PROVI"/>
    <s v="B0"/>
    <s v="NTC"/>
    <m/>
    <s v="DIF_002391"/>
    <s v="DPDTE-B-035"/>
    <s v="GEOS"/>
    <x v="28"/>
    <d v="2018-10-18T00:00:00"/>
    <x v="17"/>
    <n v="1"/>
  </r>
  <r>
    <d v="2018-10-11T00:00:00"/>
    <s v="GICAP-AF010-A0 (DAF - ARMATURES RIV 500B - FIMUREX PLANCHERS)"/>
    <s v="GICAP"/>
    <s v="A0 (DAF - ARMA"/>
    <s v="A0"/>
    <s v="DAF"/>
    <m/>
    <s v="DIF_002397"/>
    <s v="DPQSE-B-013"/>
    <s v="OA - QPE"/>
    <x v="32"/>
    <d v="2018-10-24T00:00:00"/>
    <x v="21"/>
    <n v="1"/>
  </r>
  <r>
    <d v="2018-10-11T00:00:00"/>
    <s v="GIGCL-AF079-A0 (DAF - REPERES DE NIVELLEMENT EN LAITON A TETE SHERIQUE AVEC POINT DE CENTRAGE)"/>
    <s v="GIGCL"/>
    <s v="A0 (DAF - REPE"/>
    <s v="A0"/>
    <s v="DAF"/>
    <m/>
    <s v="DIF_002398"/>
    <s v="DPQSE-B-013"/>
    <s v="OA - QPE"/>
    <x v="32"/>
    <d v="2018-10-24T00:00:00"/>
    <x v="21"/>
    <n v="1"/>
  </r>
  <r>
    <d v="2018-10-11T00:00:00"/>
    <s v="GIGCL-AF080-A0 (DAF - MINI PRISME D'AUSCULTATION - LEICA GMP 104)"/>
    <s v="GIGCL"/>
    <s v="A0 (DAF - MINI"/>
    <s v="A0"/>
    <s v="DAF"/>
    <m/>
    <s v="DIF_002399"/>
    <s v="DPQSE-B-013"/>
    <s v="OA - QPE"/>
    <x v="32"/>
    <d v="2018-10-24T00:00:00"/>
    <x v="21"/>
    <n v="1"/>
  </r>
  <r>
    <d v="2018-10-11T00:00:00"/>
    <s v="GIMAT-AF038-C0 (DAF - EQUERRE DE RENFORT SOPRALENE - SOPREMA)"/>
    <s v="GIMAT"/>
    <s v="C0 (DAF - EQUE"/>
    <s v="C0"/>
    <s v="DAF"/>
    <m/>
    <s v="DIF_002401"/>
    <s v="DPQSE-B-019"/>
    <s v="OA - QPE"/>
    <x v="30"/>
    <d v="2018-10-19T00:00:00"/>
    <x v="21"/>
    <n v="1"/>
  </r>
  <r>
    <d v="2018-10-11T00:00:00"/>
    <s v="GILAB-R0013-A0 (RAPPORT DE CONVENANCE - EQIOM ERGERSHEIM - FORMULE Q8 - SUPERSTRUCTURES)"/>
    <s v="GILAB"/>
    <s v="A0 (RAPPORT DE"/>
    <s v="A0"/>
    <s v="RAP"/>
    <m/>
    <s v="DIF_002402"/>
    <s v="DPQSE-B-013"/>
    <s v="OA - QPE"/>
    <x v="32"/>
    <d v="2018-10-24T00:00:00"/>
    <x v="21"/>
    <n v="1"/>
  </r>
  <r>
    <d v="2018-10-11T00:00:00"/>
    <s v="GIGCL-PE300-B0 (PES - REALISATION DES APPUIS DE CULEES DU PONT PROVISOIRE DE LA BRUCHE)"/>
    <s v="GIGCL"/>
    <s v="B0 (PES - REAL"/>
    <s v="B0"/>
    <s v="PES"/>
    <m/>
    <s v="DIF_002403"/>
    <s v="DPQSE-B-018"/>
    <s v="OA - QPE"/>
    <x v="33"/>
    <d v="2018-10-23T00:00:00"/>
    <x v="22"/>
    <n v="1"/>
  </r>
  <r>
    <d v="2018-10-11T00:00:00"/>
    <s v="GISBP-E0570-B0 (VIADUC DE LA BRUCHE - NOTE D'HYPOTHESES PIEUX)"/>
    <s v="GISBP"/>
    <s v="B0 (VIADUC DE "/>
    <s v="B0"/>
    <s v="HYP"/>
    <m/>
    <s v="DIF_002404"/>
    <s v="DPDTE-B-031"/>
    <s v="OA - CBDI"/>
    <x v="28"/>
    <d v="2018-10-18T00:00:00"/>
    <x v="17"/>
    <n v="1"/>
  </r>
  <r>
    <d v="2018-10-11T00:00:00"/>
    <s v="GISOA-E0411-B0 (VIADUC DE LA BRUCHE - TABLIERS EST ET OUEST - MODELE FILAIRE)"/>
    <s v="GISOA"/>
    <s v="B0 (VIADUC DE "/>
    <s v="B0"/>
    <s v="NDC"/>
    <m/>
    <s v="DIF_002405"/>
    <s v="DPDTE-B-031"/>
    <s v="OA - CBDI"/>
    <x v="28"/>
    <d v="2018-10-18T00:00:00"/>
    <x v="17"/>
    <n v="1"/>
  </r>
  <r>
    <d v="2018-10-11T00:00:00"/>
    <s v="GISOA-E0412-B0 (VIADUC DE LA BRUCHE - TABLIERS EST ET OUEST - SYNTHESE DDC ET DEPLACEMENTS AU DROIT DES APPAREILS D'APPUI)"/>
    <s v="GISOA"/>
    <s v="B0 (VIADUC DE "/>
    <s v="B0"/>
    <s v="NDC"/>
    <m/>
    <s v="DIF_002406"/>
    <s v="DPDTE-B-031"/>
    <s v="OA - CBDI"/>
    <x v="28"/>
    <d v="2018-10-18T00:00:00"/>
    <x v="17"/>
    <n v="1"/>
  </r>
  <r>
    <d v="2018-10-11T00:00:00"/>
    <s v="GISOA-E0416-B0 (VIADUC DE LA BRUCHE - TABLIERS EST ET OUEST - APPAREILS D'APPUIS EN ELASTOMERE FRETTE)"/>
    <s v="GISOA"/>
    <s v="B0 (VIADUC DE "/>
    <s v="B0"/>
    <s v="NDC"/>
    <m/>
    <s v="DIF_002407"/>
    <s v="DPDTE-B-031"/>
    <s v="OA - CBDI"/>
    <x v="28"/>
    <d v="2018-10-18T00:00:00"/>
    <x v="17"/>
    <n v="1"/>
  </r>
  <r>
    <d v="2018-10-11T00:00:00"/>
    <s v="GISOA-E0410-C0 (VIADUC DE LA BRUCHE - NOTE D'HYPOTHESES GENIE CIVIL)"/>
    <s v="GISOA"/>
    <s v="C0 (VIADUC DE "/>
    <s v="C0"/>
    <s v="HYP"/>
    <m/>
    <s v="DIF_002408"/>
    <s v="DPDTE-B-031"/>
    <s v="OA - CBDI"/>
    <x v="28"/>
    <d v="2018-10-18T00:00:00"/>
    <x v="17"/>
    <n v="1"/>
  </r>
  <r>
    <d v="2018-10-11T00:00:00"/>
    <s v="GISOA-E0420-A1 (VIADUC DE LA BRUCHE - CALCULS DE LA CULEE C0)"/>
    <s v="GISOA"/>
    <s v="A1 (VIADUC DE "/>
    <s v="A1"/>
    <s v="NDC"/>
    <m/>
    <s v="DIF_002409"/>
    <s v="DPDTE-B-030"/>
    <s v="OA - CBDI"/>
    <x v="28"/>
    <d v="2018-10-24T00:00:00"/>
    <x v="17"/>
    <n v="1"/>
  </r>
  <r>
    <d v="2018-10-11T00:00:00"/>
    <s v="GITEC-00012-B0 (DISPOSITIF DE RETENUE NIVEAU H2 - ANALYSE DE LA MISE EN OEUVRE DE DR ROUSSEAU)"/>
    <s v="GITEC"/>
    <s v="B0 (DISPOSITIF"/>
    <s v="B0"/>
    <s v="NTC"/>
    <m/>
    <s v="DIF_002410"/>
    <s v="DPDTE-B-032"/>
    <s v="OA - INGEROP"/>
    <x v="28"/>
    <d v="2018-10-18T00:00:00"/>
    <x v="17"/>
    <n v="1"/>
  </r>
  <r>
    <d v="2018-10-11T00:00:00"/>
    <s v="GITER-PE002-D0 (PES - DEGAGEMENT DES EMPRISES ET CLOTURES PROVISOIRES)"/>
    <s v="GITER"/>
    <s v="D0 (PES - DEGA"/>
    <s v="D0"/>
    <s v="PES"/>
    <m/>
    <s v="DIF_002411"/>
    <s v="DPQSE-B-022"/>
    <s v="OL - QPE"/>
    <x v="30"/>
    <d v="2018-10-18T00:00:00"/>
    <x v="21"/>
    <n v="1"/>
  </r>
  <r>
    <d v="2018-10-16T00:00:00"/>
    <s v="GISOA-E0222-A1 (VIADUC DE VENDENHEIM - TABLIER SUD ET NORD - CULEE C0)"/>
    <s v="GISOA"/>
    <s v="A1 (VIADUC DE "/>
    <s v="A1"/>
    <s v="NDC"/>
    <m/>
    <s v="DIF_002413"/>
    <s v="DPDTE-B-030"/>
    <s v="OA - CBDI"/>
    <x v="32"/>
    <d v="2018-10-29T00:00:00"/>
    <x v="22"/>
    <n v="1"/>
  </r>
  <r>
    <d v="2018-10-16T00:00:00"/>
    <s v="GISOA-E0223-A1 (VIADUC DE VENDENHEIM - TABLIER SUD ET NORD - CULEE C8)"/>
    <s v="GISOA"/>
    <s v="A1 (VIADUC DE "/>
    <s v="A1"/>
    <s v="NDC"/>
    <m/>
    <s v="DIF_002413"/>
    <s v="DPDTE-B-030"/>
    <s v="OA - CBDI"/>
    <x v="32"/>
    <d v="2018-10-29T00:00:00"/>
    <x v="22"/>
    <n v="1"/>
  </r>
  <r>
    <d v="2018-10-16T00:00:00"/>
    <s v="GISOA-E0417-A1 (VIADUC DE LA BRUCHE - TABLIER EST ET OUEST - SEMELLES DES PILES)"/>
    <s v="GISOA"/>
    <s v="A1 (VIADUC DE "/>
    <s v="A1"/>
    <s v="NDC"/>
    <m/>
    <s v="DIF_002414"/>
    <s v="DPDTE-B-030"/>
    <s v="OA - CBDI"/>
    <x v="32"/>
    <d v="2018-10-29T00:00:00"/>
    <x v="22"/>
    <n v="1"/>
  </r>
  <r>
    <d v="2018-10-16T00:00:00"/>
    <s v="GISOA-E0421-A1 (VIADUC DE LA BRUCHE - TABLIERS EST ET OUEST - CALCULS DE LA CULEE C7)"/>
    <s v="GISOA"/>
    <s v="A1 (VIADUC DE "/>
    <s v="A1"/>
    <s v="NDC"/>
    <m/>
    <s v="DIF_002415"/>
    <s v="DPDTE-B-030"/>
    <s v="OA - CBDI"/>
    <x v="32"/>
    <d v="2018-10-29T00:00:00"/>
    <x v="22"/>
    <n v="1"/>
  </r>
  <r>
    <d v="2018-10-16T00:00:00"/>
    <s v="GISOA-E0421-A1 (VIADUC DE LA BRUCHE - TABLIERS EST ET OUEST - CALCULS DE LA CULEE C7)"/>
    <s v="GISOA"/>
    <s v="A1 (VIADUC DE "/>
    <s v="A1"/>
    <s v="DOS"/>
    <m/>
    <s v="DIF_002416"/>
    <s v="DPENV-B-008"/>
    <s v="OL - N/S"/>
    <x v="34"/>
    <d v="2018-10-30T00:00:00"/>
    <x v="0"/>
    <n v="0"/>
  </r>
  <r>
    <d v="2018-10-16T00:00:00"/>
    <s v="GISBP-E0377-A0 (VIADUC DE VENDENHEIM - SOLLICITATIONS ET FERRAILLAGE DES PIEUX PILE P5)"/>
    <s v="GISBP"/>
    <s v="A0 (VIADUC DE "/>
    <s v="A0"/>
    <s v="NDC"/>
    <m/>
    <s v="DIF_002417"/>
    <s v="DPDTE-B-030"/>
    <s v="OA - CBDI"/>
    <x v="32"/>
    <d v="2018-10-29T00:00:00"/>
    <x v="22"/>
    <n v="1"/>
  </r>
  <r>
    <d v="2018-10-16T00:00:00"/>
    <s v="GISBP-E0378-A0 (VIADUC DE VENDENHEIM - SOLLICITATIONS ET FERRAILLAGE DES PIEUX PILE P6)"/>
    <s v="GISBP"/>
    <s v="A0 (VIADUC DE "/>
    <s v="A0"/>
    <s v="NDC"/>
    <m/>
    <s v="DIF_002417"/>
    <s v="DPDTE-B-030"/>
    <s v="OA - CBDI"/>
    <x v="32"/>
    <d v="2018-10-29T00:00:00"/>
    <x v="22"/>
    <n v="1"/>
  </r>
  <r>
    <d v="2018-10-16T00:00:00"/>
    <s v="GISBP-E0379-A0 (VIADUC DE VENDENHEIM - SOLLICITATIONS ET FERRAILLAGE DES PIEUX PILE P7)"/>
    <s v="GISBP"/>
    <s v="A0 (VIADUC DE "/>
    <s v="A0"/>
    <s v="NDC"/>
    <m/>
    <s v="DIF_002417"/>
    <s v="DPDTE-B-030"/>
    <s v="OA - CBDI"/>
    <x v="32"/>
    <d v="2018-10-29T00:00:00"/>
    <x v="22"/>
    <n v="1"/>
  </r>
  <r>
    <d v="2018-10-16T00:00:00"/>
    <s v="GISBP-E0574-A1 (VIADUC DE LA BRUCHE - SOLLICITATIONS ET FERRAILLAGE PIEUX PILE P5)"/>
    <s v="GISBP"/>
    <s v="A1 (VIADUC DE "/>
    <s v="A1"/>
    <s v="NDC"/>
    <m/>
    <s v="DIF_002418"/>
    <s v="DPDTE-B-030"/>
    <s v="OA - CBDI"/>
    <x v="32"/>
    <d v="2018-10-29T00:00:00"/>
    <x v="22"/>
    <n v="1"/>
  </r>
  <r>
    <d v="2018-10-16T00:00:00"/>
    <s v="GISBP-E0576-A1 (VIADUC DE LA BRUCHE - SOLLICITATIONS ET FERRAILLAGE DES PIEUX CULEE C7)"/>
    <s v="GISBP"/>
    <s v="A1 (VIADUC DE "/>
    <s v="A1"/>
    <s v="NDC"/>
    <m/>
    <s v="DIF_002418"/>
    <s v="DPDTE-B-030"/>
    <s v="OA - CBDI"/>
    <x v="32"/>
    <d v="2018-10-29T00:00:00"/>
    <x v="22"/>
    <n v="1"/>
  </r>
  <r>
    <d v="2018-10-16T00:00:00"/>
    <s v="GISBP-E0571-B0 (VIADUC DE LA BRUCHE - NOTE DE JUSTIFICATION DES LONGUEURS DE PIEUX)"/>
    <s v="GISBP"/>
    <s v="B0 (VIADUC DE "/>
    <s v="B0"/>
    <s v="NDC"/>
    <m/>
    <s v="DIF_002419"/>
    <s v="DPDTE-B-031"/>
    <s v="OA - CBDI"/>
    <x v="32"/>
    <d v="2018-10-23T00:00:00"/>
    <x v="22"/>
    <n v="1"/>
  </r>
  <r>
    <d v="2018-10-16T00:00:00"/>
    <s v="GISBP-E0387-A0 (VIADUC DE VENDENHEIM - ARMATURES DES PIEUX PILE P6)"/>
    <s v="GISBP"/>
    <s v="A0 (VIADUC DE "/>
    <s v="A0"/>
    <s v="PAR"/>
    <m/>
    <s v="DIF_002420"/>
    <s v="DPDTE-B-030"/>
    <s v="OA - CBDI"/>
    <x v="32"/>
    <d v="2018-10-29T00:00:00"/>
    <x v="22"/>
    <n v="1"/>
  </r>
  <r>
    <d v="2018-10-16T00:00:00"/>
    <s v="GIGCL-PE100-B0 (PES - REALISATION DES SEMELLES D'APPUIS (PILE ET CULEE) DES PS-PRAD)"/>
    <s v="GIGCL"/>
    <s v="B0 (PES - REAL"/>
    <s v="B0"/>
    <s v="PES"/>
    <m/>
    <s v="DIF_002421"/>
    <s v="DPQSE-B-023"/>
    <s v="OA - QPE"/>
    <x v="31"/>
    <d v="2018-10-23T00:00:00"/>
    <x v="23"/>
    <n v="1"/>
  </r>
  <r>
    <d v="2018-10-16T00:00:00"/>
    <s v="GICAP-AF011-A0 (DAF - MORTIER DE REPARATION PCI POLYCRET R315 - BASF)"/>
    <s v="GICAP"/>
    <s v="A0 (DAF - MORT"/>
    <s v="A0"/>
    <s v="DAF"/>
    <m/>
    <s v="DIF_002423"/>
    <s v="DPQSE-B-013"/>
    <s v="OA - QPE"/>
    <x v="35"/>
    <d v="2018-10-29T00:00:00"/>
    <x v="24"/>
    <n v="1"/>
  </r>
  <r>
    <d v="2018-10-16T00:00:00"/>
    <s v="GIGCL-AF031-A0 (DAF - JOINT HYDRO GONFLANT - SIKA SWELL-A)"/>
    <s v="GIGCL"/>
    <s v="A0 (DAF - JOIN"/>
    <s v="A0"/>
    <s v="DAF"/>
    <m/>
    <s v="DIF_002424"/>
    <s v="DPQSE-B-013"/>
    <s v="OA - QPE"/>
    <x v="35"/>
    <d v="2018-10-29T00:00:00"/>
    <x v="24"/>
    <n v="1"/>
  </r>
  <r>
    <d v="2018-10-16T00:00:00"/>
    <s v="GITEC-O0057-A0 (ESSAIS AU FEU TRC - DIMENSIONNEMENT DU CORPS D'EPREUVE)"/>
    <s v="GITEC"/>
    <s v="A0 (ESSAIS AU "/>
    <s v="A0"/>
    <s v="NTC"/>
    <m/>
    <s v="DIF_002425"/>
    <s v="DPDTE-B-028"/>
    <s v="OA - INGEROP"/>
    <x v="32"/>
    <d v="2018-10-29T00:00:00"/>
    <x v="22"/>
    <n v="1"/>
  </r>
  <r>
    <d v="2018-10-16T00:00:00"/>
    <s v="GITEC-HD003-D0 (ECHANGEUR NORD - BRETELLE E - OHN E0110)"/>
    <s v="GITEC"/>
    <s v="D0 (ECHANGEUR "/>
    <s v="D0"/>
    <s v="DOS"/>
    <m/>
    <s v="DIF_002426"/>
    <s v="DPDTE-B-028"/>
    <s v="OA - INGEROP"/>
    <x v="32"/>
    <d v="2018-10-29T00:00:00"/>
    <x v="22"/>
    <n v="1"/>
  </r>
  <r>
    <d v="2018-10-16T00:00:00"/>
    <s v="GIMAT-E0510-C0 (VIADUC DE LA BRUCHE - NOTE D'HYPOTHESES METAL)"/>
    <s v="GIMAT"/>
    <s v="C0 (VIADUC DE "/>
    <s v="C0"/>
    <s v="HYP"/>
    <m/>
    <s v="DIF_002427"/>
    <s v="DPDTE-B-031"/>
    <s v="OA - CBDI"/>
    <x v="32"/>
    <d v="2018-10-23T00:00:00"/>
    <x v="22"/>
    <n v="1"/>
  </r>
  <r>
    <d v="2018-10-17T00:00:00"/>
    <s v="GIBSI-M0051-A2 (CAHIER DE PLANS DE BANCHE LARGEUR 3200MM)"/>
    <s v="GIBSI"/>
    <s v="A2 (CAHIER DE "/>
    <s v="A2"/>
    <s v="MET"/>
    <m/>
    <s v="DIF_002428"/>
    <s v="DPDTE-B-041"/>
    <s v="OA - INGEROP"/>
    <x v="36"/>
    <d v="2018-10-31T00:00:00"/>
    <x v="25"/>
    <n v="1"/>
  </r>
  <r>
    <d v="2018-10-17T00:00:00"/>
    <s v="GIBSI-M0052-A2 (CAHIER DE PLANS DE BANCHE LARGEUR 1100MM)"/>
    <s v="GIBSI"/>
    <s v="A2 (CAHIER DE "/>
    <s v="A2"/>
    <s v="MET"/>
    <m/>
    <s v="DIF_002428"/>
    <s v="DPDTE-B-041"/>
    <s v="OA - INGEROP"/>
    <x v="36"/>
    <d v="2018-10-31T00:00:00"/>
    <x v="25"/>
    <n v="1"/>
  </r>
  <r>
    <d v="2018-10-17T00:00:00"/>
    <s v="GIBSI-M0053-A2 (CAHIER DE PLANS TALONNETTE)"/>
    <s v="GIBSI"/>
    <s v="A2 (CAHIER DE "/>
    <s v="A2"/>
    <s v="MET"/>
    <m/>
    <s v="DIF_002428"/>
    <s v="DPDTE-B-041"/>
    <s v="OA - INGEROP"/>
    <x v="36"/>
    <d v="2018-10-31T00:00:00"/>
    <x v="25"/>
    <n v="1"/>
  </r>
  <r>
    <d v="2018-10-17T00:00:00"/>
    <s v="GIBSI-M0054-A2 (CAHIER DE PLANS PALONNIER ECARTEUR DE LEVAGE DE BANCHE)"/>
    <s v="GIBSI"/>
    <s v="A2 (CAHIER DE "/>
    <s v="A2"/>
    <s v="MET"/>
    <m/>
    <s v="DIF_002428"/>
    <s v="DPDTE-B-041"/>
    <s v="OA - INGEROP"/>
    <x v="36"/>
    <d v="2018-10-31T00:00:00"/>
    <x v="25"/>
    <n v="1"/>
  </r>
  <r>
    <d v="2018-10-17T00:00:00"/>
    <s v="GIBSI-M0055-A2 (CAHIER DE PLANS D’ABOUT)"/>
    <s v="GIBSI"/>
    <s v="A2 (CAHIER DE "/>
    <s v="A2"/>
    <s v="MET"/>
    <m/>
    <s v="DIF_002428"/>
    <s v="DPDTE-B-041"/>
    <s v="OA - INGEROP"/>
    <x v="36"/>
    <d v="2018-10-31T00:00:00"/>
    <x v="25"/>
    <n v="1"/>
  </r>
  <r>
    <d v="2018-10-17T00:00:00"/>
    <s v="GIBSI-M0056-A2 (CAHIER DE PLANS PASSERELLE D’EXTREMITE)"/>
    <s v="GIBSI"/>
    <s v="A2 (CAHIER DE "/>
    <s v="A2"/>
    <s v="MET"/>
    <m/>
    <s v="DIF_002428"/>
    <s v="DPDTE-B-041"/>
    <s v="OA - INGEROP"/>
    <x v="36"/>
    <d v="2018-10-31T00:00:00"/>
    <x v="25"/>
    <n v="1"/>
  </r>
  <r>
    <d v="2018-10-17T00:00:00"/>
    <s v="GIBSI-M0057-A2 (BANCHES - NOTE DE CALCUL)"/>
    <s v="GIBSI"/>
    <s v="A2 (BANCHES - "/>
    <s v="A2"/>
    <s v="NDC"/>
    <m/>
    <s v="DIF_002428"/>
    <s v="DPDTE-B-041"/>
    <s v="OA - INGEROP"/>
    <x v="36"/>
    <d v="2018-10-31T00:00:00"/>
    <x v="25"/>
    <n v="1"/>
  </r>
  <r>
    <d v="2018-10-17T00:00:00"/>
    <s v="GIBSI-M0059-A2 (CAHIER DE PLANS CINEMATIQUES ET NOTICE D’UTILISATION)"/>
    <s v="GIBSI"/>
    <s v="A2 (CAHIER DE "/>
    <s v="A2"/>
    <s v="MET"/>
    <m/>
    <s v="DIF_002428"/>
    <s v="DPDTE-B-041"/>
    <s v="OA - INGEROP"/>
    <x v="36"/>
    <d v="2018-10-31T00:00:00"/>
    <x v="25"/>
    <n v="1"/>
  </r>
  <r>
    <d v="2018-10-17T00:00:00"/>
    <s v="GITEC-HP076-B0 (ECHANGEUR NORD - BRETELLE A4/A35 - OHN A0915 - OH PROVISOIRE)"/>
    <s v="GITEC"/>
    <s v="B0 (ECHANGEUR "/>
    <s v="B0"/>
    <s v="DOS"/>
    <m/>
    <s v="DIF_002429"/>
    <s v="DPDTE-B-043"/>
    <s v="OL - N/S"/>
    <x v="33"/>
    <d v="2018-10-30T00:00:00"/>
    <x v="22"/>
    <n v="1"/>
  </r>
  <r>
    <d v="2018-10-17T00:00:00"/>
    <s v="GIENV-00022-B0 (DIMENSIONNEMENT DES BASSINS D'ASSAINISSEMENT PROVISOIRE)"/>
    <s v="GIENV"/>
    <s v="B0 (DIMENSIONN"/>
    <s v="B0"/>
    <s v="NTC"/>
    <m/>
    <s v="DIF_002430"/>
    <s v="DPENV-B-008"/>
    <s v="OL - N/S"/>
    <x v="36"/>
    <d v="2018-10-31T00:00:00"/>
    <x v="26"/>
    <n v="1"/>
  </r>
  <r>
    <d v="2018-10-17T00:00:00"/>
    <s v="GIGCL-PE102-A0 (PES - REALISATION DES ELEVATIONS DE PILE DES PRAD)"/>
    <s v="GIGCL"/>
    <s v="A0 (PES - REAL"/>
    <s v="A0"/>
    <s v="PES"/>
    <m/>
    <s v="DIF_002431"/>
    <s v="DPQSE-B-018"/>
    <s v="OA - QPE"/>
    <x v="36"/>
    <d v="2018-10-29T00:00:00"/>
    <x v="26"/>
    <n v="1"/>
  </r>
  <r>
    <d v="2018-10-17T00:00:00"/>
    <s v="GISET-R1901-A0 (RDT 00958 - RD 118 - VUE EN PLAN)"/>
    <s v="GISET"/>
    <s v="A0 (RDT 00958 "/>
    <s v="A0"/>
    <s v="PEN"/>
    <m/>
    <s v="DIF_002432"/>
    <s v="DPDTE-B-043"/>
    <s v="OL - N/S"/>
    <x v="33"/>
    <d v="2018-10-30T00:00:00"/>
    <x v="20"/>
    <n v="1"/>
  </r>
  <r>
    <d v="2018-10-17T00:00:00"/>
    <s v="GISET-R1902-A0 (RDT 00958 - RD 118 - PROFIL EN LONG)"/>
    <s v="GISET"/>
    <s v="A0 (RDT 00958 "/>
    <s v="A0"/>
    <s v="PLO"/>
    <m/>
    <s v="DIF_002432"/>
    <s v="DPDTE-B-043"/>
    <s v="OL - N/S"/>
    <x v="33"/>
    <d v="2018-10-30T00:00:00"/>
    <x v="20"/>
    <n v="1"/>
  </r>
  <r>
    <d v="2018-10-17T00:00:00"/>
    <s v="GISET-R1903-A0 (RDT 00958 - RD 118 - PROFILS EN TRAVERS)"/>
    <s v="GISET"/>
    <s v="A0 (RDT 00958 "/>
    <s v="A0"/>
    <s v="PTR"/>
    <m/>
    <s v="DIF_002432"/>
    <s v="DPDTE-B-043"/>
    <s v="OL - N/S"/>
    <x v="33"/>
    <d v="2018-10-30T00:00:00"/>
    <x v="20"/>
    <n v="1"/>
  </r>
  <r>
    <d v="2018-10-17T00:00:00"/>
    <s v="GISET-R1904-A0 (RDT 00958 - RD 118 - LISTAGES GEOMETRIQUES)"/>
    <s v="GISET"/>
    <s v="A0 (RDT 00958 "/>
    <s v="A0"/>
    <s v="PIM"/>
    <m/>
    <s v="DIF_002432"/>
    <s v="DPDTE-B-043"/>
    <s v="OL - N/S"/>
    <x v="33"/>
    <d v="2018-10-30T00:00:00"/>
    <x v="20"/>
    <n v="1"/>
  </r>
  <r>
    <d v="2018-10-17T00:00:00"/>
    <s v="GISET-R6101-A0 (VUE EN PLAN - ACCES PYLONE BRETELLE E)"/>
    <s v="GISET"/>
    <s v="A0 (VUE EN PLA"/>
    <s v="A0"/>
    <s v="PEN"/>
    <m/>
    <s v="DIF_002433"/>
    <s v="DPDTE-B-043"/>
    <s v="OL - N/S"/>
    <x v="33"/>
    <d v="2018-10-30T00:00:00"/>
    <x v="20"/>
    <n v="1"/>
  </r>
  <r>
    <d v="2018-10-17T00:00:00"/>
    <s v="GISET-R6102-A0 (PROFIL EN LONG - ACCES PYLONE BRETELLE E)"/>
    <s v="GISET"/>
    <s v="A0 (PROFIL EN "/>
    <s v="A0"/>
    <s v="PLO"/>
    <m/>
    <s v="DIF_002433"/>
    <s v="DPDTE-B-043"/>
    <s v="OL - N/S"/>
    <x v="33"/>
    <d v="2018-10-30T00:00:00"/>
    <x v="20"/>
    <n v="1"/>
  </r>
  <r>
    <d v="2018-10-17T00:00:00"/>
    <s v="GISET-R6103-A0 (PROFILS EN TRAVERS - ACCES PYLONE BRETELLE E)"/>
    <s v="GISET"/>
    <s v="A0 (PROFILS EN"/>
    <s v="A0"/>
    <s v="PTR"/>
    <m/>
    <s v="DIF_002433"/>
    <s v="DPDTE-B-043"/>
    <s v="OL - N/S"/>
    <x v="33"/>
    <d v="2018-10-30T00:00:00"/>
    <x v="20"/>
    <n v="1"/>
  </r>
  <r>
    <d v="2018-10-17T00:00:00"/>
    <s v="GISET-R6104-A0 (LISTAGES GEOMETRIQUES - ACCES PYLONE BRETELLE E)"/>
    <s v="GISET"/>
    <s v="A0 (LISTAGES G"/>
    <s v="A0"/>
    <s v="PIM"/>
    <m/>
    <s v="DIF_002433"/>
    <s v="DPDTE-B-043"/>
    <s v="OL - N/S"/>
    <x v="33"/>
    <d v="2018-10-30T00:00:00"/>
    <x v="20"/>
    <n v="1"/>
  </r>
  <r>
    <d v="2018-10-17T00:00:00"/>
    <s v="GISET-R3301-A0 (RDT 01768 - RD 64 - VUE EN PLAN)"/>
    <s v="GISET"/>
    <s v="A0 (RDT 01768 "/>
    <s v="A0"/>
    <s v="PEN"/>
    <m/>
    <s v="DIF_002434"/>
    <s v="DPDTE-B-045"/>
    <s v="OL - C"/>
    <x v="33"/>
    <d v="2018-10-30T00:00:00"/>
    <x v="20"/>
    <n v="1"/>
  </r>
  <r>
    <d v="2018-10-17T00:00:00"/>
    <s v="GISET-R3302-A0 (RDT 01768 - RD 64 - PROFIL EN LONG)"/>
    <s v="GISET"/>
    <s v="A0 (RDT 01768 "/>
    <s v="A0"/>
    <s v="PLO"/>
    <m/>
    <s v="DIF_002434"/>
    <s v="DPDTE-B-045"/>
    <s v="OL - C"/>
    <x v="33"/>
    <d v="2018-10-30T00:00:00"/>
    <x v="20"/>
    <n v="1"/>
  </r>
  <r>
    <d v="2018-10-17T00:00:00"/>
    <s v="GISET-R3303-A0 (RDT 01768 - RD 64 - PROFILS EN TRAVERS)"/>
    <s v="GISET"/>
    <s v="A0 (RDT 01768 "/>
    <s v="A0"/>
    <s v="PTR"/>
    <m/>
    <s v="DIF_002434"/>
    <s v="DPDTE-B-045"/>
    <s v="OL - C"/>
    <x v="33"/>
    <d v="2018-10-30T00:00:00"/>
    <x v="20"/>
    <n v="1"/>
  </r>
  <r>
    <d v="2018-10-17T00:00:00"/>
    <s v="GISET-R3304-A0 (RDT 01768 - RD 64 - LISTAGES GEOMETRIQUES)"/>
    <s v="GISET"/>
    <s v="A0 (RDT 01768 "/>
    <s v="A0"/>
    <s v="PIM"/>
    <m/>
    <s v="DIF_002434"/>
    <s v="DPDTE-B-045"/>
    <s v="OL - C"/>
    <x v="33"/>
    <d v="2018-10-30T00:00:00"/>
    <x v="20"/>
    <n v="1"/>
  </r>
  <r>
    <d v="2018-10-17T00:00:00"/>
    <s v="GISET-H2280-B0 (OTA 01181 - 1/4 DE CONE)"/>
    <s v="GISET"/>
    <s v="B0 (OTA 01181 "/>
    <s v="B0"/>
    <s v="DOS"/>
    <m/>
    <s v="DIF_002436"/>
    <s v="DPDTE-B-045"/>
    <s v="OL - C"/>
    <x v="33"/>
    <d v="2018-10-30T00:00:00"/>
    <x v="22"/>
    <n v="1"/>
  </r>
  <r>
    <d v="2018-10-17T00:00:00"/>
    <s v="GISET-F0006-A0 (VUE EN PLAN - ECHANGEUR SUD - BRANCHE E)"/>
    <s v="GISET"/>
    <s v="A0 (VUE EN PLA"/>
    <s v="A0"/>
    <s v="PEN"/>
    <m/>
    <s v="DIF_002437"/>
    <s v="DPDTE-B-043"/>
    <s v="OL - N/S"/>
    <x v="33"/>
    <d v="2018-10-30T00:00:00"/>
    <x v="20"/>
    <n v="1"/>
  </r>
  <r>
    <d v="2018-10-17T00:00:00"/>
    <s v="GISET-F0014-A0 (PROFIL EN LONG - ECHANGEUR SUD - BRANCHE E)"/>
    <s v="GISET"/>
    <s v="A0 (PROFIL EN "/>
    <s v="A0"/>
    <s v="PLO"/>
    <m/>
    <s v="DIF_002437"/>
    <s v="DPDTE-B-043"/>
    <s v="OL - N/S"/>
    <x v="33"/>
    <d v="2018-10-30T00:00:00"/>
    <x v="20"/>
    <n v="1"/>
  </r>
  <r>
    <d v="2018-10-17T00:00:00"/>
    <s v="GISET-F0021-A0 (PROFILS EN TRAVERS - ECHANGEUR SUD - BRANCHE E)"/>
    <s v="GISET"/>
    <s v="A0 (PROFILS EN"/>
    <s v="A0"/>
    <s v="PTR"/>
    <m/>
    <s v="DIF_002437"/>
    <s v="DPDTE-B-043"/>
    <s v="OL - N/S"/>
    <x v="33"/>
    <d v="2018-10-30T00:00:00"/>
    <x v="20"/>
    <n v="1"/>
  </r>
  <r>
    <d v="2018-10-17T00:00:00"/>
    <s v="GISET-F0028-A0 (LISTAGES GEOMETRIQUES - ECHANGEUR SUD - BRANCHE E)"/>
    <s v="GISET"/>
    <s v="A0 (LISTAGES G"/>
    <s v="A0"/>
    <s v="PIM"/>
    <m/>
    <s v="DIF_002437"/>
    <s v="DPDTE-B-043"/>
    <s v="OL - N/S"/>
    <x v="33"/>
    <d v="2018-10-30T00:00:00"/>
    <x v="20"/>
    <n v="1"/>
  </r>
  <r>
    <d v="2018-10-17T00:00:00"/>
    <s v="GISET-H2335-A1 (OTA 01309)"/>
    <s v="GISET"/>
    <s v="A1 (OTA 01309)"/>
    <s v="A1"/>
    <s v="DOS"/>
    <m/>
    <s v="DIF_002438"/>
    <s v="DPDTE-B-045"/>
    <s v="OL - C"/>
    <x v="33"/>
    <d v="2018-10-30T00:00:00"/>
    <x v="20"/>
    <n v="1"/>
  </r>
  <r>
    <d v="2018-10-17T00:00:00"/>
    <s v="GISET-R3001-A0 (RDT PGF 01568 - VUE EN PLAN)"/>
    <s v="GISET"/>
    <s v="A0 (RDT PGF 01"/>
    <s v="A0"/>
    <s v="PEN"/>
    <m/>
    <s v="DIF_002439"/>
    <s v="DPDTE-B-045"/>
    <s v="OL - C"/>
    <x v="33"/>
    <d v="2018-10-30T00:00:00"/>
    <x v="20"/>
    <n v="1"/>
  </r>
  <r>
    <d v="2018-10-17T00:00:00"/>
    <s v="GISET-R3002-A0 (RDT PGF 01568 - PROFIL EN LONG)"/>
    <s v="GISET"/>
    <s v="A0 (RDT PGF 01"/>
    <s v="A0"/>
    <s v="PLO"/>
    <m/>
    <s v="DIF_002439"/>
    <s v="DPDTE-B-045"/>
    <s v="OL - C"/>
    <x v="33"/>
    <d v="2018-10-30T00:00:00"/>
    <x v="20"/>
    <n v="1"/>
  </r>
  <r>
    <d v="2018-10-17T00:00:00"/>
    <s v="GISET-R3003-A0 (RDT PGF 01568 - PROFILS EN TRAVERS)"/>
    <s v="GISET"/>
    <s v="A0 (RDT PGF 01"/>
    <s v="A0"/>
    <s v="PTR"/>
    <m/>
    <s v="DIF_002439"/>
    <s v="DPDTE-B-045"/>
    <s v="OL - C"/>
    <x v="33"/>
    <d v="2018-10-30T00:00:00"/>
    <x v="20"/>
    <n v="1"/>
  </r>
  <r>
    <d v="2018-10-17T00:00:00"/>
    <s v="GISET-R3004-A0 (RDT PGF 01568 - LISTAGES GEOMETRIQUES)"/>
    <s v="GISET"/>
    <s v="A0 (RDT PGF 01"/>
    <s v="A0"/>
    <s v="PIM"/>
    <m/>
    <s v="DIF_002439"/>
    <s v="DPDTE-B-045"/>
    <s v="OL - C"/>
    <x v="33"/>
    <d v="2018-10-30T00:00:00"/>
    <x v="20"/>
    <n v="1"/>
  </r>
  <r>
    <d v="2018-10-17T00:00:00"/>
    <s v="GISET-R4101-A0 (RDT 02265 - RD 61 - MUHLBAECHEL - ITINERAIRE CYCLABLE - PLAN D'ENSEMBLE)"/>
    <s v="GISET"/>
    <s v="A0 (RDT 02265 "/>
    <s v="A0"/>
    <s v="PEN"/>
    <m/>
    <s v="DIF_002440"/>
    <s v="DPDTE-B-043"/>
    <s v="OL - N/S"/>
    <x v="33"/>
    <d v="2018-10-30T00:00:00"/>
    <x v="20"/>
    <n v="1"/>
  </r>
  <r>
    <d v="2018-10-17T00:00:00"/>
    <s v="GISET-R4102-A0 (RDT 02265 - RD 61 - MUHLBAECHEL - ITINERAIRE CYCLABLE - PROFIL EN LONG)"/>
    <s v="GISET"/>
    <s v="A0 (RDT 02265 "/>
    <s v="A0"/>
    <s v="PLO"/>
    <m/>
    <s v="DIF_002440"/>
    <s v="DPDTE-B-043"/>
    <s v="OL - N/S"/>
    <x v="33"/>
    <d v="2018-10-30T00:00:00"/>
    <x v="20"/>
    <n v="1"/>
  </r>
  <r>
    <d v="2018-10-17T00:00:00"/>
    <s v="GISET-R4103-A0 (RDT 02265 - RD 61 - MUHLBAECHEL - ITINERAIRE CYCLABLE - PROFILS EN TRAVERS)"/>
    <s v="GISET"/>
    <s v="A0 (RDT 02265 "/>
    <s v="A0"/>
    <s v="PTR"/>
    <m/>
    <s v="DIF_002440"/>
    <s v="DPDTE-B-043"/>
    <s v="OL - N/S"/>
    <x v="33"/>
    <d v="2018-10-30T00:00:00"/>
    <x v="20"/>
    <n v="1"/>
  </r>
  <r>
    <d v="2018-10-17T00:00:00"/>
    <s v="GISET-R4104-A0 (RDT 02265 - RD 61 - MUHLBAECHEL - ITINERAIRE CYCLABLE - LISTAGES GEOMETRIQUES)"/>
    <s v="GISET"/>
    <s v="A0 (RDT 02265 "/>
    <s v="A0"/>
    <s v="PIM"/>
    <m/>
    <s v="DIF_002440"/>
    <s v="DPDTE-B-043"/>
    <s v="OL - N/S"/>
    <x v="33"/>
    <d v="2018-10-30T00:00:00"/>
    <x v="20"/>
    <n v="1"/>
  </r>
  <r>
    <d v="2018-10-17T00:00:00"/>
    <s v="GITEC-HM002-C0 (NDC DALOT 1M x 0,70M)"/>
    <s v="GITEC"/>
    <s v="C0 (NDC DALOT "/>
    <s v="C0"/>
    <s v="NDC"/>
    <m/>
    <s v="DIF_002441"/>
    <s v="DPDTE-B-044"/>
    <s v="OL - N/S"/>
    <x v="33"/>
    <d v="2018-10-24T00:00:00"/>
    <x v="20"/>
    <n v="1"/>
  </r>
  <r>
    <d v="2018-10-17T00:00:00"/>
    <s v="GIDCB-E0201-B3 (VIADUC DE VENDENHEIM - MEMOIRE GEOTECHNIQUE G3 - PARTIE 2)"/>
    <s v="GIDCB"/>
    <s v="B3 (VIADUC DE "/>
    <s v="B3"/>
    <s v="NTC"/>
    <m/>
    <s v="DIF_002442"/>
    <s v="DPDTE-B-025"/>
    <s v="GEOS"/>
    <x v="33"/>
    <d v="2018-10-30T00:00:00"/>
    <x v="20"/>
    <n v="1"/>
  </r>
  <r>
    <d v="2018-10-17T00:00:00"/>
    <s v="GIDCB-E1500-B0 (PSP 00822 - MEMOIRE GEOTECHNIQUE G3)"/>
    <s v="GIDCB"/>
    <s v="B0 (PSP 00822 "/>
    <s v="B0"/>
    <s v="NTC"/>
    <m/>
    <s v="DIF_002443"/>
    <s v="DPDTE-B-025"/>
    <s v="GEOS"/>
    <x v="33"/>
    <d v="2018-10-30T00:00:00"/>
    <x v="20"/>
    <n v="1"/>
  </r>
  <r>
    <d v="2018-10-17T00:00:00"/>
    <s v="GIDCB-E1950-A3 (PSP 01344 - MEMOIRE GEOTECHNIQUE G3)"/>
    <s v="GIDCB"/>
    <s v="A3 (PSP 01344 "/>
    <s v="A3"/>
    <s v="NTC"/>
    <m/>
    <s v="DIF_002444"/>
    <s v="DPDTE-B-025"/>
    <s v="GEOS"/>
    <x v="33"/>
    <d v="2018-10-30T00:00:00"/>
    <x v="20"/>
    <n v="1"/>
  </r>
  <r>
    <d v="2018-10-18T00:00:00"/>
    <s v="GIQUA-DE002-A0 (FICHE DE DEMANDE DE DEROGATION - VIADUC DE VENDENHEIM ET DE LA BRUCHE - FONDATION PROFONDES - BETON STARSOLITHE)"/>
    <s v="GIQUA"/>
    <s v="A0 (FICHE DE D"/>
    <s v="A0"/>
    <s v="FDD"/>
    <m/>
    <s v="DIF_002445"/>
    <s v="DPDTE-B-013"/>
    <s v="OA - QPE"/>
    <x v="37"/>
    <d v="2018-11-05T00:00:00"/>
    <x v="27"/>
    <n v="1"/>
  </r>
  <r>
    <d v="2018-10-18T00:00:00"/>
    <s v="GIECM-E0340-B0 (VIADUC DE VENDENHEIM - TABLIER NORD - REPARTITION MATIERE LONGITUDINALE - REPERAGE)"/>
    <s v="GIECM"/>
    <s v="B0 (VIADUC DE "/>
    <s v="B0"/>
    <s v="PCM"/>
    <m/>
    <s v="DIF_002446"/>
    <s v="DPDTE-B-031"/>
    <s v="OA - CBDI"/>
    <x v="31"/>
    <d v="2018-10-25T00:00:00"/>
    <x v="20"/>
    <n v="1"/>
  </r>
  <r>
    <d v="2018-10-18T00:00:00"/>
    <s v="GIECM-E0341-C0 (VIADUC DE VENDENHEIM - TABLIER NORD - REPARTITION MATIERE - ELEMENTS TRANSVERSAUX)"/>
    <s v="GIECM"/>
    <s v="C0 (VIADUC DE "/>
    <s v="C0"/>
    <s v="PCM"/>
    <m/>
    <s v="DIF_002446"/>
    <s v="DPDTE-B-031"/>
    <s v="OA - CBDI"/>
    <x v="31"/>
    <d v="2018-10-25T00:00:00"/>
    <x v="20"/>
    <n v="1"/>
  </r>
  <r>
    <d v="2018-10-18T00:00:00"/>
    <s v="GIECM-E0342-B0 (VIADUC DE VENDENHEIM - TABLIER NORD - CONTROLE DES SOUDURES ATELIER ET CHANTIER)"/>
    <s v="GIECM"/>
    <s v="B0 (VIADUC DE "/>
    <s v="B0"/>
    <s v="PCM"/>
    <m/>
    <s v="DIF_002446"/>
    <s v="DPDTE-B-031"/>
    <s v="OA - CBDI"/>
    <x v="31"/>
    <d v="2018-10-25T00:00:00"/>
    <x v="20"/>
    <n v="1"/>
  </r>
  <r>
    <d v="2018-10-18T00:00:00"/>
    <s v="GISET-R1601-A0 (RDT 00822 - RD45 - VUE EN PLAN)"/>
    <s v="GISET"/>
    <s v="A0 (RDT 00822 "/>
    <s v="A0"/>
    <s v="PEN"/>
    <m/>
    <s v="DIF_002447"/>
    <s v="DPDTE-B-043"/>
    <s v="OL - N/S"/>
    <x v="31"/>
    <d v="2018-10-31T00:00:00"/>
    <x v="20"/>
    <n v="1"/>
  </r>
  <r>
    <d v="2018-10-18T00:00:00"/>
    <s v="GISET-R1602-A0 (RDT 00822 - RD45 - PROFIL EN LONG)"/>
    <s v="GISET"/>
    <s v="A0 (RDT 00822 "/>
    <s v="A0"/>
    <s v="PLO"/>
    <m/>
    <s v="DIF_002447"/>
    <s v="DPDTE-B-043"/>
    <s v="OL - N/S"/>
    <x v="31"/>
    <d v="2018-10-31T00:00:00"/>
    <x v="20"/>
    <n v="1"/>
  </r>
  <r>
    <d v="2018-10-18T00:00:00"/>
    <s v="GISET-R1603-A0 (RDT 00822 - RD45 - PROFILS EN TRAVERS)"/>
    <s v="GISET"/>
    <s v="A0 (RDT 00822 "/>
    <s v="A0"/>
    <s v="PTR"/>
    <m/>
    <s v="DIF_002447"/>
    <s v="DPDTE-B-043"/>
    <s v="OL - N/S"/>
    <x v="31"/>
    <d v="2018-10-31T00:00:00"/>
    <x v="20"/>
    <n v="1"/>
  </r>
  <r>
    <d v="2018-10-18T00:00:00"/>
    <s v="GISET-R1604-A0 (RDT 00822 - RD45 - LISTAGES GEOMETRIQUES)"/>
    <s v="GISET"/>
    <s v="A0 (RDT 00822 "/>
    <s v="A0"/>
    <s v="PIM"/>
    <m/>
    <s v="DIF_002447"/>
    <s v="DPDTE-B-043"/>
    <s v="OL - N/S"/>
    <x v="31"/>
    <d v="2018-10-31T00:00:00"/>
    <x v="20"/>
    <n v="1"/>
  </r>
  <r>
    <d v="2018-10-18T00:00:00"/>
    <s v="GISET-H0015-A1 (OHR 05582)"/>
    <s v="GISET"/>
    <s v="A1 (OHR 05582)"/>
    <s v="A1"/>
    <s v="DOS"/>
    <m/>
    <s v="DIF_002448"/>
    <s v="DPDTE-B-043"/>
    <s v="OL - N/S"/>
    <x v="31"/>
    <d v="2018-10-31T00:00:00"/>
    <x v="20"/>
    <n v="1"/>
  </r>
  <r>
    <d v="2018-10-18T00:00:00"/>
    <s v="GIEXT-ING05-A0 (PES - VIADUC DE VENDENHEIM - SUIVI GEOMETRIQUE DE LA VOIE SNCF)"/>
    <s v="GIEXT"/>
    <s v="A0 (PES - VIAD"/>
    <s v="A0"/>
    <s v="PES"/>
    <m/>
    <s v="DIF_002449"/>
    <s v="DPQSE-B-018"/>
    <s v="OA - QPE"/>
    <x v="38"/>
    <d v="2018-10-30T00:00:00"/>
    <x v="26"/>
    <n v="1"/>
  </r>
  <r>
    <d v="2018-10-18T00:00:00"/>
    <s v="GITER-PE012-B0 (PES - DEBLAIS (HORS FOUILLE DES OA ET DES OH))"/>
    <s v="GITER"/>
    <s v="B0 (PES - DEBL"/>
    <s v="B0"/>
    <s v="PES"/>
    <m/>
    <s v="DIF_002450"/>
    <s v="DPQSE-B-018"/>
    <s v="OA - QPE"/>
    <x v="38"/>
    <d v="2018-10-30T00:00:00"/>
    <x v="28"/>
    <n v="1"/>
  </r>
  <r>
    <d v="2018-10-18T00:00:00"/>
    <s v="GIGCL-PE200-B0 (PES - REALISATION DES SEMELLES)"/>
    <s v="GIGCL"/>
    <s v="B0 (PES - REAL"/>
    <s v="B0"/>
    <s v="PES"/>
    <m/>
    <s v="DIF_002451"/>
    <s v="DPQSE-B-018"/>
    <s v="OA - QPE"/>
    <x v="38"/>
    <d v="2018-10-30T00:00:00"/>
    <x v="24"/>
    <n v="1"/>
  </r>
  <r>
    <d v="2018-10-18T00:00:00"/>
    <s v="GIGCL-PE004-B0 (PES - RECEPAGE DES PIEUX)"/>
    <s v="GIGCL"/>
    <s v="B0 (PES - RECE"/>
    <s v="B0"/>
    <s v="PES"/>
    <m/>
    <s v="DIF_002452"/>
    <s v="DPQSE-B-018"/>
    <s v="OA - QPE"/>
    <x v="38"/>
    <d v="2018-10-30T00:00:00"/>
    <x v="26"/>
    <n v="1"/>
  </r>
  <r>
    <d v="2018-10-18T00:00:00"/>
    <s v="GITER-PE002-D0 (PES - DEGAGEMENT DES EMPRISES ET CLOTURES PROVISOIRES)"/>
    <s v="GITER"/>
    <s v="D0 (PES - DEGA"/>
    <s v="D0"/>
    <s v="PES"/>
    <m/>
    <s v="DIF_002454"/>
    <s v="DPQSE-B-018"/>
    <s v="OA - QPE"/>
    <x v="38"/>
    <d v="2018-10-30T00:00:00"/>
    <x v="24"/>
    <n v="1"/>
  </r>
  <r>
    <d v="2018-10-18T00:00:00"/>
    <s v="GIEXT-ER004-A2 (PROCEDURES DE REALISATION DE LA PISTE CYCLABLE DE LA BRUCHE)"/>
    <s v="GIEXT"/>
    <s v="A2 (PROCEDURES"/>
    <s v="A2"/>
    <s v="PES"/>
    <m/>
    <s v="DIF_002455"/>
    <s v="DPQSE-B-017"/>
    <s v="OL - QPE"/>
    <x v="38"/>
    <d v="2018-10-30T00:00:00"/>
    <x v="28"/>
    <n v="1"/>
  </r>
  <r>
    <d v="2018-10-18T00:00:00"/>
    <s v="GITER-AF023-B0 (DAF - CHAUX VIVE CL90Q R4P2 &quot;PROVIACAL ST&quot; - LHOIST, USINE DE DUGNY)"/>
    <s v="GITER"/>
    <s v="B0 (DAF - CHAU"/>
    <s v="B0"/>
    <s v="DAF"/>
    <m/>
    <s v="DIF_002457"/>
    <s v="DPQSE-B-012"/>
    <s v="OL - QPE"/>
    <x v="36"/>
    <d v="2018-10-31T00:00:00"/>
    <x v="26"/>
    <n v="1"/>
  </r>
  <r>
    <d v="2018-10-18T00:00:00"/>
    <s v="GIASS-AF025-A0 (DAF - CADRES PREFABRIQUES EN BETON 1,00Mx0,70m - MULLER BETON)"/>
    <s v="GIASS"/>
    <s v="A0 (DAF - CADR"/>
    <s v="A0"/>
    <s v="DAF"/>
    <m/>
    <s v="DIF_002458"/>
    <s v="DPQSE-B-012"/>
    <s v="OL - QPE"/>
    <x v="36"/>
    <d v="2018-10-31T00:00:00"/>
    <x v="26"/>
    <n v="1"/>
  </r>
  <r>
    <d v="2018-10-18T00:00:00"/>
    <s v="GIASS-AF026-A0 (DAF - CADRES PREFABRIQUES EN BETON 3,00Mx2,50m - MULLER BETON)"/>
    <s v="GIASS"/>
    <s v="A0 (DAF - CADR"/>
    <s v="A0"/>
    <s v="DAF"/>
    <m/>
    <s v="DIF_002459"/>
    <s v="DPQSE-B-012"/>
    <s v="OL - QPE"/>
    <x v="36"/>
    <d v="2018-10-31T00:00:00"/>
    <x v="26"/>
    <n v="1"/>
  </r>
  <r>
    <d v="2018-10-19T00:00:00"/>
    <s v="GITEC-HP002-B0 (BASSIN AUTOROUTIER PROVISOIRE - BAM 01375)"/>
    <s v="GITEC"/>
    <s v="B0 (BASSIN AUT"/>
    <s v="B0"/>
    <s v="DOS"/>
    <m/>
    <s v="DIF_002460"/>
    <s v="DPENV-B-009"/>
    <s v="OL - C"/>
    <x v="39"/>
    <d v="2018-11-02T00:00:00"/>
    <x v="27"/>
    <n v="1"/>
  </r>
  <r>
    <d v="2018-10-19T00:00:00"/>
    <s v="GITEC-HP017-A1 (BASSIN AUTOROUTIER PROVSOIRE - BAP 01685-D)"/>
    <s v="GITEC"/>
    <s v="A1 (BASSIN AUT"/>
    <s v="A1"/>
    <s v="DOS"/>
    <m/>
    <s v="DIF_002461"/>
    <s v="DPENV-B-009"/>
    <s v="OL - C"/>
    <x v="39"/>
    <d v="2018-11-02T00:00:00"/>
    <x v="27"/>
    <n v="1"/>
  </r>
  <r>
    <d v="2018-10-19T00:00:00"/>
    <s v="GITEC-HP019-A2 (BASSIN AUTOROUTIER PROVSOIRE - BAP 01690-D)"/>
    <s v="GITEC"/>
    <s v="A2 (BASSIN AUT"/>
    <s v="A2"/>
    <s v="DOS"/>
    <m/>
    <s v="DIF_002462"/>
    <s v="DPENV-B-009"/>
    <s v="OL - C"/>
    <x v="39"/>
    <d v="2018-11-02T00:00:00"/>
    <x v="27"/>
    <n v="1"/>
  </r>
  <r>
    <d v="2018-10-19T00:00:00"/>
    <s v="GITEC-GO029-A0 (NOTE DE SYNTHESE DES RESULTATS DES ETUDES DE TRAITEMENT A LA CHAUX VIVE POUR LA PST INFERIEURE DE LA SECTION COURANTE AUTOROUTIERE)"/>
    <s v="GITEC"/>
    <s v="A0 (NOTE DE SY"/>
    <s v="A0"/>
    <s v="NTC"/>
    <m/>
    <s v="DIF_002463"/>
    <s v="DPENV-B-009"/>
    <s v="OL - C"/>
    <x v="39"/>
    <d v="2018-11-02T00:00:00"/>
    <x v="24"/>
    <n v="1"/>
  </r>
  <r>
    <d v="2018-10-19T00:00:00"/>
    <s v="GIQUA-00020-A3 (LISTE DES BETONS)"/>
    <s v="GIQUA"/>
    <s v="A3 (LISTE DES "/>
    <s v="A3"/>
    <s v="LST"/>
    <m/>
    <s v="DIF_002464"/>
    <s v="DPQSE-B-013"/>
    <s v="OA - QPE"/>
    <x v="38"/>
    <d v="2018-11-01T00:00:00"/>
    <x v="0"/>
    <n v="0"/>
  </r>
  <r>
    <d v="2018-10-19T00:00:00"/>
    <s v="GIBEA-E3211-C0 (OHN E0023 ET B0130 - PLAN D'ENSEMBLE ET D'IMPLANTATION)"/>
    <s v="GIBEA"/>
    <s v="C0 (OHN E0023 "/>
    <s v="C0"/>
    <s v="PIM"/>
    <m/>
    <s v="DIF_002465"/>
    <s v="DPDTE-B-032"/>
    <s v="OA - INGEROP"/>
    <x v="35"/>
    <d v="2018-10-26T00:00:00"/>
    <x v="24"/>
    <n v="1"/>
  </r>
  <r>
    <d v="2018-10-19T00:00:00"/>
    <s v="GIBEA-E3212-C0 (OHN B0130 - ENSEMBLE ET MURS)"/>
    <s v="GIBEA"/>
    <s v="C0 (OHN B0130 "/>
    <s v="C0"/>
    <s v="PCO"/>
    <m/>
    <s v="DIF_002466"/>
    <s v="DPDTE-B-032"/>
    <s v="OA - INGEROP"/>
    <x v="35"/>
    <d v="2018-10-26T00:00:00"/>
    <x v="24"/>
    <n v="1"/>
  </r>
  <r>
    <d v="2018-10-19T00:00:00"/>
    <s v="GIBEA-E3213-C0 (OHN E0023 - ENSEMBLE ET MURS)"/>
    <s v="GIBEA"/>
    <s v="C0 (OHN E0023 "/>
    <s v="C0"/>
    <s v="PCO"/>
    <m/>
    <s v="DIF_002467"/>
    <s v="DPDTE-B-032"/>
    <s v="OA - INGEROP"/>
    <x v="35"/>
    <d v="2018-10-26T00:00:00"/>
    <x v="24"/>
    <n v="1"/>
  </r>
  <r>
    <d v="2018-10-19T00:00:00"/>
    <s v="GISBP-E0386-A1 (VIADUC DE VENDENHEIM - ARMATURES DES PIEUX PILE P5)"/>
    <s v="GISBP"/>
    <s v="A1 (VIADUC DE "/>
    <s v="A1"/>
    <s v="PAR"/>
    <m/>
    <s v="DIF_002468"/>
    <s v="DPDTE-B-030"/>
    <s v="OA - CBDI"/>
    <x v="35"/>
    <d v="2018-11-01T00:00:00"/>
    <x v="24"/>
    <n v="1"/>
  </r>
  <r>
    <d v="2018-10-19T00:00:00"/>
    <s v="GISBP-E0388-A1 (VIADUC DE VENDENHEIM - ARMATURES DES PIEUX PILE P7)"/>
    <s v="GISBP"/>
    <s v="A1 (VIADUC DE "/>
    <s v="A1"/>
    <s v="PAR"/>
    <m/>
    <s v="DIF_002468"/>
    <s v="DPDTE-B-030"/>
    <s v="OA - CBDI"/>
    <x v="35"/>
    <d v="2018-11-01T00:00:00"/>
    <x v="24"/>
    <n v="1"/>
  </r>
  <r>
    <d v="2018-10-19T00:00:00"/>
    <s v="GIWSP-W0010-C0 (NOTE TECHNIQUE DEBLAIS - MEMOIRE GEOTECHNIQUE G3)"/>
    <s v="GIWSP"/>
    <s v="C0 (NOTE TECHN"/>
    <s v="C0"/>
    <s v="NTC"/>
    <m/>
    <s v="DIF_002469"/>
    <s v="DPDTE-B-035"/>
    <s v="GEOS"/>
    <x v="35"/>
    <d v="2018-10-26T00:00:00"/>
    <x v="24"/>
    <n v="1"/>
  </r>
  <r>
    <d v="2018-10-19T00:00:00"/>
    <s v="GISET-H4050-A1 (PPF 00834)"/>
    <s v="GISET"/>
    <s v="A1 (PPF 00834)"/>
    <s v="A1"/>
    <s v="DOS"/>
    <m/>
    <s v="DIF_002470"/>
    <s v="DPDTE-B-043"/>
    <s v="OL - N/S"/>
    <x v="35"/>
    <d v="2018-11-01T00:00:00"/>
    <x v="24"/>
    <n v="1"/>
  </r>
  <r>
    <d v="2018-10-19T00:00:00"/>
    <s v="GISET-H4155-A0 (PPFR 15872)"/>
    <s v="GISET"/>
    <s v="A0 (PPFR 15872"/>
    <s v="A0"/>
    <s v="DOS"/>
    <m/>
    <s v="DIF_002471"/>
    <s v="DPDTE-B-045"/>
    <s v="OL - C"/>
    <x v="35"/>
    <d v="2018-11-01T00:00:00"/>
    <x v="24"/>
    <n v="1"/>
  </r>
  <r>
    <d v="2018-10-19T00:00:00"/>
    <s v="GISET-D1301-A0 (PLANCHE 14 - VUE EN PLAN DU PK 13+000 AU PK 14+000)"/>
    <s v="GISET"/>
    <s v="A0 (PLANCHE 14"/>
    <s v="A0"/>
    <s v="PEN"/>
    <m/>
    <s v="DIF_002472"/>
    <s v="DPDTE-B-045"/>
    <s v="OL - C"/>
    <x v="35"/>
    <d v="2018-11-01T00:00:00"/>
    <x v="24"/>
    <n v="1"/>
  </r>
  <r>
    <d v="2018-10-19T00:00:00"/>
    <s v="GISET-D1303-A0 (PLANCHE 14 - PROFILS EN TRAVERS - DU PK 13+000 AU PK 14+000)"/>
    <s v="GISET"/>
    <s v="A0 (PLANCHE 14"/>
    <s v="A0"/>
    <s v="PTR"/>
    <m/>
    <s v="DIF_002472"/>
    <s v="DPDTE-B-045"/>
    <s v="OL - C"/>
    <x v="35"/>
    <d v="2018-11-01T00:00:00"/>
    <x v="24"/>
    <n v="1"/>
  </r>
  <r>
    <d v="2018-10-19T00:00:00"/>
    <s v="GISET-D1304-A0 (PLANCHE 14 - LISTAGES GEOMETRIQUES - DU PK 13+000 AU PK 14+000)"/>
    <s v="GISET"/>
    <s v="A0 (PLANCHE 14"/>
    <s v="A0"/>
    <s v="PIM"/>
    <m/>
    <s v="DIF_002472"/>
    <s v="DPDTE-B-045"/>
    <s v="OL - C"/>
    <x v="35"/>
    <d v="2018-11-01T00:00:00"/>
    <x v="24"/>
    <n v="1"/>
  </r>
  <r>
    <d v="2018-10-19T00:00:00"/>
    <s v="GISET-D1306-A0 (PLANCHE 14 - ASSAINISSEMENT LISTING IMPLANTATION - DU PK 13+000 AU PK 14+000)"/>
    <s v="GISET"/>
    <s v="A0 (PLANCHE 14"/>
    <s v="A0"/>
    <s v="PIM"/>
    <m/>
    <s v="DIF_002472"/>
    <s v="DPDTE-B-045"/>
    <s v="OL - C"/>
    <x v="35"/>
    <d v="2018-11-01T00:00:00"/>
    <x v="24"/>
    <n v="1"/>
  </r>
  <r>
    <d v="2018-10-19T00:00:00"/>
    <s v="GISET-D1307-A0 (PLANCHE 14 - ASSAINISSEMENT PROFIL EN LONG SENS 1 - DU PK 13+000 AU PK 14+000)"/>
    <s v="GISET"/>
    <s v="A0 (PLANCHE 14"/>
    <s v="A0"/>
    <s v="PLO"/>
    <m/>
    <s v="DIF_002472"/>
    <s v="DPDTE-B-045"/>
    <s v="OL - C"/>
    <x v="35"/>
    <d v="2018-11-01T00:00:00"/>
    <x v="24"/>
    <n v="1"/>
  </r>
  <r>
    <d v="2018-10-19T00:00:00"/>
    <s v="GISET-D1308-A0 (PLANCHE 14 - ASSAINISSEMENT PROFIL EN LONG SENS 2 - DU PK 13+000 AU PK 14+000)"/>
    <s v="GISET"/>
    <s v="A0 (PLANCHE 14"/>
    <s v="A0"/>
    <s v="PLO"/>
    <m/>
    <s v="DIF_002472"/>
    <s v="DPDTE-B-045"/>
    <s v="OL - C"/>
    <x v="35"/>
    <d v="2018-11-01T00:00:00"/>
    <x v="24"/>
    <n v="1"/>
  </r>
  <r>
    <d v="2018-10-19T00:00:00"/>
    <s v="GISET-R1621-A0 (VUE EN PLAN - RD45 - ACCES DE SERVICE EST)"/>
    <s v="GISET"/>
    <s v="A0 (VUE EN PLA"/>
    <s v="A0"/>
    <s v="PEN"/>
    <m/>
    <s v="DIF_002473"/>
    <s v="DPDTE-B-043"/>
    <s v="OL - N/S"/>
    <x v="35"/>
    <d v="2018-11-01T00:00:00"/>
    <x v="24"/>
    <n v="1"/>
  </r>
  <r>
    <d v="2018-10-19T00:00:00"/>
    <s v="GISET-R1622-A0 (PROFIL EN LONG - RD45 - ACCES DE SERVICE EST)"/>
    <s v="GISET"/>
    <s v="A0 (PROFIL EN "/>
    <s v="A0"/>
    <s v="PLO"/>
    <m/>
    <s v="DIF_002473"/>
    <s v="DPDTE-B-043"/>
    <s v="OL - N/S"/>
    <x v="35"/>
    <d v="2018-11-01T00:00:00"/>
    <x v="24"/>
    <n v="1"/>
  </r>
  <r>
    <d v="2018-10-19T00:00:00"/>
    <s v="GISET-R1623-A0 (PROFILS EN TRAVERS - RD45 - ACCES DE SERVICE EST)"/>
    <s v="GISET"/>
    <s v="A0 (PROFILS EN"/>
    <s v="A0"/>
    <s v="PTR"/>
    <m/>
    <s v="DIF_002473"/>
    <s v="DPDTE-B-043"/>
    <s v="OL - N/S"/>
    <x v="35"/>
    <d v="2018-11-01T00:00:00"/>
    <x v="24"/>
    <n v="1"/>
  </r>
  <r>
    <d v="2018-10-19T00:00:00"/>
    <s v="GISET-R1624-A0 (LISTAGES GEOMETRIQUES - RD45 - ACCES DE SERVICE EST)"/>
    <s v="GISET"/>
    <s v="A0 (LISTAGES G"/>
    <s v="A0"/>
    <s v="PIM"/>
    <m/>
    <s v="DIF_002473"/>
    <s v="DPDTE-B-043"/>
    <s v="OL - N/S"/>
    <x v="35"/>
    <d v="2018-11-01T00:00:00"/>
    <x v="24"/>
    <n v="1"/>
  </r>
  <r>
    <d v="2018-10-19T00:00:00"/>
    <s v="GISET-R1911-A0 (RDT 00958 - RD 118 - CHEMIN D'EXPLOITATION - VUE EN PLAN)"/>
    <s v="GISET"/>
    <s v="A0 (RDT 00958 "/>
    <s v="A0"/>
    <s v="PEN"/>
    <m/>
    <s v="DIF_002474"/>
    <s v="DPDTE-B-043"/>
    <s v="OL - N/S"/>
    <x v="35"/>
    <d v="2018-11-01T00:00:00"/>
    <x v="24"/>
    <n v="1"/>
  </r>
  <r>
    <d v="2018-10-19T00:00:00"/>
    <s v="GISET-R1912-A0 (RDT 00958 - RD 118 - CHEMIN D'EXPLOITATION - PROFIL EN LONG)"/>
    <s v="GISET"/>
    <s v="A0 (RDT 00958 "/>
    <s v="A0"/>
    <s v="PLO"/>
    <m/>
    <s v="DIF_002474"/>
    <s v="DPDTE-B-043"/>
    <s v="OL - N/S"/>
    <x v="35"/>
    <d v="2018-11-01T00:00:00"/>
    <x v="24"/>
    <n v="1"/>
  </r>
  <r>
    <d v="2018-10-19T00:00:00"/>
    <s v="GISET-R1913-A0 (RDT 00958 - RD 118 - CHEMIN D'EXPLOITATION - PROFILS EN TRAVERS)"/>
    <s v="GISET"/>
    <s v="A0 (RDT 00958 "/>
    <s v="A0"/>
    <s v="PTR"/>
    <m/>
    <s v="DIF_002474"/>
    <s v="DPDTE-B-043"/>
    <s v="OL - N/S"/>
    <x v="35"/>
    <d v="2018-11-01T00:00:00"/>
    <x v="24"/>
    <n v="1"/>
  </r>
  <r>
    <d v="2018-10-19T00:00:00"/>
    <s v="GISET-R1914-A0 (RDT 00958 - RD 118 - CHEMIN D'EXPLOITATION - LISTAGES GEOMETRIQUES)"/>
    <s v="GISET"/>
    <s v="A0 (RDT 00958 "/>
    <s v="A0"/>
    <s v="PIM"/>
    <m/>
    <s v="DIF_002474"/>
    <s v="DPDTE-B-043"/>
    <s v="OL - N/S"/>
    <x v="35"/>
    <d v="2018-11-01T00:00:00"/>
    <x v="24"/>
    <n v="1"/>
  </r>
  <r>
    <d v="2018-10-22T00:00:00"/>
    <s v="GISET-H1015-A0 (OH4 D0016)"/>
    <s v="GISET"/>
    <s v="A0 (OH4 D0016)"/>
    <s v="A0"/>
    <s v="DOS"/>
    <m/>
    <s v="DIF_002477"/>
    <s v="DPDTE-B-045"/>
    <s v="OL - C"/>
    <x v="34"/>
    <d v="2018-11-02T00:00:00"/>
    <x v="25"/>
    <n v="1"/>
  </r>
  <r>
    <d v="2018-10-22T00:00:00"/>
    <s v="GIASS-AF028-A0 (DAF - GALET 7/15 - GAL (EUROVIA))"/>
    <s v="GIASS"/>
    <s v="A0 (DAF - GALE"/>
    <s v="A0"/>
    <s v="DAF"/>
    <m/>
    <s v="DIF_002483"/>
    <s v="DPQSE-B-012"/>
    <s v="OL - QPE"/>
    <x v="39"/>
    <d v="2018-11-02T00:00:00"/>
    <x v="27"/>
    <n v="1"/>
  </r>
  <r>
    <d v="2018-10-22T00:00:00"/>
    <s v="GIASS-AF027-A0 (DAF - TAMPON FONTE D400 - FONDATEL)"/>
    <s v="GIASS"/>
    <s v="A0 (DAF - TAMP"/>
    <s v="A0"/>
    <s v="DAF"/>
    <m/>
    <s v="DIF_002484"/>
    <s v="DPQSE-B-012"/>
    <s v="OL - QPE"/>
    <x v="39"/>
    <d v="2018-11-02T00:00:00"/>
    <x v="27"/>
    <n v="1"/>
  </r>
  <r>
    <d v="2018-10-22T00:00:00"/>
    <s v="GITER-AF044-A0 (DAF - SABLE 0/4MM CONCASSE - SOCIETE DES CARRIERES DE L'EST, HERSBACH)"/>
    <s v="GITER"/>
    <s v="A0 (DAF - SABL"/>
    <s v="A0"/>
    <s v="DAF"/>
    <m/>
    <s v="DIF_002485"/>
    <s v="DPQSE-B-012"/>
    <s v="OL - QPE"/>
    <x v="39"/>
    <d v="2018-11-02T00:00:00"/>
    <x v="27"/>
    <n v="1"/>
  </r>
  <r>
    <d v="2018-10-22T00:00:00"/>
    <s v="GIAIA-E2251-B2 (PSP 01587 - NOTE D'HYPOTHESES GENERALES)"/>
    <s v="GIAIA"/>
    <s v="B2 (PSP 01587 "/>
    <s v="B2"/>
    <s v="HYP"/>
    <m/>
    <s v="DIF_002486"/>
    <s v="DPDTE-B-030"/>
    <s v="OA - CBDI"/>
    <x v="34"/>
    <d v="2018-11-02T00:00:00"/>
    <x v="25"/>
    <n v="1"/>
  </r>
  <r>
    <d v="2018-10-22T00:00:00"/>
    <s v="GIAIA-E2252-A3 (PSP 01587 - MODELISATION DE L'OUVRAGE)"/>
    <s v="GIAIA"/>
    <s v="A3 (PSP 01587 "/>
    <s v="A3"/>
    <s v="NDC"/>
    <m/>
    <s v="DIF_002486"/>
    <s v="DPDTE-B-030"/>
    <s v="OA - CBDI"/>
    <x v="34"/>
    <d v="2018-11-02T00:00:00"/>
    <x v="0"/>
    <n v="0"/>
  </r>
  <r>
    <d v="2018-10-22T00:00:00"/>
    <s v="GIAIA-E2253-A2 (PSP 01587 - ETUDE DES CULEES C1-C3)"/>
    <s v="GIAIA"/>
    <s v="A2 (PSP 01587 "/>
    <s v="A2"/>
    <s v="NDC"/>
    <m/>
    <s v="DIF_002486"/>
    <s v="DPDTE-B-030"/>
    <s v="OA - CBDI"/>
    <x v="34"/>
    <d v="2018-11-02T00:00:00"/>
    <x v="0"/>
    <n v="0"/>
  </r>
  <r>
    <d v="2018-10-22T00:00:00"/>
    <s v="GIAIA-E2254-A2 (PSP 01587 - ETUDE DE LA PILE P2)"/>
    <s v="GIAIA"/>
    <s v="A2 (PSP 01587 "/>
    <s v="A2"/>
    <s v="NDC"/>
    <m/>
    <s v="DIF_002486"/>
    <s v="DPDTE-B-030"/>
    <s v="OA - CBDI"/>
    <x v="34"/>
    <d v="2018-11-02T00:00:00"/>
    <x v="0"/>
    <n v="0"/>
  </r>
  <r>
    <d v="2018-10-23T00:00:00"/>
    <s v="GIECM-AF009-A0 (DAF - FORGE NF ACIER POUR PRODUITS PLATS - NLMK DANSTEEL A/S)"/>
    <s v="GIECM"/>
    <s v="A0 (DAF - FORG"/>
    <s v="A0"/>
    <s v="DAF"/>
    <m/>
    <s v="DIF_002487"/>
    <s v="DPQSE-B-013"/>
    <s v="OA - QPE"/>
    <x v="37"/>
    <d v="2018-11-05T00:00:00"/>
    <x v="27"/>
    <n v="1"/>
  </r>
  <r>
    <d v="2018-10-23T00:00:00"/>
    <s v="GIGCL-00009-C0 (NOTE SUR LA RESISTANCE INTERNE SULFATIQUE DES BETONS PRETS A L'EMPLOI)"/>
    <s v="GIGCL"/>
    <s v="C0 (NOTE SUR L"/>
    <s v="C0"/>
    <s v="NTC"/>
    <m/>
    <s v="DIF_002488"/>
    <s v="DPQSE-B-019"/>
    <s v="OA - QPE"/>
    <x v="39"/>
    <d v="2018-10-31T00:00:00"/>
    <x v="27"/>
    <n v="1"/>
  </r>
  <r>
    <d v="2018-10-23T00:00:00"/>
    <s v="GIAIA-E2251-B2 (PSP 01587 - NOTE D'HYPOTHESES GENERALES)"/>
    <s v="GIAIA"/>
    <s v="B2 (PSP 01587 "/>
    <s v="B2"/>
    <s v="HYP"/>
    <m/>
    <s v="DIF_002489"/>
    <s v="DPDTE-B-031"/>
    <s v="OA - CBDI"/>
    <x v="36"/>
    <d v="2018-10-30T00:00:00"/>
    <x v="0"/>
    <n v="0"/>
  </r>
  <r>
    <d v="2018-10-23T00:00:00"/>
    <s v="GIGCL-AF027-A0 (DAF - FORMULE BETON Q7 - EQIOM)"/>
    <s v="GIGCL"/>
    <s v="A0 (DAF - FORM"/>
    <s v="A0"/>
    <s v="DAF"/>
    <m/>
    <s v="DIF_002492"/>
    <s v="DPQSE-B-013"/>
    <s v="OA - QPE"/>
    <x v="37"/>
    <d v="2018-11-05T00:00:00"/>
    <x v="29"/>
    <n v="1"/>
  </r>
  <r>
    <d v="2018-10-24T00:00:00"/>
    <s v="DPDOP-32305-A0 (PEN - PLAN D'EXE DE DEVOIEMENT DE RESEAUX ORANGE (FIBRE) - COS 05)"/>
    <s v="DPDOP"/>
    <s v="A0 (PEN - PLAN"/>
    <s v="A0"/>
    <s v="PEN"/>
    <m/>
    <s v="DIF_002494"/>
    <s v="DPDOP-B-009"/>
    <s v="RES - N/S"/>
    <x v="40"/>
    <d v="2018-11-07T00:00:00"/>
    <x v="0"/>
    <n v="0"/>
  </r>
  <r>
    <d v="2018-10-24T00:00:00"/>
    <s v="GIQUA-DE003-A0 (FICHE DE DEMANDE DE DEROGATION - BADIGEONNAGE DES SEMELLES)"/>
    <s v="GIQUA"/>
    <s v="A0 (FICHE DE D"/>
    <s v="A0"/>
    <s v="FDD"/>
    <m/>
    <s v="DIF_002495"/>
    <s v="DPDTE-B-013"/>
    <s v="OA - QPE"/>
    <x v="41"/>
    <d v="2018-11-09T00:00:00"/>
    <x v="0"/>
    <n v="0"/>
  </r>
  <r>
    <d v="2018-10-24T00:00:00"/>
    <s v="GIGCL-AF039-A0 (DAF - RESINE DE SCELLEMENT CHIMIQUE HIT-HY 200-A - HILTI)"/>
    <s v="GIGCL"/>
    <s v="A0 (DAF - RESI"/>
    <s v="A0"/>
    <s v="DAF"/>
    <m/>
    <s v="DIF_002496"/>
    <s v="DPQSE-B-013"/>
    <s v="OA - QPE"/>
    <x v="42"/>
    <d v="2018-11-06T00:00:00"/>
    <x v="0"/>
    <n v="0"/>
  </r>
  <r>
    <d v="2018-10-24T00:00:00"/>
    <s v="GIGCL-AF091-A0 (DAF - MORTIER DE REPARATION MURAL 1001 LANKOMUR FIN - PAREXLANKO)"/>
    <s v="GIGCL"/>
    <s v="A0 (DAF - MORT"/>
    <s v="A0"/>
    <s v="DAF"/>
    <m/>
    <s v="DIF_002497"/>
    <s v="DPQSE-B-013"/>
    <s v="OA - QPE"/>
    <x v="42"/>
    <d v="2018-11-06T00:00:00"/>
    <x v="0"/>
    <n v="0"/>
  </r>
  <r>
    <d v="2018-10-24T00:00:00"/>
    <s v="GIGCL-AF093-A0 (DAF - CHEVILLE D'ANCRAGE KOMB - ACOFIX)"/>
    <s v="GIGCL"/>
    <s v="A0 (DAF - CHEV"/>
    <s v="A0"/>
    <s v="DAF"/>
    <m/>
    <s v="DIF_002498"/>
    <s v="DPQSE-B-013"/>
    <s v="OA - QPE"/>
    <x v="42"/>
    <d v="2018-11-06T00:00:00"/>
    <x v="0"/>
    <n v="0"/>
  </r>
  <r>
    <d v="2018-10-24T00:00:00"/>
    <s v="GIECM-AF005-A2 (DAF - FORGE POUR ACIERS CHARPENTE METALLIQUE - METINVEST TRAMETAL SPA)"/>
    <s v="GIECM"/>
    <s v="A2 (DAF - FORG"/>
    <s v="A2"/>
    <s v="DAF"/>
    <m/>
    <s v="DIF_002501"/>
    <s v="DPQSE-B-019"/>
    <s v="OA - QPE"/>
    <x v="37"/>
    <d v="2018-11-01T00:00:00"/>
    <x v="29"/>
    <n v="1"/>
  </r>
  <r>
    <d v="2018-10-25T00:00:00"/>
    <s v="GIGCL-AF090-A0 (DAF - MORTIER DE REPARATION FIBRE FIN730 LANKOREP FIN - PAREXLANKO)"/>
    <s v="GIGCL"/>
    <s v="A0 (DAF - MORT"/>
    <s v="A0"/>
    <s v="DAF"/>
    <m/>
    <s v="DIF_002502"/>
    <s v="DPQSE-B-013"/>
    <s v="OA - QPE"/>
    <x v="40"/>
    <d v="2018-11-07T00:00:00"/>
    <x v="0"/>
    <n v="0"/>
  </r>
  <r>
    <d v="2018-10-25T00:00:00"/>
    <s v="GISBP-00112-C0 (RAPPORT DE CONVENANCE BETON Q9 - BETON DE FONDATIONS AVEC STRASOLITHE)"/>
    <s v="GISBP"/>
    <s v="C0 (RAPPORT DE"/>
    <s v="C0"/>
    <s v="RAP"/>
    <m/>
    <s v="DIF_002503"/>
    <s v="DPQSE-B-019"/>
    <s v="OA - QPE"/>
    <x v="42"/>
    <d v="2018-11-02T00:00:00"/>
    <x v="0"/>
    <n v="0"/>
  </r>
  <r>
    <d v="2018-10-25T00:00:00"/>
    <s v="GISBP-E0577-B0 (VIADUC DE LA BRUCHE - ARMATURES DES PIEUX PILE P3)"/>
    <s v="GISBP"/>
    <s v="B0 (VIADUC DE "/>
    <s v="B0"/>
    <s v="PAR"/>
    <m/>
    <s v="DIF_002505"/>
    <s v="DPDTE-B-030"/>
    <s v="OA - CBDI"/>
    <x v="39"/>
    <d v="2018-11-07T00:00:00"/>
    <x v="27"/>
    <n v="1"/>
  </r>
  <r>
    <d v="2018-10-25T00:00:00"/>
    <s v="GISBP-E0578-B0 (VIADUC DE LA BRUCHE - ARMATURES DES PIEUX PILE P4)"/>
    <s v="GISBP"/>
    <s v="B0 (VIADUC DE "/>
    <s v="B0"/>
    <s v="PAR"/>
    <m/>
    <s v="DIF_002505"/>
    <s v="DPDTE-B-030"/>
    <s v="OA - CBDI"/>
    <x v="39"/>
    <d v="2018-11-07T00:00:00"/>
    <x v="27"/>
    <n v="1"/>
  </r>
  <r>
    <d v="2018-10-25T00:00:00"/>
    <s v="GISBP-E0579-A2 (VIADUC DE LA BRUCHE - ARMATURES DES PIEUX PILE P5)"/>
    <s v="GISBP"/>
    <s v="A2 (VIADUC DE "/>
    <s v="A2"/>
    <s v="PAR"/>
    <m/>
    <s v="DIF_002505"/>
    <s v="DPDTE-B-030"/>
    <s v="OA - CBDI"/>
    <x v="39"/>
    <d v="2018-11-07T00:00:00"/>
    <x v="27"/>
    <n v="1"/>
  </r>
  <r>
    <d v="2018-10-25T00:00:00"/>
    <s v="GISBP-E0580-B0 (VIADUC DE LA BRUCHE - ARMATURES DES PIEUX PILE P6)"/>
    <s v="GISBP"/>
    <s v="B0 (VIADUC DE "/>
    <s v="B0"/>
    <s v="PAR"/>
    <m/>
    <s v="DIF_002505"/>
    <s v="DPDTE-B-030"/>
    <s v="OA - CBDI"/>
    <x v="39"/>
    <d v="2018-11-07T00:00:00"/>
    <x v="27"/>
    <n v="1"/>
  </r>
  <r>
    <d v="2018-10-25T00:00:00"/>
    <s v="GISBP-E0581-A1 (VIADUC DE LA BRUCHE - ARMATURES DES PIEUX CULEE C7)"/>
    <s v="GISBP"/>
    <s v="A1 (VIADUC DE "/>
    <s v="A1"/>
    <s v="PAR"/>
    <m/>
    <s v="DIF_002505"/>
    <s v="DPDTE-B-030"/>
    <s v="OA - CBDI"/>
    <x v="39"/>
    <d v="2018-11-07T00:00:00"/>
    <x v="27"/>
    <n v="1"/>
  </r>
  <r>
    <d v="2018-10-25T00:00:00"/>
    <s v="GIBEA-E3201-C0 (OHN E0023 ET OHN B0130 - NOTE D'HYPOTHESES)"/>
    <s v="GIBEA"/>
    <s v="C0 (OHN E0023 "/>
    <s v="C0"/>
    <s v="HYP"/>
    <m/>
    <s v="DIF_002506"/>
    <s v="DPDTE-B-032"/>
    <s v="OA - INGEROP"/>
    <x v="39"/>
    <d v="2018-11-01T00:00:00"/>
    <x v="27"/>
    <n v="1"/>
  </r>
  <r>
    <d v="2018-10-25T00:00:00"/>
    <s v="GISOA-E0288-A1 (VIADUC DE VENDENHEIM - TABLIER SUD - CULEE C0 - SOMMIER)"/>
    <s v="GISOA"/>
    <s v="A1 (VIADUC DE "/>
    <s v="A1"/>
    <s v="PAR"/>
    <m/>
    <s v="DIF_002507"/>
    <s v="DPDTE-B-030"/>
    <s v="OA - CBDI"/>
    <x v="39"/>
    <d v="2018-11-07T00:00:00"/>
    <x v="27"/>
    <n v="1"/>
  </r>
  <r>
    <d v="2018-10-25T00:00:00"/>
    <s v="GISOA-E0289-A1 (VIADUC DE VENDENHEIM - TABLIER NORD - CULEE C0 - SOMMIER)"/>
    <s v="GISOA"/>
    <s v="A1 (VIADUC DE "/>
    <s v="A1"/>
    <s v="PAR"/>
    <m/>
    <s v="DIF_002507"/>
    <s v="DPDTE-B-030"/>
    <s v="OA - CBDI"/>
    <x v="39"/>
    <d v="2018-11-07T00:00:00"/>
    <x v="27"/>
    <n v="1"/>
  </r>
  <r>
    <d v="2018-10-25T00:00:00"/>
    <s v="GISOA-E0290-A1 (VIADUC DE VENDENHEIM - TABLIER SUD - CULEE C0 - GARDE-GREVE)"/>
    <s v="GISOA"/>
    <s v="A1 (VIADUC DE "/>
    <s v="A1"/>
    <s v="PAR"/>
    <m/>
    <s v="DIF_002507"/>
    <s v="DPDTE-B-030"/>
    <s v="OA - CBDI"/>
    <x v="39"/>
    <d v="2018-11-07T00:00:00"/>
    <x v="27"/>
    <n v="1"/>
  </r>
  <r>
    <d v="2018-10-25T00:00:00"/>
    <s v="GISOA-E0291-A1 (VIADUC DE VENDENHEIM - TABLIER NORD - CULEE C0 - GARDE-GREVE)"/>
    <s v="GISOA"/>
    <s v="A1 (VIADUC DE "/>
    <s v="A1"/>
    <s v="PAR"/>
    <m/>
    <s v="DIF_002507"/>
    <s v="DPDTE-B-030"/>
    <s v="OA - CBDI"/>
    <x v="39"/>
    <d v="2018-11-07T00:00:00"/>
    <x v="27"/>
    <n v="1"/>
  </r>
  <r>
    <d v="2018-10-25T00:00:00"/>
    <s v="GISOA-E0292-A1 (VIADUC DE VENDENHEIM - TABLIER NORD ET SUD - CULEE C0 - MURS EN RETOUR + ESCALIER)"/>
    <s v="GISOA"/>
    <s v="A1 (VIADUC DE "/>
    <s v="A1"/>
    <s v="PAR"/>
    <m/>
    <s v="DIF_002507"/>
    <s v="DPDTE-B-030"/>
    <s v="OA - CBDI"/>
    <x v="39"/>
    <d v="2018-11-07T00:00:00"/>
    <x v="27"/>
    <n v="1"/>
  </r>
  <r>
    <d v="2018-10-25T00:00:00"/>
    <s v="GISET-B3000-A0 (BLOC TECHNIQUE CULEE C1 - PGF 01568 - GRAND HAMSTER)"/>
    <s v="GISET"/>
    <s v="A0 (BLOC TECHN"/>
    <s v="A0"/>
    <s v="PEN"/>
    <m/>
    <s v="DIF_002509"/>
    <s v="DPDTE-B-045"/>
    <s v="OL - C"/>
    <x v="39"/>
    <d v="2018-11-07T00:00:00"/>
    <x v="27"/>
    <n v="1"/>
  </r>
  <r>
    <d v="2018-10-25T00:00:00"/>
    <s v="GISET-B3001-A0 (BLOC TECHNIQUE CULEE C3 - PGF 01568 - GRAND HAMSTER)"/>
    <s v="GISET"/>
    <s v="A0 (BLOC TECHN"/>
    <s v="A0"/>
    <s v="DOS"/>
    <m/>
    <s v="DIF_002510"/>
    <s v="DPDTE-B-045"/>
    <s v="OL - C"/>
    <x v="39"/>
    <d v="2018-11-07T00:00:00"/>
    <x v="27"/>
    <n v="1"/>
  </r>
  <r>
    <d v="2018-10-25T00:00:00"/>
    <s v="GISET-D0401-A1 (PLANCHE 05 - VUE EN PLAN - DU PK 04+000 AU PK 05+000)"/>
    <s v="GISET"/>
    <s v="A1 (PLANCHE 05"/>
    <s v="A1"/>
    <s v="PEN"/>
    <m/>
    <s v="DIF_002511"/>
    <s v="DPDTE-B-043"/>
    <s v="OL - N/S"/>
    <x v="39"/>
    <d v="2018-11-07T00:00:00"/>
    <x v="27"/>
    <n v="1"/>
  </r>
  <r>
    <d v="2018-10-25T00:00:00"/>
    <s v="GISET-D0403-A1 (PLANCHE 05 - PROFILS EN TRAVERS - DU PK 04+000 AU PK 05+000)"/>
    <s v="GISET"/>
    <s v="A1 (PLANCHE 05"/>
    <s v="A1"/>
    <s v="PTR"/>
    <m/>
    <s v="DIF_002511"/>
    <s v="DPDTE-B-043"/>
    <s v="OL - N/S"/>
    <x v="39"/>
    <d v="2018-11-07T00:00:00"/>
    <x v="27"/>
    <n v="1"/>
  </r>
  <r>
    <d v="2018-10-25T00:00:00"/>
    <s v="GISET-D0404-A1 (PLANCHE 05 - LISTAGES GEOMETRIQUES - DU PK 04+000 AU PK 05+000)"/>
    <s v="GISET"/>
    <s v="A1 (PLANCHE 05"/>
    <s v="A1"/>
    <s v="PIM"/>
    <m/>
    <s v="DIF_002511"/>
    <s v="DPDTE-B-043"/>
    <s v="OL - N/S"/>
    <x v="39"/>
    <d v="2018-11-07T00:00:00"/>
    <x v="27"/>
    <n v="1"/>
  </r>
  <r>
    <d v="2018-10-25T00:00:00"/>
    <s v="GISET-D0406-A1 (PLANCHE 05 - LISTAGE ASSAINISSEMENT - DU PK 04+000 AU PK 05+000)"/>
    <s v="GISET"/>
    <s v="A1 (PLANCHE 05"/>
    <s v="A1"/>
    <s v="PIM"/>
    <m/>
    <s v="DIF_002511"/>
    <s v="DPDTE-B-043"/>
    <s v="OL - N/S"/>
    <x v="39"/>
    <d v="2018-11-07T00:00:00"/>
    <x v="27"/>
    <n v="1"/>
  </r>
  <r>
    <d v="2018-10-25T00:00:00"/>
    <s v="GISET-D0407-A1 (PLANCHE 05 - ASSAINISSEMENT PROFIL EN LONG SENS 1 - DU PK 04+000 AU PK 05+000)"/>
    <s v="GISET"/>
    <s v="A1 (PLANCHE 05"/>
    <s v="A1"/>
    <s v="PLO"/>
    <m/>
    <s v="DIF_002511"/>
    <s v="DPDTE-B-043"/>
    <s v="OL - N/S"/>
    <x v="39"/>
    <d v="2018-11-07T00:00:00"/>
    <x v="27"/>
    <n v="1"/>
  </r>
  <r>
    <d v="2018-10-25T00:00:00"/>
    <s v="GISET-D0408-A1 (PLANCHE 05 - ASSAINISSEMENT PROFIL EN LONG SENS 2 - DU PK 04+000 AU PK 05+000)"/>
    <s v="GISET"/>
    <s v="A1 (PLANCHE 05"/>
    <s v="A1"/>
    <s v="PLO"/>
    <m/>
    <s v="DIF_002511"/>
    <s v="DPDTE-B-043"/>
    <s v="OL - N/S"/>
    <x v="39"/>
    <d v="2018-11-07T00:00:00"/>
    <x v="27"/>
    <n v="1"/>
  </r>
  <r>
    <d v="2018-10-25T00:00:00"/>
    <s v="GISET-H4045-A0 (PPFR 08221)"/>
    <s v="GISET"/>
    <s v="A0 (PPFR 08221"/>
    <s v="A0"/>
    <s v="DOS"/>
    <m/>
    <s v="DIF_002513"/>
    <s v="DPDTE-B-049"/>
    <s v="OL - N/S"/>
    <x v="39"/>
    <d v="2018-11-07T00:00:00"/>
    <x v="27"/>
    <n v="1"/>
  </r>
  <r>
    <d v="2018-10-25T00:00:00"/>
    <s v="GISET-H4055-A1 (PPF 00850)"/>
    <s v="GISET"/>
    <s v="A1 (PPF 00850)"/>
    <s v="A1"/>
    <s v="DOS"/>
    <m/>
    <s v="DIF_002514"/>
    <s v="DPDTE-B-049"/>
    <s v="OL - N/S"/>
    <x v="39"/>
    <d v="2018-11-07T00:00:00"/>
    <x v="27"/>
    <n v="1"/>
  </r>
  <r>
    <d v="2018-10-25T00:00:00"/>
    <s v="GISET-H4080-A0 (PPFR 09582)"/>
    <s v="GISET"/>
    <s v="A0 (PPFR 09582"/>
    <s v="A0"/>
    <s v="DOS"/>
    <m/>
    <s v="DIF_002515"/>
    <s v="DPDTE-B-049"/>
    <s v="OL - N/S"/>
    <x v="39"/>
    <d v="2018-11-07T00:00:00"/>
    <x v="27"/>
    <n v="1"/>
  </r>
  <r>
    <d v="2018-10-25T00:00:00"/>
    <s v="GITER-PE004-B0 (PES - PISTES DE CHANTIER)"/>
    <s v="GITER"/>
    <s v="B0 (PES - PIST"/>
    <s v="B0"/>
    <s v="PES"/>
    <m/>
    <s v="DIF_002516"/>
    <s v="DPQSE-B-022"/>
    <s v="OL - QPE"/>
    <x v="42"/>
    <d v="2018-11-01T00:00:00"/>
    <x v="0"/>
    <n v="0"/>
  </r>
  <r>
    <d v="2018-10-25T00:00:00"/>
    <s v="GITER-PE007-B0 (PES - INTERVENTION PROVISOIRES SUR COURS D'EAU)"/>
    <s v="GITER"/>
    <s v="B0 (PES - INTE"/>
    <s v="B0"/>
    <s v="PES"/>
    <m/>
    <s v="DIF_002518"/>
    <s v="DPQSE-B-022"/>
    <s v="OL - QPE"/>
    <x v="42"/>
    <d v="2018-11-01T00:00:00"/>
    <x v="0"/>
    <n v="0"/>
  </r>
  <r>
    <d v="2018-10-25T00:00:00"/>
    <s v="GIBEA-E3203-B0 (OHN B0130 ET OHN E0023 - NOTE DE CALCUL DES MURS)"/>
    <s v="GIBEA"/>
    <s v="B0 (OHN B0130 "/>
    <s v="B0"/>
    <s v="NDC"/>
    <m/>
    <s v="DIF_002519"/>
    <s v="DPDTE-B-028"/>
    <s v="OA - INGEROP"/>
    <x v="39"/>
    <d v="2018-11-07T00:00:00"/>
    <x v="27"/>
    <n v="1"/>
  </r>
  <r>
    <d v="2018-10-25T00:00:00"/>
    <s v="GIBEA-E3221-B0 (OHN B0130 - ARMATURES - CADRE)"/>
    <s v="GIBEA"/>
    <s v="B0 (OHN B0130 "/>
    <s v="B0"/>
    <s v="PAR"/>
    <m/>
    <s v="DIF_002520"/>
    <s v="DPDTE-B-028"/>
    <s v="OA - INGEROP"/>
    <x v="39"/>
    <d v="2018-11-07T00:00:00"/>
    <x v="27"/>
    <n v="1"/>
  </r>
  <r>
    <d v="2018-10-25T00:00:00"/>
    <s v="GIBEA-E3222-B0 (OHN B0130 - ARMATURES - MURS)"/>
    <s v="GIBEA"/>
    <s v="B0 (OHN B0130 "/>
    <s v="B0"/>
    <s v="PAR"/>
    <m/>
    <s v="DIF_002520"/>
    <s v="DPDTE-B-028"/>
    <s v="OA - INGEROP"/>
    <x v="39"/>
    <d v="2018-11-07T00:00:00"/>
    <x v="27"/>
    <n v="1"/>
  </r>
  <r>
    <d v="2018-10-26T00:00:00"/>
    <s v="GIBEA-E3223-B0 (OHN E0023 - ARMATURES - CADRE)"/>
    <s v="GIBEA"/>
    <s v="B0 (OHN E0023 "/>
    <s v="B0"/>
    <s v="PAR"/>
    <m/>
    <s v="DIF_002521"/>
    <s v="DPDTE-B-028"/>
    <s v="OA - INGEROP"/>
    <x v="37"/>
    <d v="2018-11-08T00:00:00"/>
    <x v="27"/>
    <n v="1"/>
  </r>
  <r>
    <d v="2018-10-26T00:00:00"/>
    <s v="GIBEA-E3224-B0 (OHN E0023 - ARMATURES - MURS)"/>
    <s v="GIBEA"/>
    <s v="B0 (OHN E0023 "/>
    <s v="B0"/>
    <s v="PAR"/>
    <m/>
    <s v="DIF_002521"/>
    <s v="DPDTE-B-028"/>
    <s v="OA - INGEROP"/>
    <x v="37"/>
    <d v="2018-11-08T00:00:00"/>
    <x v="27"/>
    <n v="1"/>
  </r>
  <r>
    <d v="2018-10-26T00:00:00"/>
    <s v="GIMEN-E0882-A1 (PIF 00248 - PLANS DES INCLUSIONS)"/>
    <s v="GIMEN"/>
    <s v="A1 (PIF 00248 "/>
    <s v="A1"/>
    <s v="PCO"/>
    <m/>
    <s v="DIF_002522"/>
    <s v="DPDTE-B-028"/>
    <s v="OA - INGEROP"/>
    <x v="37"/>
    <d v="2018-11-08T00:00:00"/>
    <x v="29"/>
    <n v="1"/>
  </r>
  <r>
    <d v="2018-10-26T00:00:00"/>
    <s v="GISOA-E0259-A1 (VIADUC DE VENDENHEIM - TABLIER SUD - DETAILS SUR ABOUT C0 ET C8)"/>
    <s v="GISOA"/>
    <s v="A1 (VIADUC DE "/>
    <s v="A1"/>
    <s v="PCO"/>
    <m/>
    <s v="DIF_002523"/>
    <s v="DPDTE-B-030"/>
    <s v="OA - CBDI"/>
    <x v="37"/>
    <d v="2018-11-08T00:00:00"/>
    <x v="29"/>
    <n v="1"/>
  </r>
  <r>
    <d v="2018-10-26T00:00:00"/>
    <s v="GISOA-E0293-A0 (VIADUC DE VENDENHEIM - TABLIER SUD - CULEE C8 - SOMMIER)"/>
    <s v="GISOA"/>
    <s v="A0 (VIADUC DE "/>
    <s v="A0"/>
    <s v="PAR"/>
    <m/>
    <s v="DIF_002524"/>
    <s v="DPDTE-B-030"/>
    <s v="OA - CBDI"/>
    <x v="37"/>
    <d v="2018-11-08T00:00:00"/>
    <x v="29"/>
    <n v="1"/>
  </r>
  <r>
    <d v="2018-10-26T00:00:00"/>
    <s v="GISOA-E0294-A0 (VIADUC DE VENDENHEIM - TABLIER NORD - CULEE C8 - SOMMIER)"/>
    <s v="GISOA"/>
    <s v="A0 (VIADUC DE "/>
    <s v="A0"/>
    <s v="PAR"/>
    <m/>
    <s v="DIF_002524"/>
    <s v="DPDTE-B-030"/>
    <s v="OA - CBDI"/>
    <x v="37"/>
    <d v="2018-11-08T00:00:00"/>
    <x v="29"/>
    <n v="1"/>
  </r>
  <r>
    <d v="2018-10-26T00:00:00"/>
    <s v="GISOA-E0295-A0 (VIADUC DE VENDENHEIM - TABLIER SUD - CULEE C8 - GARDE-GREVE)"/>
    <s v="GISOA"/>
    <s v="A0 (VIADUC DE "/>
    <s v="A0"/>
    <s v="PAR"/>
    <m/>
    <s v="DIF_002524"/>
    <s v="DPDTE-B-030"/>
    <s v="OA - CBDI"/>
    <x v="37"/>
    <d v="2018-11-08T00:00:00"/>
    <x v="29"/>
    <n v="1"/>
  </r>
  <r>
    <d v="2018-10-26T00:00:00"/>
    <s v="GISOA-E0296-A0 (VIADUC DE VENDENHEIM - TABLIER NORD - CULEE C8 - GARDE-GREVE)"/>
    <s v="GISOA"/>
    <s v="A0 (VIADUC DE "/>
    <s v="A0"/>
    <s v="PAR"/>
    <m/>
    <s v="DIF_002524"/>
    <s v="DPDTE-B-030"/>
    <s v="OA - CBDI"/>
    <x v="37"/>
    <d v="2018-11-08T00:00:00"/>
    <x v="29"/>
    <n v="1"/>
  </r>
  <r>
    <d v="2018-10-26T00:00:00"/>
    <s v="GISOA-E0297-A0 (VIADUC DE VENDENHEIM - TABLIER NORD ET SUD - CULEE C8 - MURS EN RETOUR + ESCALIER)"/>
    <s v="GISOA"/>
    <s v="A0 (VIADUC DE "/>
    <s v="A0"/>
    <s v="PAR"/>
    <m/>
    <s v="DIF_002524"/>
    <s v="DPDTE-B-030"/>
    <s v="OA - CBDI"/>
    <x v="37"/>
    <d v="2018-11-08T00:00:00"/>
    <x v="29"/>
    <n v="1"/>
  </r>
  <r>
    <d v="2018-10-26T00:00:00"/>
    <s v="GIMAT-E1262-B0 (PIF 00557 - PLAN DE COFFRAGE DES ANNEAUX COURANTS)"/>
    <s v="GIMAT"/>
    <s v="B0 (PIF 00557 "/>
    <s v="B0"/>
    <s v="PCO"/>
    <m/>
    <s v="DIF_002525"/>
    <s v="DPDTE-B-032"/>
    <s v="OA - INGEROP"/>
    <x v="37"/>
    <d v="2018-11-02T00:00:00"/>
    <x v="29"/>
    <n v="1"/>
  </r>
  <r>
    <d v="2018-10-26T00:00:00"/>
    <s v="GIMAT-E1271-B0 (PIF 00557 - PLAN D'ARMATURES DES ANNEAUX COURANTS)"/>
    <s v="GIMAT"/>
    <s v="B0 (PIF 00557 "/>
    <s v="B0"/>
    <s v="PAR"/>
    <m/>
    <s v="DIF_002525"/>
    <s v="DPDTE-B-032"/>
    <s v="OA - INGEROP"/>
    <x v="37"/>
    <d v="2018-11-02T00:00:00"/>
    <x v="0"/>
    <n v="0"/>
  </r>
  <r>
    <d v="2018-10-26T00:00:00"/>
    <s v="GIBEA-E0851-C0 (PIF 00248 - NOTE D'HYPOTHESES)"/>
    <s v="GIBEA"/>
    <s v="C0 (PIF 00248 "/>
    <s v="C0"/>
    <s v="HYP"/>
    <m/>
    <s v="DIF_002526"/>
    <s v="DPDTE-B-032"/>
    <s v="OA - INGEROP"/>
    <x v="37"/>
    <d v="2018-11-02T00:00:00"/>
    <x v="29"/>
    <n v="1"/>
  </r>
  <r>
    <d v="2018-10-29T00:00:00"/>
    <s v="GITEC-MO097-A0 (FDM - PIF 00248 - GEOMETRIE DES POUTRES)"/>
    <s v="GITEC"/>
    <s v="A0 (FDM - PIF "/>
    <s v="A0"/>
    <s v="FDM"/>
    <m/>
    <s v="DIF_002527"/>
    <s v="DPDTE-B-033"/>
    <s v="OA - QPE"/>
    <x v="43"/>
    <d v="2018-11-13T00:00:00"/>
    <x v="0"/>
    <n v="0"/>
  </r>
  <r>
    <d v="2018-10-29T00:00:00"/>
    <s v="GIBEA-E3202-C1 (OHN B0130 ET OHN E0023 - NOTE DE CALCUL DES CADRES)"/>
    <s v="GIBEA"/>
    <s v="C1 (OHN B0130 "/>
    <s v="C1"/>
    <s v="NDC"/>
    <m/>
    <s v="DIF_002528"/>
    <s v="DPDTE-B-032"/>
    <s v="OA - INGEROP"/>
    <x v="42"/>
    <d v="2018-11-05T00:00:00"/>
    <x v="0"/>
    <n v="0"/>
  </r>
  <r>
    <d v="2018-10-29T00:00:00"/>
    <s v="GISET-H0020-A2 (OHR 05581)"/>
    <s v="GISET"/>
    <s v="A2 (OHR 05581)"/>
    <s v="A2"/>
    <s v="DOS"/>
    <m/>
    <s v="DIF_002530"/>
    <s v="DPDTE-B-049"/>
    <s v="OL - N/S"/>
    <x v="42"/>
    <d v="2018-11-09T00:00:00"/>
    <x v="0"/>
    <n v="0"/>
  </r>
  <r>
    <d v="2018-10-29T00:00:00"/>
    <s v="GITER-PE006-B0 (PES - ASSAINISSEMENT PROVISOIRE)"/>
    <s v="GITER"/>
    <s v="B0 (PES - ASSA"/>
    <s v="B0"/>
    <s v="PES"/>
    <m/>
    <s v="DIF_002531"/>
    <s v="DPQSE-B-022"/>
    <s v="OL - QPE"/>
    <x v="44"/>
    <d v="2018-11-05T00:00:00"/>
    <x v="0"/>
    <n v="0"/>
  </r>
  <r>
    <d v="2018-10-30T00:00:00"/>
    <s v="GIGCL-PE350-A1 (PES - PONT PROVISOIRE DE VENDENHEIM - REALISATION DES APPUIS DES CULEES)"/>
    <s v="GIGCL"/>
    <s v="A1 (PES - PONT"/>
    <s v="A1"/>
    <s v="PES"/>
    <m/>
    <s v="DIF_002532"/>
    <s v="DPQSE-B-018"/>
    <s v="OA - QPE"/>
    <x v="43"/>
    <d v="2018-11-09T00:00:00"/>
    <x v="0"/>
    <n v="0"/>
  </r>
  <r>
    <d v="2018-10-30T00:00:00"/>
    <s v="GICAP-AF011-B0 (DAF - MORTIER DE REPARATION PCI POLYCRET R315 - BASF)"/>
    <s v="GICAP"/>
    <s v="B0 (DAF - MORT"/>
    <s v="B0"/>
    <s v="DAF"/>
    <m/>
    <s v="DIF_002533"/>
    <s v="DPQSE-B-013"/>
    <s v="OA - QPE"/>
    <x v="45"/>
    <d v="2018-11-12T00:00:00"/>
    <x v="0"/>
    <n v="0"/>
  </r>
  <r>
    <d v="2018-10-30T00:00:00"/>
    <s v="GIGCL-AF031-B0 (DAF - JOINT HYDRO GONFLANT - SIKA SWELL-A)"/>
    <s v="GIGCL"/>
    <s v="B0 (DAF - JOIN"/>
    <s v="B0"/>
    <s v="DAF"/>
    <m/>
    <s v="DIF_002534"/>
    <s v="DPQSE-B-013"/>
    <s v="OA - QPE"/>
    <x v="45"/>
    <d v="2018-11-12T00:00:00"/>
    <x v="0"/>
    <n v="0"/>
  </r>
  <r>
    <d v="2018-10-30T00:00:00"/>
    <s v="GISET-H0040-A0 (OHR 08222)"/>
    <s v="GISET"/>
    <s v="A0 (OHR 08222)"/>
    <s v="A0"/>
    <s v="DOS"/>
    <m/>
    <s v="DIF_002535"/>
    <s v="DPDTE-B-049"/>
    <s v="OL - N/S"/>
    <x v="40"/>
    <d v="2018-11-12T00:00:00"/>
    <x v="0"/>
    <n v="0"/>
  </r>
  <r>
    <d v="2018-10-30T00:00:00"/>
    <s v="GISET-H4115-A0 (PPF 01210)"/>
    <s v="GISET"/>
    <s v="A0 (PPF 01210)"/>
    <s v="A0"/>
    <s v="DOS"/>
    <m/>
    <s v="DIF_002536"/>
    <s v="DPDTE-B-051"/>
    <s v="OL - C"/>
    <x v="40"/>
    <d v="2018-11-12T00:00:00"/>
    <x v="0"/>
    <n v="0"/>
  </r>
  <r>
    <d v="2018-10-30T00:00:00"/>
    <s v="GIROU-AF003-A0 (DAF - GARDE-CORPS GALVANISE S8 SUR PLATINE - ROUSSEAU)"/>
    <s v="GIROU"/>
    <s v="A0 (DAF - GARD"/>
    <s v="A0"/>
    <s v="DAF"/>
    <m/>
    <s v="DIF_002538"/>
    <s v="DPQSE-B-013"/>
    <s v="OA - QPE"/>
    <x v="45"/>
    <d v="2018-11-12T00:00:00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2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7">
  <location ref="B2:D42" firstHeaderRow="0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dataField="1" showAll="0">
      <items count="47">
        <item h="1" x="0"/>
        <item h="1" x="13"/>
        <item h="1" x="14"/>
        <item h="1" x="15"/>
        <item h="1" x="17"/>
        <item h="1" x="16"/>
        <item h="1" x="20"/>
        <item x="18"/>
        <item x="19"/>
        <item x="21"/>
        <item x="22"/>
        <item x="23"/>
        <item x="24"/>
        <item x="25"/>
        <item x="26"/>
        <item x="27"/>
        <item x="28"/>
        <item x="29"/>
        <item x="30"/>
        <item x="32"/>
        <item x="33"/>
        <item x="31"/>
        <item x="35"/>
        <item x="34"/>
        <item x="36"/>
        <item x="38"/>
        <item x="39"/>
        <item x="37"/>
        <item x="42"/>
        <item x="40"/>
        <item x="41"/>
        <item x="43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44"/>
        <item x="45"/>
        <item t="default"/>
      </items>
    </pivotField>
    <pivotField showAll="0"/>
    <pivotField dataField="1" showAll="0" defaultSubtotal="0">
      <items count="30">
        <item x="1"/>
        <item x="2"/>
        <item x="3"/>
        <item x="5"/>
        <item x="6"/>
        <item x="8"/>
        <item x="4"/>
        <item x="11"/>
        <item x="7"/>
        <item x="9"/>
        <item x="10"/>
        <item x="13"/>
        <item x="12"/>
        <item x="14"/>
        <item x="15"/>
        <item x="16"/>
        <item x="17"/>
        <item x="18"/>
        <item x="19"/>
        <item x="21"/>
        <item x="22"/>
        <item x="20"/>
        <item x="23"/>
        <item x="24"/>
        <item x="25"/>
        <item x="26"/>
        <item x="28"/>
        <item x="27"/>
        <item x="29"/>
        <item x="0"/>
      </items>
    </pivotField>
    <pivotField showAll="0"/>
  </pivotFields>
  <rowFields count="1">
    <field x="10"/>
  </rowFields>
  <rowItems count="40"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Date prévisionnelle de réception SGMOE" fld="10" subtotal="count" baseField="0" baseItem="0"/>
    <dataField name="Nombre de Date de réception SGMOE" fld="12" subtotal="count" baseField="0" baseItem="0"/>
  </dataFields>
  <chartFormats count="2">
    <chartFormat chart="0" format="2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thisMonth" evalOrder="-1" id="6">
      <autoFilter ref="A1">
        <filterColumn colId="0">
          <dynamicFilter type="thisMonth" val="43374" maxVal="4340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4" cacheId="2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5">
  <location ref="A3:Q16" firstHeaderRow="1" firstDataRow="2" firstDataCol="1"/>
  <pivotFields count="13">
    <pivotField showAll="0"/>
    <pivotField showAll="0"/>
    <pivotField axis="axisCol" dataField="1" showAll="0">
      <items count="27">
        <item h="1" m="1" x="24"/>
        <item x="17"/>
        <item x="16"/>
        <item x="13"/>
        <item x="0"/>
        <item x="14"/>
        <item x="3"/>
        <item x="18"/>
        <item x="20"/>
        <item x="7"/>
        <item x="8"/>
        <item x="19"/>
        <item x="6"/>
        <item x="2"/>
        <item x="9"/>
        <item x="5"/>
        <item x="15"/>
        <item x="12"/>
        <item x="1"/>
        <item x="4"/>
        <item x="10"/>
        <item x="11"/>
        <item h="1" m="1" x="25"/>
        <item h="1" x="21"/>
        <item h="1" x="22"/>
        <item h="1" x="23"/>
        <item t="default"/>
      </items>
    </pivotField>
    <pivotField showAll="0"/>
    <pivotField showAll="0"/>
    <pivotField showAll="0"/>
    <pivotField showAll="0"/>
    <pivotField showAll="0"/>
    <pivotField showAll="0"/>
    <pivotField axis="axisRow" showAll="0">
      <items count="21">
        <item h="1" x="0"/>
        <item x="1"/>
        <item x="2"/>
        <item x="3"/>
        <item x="5"/>
        <item x="4"/>
        <item x="8"/>
        <item x="6"/>
        <item x="7"/>
        <item x="9"/>
        <item x="10"/>
        <item x="11"/>
        <item m="1" x="19"/>
        <item h="1" x="12"/>
        <item h="1" x="13"/>
        <item h="1" x="14"/>
        <item h="1" x="15"/>
        <item h="1" x="16"/>
        <item h="1" x="17"/>
        <item h="1" x="18"/>
        <item t="default"/>
      </items>
    </pivotField>
    <pivotField showAll="0"/>
    <pivotField showAll="0" defaultSubtotal="0"/>
    <pivotField showAll="0"/>
  </pivotFields>
  <rowFields count="1">
    <field x="9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2"/>
  </colFields>
  <colItems count="16">
    <i>
      <x v="2"/>
    </i>
    <i>
      <x v="4"/>
    </i>
    <i>
      <x v="5"/>
    </i>
    <i>
      <x v="6"/>
    </i>
    <i>
      <x v="7"/>
    </i>
    <i>
      <x v="8"/>
    </i>
    <i>
      <x v="11"/>
    </i>
    <i>
      <x v="13"/>
    </i>
    <i>
      <x v="14"/>
    </i>
    <i>
      <x v="15"/>
    </i>
    <i>
      <x v="16"/>
    </i>
    <i>
      <x v="17"/>
    </i>
    <i>
      <x v="19"/>
    </i>
    <i>
      <x v="20"/>
    </i>
    <i>
      <x v="21"/>
    </i>
    <i t="grand">
      <x/>
    </i>
  </colItems>
  <dataFields count="1">
    <dataField name="Nombre de Émetteur2" fld="2" subtotal="count" baseField="0" baseItem="0"/>
  </dataFields>
  <chartFormats count="17"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1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3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4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5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6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7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9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0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1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2"/>
          </reference>
        </references>
      </pivotArea>
    </chartFormat>
    <chartFormat chart="0" format="2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2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3">
  <location ref="A3:Q16" firstHeaderRow="1" firstDataRow="2" firstDataCol="1"/>
  <pivotFields count="13">
    <pivotField showAll="0"/>
    <pivotField showAll="0"/>
    <pivotField showAll="0"/>
    <pivotField showAll="0"/>
    <pivotField showAll="0"/>
    <pivotField axis="axisCol" showAll="0">
      <items count="22">
        <item x="6"/>
        <item x="14"/>
        <item x="7"/>
        <item x="12"/>
        <item x="11"/>
        <item x="9"/>
        <item x="17"/>
        <item x="5"/>
        <item x="8"/>
        <item x="18"/>
        <item x="13"/>
        <item x="1"/>
        <item x="10"/>
        <item x="3"/>
        <item x="2"/>
        <item x="4"/>
        <item x="15"/>
        <item x="0"/>
        <item x="16"/>
        <item h="1" m="1" x="20"/>
        <item h="1" x="19"/>
        <item t="default"/>
      </items>
    </pivotField>
    <pivotField showAll="0"/>
    <pivotField showAll="0"/>
    <pivotField showAll="0"/>
    <pivotField axis="axisRow" dataField="1" showAll="0">
      <items count="27">
        <item h="1" x="0"/>
        <item x="1"/>
        <item x="2"/>
        <item x="3"/>
        <item x="5"/>
        <item x="4"/>
        <item x="8"/>
        <item x="6"/>
        <item x="7"/>
        <item x="9"/>
        <item x="10"/>
        <item x="11"/>
        <item h="1" m="1" x="25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</pivotField>
    <pivotField showAll="0"/>
    <pivotField showAll="0" defaultSubtotal="0"/>
    <pivotField showAll="0"/>
  </pivotFields>
  <rowFields count="1">
    <field x="9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5"/>
  </colFields>
  <colItems count="16">
    <i>
      <x/>
    </i>
    <i>
      <x v="1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5"/>
    </i>
    <i>
      <x v="17"/>
    </i>
    <i>
      <x v="18"/>
    </i>
    <i t="grand">
      <x/>
    </i>
  </colItems>
  <dataFields count="1">
    <dataField name="Nombre de Date prévisionnelle de réception SGMOE" fld="9" subtotal="count" baseField="0" baseItem="0"/>
  </dataFields>
  <chartFormats count="4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8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9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0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1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2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3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7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5" count="1" selected="0">
            <x v="18"/>
          </reference>
        </references>
      </pivotArea>
    </chartFormat>
    <chartFormat chart="0" format="28">
      <pivotArea type="data" outline="0" fieldPosition="0">
        <references count="3">
          <reference field="4294967294" count="1" selected="0">
            <x v="0"/>
          </reference>
          <reference field="5" count="1" selected="0">
            <x v="0"/>
          </reference>
          <reference field="9" count="1" selected="0">
            <x v="11"/>
          </reference>
        </references>
      </pivotArea>
    </chartFormat>
    <chartFormat chart="0" format="29">
      <pivotArea type="data" outline="0" fieldPosition="0">
        <references count="3">
          <reference field="4294967294" count="1" selected="0">
            <x v="0"/>
          </reference>
          <reference field="5" count="1" selected="0">
            <x v="1"/>
          </reference>
          <reference field="9" count="1" selected="0">
            <x v="11"/>
          </reference>
        </references>
      </pivotArea>
    </chartFormat>
    <chartFormat chart="0" format="30">
      <pivotArea type="data" outline="0" fieldPosition="0">
        <references count="3">
          <reference field="4294967294" count="1" selected="0">
            <x v="0"/>
          </reference>
          <reference field="5" count="1" selected="0">
            <x v="3"/>
          </reference>
          <reference field="9" count="1" selected="0">
            <x v="11"/>
          </reference>
        </references>
      </pivotArea>
    </chartFormat>
    <chartFormat chart="0" format="31">
      <pivotArea type="data" outline="0" fieldPosition="0">
        <references count="3">
          <reference field="4294967294" count="1" selected="0">
            <x v="0"/>
          </reference>
          <reference field="5" count="1" selected="0">
            <x v="5"/>
          </reference>
          <reference field="9" count="1" selected="0">
            <x v="11"/>
          </reference>
        </references>
      </pivotArea>
    </chartFormat>
    <chartFormat chart="0" format="32">
      <pivotArea type="data" outline="0" fieldPosition="0">
        <references count="3">
          <reference field="4294967294" count="1" selected="0">
            <x v="0"/>
          </reference>
          <reference field="5" count="1" selected="0">
            <x v="6"/>
          </reference>
          <reference field="9" count="1" selected="0">
            <x v="11"/>
          </reference>
        </references>
      </pivotArea>
    </chartFormat>
    <chartFormat chart="0" format="33">
      <pivotArea type="data" outline="0" fieldPosition="0">
        <references count="3">
          <reference field="4294967294" count="1" selected="0">
            <x v="0"/>
          </reference>
          <reference field="5" count="1" selected="0">
            <x v="7"/>
          </reference>
          <reference field="9" count="1" selected="0">
            <x v="11"/>
          </reference>
        </references>
      </pivotArea>
    </chartFormat>
    <chartFormat chart="0" format="34">
      <pivotArea type="data" outline="0" fieldPosition="0">
        <references count="3">
          <reference field="4294967294" count="1" selected="0">
            <x v="0"/>
          </reference>
          <reference field="5" count="1" selected="0">
            <x v="8"/>
          </reference>
          <reference field="9" count="1" selected="0">
            <x v="11"/>
          </reference>
        </references>
      </pivotArea>
    </chartFormat>
    <chartFormat chart="0" format="35">
      <pivotArea type="data" outline="0" fieldPosition="0">
        <references count="3">
          <reference field="4294967294" count="1" selected="0">
            <x v="0"/>
          </reference>
          <reference field="5" count="1" selected="0">
            <x v="9"/>
          </reference>
          <reference field="9" count="1" selected="0">
            <x v="11"/>
          </reference>
        </references>
      </pivotArea>
    </chartFormat>
    <chartFormat chart="0" format="36">
      <pivotArea type="data" outline="0" fieldPosition="0">
        <references count="3">
          <reference field="4294967294" count="1" selected="0">
            <x v="0"/>
          </reference>
          <reference field="5" count="1" selected="0">
            <x v="10"/>
          </reference>
          <reference field="9" count="1" selected="0">
            <x v="11"/>
          </reference>
        </references>
      </pivotArea>
    </chartFormat>
    <chartFormat chart="0" format="37">
      <pivotArea type="data" outline="0" fieldPosition="0">
        <references count="3">
          <reference field="4294967294" count="1" selected="0">
            <x v="0"/>
          </reference>
          <reference field="5" count="1" selected="0">
            <x v="11"/>
          </reference>
          <reference field="9" count="1" selected="0">
            <x v="11"/>
          </reference>
        </references>
      </pivotArea>
    </chartFormat>
    <chartFormat chart="0" format="38">
      <pivotArea type="data" outline="0" fieldPosition="0">
        <references count="3">
          <reference field="4294967294" count="1" selected="0">
            <x v="0"/>
          </reference>
          <reference field="5" count="1" selected="0">
            <x v="12"/>
          </reference>
          <reference field="9" count="1" selected="0">
            <x v="11"/>
          </reference>
        </references>
      </pivotArea>
    </chartFormat>
    <chartFormat chart="0" format="39">
      <pivotArea type="data" outline="0" fieldPosition="0">
        <references count="3">
          <reference field="4294967294" count="1" selected="0">
            <x v="0"/>
          </reference>
          <reference field="5" count="1" selected="0">
            <x v="13"/>
          </reference>
          <reference field="9" count="1" selected="0">
            <x v="11"/>
          </reference>
        </references>
      </pivotArea>
    </chartFormat>
    <chartFormat chart="0" format="40">
      <pivotArea type="data" outline="0" fieldPosition="0">
        <references count="3">
          <reference field="4294967294" count="1" selected="0">
            <x v="0"/>
          </reference>
          <reference field="5" count="1" selected="0">
            <x v="15"/>
          </reference>
          <reference field="9" count="1" selected="0">
            <x v="11"/>
          </reference>
        </references>
      </pivotArea>
    </chartFormat>
    <chartFormat chart="0" format="41">
      <pivotArea type="data" outline="0" fieldPosition="0">
        <references count="3">
          <reference field="4294967294" count="1" selected="0">
            <x v="0"/>
          </reference>
          <reference field="5" count="1" selected="0">
            <x v="17"/>
          </reference>
          <reference field="9" count="1" selected="0">
            <x v="11"/>
          </reference>
        </references>
      </pivotArea>
    </chartFormat>
    <chartFormat chart="0" format="42">
      <pivotArea type="data" outline="0" fieldPosition="0">
        <references count="3">
          <reference field="4294967294" count="1" selected="0">
            <x v="0"/>
          </reference>
          <reference field="5" count="1" selected="0">
            <x v="18"/>
          </reference>
          <reference field="9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6:O653" totalsRowShown="0" headerRowDxfId="27" dataDxfId="26">
  <autoFilter ref="B6:O653" xr:uid="{00000000-0009-0000-0100-000001000000}"/>
  <tableColumns count="14">
    <tableColumn id="1" xr3:uid="{00000000-0010-0000-0000-000001000000}" name="Date de début" dataDxfId="25"/>
    <tableColumn id="2" xr3:uid="{00000000-0010-0000-0000-000002000000}" name="Nom affiché" dataDxfId="24" dataCellStyle="Lien hypertexte"/>
    <tableColumn id="3" xr3:uid="{00000000-0010-0000-0000-000003000000}" name="Émetteur" dataDxfId="23">
      <calculatedColumnFormula>LEFT(C7,5)</calculatedColumnFormula>
    </tableColumn>
    <tableColumn id="4" xr3:uid="{00000000-0010-0000-0000-000004000000}" name="Colonne1" dataDxfId="22">
      <calculatedColumnFormula>MID(C7,13,14)</calculatedColumnFormula>
    </tableColumn>
    <tableColumn id="5" xr3:uid="{00000000-0010-0000-0000-000005000000}" name="Indice" dataDxfId="21">
      <calculatedColumnFormula>LEFT(E7,2)</calculatedColumnFormula>
    </tableColumn>
    <tableColumn id="6" xr3:uid="{00000000-0010-0000-0000-000006000000}" name="Type Doc." dataDxfId="20" dataCellStyle="Lien hypertexte"/>
    <tableColumn id="7" xr3:uid="{00000000-0010-0000-0000-000007000000}" name="Colonne2" dataDxfId="19"/>
    <tableColumn id="8" xr3:uid="{00000000-0010-0000-0000-000008000000}" name="Numéro bordereau" dataDxfId="18"/>
    <tableColumn id="11" xr3:uid="{00000000-0010-0000-0000-00000B000000}" name="Code Workflow" dataDxfId="17"/>
    <tableColumn id="15" xr3:uid="{00000000-0010-0000-0000-00000F000000}" name="Métier" dataDxfId="16"/>
    <tableColumn id="9" xr3:uid="{00000000-0010-0000-0000-000009000000}" name="Date prévisionnelle de réception SGMOE" dataDxfId="15">
      <calculatedColumnFormula>WORKDAY(Tableau1[[#This Row],[Date de début]],+INDEX(Tableau4[Délai maximum avant étape SGMOE],MATCH(Tableau1[Code Workflow],Tableau4[Code workflow],0)))</calculatedColumnFormula>
    </tableColumn>
    <tableColumn id="10" xr3:uid="{00000000-0010-0000-0000-00000A000000}" name="Délai de validation SGMOE" dataDxfId="14">
      <calculatedColumnFormula>WORKDAY(Tableau1[[#This Row],[Date prévisionnelle de réception SGMOE]],+INDEX(Tableau4[Délai de validation],MATCH(Tableau1[Code Workflow],Tableau4[Code workflow],0)))</calculatedColumnFormula>
    </tableColumn>
    <tableColumn id="12" xr3:uid="{00000000-0010-0000-0000-00000C000000}" name="Date de réception SGMOE" dataDxfId="13"/>
    <tableColumn id="13" xr3:uid="{00000000-0010-0000-0000-00000D000000}" name="Réception" dataDxfId="12">
      <calculatedColumnFormula>IF(P7="",0,IF(P7="ok",1,0))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B2:H52" totalsRowShown="0" headerRowDxfId="11" dataDxfId="10">
  <autoFilter ref="B2:H52" xr:uid="{00000000-0009-0000-0100-000004000000}"/>
  <tableColumns count="7">
    <tableColumn id="1" xr3:uid="{00000000-0010-0000-0100-000001000000}" name="Code workflow" dataDxfId="9"/>
    <tableColumn id="2" xr3:uid="{00000000-0010-0000-0100-000002000000}" name="Description" dataDxfId="8"/>
    <tableColumn id="3" xr3:uid="{00000000-0010-0000-0100-000003000000}" name="Nom de l'étape de validation" dataDxfId="7"/>
    <tableColumn id="4" xr3:uid="{00000000-0010-0000-0100-000004000000}" name="Groupe d'Approbateurs (valideurs)" dataDxfId="6"/>
    <tableColumn id="5" xr3:uid="{00000000-0010-0000-0100-000005000000}" name="Délai maximum avant étape SGMOE" dataDxfId="5"/>
    <tableColumn id="6" xr3:uid="{00000000-0010-0000-0100-000006000000}" name="Délai de validation" dataDxfId="4"/>
    <tableColumn id="7" xr3:uid="{00000000-0010-0000-0100-000007000000}" name="Avis / Visa" dataDxfId="3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ableau2" displayName="Tableau2" ref="A1:B98" totalsRowShown="0">
  <autoFilter ref="A1:B98" xr:uid="{00000000-0009-0000-0100-000002000000}"/>
  <tableColumns count="2">
    <tableColumn id="1" xr3:uid="{00000000-0010-0000-0200-000001000000}" name="Usager "/>
    <tableColumn id="2" xr3:uid="{00000000-0010-0000-0200-000002000000}" name="Date" dataDxfId="2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illage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3-A0&amp;data=02%7C01%7CSabrina.PFRIMMER%40vinci-construction.fr%7C91163eaf7a02486705d108d60d004a11%7C9873183240da45469203f68390800051%7C0%7C0%7C636710692221147793&amp;sdata=7TxexnNSFXZC6NNytZ0q1%2FnZqCUms06gPoXcpS%2BRGOE%3D&amp;reserved=0" TargetMode="External"/><Relationship Id="rId2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4-B0&amp;data=02%7C01%7CSabrina.PFRIMMER%40vinci-construction.fr%7Cf7777e1dbcce41036b2c08d62867df68%7C9873183240da45469203f68390800051%7C0%7C0%7C636740823924857922&amp;sdata=rha63bixPheETMgg3PVYSVmpKnZdPcf1x2bElLPqOTs%3D&amp;reserved=0" TargetMode="External"/><Relationship Id="rId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5-B0&amp;data=02%7C01%7CSabrina.PFRIMMER%40vinci-construction.fr%7C63650258bd1b4d86ea6c08d60e42e232%7C9873183240da45469203f68390800051%7C0%7C0%7C636712077759354357&amp;sdata=makEEsqLV8WogNpvYac9f97N2khzO2SvUN5NvH35be0%3D&amp;reserved=0" TargetMode="External"/><Relationship Id="rId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0-B1&amp;data=02%7C01%7CSabrina.PFRIMMER%40vinci-construction.fr%7Ce085d4067a68493150bf08d616f4a8b7%7C9873183240da45469203f68390800051%7C0%7C0%7C636721637387563062&amp;sdata=pc7FTbkav7AV%2FCr4r8lpTsVcx%2FabmvWZ7H%2F3MTtKTM4%3D&amp;reserved=0" TargetMode="External"/><Relationship Id="rId1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A0&amp;data=02%7C01%7CSabrina.PFRIMMER%40vinci-construction.fr%7C3d827680b5784eb4772c08d61d67bb42%7C9873183240da45469203f68390800051%7C0%7C0%7C636728728701696714&amp;sdata=5KsxZfjnklTKnb5XCcfqscGVIry7KnDiAQ%2F3uJ25us8%3D&amp;reserved=0" TargetMode="External"/><Relationship Id="rId3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1-A0&amp;data=02%7C01%7CSabrina.PFRIMMER%40vinci-construction.fr%7Cbf85f78da49c4f8386a308d6286d21db%7C9873183240da45469203f68390800051%7C0%7C0%7C636740846518810977&amp;sdata=LajlVwyFlIO51hM5DJMvCwE%2FSW4nTZAJAJ0HHObG73E%3D&amp;reserved=0" TargetMode="External"/><Relationship Id="rId3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8-B0&amp;data=02%7C01%7CSabrina.PFRIMMER%40vinci-construction.fr%7Cd951cf978fc24bcdbbbb08d6293eca8d%7C9873183240da45469203f68390800051%7C0%7C0%7C636741746994560162&amp;sdata=EBIsEBk6D1FevsgoRkN90u3iCPyynsvie%2Fe69HJ2QuA%3D&amp;reserved=0" TargetMode="External"/><Relationship Id="rId5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950-A3&amp;data=02%7C01%7CSabrina.PFRIMMER%40vinci-construction.fr%7C0001707f8f5641e431d808d6343d7783%7C9873183240da45469203f68390800051%7C0%7C0%7C636753835941551292&amp;sdata=Nsizee%2FDXYvBa5v43PQX8KAHrAxogLljZoxtpS%2FWNMo%3D&amp;reserved=0" TargetMode="External"/><Relationship Id="rId5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1-A0&amp;data=02%7C01%7CSabrina.PFRIMMER%40vinci-construction.fr%7Cf6950e0032cc4c6e5bb808d635c22aac%7C9873183240da45469203f68390800051%7C0%7C0%7C636755505387213122&amp;sdata=Y8g3TrsFJW7dNgvyh270clWPc1A%2F4N8e5fJA63iLEd8%3D&amp;reserved=0" TargetMode="External"/><Relationship Id="rId6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4-A0&amp;data=02%7C01%7CSabrina.PFRIMMER%40vinci-construction.fr%7C7f88de15008b4d61a0a408d63b0d777d%7C9873183240da45469203f68390800051%7C0%7C0%7C636761326356139871&amp;sdata=GK7wXtVqYgeaTbD23j%2FQEWfuRFAoA7g%2BzgXHXcgoYL0%3D&amp;reserved=0" TargetMode="External"/><Relationship Id="rId1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8-A0&amp;data=02%7C01%7CSabrina.PFRIMMER%40vinci-construction.fr%7C67338b65fe0b44d84cfa08d61e02bffd%7C9873183240da45469203f68390800051%7C0%7C0%7C636729394494628999&amp;sdata=HE%2BtA1ntFdt7hwS%2ByTAs1tjvD1aGDf63gKhmJEpeBkQ%3D&amp;reserved=0" TargetMode="External"/><Relationship Id="rId2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B1&amp;data=02%7C01%7CSabrina.PFRIMMER%40vinci-construction.fr%7Cacb83190e793488c1b5208d624708009%7C9873183240da45469203f68390800051%7C0%7C0%7C636736462938383197&amp;sdata=C502fAhedHEqX9DMz%2BSVuDn46tGBQBS1176yyHVptPs%3D&amp;reserved=0" TargetMode="External"/><Relationship Id="rId4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3-A0&amp;data=02%7C01%7CSabrina.PFRIMMER%40vinci-construction.fr%7Caef72e1bfc184084abdf08d62e7ddb37%7C9873183240da45469203f68390800051%7C0%7C0%7C636747515423599193&amp;sdata=lDtA63IIOWgUtMFAcRn4vCSj1dZx1QSDTIlhmbZHzaM%3D&amp;reserved=0" TargetMode="External"/><Relationship Id="rId2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C0&amp;data=02%7C01%7CSabrina.PFRIMMER%40vinci-construction.fr%7C70cbfa07fca0460ff07c08d62526c7b4%7C9873183240da45469203f68390800051%7C0%7C0%7C636737245817693715&amp;sdata=QOfVGf8g13ADTEA%2BOJQzSFlxSq5%2Fie%2BBK93VyHxNrdI%3D&amp;reserved=0" TargetMode="External"/><Relationship Id="rId4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7-A1&amp;data=02%7C01%7CSabrina.PFRIMMER%40vinci-construction.fr%7Cccaba0a18ba0452d9bd008d6334c436e%7C9873183240da45469203f68390800051%7C0%7C0%7C636752799967311502&amp;sdata=BKhdPEk2F7XJFJ2p8PvnBdsAMOIzxy69B44FIUfMCRw%3D&amp;reserved=0" TargetMode="External"/><Relationship Id="rId6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50-A1&amp;data=02%7C01%7CSabrina.PFRIMMER%40vinci-construction.fr%7C485232e49ea2491ddb3608d63e3bc2ab%7C9873183240da45469203f68390800051%7C0%7C0%7C636764823721029342&amp;sdata=km8%2FSpad9qkyf%2FattS586gSmgwDvOl6sPgQmbwxOkeU%3D&amp;reserved=0" TargetMode="External"/><Relationship Id="rId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5-B0&amp;data=02%7C01%7CSabrina.PFRIMMER%40vinci-construction.fr%7Cb016f6df4644457fc82308d60d81a7e2%7C9873183240da45469203f68390800051%7C0%7C0%7C636711247850669671&amp;sdata=UaSOXVRW6iGzLUhL9ALAkvssO7JvwbjL6gDFf6jaTPs%3D&amp;reserved=0" TargetMode="External"/><Relationship Id="rId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0-A1&amp;data=02%7C01%7CSabrina.PFRIMMER%40vinci-construction.fr%7C6fc746a8666440f847a008d614995af2%7C9873183240da45469203f68390800051%7C0%7C0%7C636719046222792612&amp;sdata=ETQrXtRNtcw5hQ7sOvfIVXiwndImks5GSZO7T8YjFkk%3D&amp;reserved=0" TargetMode="External"/><Relationship Id="rId1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2-A0&amp;data=02%7C01%7CSabrina.PFRIMMER%40vinci-construction.fr%7Cc8b2a35618f8430056eb08d61879c995%7C9873183240da45469203f68390800051%7C0%7C0%7C636723308684150308&amp;sdata=UUPDq07x01QRlrtFHr3k2dKRC7RMPkwa7HEhqYIfcGk%3D&amp;reserved=0" TargetMode="External"/><Relationship Id="rId3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3-A0&amp;data=02%7C01%7CSabrina.PFRIMMER%40vinci-construction.fr%7C4b19b20855d940c9e54f08d628704ba5%7C9873183240da45469203f68390800051%7C0%7C0%7C636740860098016876&amp;sdata=rFPiDWhX%2F8lfV4SVzeMhC6%2FJg9nPuuwPogdPjushn6c%3D&amp;reserved=0" TargetMode="External"/><Relationship Id="rId3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3-A0&amp;data=02%7C01%7CSabrina.PFRIMMER%40vinci-construction.fr%7C9a87e0fb2017449cbc7608d62aa610dd%7C9873183240da45469203f68390800051%7C0%7C0%7C636743290066374192&amp;sdata=2tSKqVQznO6T8B7o6eUE%2F6%2BpOu9DmjC1Zi%2Fc7BWyhPA%3D&amp;reserved=0" TargetMode="External"/><Relationship Id="rId5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NV-00022-B0&amp;data=02%7C01%7CSabrina.PFRIMMER%40vinci-construction.fr%7C3d88a33df8974d36d82708d633fa9d98%7C9873183240da45469203f68390800051%7C0%7C0%7C636753548879584255&amp;sdata=FQwFjL%2F7RP9EKPx4QHEteMWi%2FeniAVVmTJfnChEv0rc%3D&amp;reserved=0" TargetMode="External"/><Relationship Id="rId5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12-B0&amp;data=02%7C01%7CSabrina.PFRIMMER%40vinci-construction.fr%7C44a5e17515624ca27f7108d634de9548%7C9873183240da45469203f68390800051%7C0%7C0%7C636754527922369334&amp;sdata=YlBOfxCuxVmpzT3C3M2V0BcU%2BN4SzSEOagwfxlWiIVU%3D&amp;reserved=0" TargetMode="External"/><Relationship Id="rId5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4-A2&amp;data=02%7C01%7CSabrina.PFRIMMER%40vinci-construction.fr%7C6a1b07d82c6b4dd05de908d63835832b%7C9873183240da45469203f68390800051%7C0%7C0%7C636758199820392858&amp;sdata=1sohmKvRozKyh1lQC4XAYSinvTNbNUNhwjRge128hSo%3D&amp;reserved=0" TargetMode="External"/><Relationship Id="rId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2-A0&amp;data=02%7C01%7CSabrina.PFRIMMER%40vinci-construction.fr%7C1e6e971e707640bb4f1c08d60d804daa%7C9873183240da45469203f68390800051%7C0%7C0%7C636711242038718818&amp;sdata=mEl5%2BRmZMwHyKlbvJ7DCU5qloBFb6ArAGLghaUy%2FTr4%3D&amp;reserved=0" TargetMode="External"/><Relationship Id="rId1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3-A0&amp;data=02%7C01%7CSabrina.PFRIMMER%40vinci-construction.fr%7C61ab6de2e12f454500d308d61fba7777%7C9873183240da45469203f68390800051%7C0%7C0%7C636731283058421304&amp;sdata=i6lZBszboEdZKoNbic6T6NzJdq6C2zXh%2BPUlSDwix%2FY%3D&amp;reserved=0" TargetMode="External"/><Relationship Id="rId2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B0&amp;data=02%7C01%7CSabrina.PFRIMMER%40vinci-construction.fr%7Cd9c21da8de4c4923688b08d624925e84%7C9873183240da45469203f68390800051%7C0%7C0%7C636736608399695736&amp;sdata=LPcuzsInj6dP%2FaR0NzJDB6J7QryUi2GFlZAXWu1YtCw%3D&amp;reserved=0" TargetMode="External"/><Relationship Id="rId4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2-A0&amp;data=02%7C01%7CSabrina.PFRIMMER%40vinci-construction.fr%7C5d0975e6b8e14cdbedd108d62ab958e7%7C9873183240da45469203f68390800051%7C0%7C0%7C636743372879773692&amp;sdata=ZFFhEYTLQtXEKzht1JjdC%2BPkSxb44PiQMA5q4U2X3k4%3D&amp;reserved=0" TargetMode="External"/><Relationship Id="rId2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6-A0&amp;data=02%7C01%7CSabrina.PFRIMMER%40vinci-construction.fr%7Cd0c071d7578d46128fe708d628667f0f%7C9873183240da45469203f68390800051%7C0%7C0%7C636740818015564047&amp;sdata=TO76BH8WBkOOcVUUdXnRvgvzwHWFE1oC2cGLju7mpiU%3D&amp;reserved=0" TargetMode="External"/><Relationship Id="rId4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4-A0&amp;data=02%7C01%7CSabrina.PFRIMMER%40vinci-construction.fr%7C2ad85c16d1d74c7782fc08d62f72274a%7C9873183240da45469203f68390800051%7C0%7C0%7C636748564668306320&amp;sdata=PCpw%2BwdiYzskuTDaMUgCYiyVsBPBY8Nu%2F8UXgql0IQA%3D&amp;reserved=0" TargetMode="External"/><Relationship Id="rId4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A0&amp;data=02%7C01%7CSabrina.PFRIMMER%40vinci-construction.fr%7C63021aef9cd34917edef08d6335fac08%7C9873183240da45469203f68390800051%7C0%7C0%7C636752883327793049&amp;sdata=OasnUrKCDg4EgBqlL%2FTiJNZk3gNahHqXQjszss3Kljc%3D&amp;reserved=0" TargetMode="External"/><Relationship Id="rId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4-A1&amp;data=02%7C01%7CSabrina.PFRIMMER%40vinci-construction.fr%7C7c552710f1cf4856977d08d60e561dee%7C9873183240da45469203f68390800051%7C0%7C0%7C636712160363022147&amp;sdata=BKoFKRU6OvdTzZF4WRCKpKNeA%2Ft33%2B6mUHuCA30zDFA%3D&amp;reserved=0" TargetMode="External"/><Relationship Id="rId1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8-A0&amp;data=02%7C01%7CSabrina.PFRIMMER%40vinci-construction.fr%7Cf65022efcd714da88fa708d6195de345%7C9873183240da45469203f68390800051%7C0%7C0%7C636724288365557841&amp;sdata=ubWUduBFgE2oA2zPFOCG1tZ6httA9SkNnrolgZvcRwA%3D&amp;reserved=0" TargetMode="External"/><Relationship Id="rId2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3-A0&amp;data=02%7C01%7CSabrina.PFRIMMER%40vinci-construction.fr%7C35c100804eb244dab88108d628674a09%7C9873183240da45469203f68390800051%7C0%7C0%7C636740821419564709&amp;sdata=Q88p90Lu6iAvlgqWkyJWG0h04IMfLfuttoRWi3MjtCY%3D&amp;reserved=0" TargetMode="External"/><Relationship Id="rId3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9-B1&amp;data=02%7C01%7CSabrina.PFRIMMER%40vinci-construction.fr%7Cf7777e1dbcce41036b2c08d62867df68%7C9873183240da45469203f68390800051%7C0%7C0%7C636740823924857922&amp;sdata=RER6QdROs6jYQYDIfFuYh9XjZJE%2BEkvSHKjnyjW0fvw%3D&amp;reserved=0" TargetMode="External"/><Relationship Id="rId3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3-A0&amp;data=02%7C01%7CSabrina.PFRIMMER%40vinci-construction.fr%7Ca9f40de7dfb547d5276908d6293d0d85%7C9873183240da45469203f68390800051%7C0%7C0%7C636741739524133217&amp;sdata=tDtgBHrNhhGpmRvdpIZfLOuJfgGNxGOw0PBvQMa6U9o%3D&amp;reserved=0" TargetMode="External"/><Relationship Id="rId3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A0&amp;data=02%7C01%7CSabrina.PFRIMMER%40vinci-construction.fr%7Cbabbf12226f44fc7541d08d62aaa2141%7C9873183240da45469203f68390800051%7C0%7C0%7C636743307523641373&amp;sdata=Jlz6YawWj7ez%2B0ljeenoS6%2BInDbD4jJONVd%2FJjFVK4s%3D&amp;reserved=0" TargetMode="External"/><Relationship Id="rId5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2-A0&amp;data=02%7C01%7CSabrina.PFRIMMER%40vinci-construction.fr%7Cf7f855485c4b4fa0531d08d633ffe8cf%7C9873183240da45469203f68390800051%7C0%7C0%7C636753571556528535&amp;sdata=qLE22u11EA80Hu8NCfp%2F00XlwDpdhfcM6u59sgQ%2BSdo%3D&amp;reserved=0" TargetMode="External"/><Relationship Id="rId5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9-A0&amp;data=02%7C01%7CSabrina.PFRIMMER%40vinci-construction.fr%7Cf99fbfcd97174fced14208d635bc22b4%7C9873183240da45469203f68390800051%7C0%7C0%7C636755479485407627&amp;sdata=EVlcSbvdDtu2eZV6Sxt7rKRt%2BeteCkAxl6M59clSk6I%3D&amp;reserved=0" TargetMode="External"/><Relationship Id="rId6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1-A0&amp;data=02%7C01%7CSabrina.PFRIMMER%40vinci-construction.fr%7C3d188a1ea39c46eff23908d63a86eca4%7C9873183240da45469203f68390800051%7C0%7C0%7C636760748498148209&amp;sdata=WwWoMd1HDOBE00jTExsRV4ysMKA%2FsNVIN1V%2FgfWIG%2FU%3D&amp;reserved=0" TargetMode="External"/><Relationship Id="rId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3-A0&amp;data=02%7C01%7CSabrina.PFRIMMER%40vinci-construction.fr%7Cd6e4cef1c23844749ca608d61275e343%7C9873183240da45469203f68390800051%7C0%7C0%7C636716694864277173&amp;sdata=ICyP854sWGJEOxgcynVWRHjfMhEVXq%2Bp8Hynks6QeH0%3D&amp;reserved=0" TargetMode="External"/><Relationship Id="rId1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1600-A1&amp;data=02%7C01%7CSabrina.PFRIMMER%40vinci-construction.fr%7C2d97e59748994fff075108d6195f4f39%7C9873183240da45469203f68390800051%7C0%7C0%7C636724294475425193&amp;sdata=REnMrhbOd4KbawGzp8%2B8QbSauKih0xe%2Bm1P40SEnHZU%3D&amp;reserved=0" TargetMode="External"/><Relationship Id="rId1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0-A1&amp;data=02%7C01%7CSabrina.PFRIMMER%40vinci-construction.fr%7C1d4e618c8e724c456a5f08d61fc3cbda%7C9873183240da45469203f68390800051%7C0%7C0%7C636731323126685612&amp;sdata=Bw3l1V9yS%2BCjD1nM0PJ3N%2FbmT9NQ%2BP4%2FBlHi56DamyE%3D&amp;reserved=0" TargetMode="External"/><Relationship Id="rId2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2-A0&amp;data=02%7C01%7CSabrina.PFRIMMER%40vinci-construction.fr%7Cde4ccdb0388f4b30025908d6237de593%7C9873183240da45469203f68390800051%7C0%7C0%7C636735420957564439&amp;sdata=ZzoGOEfHtpS781HFlQzP%2FzYP7Ev8OSRy8NLQDuTKYro%3D&amp;reserved=0" TargetMode="External"/><Relationship Id="rId4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9-B0&amp;data=02%7C01%7CSabrina.PFRIMMER%40vinci-construction.fr%7C9ffcb1c9f8aa4ffd082a08d62db58a38%7C9873183240da45469203f68390800051%7C0%7C0%7C636746655058785028&amp;sdata=Nq3ztwGf3H5xTWjyhRiXRvnzQav1ggRpxayS10gBUfM%3D&amp;reserved=0" TargetMode="External"/><Relationship Id="rId5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0-A0&amp;data=02%7C01%7CSabrina.PFRIMMER%40vinci-construction.fr%7C15116e4fa4b64e7c395108d63a6b5504%7C9873183240da45469203f68390800051%7C0%7C0%7C636760630001798417&amp;sdata=TKpqIj6xYL89fjXdu5KVMT5dN49NAL5bGMrV2m31rLw%3D&amp;reserved=0" TargetMode="External"/><Relationship Id="rId2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9-C0&amp;data=02%7C01%7CSabrina.PFRIMMER%40vinci-construction.fr%7C0d9f10d64caf477bd14508d625194aae%7C9873183240da45469203f68390800051%7C0%7C0%7C636737187888364840&amp;sdata=9v%2B7RRnnSPXYHsSK3WAOnabv1r1nZMKNT47jcbI3cXE%3D&amp;reserved=0" TargetMode="External"/><Relationship Id="rId4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4-A0&amp;data=02%7C01%7CSabrina.PFRIMMER%40vinci-construction.fr%7C2ea46a2422f640a36ebc08d62f735570%7C9873183240da45469203f68390800051%7C0%7C0%7C636748569735123232&amp;sdata=NZcx3PPke%2FTfXb%2BzerjAVEZxpOLTjZ%2FkBHqNHBFA%2BCU%3D&amp;reserved=0" TargetMode="External"/><Relationship Id="rId4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7-A2&amp;data=02%7C01%7CSabrina.PFRIMMER%40vinci-construction.fr%7Cb5ebfa5121074f2ad28208d633f92917%7C9873183240da45469203f68390800051%7C0%7C0%7C636753542571201950&amp;sdata=YnSD139YVEb%2BZTGM2qTK5HGh7zMRHUVKjO1mdSm6aX0%3D&amp;reserved=0" TargetMode="External"/><Relationship Id="rId6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7-B0&amp;data=02%7C01%7CSabrina.PFRIMMER%40vinci-construction.fr%7C2c4c7abbeb524ff5198108d63a88b1c0%7C9873183240da45469203f68390800051%7C0%7C0%7C636760756099603546&amp;sdata=Hop6L4EOIkawpwqBYpuOWoa5sofQ9NqqI6Njs3BpcY8%3D&amp;reserved=0" TargetMode="External"/><Relationship Id="rId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3-A1&amp;data=02%7C01%7CSabrina.PFRIMMER%40vinci-construction.fr%7C2974050cf78b44bbe3ab08d60e433188%7C9873183240da45469203f68390800051%7C0%7C0%7C636712079091564983&amp;sdata=I2lQHvzCVIeow3e8keoWi3mivOA8Ys0w%2F6zsKDVtpTY%3D&amp;reserved=0" TargetMode="External"/><Relationship Id="rId1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1-A0&amp;data=02%7C01%7CSabrina.PFRIMMER%40vinci-construction.fr%7Cc010ad04fbfa487786a208d60f3a0414%7C9873183240da45469203f68390800051%7C0%7C0%7C636713139183050879&amp;sdata=hbkiKD6%2F4qse0sMxaOC6AfGhjUtFir3kSxL6cJLhIPg%3D&amp;reserved=0" TargetMode="External"/><Relationship Id="rId3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7-A0&amp;data=02%7C01%7CSabrina.PFRIMMER%40vinci-construction.fr%7Cdf1cde7be89f40756fd108d6286842a1%7C9873183240da45469203f68390800051%7C0%7C0%7C636740825585376692&amp;sdata=iwe5TlHZAv9cY7Rfe5FzZGQUKpddTAi9yzUoFSlj1uk%3D&amp;reserved=0" TargetMode="External"/><Relationship Id="rId3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6-A0&amp;data=02%7C01%7CSabrina.PFRIMMER%40vinci-construction.fr%7C797c634794874a55b4ab08d6293d8f1d%7C9873183240da45469203f68390800051%7C0%7C0%7C636741741709260534&amp;sdata=93lEIWVo7H%2FdwiYDJAQQ%2BIt%2FJIX4R4XE%2Fe3OHxkCgec%3D&amp;reserved=0" TargetMode="External"/><Relationship Id="rId5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3-A0&amp;data=02%7C01%7CSabrina.PFRIMMER%40vinci-construction.fr%7Ceb26c010e31044aba74208d6343c9c59%7C9873183240da45469203f68390800051%7C0%7C0%7C636753832265190055&amp;sdata=lkl2VAEFrBHLs9845F6amGoSNsW2CqZ7hIIusEek%2FGY%3D&amp;reserved=0" TargetMode="External"/><Relationship Id="rId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1-B0&amp;data=02%7C01%7CSabrina.PFRIMMER%40vinci-construction.fr%7C9e5a9e31f19844d82d4d08d60ce29ca3%7C9873183240da45469203f68390800051%7C0%7C0%7C636710564757590852&amp;sdata=HHo8WjsAmBl63q%2F440q44HWg9MSv6a3Zw7CmXyEo6CM%3D&amp;reserved=0" TargetMode="External"/><Relationship Id="rId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DEN01-B0&amp;data=02%7C01%7CSabrina.PFRIMMER%40vinci-construction.fr%7C44dd0c9ede734b79b75c08d611b58109%7C9873183240da45469203f68390800051%7C0%7C0%7C636715868587527107&amp;sdata=0GDxjus7oZlQNRlL7D2cmpOB3kEHZ%2BXiDTUOjojv6QI%3D&amp;reserved=0" TargetMode="External"/><Relationship Id="rId1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220-A0&amp;data=02%7C01%7CSabrina.PFRIMMER%40vinci-construction.fr%7C18704a8479a1407e48f008d61dfbee35%7C9873183240da45469203f68390800051%7C0%7C0%7C636729365202453423&amp;sdata=x5E5FDbgep3G4OBnWoJDquJF1HtDdHnRAO%2F06wduBBQ%3D&amp;reserved=0" TargetMode="External"/><Relationship Id="rId2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6-A0&amp;data=02%7C01%7CSabrina.PFRIMMER%40vinci-construction.fr%7Ca680fec4e08b4b29c2ba08d623abbf8a%7C9873183240da45469203f68390800051%7C0%7C0%7C636735617890200919&amp;sdata=ABE1fI5kKRXVsqGJWnfLRb40eH6DQ89nquFcsedTVoU%3D&amp;reserved=0" TargetMode="External"/><Relationship Id="rId3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B7-AF008-B0&amp;data=02%7C01%7CSabrina.PFRIMMER%40vinci-construction.fr%7C2c91bdc1c05a4ce660bb08d62ab89b72%7C9873183240da45469203f68390800051%7C0%7C0%7C636743369704703253&amp;sdata=bLC7S1vuFVaX%2FW8JcU%2FaEc%2B%2FQxl%2B7ad8UINOqTppf6M%3D&amp;reserved=0" TargetMode="External"/><Relationship Id="rId5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3-A0&amp;data=02%7C01%7CSabrina.PFRIMMER%40vinci-construction.fr%7C5232cef884004bddb46608d635c19b0c%7C9873183240da45469203f68390800051%7C0%7C0%7C636755502973597185&amp;sdata=fU1mgt%2BxDMxaqNRnoEzbhPd7gkXVpOPTdipUIqZRizw%3D&amp;reserved=0" TargetMode="External"/><Relationship Id="rId2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B0&amp;data=02%7C01%7CSabrina.PFRIMMER%40vinci-construction.fr%7Cddf20db943f947bf299608d62525c0ba%7C9873183240da45469203f68390800051%7C0%7C0%7C636737241406934690&amp;sdata=29v8AXICrxhUKGUTBOMvdq6BAl5pb%2BkH5Jh4goJvVrE%3D&amp;reserved=0" TargetMode="External"/><Relationship Id="rId4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3-A0&amp;data=02%7C01%7CSabrina.PFRIMMER%40vinci-construction.fr%7C3884c1977197468523c108d62e00a167%7C9873183240da45469203f68390800051%7C0%7C0%7C636746977691855888&amp;sdata=ZEcuJeRoHZqv2BVQBXfxBA6U2h5lrOfRiUb5UXnzYDg%3D&amp;reserved=0" TargetMode="External"/><Relationship Id="rId4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1-B0&amp;data=02%7C01%7CSabrina.PFRIMMER%40vinci-construction.fr%7C9da524158761483c1fc208d62f836aa6%7C9873183240da45469203f68390800051%7C0%7C0%7C636748638807926936&amp;sdata=xejOgezWEk%2B6OUhtt2fSsByaSbqBJwghD41S5vuzPsY%3D&amp;reserved=0" TargetMode="External"/><Relationship Id="rId6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6-A0&amp;data=02%7C01%7CSabrina.PFRIMMER%40vinci-construction.fr%7C7f88de15008b4d61a0a408d63b0d777d%7C9873183240da45469203f68390800051%7C0%7C0%7C636761326356139871&amp;sdata=HT48oF679cw8nFRo8Ip2Nd0netPPZLSQjTeIOiFIttU%3D&amp;reserved=0" TargetMode="External"/><Relationship Id="rId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0-A1&amp;data=02%7C01%7CSabrina.PFRIMMER%40vinci-construction.fr%7C63650258bd1b4d86ea6c08d60e42e232%7C9873183240da45469203f68390800051%7C0%7C0%7C636712077759354357&amp;sdata=xHMPsTuITTtpGmNaie2kMuCugnx0wdWoIUhB1zMB0Ko%3D&amp;reserved=0" TargetMode="External"/><Relationship Id="rId1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1-A0&amp;data=02%7C01%7CSabrina.PFRIMMER%40vinci-construction.fr%7C91163eaf7a02486705d108d60d004a11%7C9873183240da45469203f68390800051%7C0%7C0%7C636710692221127784&amp;sdata=YVmTe1WAKXaAv8FIHNWVHr7kNMe%2BsXIMMfOi4Gt6rL4%3D&amp;reserved=0" TargetMode="External"/><Relationship Id="rId2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C0&amp;data=02%7C01%7CSabrina.PFRIMMER%40vinci-construction.fr%7Cce34512eff854a833a1308d62527377a%7C9873183240da45469203f68390800051%7C0%7C0%7C636737247691739182&amp;sdata=GZFO9TIo7vyp4mVeKWDfXnsvfTErzAda8VpwzEn4jfQ%3D&amp;reserved=0" TargetMode="External"/><Relationship Id="rId3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3-A0&amp;data=02%7C01%7CSabrina.PFRIMMER%40vinci-construction.fr%7Cbf85f78da49c4f8386a308d6286d21db%7C9873183240da45469203f68390800051%7C0%7C0%7C636740846518830981&amp;sdata=58h6i9kg4Q001iPE7bJovIvxzkvSabJRlKJbAwwk%2F0w%3D&amp;reserved=0" TargetMode="External"/><Relationship Id="rId5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0-B0&amp;data=02%7C01%7CSabrina.PFRIMMER%40vinci-construction.fr%7C3ea7c69faac7476a2adb08d634c87a56%7C9873183240da45469203f68390800051%7C0%7C0%7C636754432978195623&amp;sdata=228AkXA4Dxha7fkMJZRqbPDXAiADNPMHF9RJlfp0zZM%3D&amp;reserved=0" TargetMode="External"/><Relationship Id="rId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A1&amp;data=02%7C01%7CSabrina.PFRIMMER%40vinci-construction.fr%7Cd9a2df9e5c81464787fe08d616f1e0c3%7C9873183240da45469203f68390800051%7C0%7C0%7C636721625462515749&amp;sdata=JcuXWbkMxPWPDncwqsrJqJ7JEnhYZ5FK5DiHOvMhOrU%3D&amp;reserved=0" TargetMode="External"/><Relationship Id="rId1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A0&amp;data=02%7C01%7CSabrina.PFRIMMER%40vinci-construction.fr%7C31b5862b43004532c63308d6187a1014%7C9873183240da45469203f68390800051%7C0%7C0%7C636723309868794612&amp;sdata=BiaVB7XVVfEMBfBCDxxX2tGzetTQzo0OknKeTvXqQuo%3D&amp;reserved=0" TargetMode="External"/><Relationship Id="rId3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C0&amp;data=02%7C01%7CSabrina.PFRIMMER%40vinci-construction.fr%7Cb19129080b2642b7956408d6293f78e1%7C9873183240da45469203f68390800051%7C0%7C0%7C636741749916959114&amp;sdata=2Tvi9MNtzVGSorc1wwKi4sGz1YNR1IAStORgluBPKGo%3D&amp;reserved=0" TargetMode="External"/><Relationship Id="rId5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3-A0&amp;data=02%7C01%7CSabrina.PFRIMMER%40vinci-construction.fr%7Cf6950e0032cc4c6e5bb808d635c22aac%7C9873183240da45469203f68390800051%7C0%7C0%7C636755505387233136&amp;sdata=cFu1wJk4g%2Bq%2B8nwtCRwHW7lPnZ8DDMuLW8P4qrNouVU%3D&amp;reserved=0" TargetMode="External"/><Relationship Id="rId1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0-A1&amp;data=02%7C01%7CSabrina.PFRIMMER%40vinci-construction.fr%7Cb0c390d343794b79796b08d61e04c70a%7C9873183240da45469203f68390800051%7C0%7C0%7C636729403212424225&amp;sdata=sbYoEPkZGjnwe0RiABqBiK2V7yOIoIucshz1RiuVDpU%3D&amp;reserved=0" TargetMode="External"/><Relationship Id="rId2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1-A0&amp;data=02%7C01%7CSabrina.PFRIMMER%40vinci-construction.fr%7C979d220e90e54f3e619208d62478ced8%7C9873183240da45469203f68390800051%7C0%7C0%7C636736498614877561&amp;sdata=Lsirkrt3vy%2FVe8pJb6Ehhr3VDh2b%2BHev8PZXaM1rUlY%3D&amp;reserved=0" TargetMode="External"/><Relationship Id="rId4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3-A1&amp;data=02%7C01%7CSabrina.PFRIMMER%40vinci-construction.fr%7C38c4a3f36a9043a170dd08d62e7e724e%7C9873183240da45469203f68390800051%7C0%7C0%7C636747517949580861&amp;sdata=nQFBCq%2BA2SK1hvh3R8pYSzoNC18eRLJI2yrbqlUQpOE%3D&amp;reserved=0" TargetMode="External"/><Relationship Id="rId4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TargetMode="External"/><Relationship Id="rId6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B0&amp;data=02%7C01%7CSabrina.PFRIMMER%40vinci-construction.fr%7C71980c6fb4414b2a9c2408d63a84939c%7C9873183240da45469203f68390800051%7C0%7C0%7C636760738421330558&amp;sdata=zlJVQWLYpQ6eByPd%2FYhTlMwt%2FU5qMwM%2BOmxB50yXTcE%3D&amp;reserved=0" TargetMode="External"/><Relationship Id="rId6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B0&amp;data=02%7C01%7CSabrina.PFRIMMER%40vinci-construction.fr%7C67190590dea544db5bec08d63e3cf935%7C9873183240da45469203f68390800051%7C0%7C0%7C636764828930501877&amp;sdata=%2BJR5Qwmknm7ztiVY4MYwjzq3gJHVG%2Fl8OVjhvkbH%2Frg%3D&amp;reserved=0" TargetMode="External"/><Relationship Id="rId2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8-A0&amp;data=02%7C01%7CSabrina.PFRIMMER%40vinci-construction.fr%7Cd0c071d7578d46128fe708d628667f0f%7C9873183240da45469203f68390800051%7C0%7C0%7C636740818015584065&amp;sdata=E0QUSnLf7DXThcvgyFWAkvF7hK%2BLmX2ZPyqfZW5%2Fa3U%3D&amp;reserved=0" TargetMode="External"/><Relationship Id="rId3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8-B0&amp;data=02%7C01%7CSabrina.PFRIMMER%40vinci-construction.fr%7C30bd74d030bf4e5bc5eb08d62878b235%7C9873183240da45469203f68390800051%7C0%7C0%7C636740896182159783&amp;sdata=R9VBPTEYTTRKzCo1yBdefPCV7bNjZL%2B2YAjMo8MsfEo%3D&amp;reserved=0" TargetMode="External"/><Relationship Id="rId5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1-A0&amp;data=02%7C01%7CSabrina.PFRIMMER%40vinci-construction.fr%7Cc58415d649864ecbf0ad08d633fe8145%7C9873183240da45469203f68390800051%7C0%7C0%7C636753565513728464&amp;sdata=cRxkCn3XnsydqoLtnvL99zn3TAo6seTLrH1yThCXwB0%3D&amp;reserved=0" TargetMode="External"/><Relationship Id="rId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3-B0&amp;data=02%7C01%7CSabrina.PFRIMMER%40vinci-construction.fr%7Cb016f6df4644457fc82308d60d81a7e2%7C9873183240da45469203f68390800051%7C0%7C0%7C636711247850649648&amp;sdata=i%2B2XEOJ0nboDw0x%2Byk17cxsIpk8LvrUdWpbWXg%2BFWSE%3D&amp;reserved=0" TargetMode="External"/><Relationship Id="rId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0-A0&amp;data=02%7C01%7CSabrina.PFRIMMER%40vinci-construction.fr%7C75bce97625584155ab6408d61498cc27%7C9873183240da45469203f68390800051%7C0%7C0%7C636719043831014020&amp;sdata=EAgc6sgVbbhLD30v7qJDquSPQN81%2F9ZBvfDbMuf2tPM%3D&amp;reserved=0" TargetMode="External"/><Relationship Id="rId1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6-A0&amp;data=02%7C01%7CSabrina.PFRIMMER%40vinci-construction.fr%7Cf65022efcd714da88fa708d6195de345%7C9873183240da45469203f68390800051%7C0%7C0%7C636724288365537826&amp;sdata=V5HIfKrdw0UVS7h3WSGkxpmhhrDlEDhrdXpENzEnNB4%3D&amp;reserved=0" TargetMode="External"/><Relationship Id="rId3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3-A0&amp;data=02%7C01%7CSabrina.PFRIMMER%40vinci-construction.fr%7Cbc1536befa4f4418ae4308d62aa63508%7C9873183240da45469203f68390800051%7C0%7C0%7C636743290677477806&amp;sdata=B%2FvVY3P5dWCyNoT%2BGxL5ShjGaq5K5AnVYjP0vpYzIwc%3D&amp;reserved=0" TargetMode="External"/><Relationship Id="rId5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B0&amp;data=02%7C01%7CSabrina.PFRIMMER%40vinci-construction.fr%7C231903866900419e8b0308d634ff4c1c%7C9873183240da45469203f68390800051%7C0%7C0%7C636754668428045064&amp;sdata=SpEhigewH%2BAO%2FXS38%2B%2BNpRJmu6W48CuJ6YrvYI7Mc%2F0%3D&amp;reserved=0" TargetMode="External"/><Relationship Id="rId5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00009-C0&amp;data=02%7C01%7CSabrina.PFRIMMER%40vinci-construction.fr%7C134ea429f0df45a8ccd008d638b0baeb%7C9873183240da45469203f68390800051%7C0%7C0%7C636758729041005334&amp;sdata=bfF2whk0hLMrxXoRCbGzFdP2NxrolG2BPGlzSnXZy0g%3D&amp;reserved=0" TargetMode="External"/><Relationship Id="rId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A0&amp;data=02%7C01%7CSabrina.PFRIMMER%40vinci-construction.fr%7C0670a67eb26842a0e85308d60f0e73df%7C9873183240da45469203f68390800051%7C0%7C0%7C636712952088209366&amp;sdata=4B8zcJz9Rc8gg%2BbCsbzfw%2BafiUOV1FgGUnhZo%2F7HORM%3D&amp;reserved=0" TargetMode="External"/><Relationship Id="rId1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3-A1&amp;data=02%7C01%7CSabrina.PFRIMMER%40vinci-construction.fr%7Cd1476ec672b14d3923f708d61fbd0ce5%7C9873183240da45469203f68390800051%7C0%7C0%7C636731294155543757&amp;sdata=HXc7QhfnwmBFFvtaiaA1CyxLghAySN%2BZFfSBCvQosTM%3D&amp;reserved=0" TargetMode="External"/><Relationship Id="rId2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1-A0&amp;data=02%7C01%7CSabrina.PFRIMMER%40vinci-construction.fr%7C5c2436ce3d2e49a8841e08d625118ce9%7C9873183240da45469203f68390800051%7C0%7C0%7C636737154642467996&amp;sdata=KLyDwGNd52Y5iYXSSoWLt2pRSzaytVfrxiKF0v1MXR0%3D&amp;reserved=0" TargetMode="External"/><Relationship Id="rId3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2ac5f765c1f741755b7008d62aaaa164%7C9873183240da45469203f68390800051%7C0%7C0%7C636743309668538522&amp;sdata=yfSd7FJ2tf71ZvpDnDP2NnqC1jcf1Rrs48SHorgWFTk%3D&amp;reserved=0" TargetMode="External"/><Relationship Id="rId4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4-A0&amp;data=02%7C01%7CSabrina.PFRIMMER%40vinci-construction.fr%7C5d0975e6b8e14cdbedd108d62ab958e7%7C9873183240da45469203f68390800051%7C0%7C0%7C636743372879793701&amp;sdata=dmB2hpneJsLsOtx9y%2BU00vd8XGAdioD2IX%2BGIOlXxrw%3D&amp;reserved=0" TargetMode="External"/><Relationship Id="rId4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2-A0&amp;data=02%7C01%7CSabrina.PFRIMMER%40vinci-construction.fr%7C207ba2f395d8419391f608d62f727cb8%7C9873183240da45469203f68390800051%7C0%7C0%7C636748566102506485&amp;sdata=jSjIL2%2BxMnKLtId%2FSH4AVIPld6k8QXLS1uZ3rqHxChs%3D&amp;reserved=0" TargetMode="External"/><Relationship Id="rId6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3-A1&amp;data=02%7C01%7CSabrina.PFRIMMER%40vinci-construction.fr%7C6cb864761b184ec55c9408d63a875c11%7C9873183240da45469203f68390800051%7C0%7C0%7C636760750374107339&amp;sdata=eo1MTUUbpaK0rV0vcT8V4XULNxO0Lzpyt6CCnUs0FVM%3D&amp;reserved=0" TargetMode="External"/><Relationship Id="rId2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01-C0&amp;data=02%7C01%7CSabrina.PFRIMMER%40vinci-construction.fr%7Cf29c6e1a9f9f4cc8c3b308d625195a58%7C9873183240da45469203f68390800051%7C0%7C0%7C636737188153475650&amp;sdata=stjjuj%2BqvhS3KglVR%2BD3XOZ9f1Gae%2FxCvE4641vA4Os%3D&amp;reserved=0" TargetMode="External"/><Relationship Id="rId2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6-A0&amp;data=02%7C01%7CSabrina.PFRIMMER%40vinci-construction.fr%7C35c100804eb244dab88108d628674a09%7C9873183240da45469203f68390800051%7C0%7C0%7C636740821419564709&amp;sdata=hVnp%2BGmVKhWlYxOGhwSXIq8RsJ0HTJez2%2BMfDfC%2F0q4%3D&amp;reserved=0" TargetMode="External"/><Relationship Id="rId3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3-A0&amp;data=02%7C01%7CSabrina.PFRIMMER%40vinci-construction.fr%7Cc7c867caffbb41cfcaab08d62868149e%7C9873183240da45469203f68390800051%7C0%7C0%7C636740824824482015&amp;sdata=cKvNiRpOoO5HdnOEUVL%2B3LLDzdZtMG4no1dbOPPalp0%3D&amp;reserved=0" TargetMode="External"/><Relationship Id="rId4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7-A0&amp;data=02%7C01%7CSabrina.PFRIMMER%40vinci-construction.fr%7C5bbb48cd11414a20ec0408d6336007e7%7C9873183240da45469203f68390800051%7C0%7C0%7C636752884869049016&amp;sdata=A7Pw29JbjfjDFlTjmMGm8hsaxBadltPAcdAFjD06neM%3D&amp;reserved=0" TargetMode="External"/><Relationship Id="rId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A1&amp;data=02%7C01%7CSabrina.PFRIMMER%40vinci-construction.fr%7C98cb604c77fb44cdf7eb08d60e561533%7C9873183240da45469203f68390800051%7C0%7C0%7C636712160215576238&amp;sdata=8aqh566RhX9wmW958REKVe6EYRlenTgcA7Wd%2BIjXvv0%3D&amp;reserved=0" TargetMode="External"/><Relationship Id="rId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55f89df6f1104c605be208d612743523%7C9873183240da45469203f68390800051%7C0%7C0%7C636716687648805177&amp;sdata=uHZtRMjEbmi%2FjL4dGOZSfs2WICK3qjQNZzSYFXAiRXI%3D&amp;reserved=0" TargetMode="External"/><Relationship Id="rId1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0-A1&amp;data=02%7C01%7CSabrina.PFRIMMER%40vinci-construction.fr%7C042e9e5f0f5c4bbceda308d60f39f651%7C9873183240da45469203f68390800051%7C0%7C0%7C636713138948456763&amp;sdata=Ru915xUejbzyysbt0s3TBBppfiXXdyzMrD6zFTzgl4I%3D&amp;reserved=0" TargetMode="External"/><Relationship Id="rId3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1-A0&amp;data=02%7C01%7CSabrina.PFRIMMER%40vinci-construction.fr%7C12d84c20e4354de9142f08d6293d5c94%7C9873183240da45469203f68390800051%7C0%7C0%7C636741740854076182&amp;sdata=2LkQlHDIaHYUzvYCDSQAbGG2EiDJ1js7NbJ9Q1bkLBk%3D&amp;reserved=0" TargetMode="External"/><Relationship Id="rId5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4-A0&amp;data=02%7C01%7CSabrina.PFRIMMER%40vinci-construction.fr%7Cf7f855485c4b4fa0531d08d633ffe8cf%7C9873183240da45469203f68390800051%7C0%7C0%7C636753571556548554&amp;sdata=Rn3QdOQegZXJjsF%2Fovj24icd0Z0iDENFmpElBIsSyUk%3D&amp;reserved=0" TargetMode="External"/><Relationship Id="rId5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C0&amp;data=02%7C01%7CSabrina.PFRIMMER%40vinci-construction.fr%7C5ebd69f816d442b15a1e08d635bccde6%7C9873183240da45469203f68390800051%7C0%7C0%7C636755482357482163&amp;sdata=SVEVNE6w1t313Y4j%2FpsgZyvF9SwY%2FRJYnG0%2BNghb6z4%3D&amp;reserved=0" TargetMode="External"/><Relationship Id="rId5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B0&amp;data=02%7C01%7CSabrina.PFRIMMER%40vinci-construction.fr%7C71980c6fb4414b2a9c2408d63a84939c%7C9873183240da45469203f68390800051%7C0%7C0%7C636760738421330558&amp;sdata=jenWd2mPQlgmCcyKIhzLzON0CHi8JSBCWGsvJWGbqC8%3D&amp;reserved=0" TargetMode="External"/><Relationship Id="rId1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7-A0&amp;data=02%7C01%7CSabrina.PFRIMMER%40vinci-construction.fr%7C787ae24a7a3f4c45805508d61a2d465b%7C9873183240da45469203f68390800051%7C0%7C0%7C636725179091044310&amp;sdata=lAWXIgY7MgIvL2hzEYJ9t8%2BqVX6bv083SeyNZj7Jw3c%3D&amp;reserved=0" TargetMode="External"/><Relationship Id="rId1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B0&amp;data=02%7C01%7CSabrina.PFRIMMER%40vinci-construction.fr%7C5367949d26b94c290c2008d61fc4857c%7C9873183240da45469203f68390800051%7C0%7C0%7C636731326243307979&amp;sdata=MtZneQELUrs%2BkTa441oN9myWIuu3t%2FumTS2lWLGa0o4%3D&amp;reserved=0" TargetMode="External"/><Relationship Id="rId2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4-A0&amp;data=02%7C01%7CSabrina.PFRIMMER%40vinci-construction.fr%7Cde4ccdb0388f4b30025908d6237de593%7C9873183240da45469203f68390800051%7C0%7C0%7C636735420957584453&amp;sdata=MC%2FXFtZkzlAmPhsjnvv7lCcb66uLtv08aukovZkWA9o%3D&amp;reserved=0" TargetMode="External"/><Relationship Id="rId4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8-A1&amp;data=02%7C01%7CSabrina.PFRIMMER%40vinci-construction.fr%7C1259c030ed814d5f27b208d62db62fce%7C9873183240da45469203f68390800051%7C0%7C0%7C636746657841745047&amp;sdata=mpKxwyWAje2RXjn74Fap7EN61RfJpKqBPWww4Be%2Br9I%3D&amp;reserved=0" TargetMode="External"/><Relationship Id="rId4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0-A0&amp;data=02%7C01%7CSabrina.PFRIMMER%40vinci-construction.fr%7Cb7b30c9e7fa14ef4475708d62f73c76e%7C9873183240da45469203f68390800051%7C0%7C0%7C636748571644424338&amp;sdata=f3h6i8btxY%2FYD9OPF7I%2BwlrG%2BBna1HXazWB2ZdTwbrQ%3D&amp;reserved=0" TargetMode="External"/><Relationship Id="rId6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B0&amp;data=02%7C01%7CSabrina.PFRIMMER%40vinci-construction.fr%7C3c22077dadb74964e17808d63a8b5a4f%7C9873183240da45469203f68390800051%7C0%7C0%7C636760767522897579&amp;sdata=590XwV3IJ406MoOxnAapGU9cPzJFvFtrILEzVHE24HU%3D&amp;reserved=0" TargetMode="External"/><Relationship Id="rId2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0-B0&amp;data=02%7C01%7CSabrina.PFRIMMER%40vinci-construction.fr%7C8c463ef3b76940d92b3e08d625260a37%7C9873183240da45469203f68390800051%7C0%7C0%7C636737242643699720&amp;sdata=yw9dYWZhbM98HvaNZu%2FHHWGY%2BK%2BCiGHRIgvTNeJl1oQ%3D&amp;reserved=0" TargetMode="External"/><Relationship Id="rId4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76-B0&amp;data=02%7C01%7CSabrina.PFRIMMER%40vinci-construction.fr%7C16ed71cd779d47f1f0c408d633fa387e%7C9873183240da45469203f68390800051%7C0%7C0%7C636753547115506975&amp;sdata=vHCTAUZTGWzyoFKvfjHDSayuk%2FbBscfnljSKCzopqNk%3D&amp;reserved=0" TargetMode="External"/><Relationship Id="rId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1-A1&amp;data=02%7C01%7CSabrina.PFRIMMER%40vinci-construction.fr%7C2974050cf78b44bbe3ab08d60e433188%7C9873183240da45469203f68390800051%7C0%7C0%7C636712079091544969&amp;sdata=mxQtBnJpqO7PiuR0wirsahW3WfzhRosbCthQHP4tTB0%3D&amp;reserved=0" TargetMode="External"/><Relationship Id="rId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6-B0&amp;data=02%7C01%7CSabrina.PFRIMMER%40vinci-construction.fr%7Caa6dd9ed88184142bf8708d617e8f3fa%7C9873183240da45469203f68390800051%7C0%7C0%7C636722686626574221&amp;sdata=dKqdSSkpdWd9dawb8Rwzt3KMA5389S8heenQ5L%2BjI8g%3D&amp;reserved=0" TargetMode="External"/><Relationship Id="rId3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1-A0&amp;data=02%7C01%7CSabrina.PFRIMMER%40vinci-construction.fr%7Cab737fe0fa624552992908d6286be290%7C9873183240da45469203f68390800051%7C0%7C0%7C636740841158193309&amp;sdata=ZMztx%2B0JFCTgrPMBbfn6wOXKNt%2BXoI4ifGVx5iE3o5o%3D&amp;reserved=0" TargetMode="External"/><Relationship Id="rId3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8-A0&amp;data=02%7C01%7CSabrina.PFRIMMER%40vinci-construction.fr%7C797c634794874a55b4ab08d6293d8f1d%7C9873183240da45469203f68390800051%7C0%7C0%7C636741741709280539&amp;sdata=3giSHwqJsmZqoso4PNSLeuRtn4zivGzundP%2FaCfTegU%3D&amp;reserved=0" TargetMode="External"/><Relationship Id="rId5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1-A0&amp;data=02%7C01%7CSabrina.PFRIMMER%40vinci-construction.fr%7C72105e44b7ff48d5749708d6343cd79a%7C9873183240da45469203f68390800051%7C0%7C0%7C636753833255870936&amp;sdata=g77xkBFjou2eiy7O4osD1qT%2F5pPQBHQUPSLp%2BBlHa6k%3D&amp;reserved=0" TargetMode="External"/><Relationship Id="rId5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6-A0&amp;data=02%7C01%7CSabrina.PFRIMMER%40vinci-construction.fr%7C5232cef884004bddb46608d635c19b0c%7C9873183240da45469203f68390800051%7C0%7C0%7C636755502973617199&amp;sdata=uqlbFvEfuz6o21ZxisaLO5K5OR36xwXeaaZNYELu%2BPU%3D&amp;reserved=0" TargetMode="External"/><Relationship Id="rId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4-A0&amp;data=02%7C01%7CSabrina.PFRIMMER%40vinci-construction.fr%7Cfaa5090147534191a95808d6116f9be5%7C9873183240da45469203f68390800051%7C0%7C0%7C636715568390117132&amp;sdata=w0BxxNkHysxjw2LQJgGdQ%2B3CTgvhIN9XzY7pcnnXSqg%3D&amp;reserved=0" TargetMode="External"/><Relationship Id="rId1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0&amp;data=02%7C01%7CSabrina.PFRIMMER%40vinci-construction.fr%7C0829c2e807fe4462021308d60ce899ff%7C9873183240da45469203f68390800051%7C0%7C0%7C636710590483909956&amp;sdata=UZt7NzteL1m%2FgSQ28Vv66fHXZZ90TIGmh9gSjDfIGsE%3D&amp;reserved=0" TargetMode="External"/><Relationship Id="rId1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2-A1&amp;data=02%7C01%7CSabrina.PFRIMMER%40vinci-construction.fr%7C16d0c700ed144b88634108d61e015284%7C9873183240da45469203f68390800051%7C0%7C0%7C636729388354052412&amp;sdata=6Uz6IiIQu2TfYbGJ6uifbdOwAwcoKv6Gj8LQO4Hzb%2FM%3D&amp;reserved=0" TargetMode="External"/><Relationship Id="rId2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1-A0&amp;data=02%7C01%7CSabrina.PFRIMMER%40vinci-construction.fr%7C4d5ec00ddd16490ad26008d623abffcd%7C9873183240da45469203f68390800051%7C0%7C0%7C636735618972267150&amp;sdata=zNdSNe1PHY4S9taoRlfVW4TzNZopWNSrbYXmxMuFqLo%3D&amp;reserved=0" TargetMode="External"/><Relationship Id="rId3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1-B0&amp;data=02%7C01%7CSabrina.PFRIMMER%40vinci-construction.fr%7C95c29a81646b4026442008d62a99b24f%7C9873183240da45469203f68390800051%7C0%7C0%7C636743236943792266&amp;sdata=62HUUMWNU4IlttBLRR34Y9Id6iTQmZW24Lmlgz9%2F1RA%3D&amp;reserved=0" TargetMode="External"/><Relationship Id="rId4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20-B0&amp;data=02%7C01%7CSabrina.PFRIMMER%40vinci-construction.fr%7C692fae006ba8467a7b6308d62e00f28b%7C9873183240da45469203f68390800051%7C0%7C0%7C636746978936505600&amp;sdata=q57GxlZ4krOc09b698o0djTnkPjxfmdDzhxz0fu0VQQ%3D&amp;reserved=0" TargetMode="External"/><Relationship Id="rId6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B0&amp;data=02%7C01%7CSabrina.PFRIMMER%40vinci-construction.fr%7C62aabbdc515c43c9f78608d63b11bf78%7C9873183240da45469203f68390800051%7C0%7C0%7C636761344746741171&amp;sdata=uHjkGUoaPMFzFmaaDu3A%2F7Vs6jsNZuAod6TfvtIXMKk%3D&amp;reserved=0" TargetMode="External"/><Relationship Id="rId2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B0&amp;data=02%7C01%7CSabrina.PFRIMMER%40vinci-construction.fr%7Ca67f1955009147c38ffe08d624797649%7C9873183240da45469203f68390800051%7C0%7C0%7C636736501426353642&amp;sdata=RwwK4QcL64WdXpJ10AZxfN5PKyl5RSc6nPlaPPLD1qQ%3D&amp;reserved=0" TargetMode="External"/><Relationship Id="rId4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6-B0&amp;data=02%7C01%7CSabrina.PFRIMMER%40vinci-construction.fr%7C9da524158761483c1fc208d62f836aa6%7C9873183240da45469203f68390800051%7C0%7C0%7C636748638807946950&amp;sdata=RpazWVVVtkeDblco%2FPK6h3M2XMRg2SfiF4lbUOdsx30%3D&amp;reserved=0" TargetMode="External"/><Relationship Id="rId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3-B0&amp;data=02%7C01%7CSabrina.PFRIMMER%40vinci-construction.fr%7C63650258bd1b4d86ea6c08d60e42e232%7C9873183240da45469203f68390800051%7C0%7C0%7C636712077759354357&amp;sdata=WDk3HLrZtPrd9wp6%2FfweWyCwf8ufLVKWXjVLqn2iGfs%3D&amp;reserved=0" TargetMode="External"/><Relationship Id="rId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2-A0&amp;data=02%7C01%7CSabrina.PFRIMMER%40vinci-construction.fr%7C1b66b4c0dd4e45adc10f08d616f16922%7C9873183240da45469203f68390800051%7C0%7C0%7C636721623436233008&amp;sdata=KzUFK%2B35L6XgKnMWzdklJq%2BQ21848W07%2FJwOJyAVz1M%3D&amp;reserved=0" TargetMode="External"/><Relationship Id="rId2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7-A0&amp;data=02%7C01%7CSabrina.PFRIMMER%40vinci-construction.fr%7C63e56afd1f9c4730cfc508d625276893%7C9873183240da45469203f68390800051%7C0%7C0%7C636737248518286163&amp;sdata=kEB09cBNrab7e%2BojGAB23wlbUX5zdcwUMAERPy9%2BmNY%3D&amp;reserved=0" TargetMode="External"/><Relationship Id="rId3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1-A0&amp;data=02%7C01%7CSabrina.PFRIMMER%40vinci-construction.fr%7C7da66e57feed46bd7bb408d62870092a%7C9873183240da45469203f68390800051%7C0%7C0%7C636740858993461865&amp;sdata=isa30d7AYgS3PdkOrr56D6Jt8zv%2FDhXl%2Flrbqk5OnIQ%3D&amp;reserved=0" TargetMode="External"/><Relationship Id="rId5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2-B0&amp;data=02%7C01%7CSabrina.PFRIMMER%40vinci-construction.fr%7C3ea7c69faac7476a2adb08d634c87a56%7C9873183240da45469203f68390800051%7C0%7C0%7C636754432978215642&amp;sdata=lO0jcasEV84h0eCsgg6RUCpYFDvGjrqlyfe%2FbbvIVaM%3D&amp;reserved=0" TargetMode="External"/><Relationship Id="rId5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5-A0&amp;data=02%7C01%7CSabrina.PFRIMMER%40vinci-construction.fr%7Cdbf4a7f54ac64e86d3f308d63827fd95%7C9873183240da45469203f68390800051%7C0%7C0%7C636758141746292528&amp;sdata=fhZC%2FwkFLzIungQP1P%2BaLWHpIrMcynkN3a2pIDSfv8g%3D&amp;reserved=0" TargetMode="External"/><Relationship Id="rId1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5-A0&amp;data=02%7C01%7CSabrina.PFRIMMER%40vinci-construction.fr%7Cee3c5d6fe1e94aab89c308d6187a8aac%7C9873183240da45469203f68390800051%7C0%7C0%7C636723311927094274&amp;sdata=hrBq0AxtYxqqvoC%2FNDiqcoENhEkg4kd%2FpsqsytIuRps%3D&amp;reserved=0" TargetMode="External"/><Relationship Id="rId1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5-A2&amp;data=02%7C01%7CSabrina.PFRIMMER%40vinci-construction.fr%7C5166e21123724a61a31a08d61e04e15e%7C9873183240da45469203f68390800051%7C0%7C0%7C636729403638332791&amp;sdata=kF0nZ9ckPk6kcrI9ONB5KdU3DOVMAivXHKWvUDAWVXg%3D&amp;reserved=0" TargetMode="External"/><Relationship Id="rId3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B1&amp;data=02%7C01%7CSabrina.PFRIMMER%40vinci-construction.fr%7C1881cb2978094e31df9208d62aa6a096%7C9873183240da45469203f68390800051%7C0%7C0%7C636743292483053851&amp;sdata=QaZ4lCj5q5L44Q9%2BQKkp%2FzajuX6WvM1gjLs204MT4DM%3D&amp;reserved=0" TargetMode="External"/><Relationship Id="rId6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1-C0&amp;data=02%7C01%7CSabrina.PFRIMMER%40vinci-construction.fr%7C7320bafda6084592f99b08d63a85355b%7C9873183240da45469203f68390800051%7C0%7C0%7C636760741137600150&amp;sdata=jzZYvKa2qfMNGaHdrtmZIJM8s4aTUN3RfrQfBYrNQB8%3D&amp;reserved=0" TargetMode="External"/><Relationship Id="rId2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1-B1&amp;data=02%7C01%7CSabrina.PFRIMMER%40vinci-construction.fr%7C08edee3c2f664e1adbcb08d62512e745%7C9873183240da45469203f68390800051%7C0%7C0%7C636737160456861473&amp;sdata=Qepgp3qItc%2FdR3%2FOPPDwdtPoYYSu9ncNhBeCuNcnLLU%3D&amp;reserved=0" TargetMode="External"/><Relationship Id="rId4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2-A0&amp;data=02%7C01%7CSabrina.PFRIMMER%40vinci-construction.fr%7C05e8cc5a9b37481f3e2c08d62e7f44fc%7C9873183240da45469203f68390800051%7C0%7C0%7C636747521494006474&amp;sdata=om70SUmD7RTF4Mha1Hl%2Fr19NS85GAuACV3VlsJOMuRM%3D&amp;reserved=0" TargetMode="External"/><Relationship Id="rId4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8-A0&amp;data=02%7C01%7CSabrina.PFRIMMER%40vinci-construction.fr%7Cc2387a0c551d4d6c75ea08d6334dac76%7C9873183240da45469203f68390800051%7C0%7C0%7C636752806029034310&amp;sdata=wXJPGflbBsbrX%2FU4UI%2BInVdMcL2KzJxCvHILnckkg10%3D&amp;reserved=0" TargetMode="External"/><Relationship Id="rId6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5-A0&amp;data=02%7C01%7CSabrina.PFRIMMER%40vinci-construction.fr%7C5eea31b9b45148ba726b08d63e3e4ef7%7C9873183240da45469203f68390800051%7C0%7C0%7C636764834664062058&amp;sdata=7zUFTbpHZiZ9KOjlRkynSk17GImq0ruXvoskYqy4LqI%3D&amp;reserved=0" TargetMode="External"/><Relationship Id="rId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8-A0&amp;data=02%7C01%7CSabrina.PFRIMMER%40vinci-construction.fr%7C095dcf7dfa874a495e9c08d60d7e7ea0%7C9873183240da45469203f68390800051%7C0%7C0%7C636711234274096433&amp;sdata=wpG1gNv%2BhlN%2FdOiMgp5aDI11y9XO2fDOD4BaeR%2BP1xw%3D&amp;reserved=0" TargetMode="External"/><Relationship Id="rId2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3-A0&amp;data=02%7C01%7CSabrina.PFRIMMER%40vinci-construction.fr%7Cee88f06bc7c84ce3563008d62866eba1%7C9873183240da45469203f68390800051%7C0%7C0%7C636740819838446182&amp;sdata=sXuLs1%2B5DnrG%2BYr7os4qNa3UfWnrh9JPa0UOts1Q4q4%3D&amp;reserved=0" TargetMode="External"/><Relationship Id="rId3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0-B0&amp;data=02%7C01%7CSabrina.PFRIMMER%40vinci-construction.fr%7C30bd74d030bf4e5bc5eb08d62878b235%7C9873183240da45469203f68390800051%7C0%7C0%7C636740896182179797&amp;sdata=Mddt%2B72hpV0lj7g%2BF1lhHozr%2FVrFwMbNPrhKNGG5gKg%3D&amp;reserved=0" TargetMode="External"/><Relationship Id="rId4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510-C0&amp;data=02%7C01%7CSabrina.PFRIMMER%40vinci-construction.fr%7Cbd45ef386ff64da6172b08d63367ee54%7C9873183240da45469203f68390800051%7C0%7C0%7C636752918811342086&amp;sdata=n3mzm9cQ85eDrRYyoUILpFR0P65c3Ax8SsOt4iufRLQ%3D&amp;reserved=0" TargetMode="External"/><Relationship Id="rId5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3-A0&amp;data=02%7C01%7CSabrina.PFRIMMER%40vinci-construction.fr%7Cc58415d649864ecbf0ad08d633fe8145%7C9873183240da45469203f68390800051%7C0%7C0%7C636753565513748478&amp;sdata=%2BOSbKTaNP5V7BTqdmc9i9u2Dik%2BT4xOwOH2ACn2KB%2Fc%3D&amp;reserved=0" TargetMode="External"/><Relationship Id="rId5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R004-A2&amp;data=02%7C01%7CSabrina.PFRIMMER%40vinci-construction.fr%7C75f3e19ed1fe4b0532ad08d63501d89b%7C9873183240da45469203f68390800051%7C0%7C0%7C636754679382187396&amp;sdata=U9IlqH%2B45Z%2FEb5lL3ABhyImos2EY8%2FBENy8CMj2BptI%3D&amp;reserved=0" TargetMode="External"/><Relationship Id="rId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ONF01-A1&amp;data=02%7C01%7CSabrina.PFRIMMER%40vinci-construction.fr%7Cc7ea828cf90b477d864908d613d14a9c%7C9873183240da45469203f68390800051%7C0%7C0%7C636718186957129174&amp;sdata=NPzE3uzcgsuoySRILXxvsSNVbiWAdoWMUQhb6ao3nbY%3D&amp;reserved=0" TargetMode="External"/><Relationship Id="rId1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0-A1&amp;data=02%7C01%7CSabrina.PFRIMMER%40vinci-construction.fr%7C1154427c04c44016c1ca08d60f3a7934%7C9873183240da45469203f68390800051%7C0%7C0%7C636713141145898178&amp;sdata=oHk0aR7ZHlKl2xG%2FLqjjjhGSvO4qAce6XdSLD1s2qDo%3D&amp;reserved=0" TargetMode="External"/><Relationship Id="rId1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3-A0&amp;data=02%7C01%7CSabrina.PFRIMMER%40vinci-construction.fr%7Cf65022efcd714da88fa708d6195de345%7C9873183240da45469203f68390800051%7C0%7C0%7C636724288365517812&amp;sdata=myZkIiCAjm%2FKVTZHgfZOGAzAfMU8eaLxLqF4ME%2FN%2FQI%3D&amp;reserved=0" TargetMode="External"/><Relationship Id="rId1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5-B0&amp;data=02%7C01%7CSabrina.PFRIMMER%40vinci-construction.fr%7Cd1476ec672b14d3923f708d61fbd0ce5%7C9873183240da45469203f68390800051%7C0%7C0%7C636731294155563771&amp;sdata=ZeW62%2FIVHXQBMpNFvf58Pi5WLIDXwNnFUPqBpJgpwSw%3D&amp;reserved=0" TargetMode="External"/><Relationship Id="rId3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4-A0&amp;data=02%7C01%7CSabrina.PFRIMMER%40vinci-construction.fr%7C12d84c20e4354de9142f08d6293d5c94%7C9873183240da45469203f68390800051%7C0%7C0%7C636741740854076182&amp;sdata=hlTyaHKViyhOz3%2B8PwGKQ1MPNM0RK40MYN1Xw3CZoyM%3D&amp;reserved=0" TargetMode="External"/><Relationship Id="rId4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C0&amp;data=02%7C01%7CSabrina.PFRIMMER%40vinci-construction.fr%7Cf885c3e5c0e04f2c9b4008d62d25d396%7C9873183240da45469203f68390800051%7C0%7C0%7C636746037816505447&amp;sdata=t7DnkJGan0rMXlAz0PhpLUQ82GKdYMFtUmOUmQv74P0%3D&amp;reserved=0" TargetMode="External"/><Relationship Id="rId5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27-A0&amp;data=02%7C01%7CSabrina.PFRIMMER%40vinci-construction.fr%7C396c91b9d64f46ff731608d638fe1cdc%7C9873183240da45469203f68390800051%7C0%7C0%7C636759061387671479&amp;sdata=E4ODM4qHbKeDRskEM2wwg1a1Hmv3Vib3zJ6mzrx1EHY%3D&amp;reserved=0" TargetMode="External"/><Relationship Id="rId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2-A0&amp;data=02%7C01%7CSabrina.PFRIMMER%40vinci-construction.fr%7Ca98ed7635d68448cd99d08d60f0dbf38%7C9873183240da45469203f68390800051%7C0%7C0%7C636712949057178043&amp;sdata=WwaHW%2FQnvnuB%2FAv%2Bbbagxyps3ySOQdujLiqlIDqsJS8%3D&amp;reserved=0" TargetMode="External"/><Relationship Id="rId2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1-A0&amp;data=02%7C01%7CSabrina.PFRIMMER%40vinci-construction.fr%7Cea3ee8dd2134470a8de108d623812850%7C9873183240da45469203f68390800051%7C0%7C0%7C636735434962541791&amp;sdata=%2Fyqfwjhn6JjpZEMz2Rq32RNijAapMCJdhoBbmfinsYI%3D&amp;reserved=0" TargetMode="External"/><Relationship Id="rId3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2ac5f765c1f741755b7008d62aaaa164%7C9873183240da45469203f68390800051%7C0%7C0%7C636743309668558536&amp;sdata=VsJULutoreYBI%2F78pFpSAXMdgv2nafWLFVgKl5Xrcu0%3D&amp;reserved=0" TargetMode="External"/><Relationship Id="rId4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4-A0&amp;data=02%7C01%7CSabrina.PFRIMMER%40vinci-construction.fr%7C207ba2f395d8419391f608d62f727cb8%7C9873183240da45469203f68390800051%7C0%7C0%7C636748566102526508&amp;sdata=bUWx6sJpGOozWAWpsS7kfsu4ngnuMTTIcUtRLiAAmOk%3D&amp;reserved=0" TargetMode="External"/><Relationship Id="rId6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6-A1&amp;data=02%7C01%7CSabrina.PFRIMMER%40vinci-construction.fr%7C6cb864761b184ec55c9408d63a875c11%7C9873183240da45469203f68390800051%7C0%7C0%7C636760750374127358&amp;sdata=aKE1Jc%2F2LnpMNWOLdO3s3%2BrjKL2dvWNBuhiZKvJ%2FOAs%3D&amp;reserved=0" TargetMode="External"/><Relationship Id="rId2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1-B0&amp;data=02%7C01%7CSabrina.PFRIMMER%40vinci-construction.fr%7Cefe32eced7ac4d5bd0ea08d625196a5a%7C9873183240da45469203f68390800051%7C0%7C0%7C636737188420483527&amp;sdata=2bCDZKTr%2BHu5tloPhUZBoKVspv3ukk%2BZcvbWh96RWEI%3D&amp;reserved=0" TargetMode="External"/><Relationship Id="rId2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8-A0&amp;data=02%7C01%7CSabrina.PFRIMMER%40vinci-construction.fr%7C35c100804eb244dab88108d628674a09%7C9873183240da45469203f68390800051%7C0%7C0%7C636740821419720972&amp;sdata=qyvMh0o8201AnYS4%2Fxic2cTeRsFGNul9Tr9KjHMv3c0%3D&amp;reserved=0" TargetMode="External"/><Relationship Id="rId3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6-A0&amp;data=02%7C01%7CSabrina.PFRIMMER%40vinci-construction.fr%7Cc7c867caffbb41cfcaab08d62868149e%7C9873183240da45469203f68390800051%7C0%7C0%7C636740824824502024&amp;sdata=%2FzRcQL0xvLznwnyme7w5byHyItbLWXBG2iehDtErEsc%3D&amp;reserved=0" TargetMode="External"/><Relationship Id="rId5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06-A0&amp;data=02%7C01%7CSabrina.PFRIMMER%40vinci-construction.fr%7Cc52515b9dd614a832b8108d63428d802%7C9873183240da45469203f68390800051%7C0%7C0%7C636753747362019916&amp;sdata=FYpE7A0qzNldwnsGAQavi7zAkDiPUQbX92Go2vjFACA%3D&amp;reserved=0" TargetMode="External"/><Relationship Id="rId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A1&amp;data=02%7C01%7CSabrina.PFRIMMER%40vinci-construction.fr%7C10fba9cd537b4448728908d60e5612bd%7C9873183240da45469203f68390800051%7C0%7C0%7C636712160177865220&amp;sdata=DQCj5botvKKLzwBQujqDTOQPAhrfI%2F9VIsp5mgutnUE%3D&amp;reserved=0" TargetMode="External"/><Relationship Id="rId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3-A0&amp;data=02%7C01%7CSabrina.PFRIMMER%40vinci-construction.fr%7C544b226d2557488737f908d612335441%7C9873183240da45469203f68390800051%7C0%7C0%7C636716408999527750&amp;sdata=eozdcLqPURfnxNuN5zzybRHW9TnUWX7YNiupGdFFrSo%3D&amp;reserved=0" TargetMode="External"/><Relationship Id="rId1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B0&amp;data=02%7C01%7CSabrina.PFRIMMER%40vinci-construction.fr%7C653141a078544e9cf68708d60f2b1c48%7C9873183240da45469203f68390800051%7C0%7C0%7C636713075157611856&amp;sdata=uvHYBIqm8by2WW7%2F59KdCDvEgRG6w8eiRl4zgA3a%2BDM%3D&amp;reserved=0" TargetMode="External"/><Relationship Id="rId1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5-A0&amp;data=02%7C01%7CSabrina.PFRIMMER%40vinci-construction.fr%7Ce8352a6f93ef4790739008d61a2d3f36%7C9873183240da45469203f68390800051%7C0%7C0%7C636725178967151328&amp;sdata=VhNxiM9vfwqB%2B%2BVV5ITL5EBxJVmWgthjEllMt2JTTkQ%3D&amp;reserved=0" TargetMode="External"/><Relationship Id="rId3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2-A1&amp;data=02%7C01%7CSabrina.PFRIMMER%40vinci-construction.fr%7C14593c5923c04267bc9408d6293e527b%7C9873183240da45469203f68390800051%7C0%7C0%7C636741744986156999&amp;sdata=U249WSOvsquU9wIvNhrm3PFTMX%2FuHui58xbP5ni9eT0%3D&amp;reserved=0" TargetMode="External"/><Relationship Id="rId5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C0&amp;data=02%7C01%7CSabrina.PFRIMMER%40vinci-construction.fr%7C7dc45a5c186847b61df908d635bce8ca%7C9873183240da45469203f68390800051%7C0%7C0%7C636755482808689108&amp;sdata=mbK0j44spJIk%2BGb%2FvP55%2BYl3X6SF3ZUY%2BK25bk%2B7wys%3D&amp;reserved=0" TargetMode="External"/><Relationship Id="rId5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9-A2&amp;data=02%7C01%7CSabrina.PFRIMMER%40vinci-construction.fr%7C71980c6fb4414b2a9c2408d63a84939c%7C9873183240da45469203f68390800051%7C0%7C0%7C636760738421330558&amp;sdata=C%2FrvaOhIkZkyETdZXGugyF%2FCuAZc3HtHBZXpXLhv714%3D&amp;reserved=0" TargetMode="External"/><Relationship Id="rId1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3-A1&amp;data=02%7C01%7CSabrina.PFRIMMER%40vinci-construction.fr%7C15c1e3fd25cf4360c86a08d61fc4ffcf%7C9873183240da45469203f68390800051%7C0%7C0%7C636731328305782574&amp;sdata=d04yosuH5DVVN0wopfuA9Ev3SMuI7sBgmOWx%2B8Xsa2o%3D&amp;reserved=0" TargetMode="External"/><Relationship Id="rId4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B0&amp;data=02%7C01%7CSabrina.PFRIMMER%40vinci-construction.fr%7C27a9fd415c01467bce5408d62dbccc7c%7C9873183240da45469203f68390800051%7C0%7C0%7C636746686241471835&amp;sdata=9vnEYrLj%2Bzq4FQgzYDssezE7RANy%2BkjqjIpuTWLH9fw%3D&amp;reserved=0" TargetMode="External"/><Relationship Id="rId4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0-A0&amp;data=02%7C01%7CSabrina.PFRIMMER%40vinci-construction.fr%7C51214a9edf9e42b9cdd508d62f82662e%7C9873183240da45469203f68390800051%7C0%7C0%7C636748634433108174&amp;sdata=9LfrahBXELnM3WLDNDOV2hr7UD6wUx7wAa7Z4OrIjHc%3D&amp;reserved=0" TargetMode="External"/><Relationship Id="rId6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B0&amp;data=02%7C01%7CSabrina.PFRIMMER%40vinci-construction.fr%7C9c200cdb8e1d49775c9a08d63b0c0d92%7C9873183240da45469203f68390800051%7C0%7C0%7C636761320283922976&amp;sdata=nk6DkyBh1Y7wPrtnG6lm6m9%2B6o0xQJanwZDqC2vPeVA%3D&amp;reserved=0" TargetMode="External"/><Relationship Id="rId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06-A6&amp;data=02%7C01%7CSabrina.PFRIMMER%40vinci-construction.fr%7C63650258bd1b4d86ea6c08d60e42e232%7C9873183240da45469203f68390800051%7C0%7C0%7C636712077759510615&amp;sdata=IwFt4UOQN7FSZNAlSu9xz1DoZ5jSPnR431Gs2g0gtec%3D&amp;reserved=0" TargetMode="External"/><Relationship Id="rId2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3-A0&amp;data=02%7C01%7CSabrina.PFRIMMER%40vinci-construction.fr%7C77500bdcc743414e424208d623ac1525%7C9873183240da45469203f68390800051%7C0%7C0%7C636735619333114959&amp;sdata=4zMD8byxTuIXH8iBYJEoEXVEulBh%2FwomDJbcLWHowY0%3D&amp;reserved=0" TargetMode="External"/><Relationship Id="rId2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2-B0&amp;data=02%7C01%7CSabrina.PFRIMMER%40vinci-construction.fr%7C9dfd52302e4c4b5c434708d62526b609%7C9873183240da45469203f68390800051%7C0%7C0%7C636737245522993768&amp;sdata=7sKglbbzna0ItdWh2PeizGXU3FfJlMWOmeCpgUED4QE%3D&amp;reserved=0" TargetMode="External"/><Relationship Id="rId3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3-A0&amp;data=02%7C01%7CSabrina.PFRIMMER%40vinci-construction.fr%7Cab737fe0fa624552992908d6286be290%7C9873183240da45469203f68390800051%7C0%7C0%7C636740841158193309&amp;sdata=ng0UFMoRs7z96XuaOyBVTYHkCIEUZTd0GBVf0hHwe6Q%3D&amp;reserved=0" TargetMode="External"/><Relationship Id="rId4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0-A1&amp;data=02%7C01%7CSabrina.PFRIMMER%40vinci-construction.fr%7C46e7c988bb2743b50faa08d62f83adfa%7C9873183240da45469203f68390800051%7C0%7C0%7C636748639935709178&amp;sdata=rfMmNWIKwc86MUZ8WBAezjnb%2F%2FMJgoQ5Z8%2B9h4eSHro%3D&amp;reserved=0" TargetMode="External"/><Relationship Id="rId5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3-A0&amp;data=02%7C01%7CSabrina.PFRIMMER%40vinci-construction.fr%7C72105e44b7ff48d5749708d6343cd79a%7C9873183240da45469203f68390800051%7C0%7C0%7C636753833255890955&amp;sdata=%2FR81MP9avFMAc63ru5loJcXBlEQ0hqqZ34qaYcrzTbE%3D&amp;reserved=0" TargetMode="External"/><Relationship Id="rId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4-A0&amp;data=02%7C01%7CSabrina.PFRIMMER%40vinci-construction.fr%7Ce8fb1e33d0fd4bb63fb708d616f4e578%7C9873183240da45469203f68390800051%7C0%7C0%7C636721638408595292&amp;sdata=UpNSH8yTLwvcfTIodh%2FarRdv2UuOwqpt3y5YpoWSB0U%3D&amp;reserved=0" TargetMode="External"/><Relationship Id="rId1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2-A0&amp;data=02%7C01%7CSabrina.PFRIMMER%40vinci-construction.fr%7C8f7f2302eaac44ea767f08d60ce7f508%7C9873183240da45469203f68390800051%7C0%7C0%7C636710587720668193&amp;sdata=h34AetrMs5aAFcgKrfmIXpXbQ236wL0Ioi%2FcC%2FrG7as%3D&amp;reserved=0" TargetMode="External"/><Relationship Id="rId3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4-A0&amp;data=02%7C01%7CSabrina.PFRIMMER%40vinci-construction.fr%7C7da66e57feed46bd7bb408d62870092a%7C9873183240da45469203f68390800051%7C0%7C0%7C636740858993481883&amp;sdata=2Ikpt1c9m%2FlHNsNCFE45XPco9h4Y6WhdjmZJMKldNRw%3D&amp;reserved=0" TargetMode="External"/><Relationship Id="rId5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8-A0&amp;data=02%7C01%7CSabrina.PFRIMMER%40vinci-construction.fr%7C5232cef884004bddb46608d635c19b0c%7C9873183240da45469203f68390800051%7C0%7C0%7C636755502973637213&amp;sdata=GaQuopbIT8mSWjhT05MZmaIWGrYLiTF0MpGpxeTqwho%3D&amp;reserved=0" TargetMode="External"/><Relationship Id="rId1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1-A0&amp;data=02%7C01%7CSabrina.PFRIMMER%40vinci-construction.fr%7C67338b65fe0b44d84cfa08d61e02bffd%7C9873183240da45469203f68390800051%7C0%7C0%7C636729394494568965&amp;sdata=nDaBEGdjY3v4zeF1w3U0yP7MsVr4u8fRys7Erq36UKI%3D&amp;reserved=0" TargetMode="External"/><Relationship Id="rId3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9-A0&amp;data=02%7C01%7CSabrina.PFRIMMER%40vinci-construction.fr%7C126a5da953224d6fcead08d62aa5d95f%7C9873183240da45469203f68390800051%7C0%7C0%7C636743289146922782&amp;sdata=dFBQL%2Btxtst%2FLaFxuvA0%2B65yXba4gFC0VV399C0ppj8%3D&amp;reserved=0" TargetMode="External"/><Relationship Id="rId4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2-A0&amp;data=02%7C01%7CSabrina.PFRIMMER%40vinci-construction.fr%7C8ee66be2d28c4e31f77408d62e7d0879%7C9873183240da45469203f68390800051%7C0%7C0%7C636747511887489131&amp;sdata=MKP%2BMGR%2FJpRNoZZb4vUfp4sWmp2kbG6qa5aEbSA3ZrA%3D&amp;reserved=0" TargetMode="External"/><Relationship Id="rId6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51-C0&amp;data=02%7C01%7CSabrina.PFRIMMER%40vinci-construction.fr%7C8e3dd5add5bf459bc24508d63b11e8e7%7C9873183240da45469203f68390800051%7C0%7C0%7C636761345448606878&amp;sdata=zaSvSLoIWo4bZ2ifZ3ymnLr0U0HpT0MGD6jFij38Tuw%3D&amp;reserved=0" TargetMode="External"/><Relationship Id="rId2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06-B0&amp;data=02%7C01%7CSabrina.PFRIMMER%40vinci-construction.fr%7Cde7e8641aa5743ee9baa08d6248b803a%7C9873183240da45469203f68390800051%7C0%7C0%7C636736578902288909&amp;sdata=QIPJXG0sA4JNZt9hHL9qJQOBMv6tHmFefcUgLNsVnng%3D&amp;reserved=0" TargetMode="External"/><Relationship Id="rId2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B0&amp;data=02%7C01%7CSabrina.PFRIMMER%40vinci-construction.fr%7C91c92dda8cf74ca6b2f608d62865c3dc%7C9873183240da45469203f68390800051%7C0%7C0%7C636740814871311319&amp;sdata=%2Bs4h%2BFWBoGHeggo6GWlWhSIAtQmz6JTK3U%2F0%2FYsYh5g%3D&amp;reserved=0" TargetMode="External"/><Relationship Id="rId4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4-A1&amp;data=02%7C01%7CSabrina.PFRIMMER%40vinci-construction.fr%7C39dda7710b6c49d3563c08d6334eb19f%7C9873183240da45469203f68390800051%7C0%7C0%7C636752810611675924&amp;sdata=5HTpjTYQASiHyGy1GVP79%2FYnUJxFqFQ5b019aED8mSc%3D&amp;reserved=0" TargetMode="External"/><Relationship Id="rId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6-B0&amp;data=02%7C01%7CSabrina.PFRIMMER%40vinci-construction.fr%7C10f51c99f164443b7a4608d60d823458%7C9873183240da45469203f68390800051%7C0%7C0%7C636711250218286775&amp;sdata=K42RAzIQpYuB4Iess%2FkvmvCL0gobh618x9jFDk3419E%3D&amp;reserved=0" TargetMode="External"/><Relationship Id="rId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A0&amp;data=02%7C01%7CSabrina.PFRIMMER%40vinci-construction.fr%7Ccd40ca66a1d0470ccd1708d6149aa409%7C9873183240da45469203f68390800051%7C0%7C0%7C636719051749668293&amp;sdata=CRH2dNKAe2B7RC3%2BcQoU0r5feuYbOVkPl690BMO%2F%2FVw%3D&amp;reserved=0" TargetMode="External"/><Relationship Id="rId1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75-A1&amp;data=02%7C01%7CSabrina.PFRIMMER%40vinci-construction.fr%7C4b037982b470464b51e408d6187fd22a%7C9873183240da45469203f68390800051%7C0%7C0%7C636723334597871812&amp;sdata=2yO5IYSu9yu0TOhcff7NwVEQ2LtZTIhaMPIgygPsAbA%3D&amp;reserved=0" TargetMode="External"/><Relationship Id="rId5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2-A0&amp;data=02%7C01%7CSabrina.PFRIMMER%40vinci-construction.fr%7C5947ea93e2744432beef08d634c8c651%7C9873183240da45469203f68390800051%7C0%7C0%7C636754434256010828&amp;sdata=gdliD9dwBsIezQpUkgMLQGlub45%2Fm9tAVsjv%2B1nSIzs%3D&amp;reserved=0" TargetMode="External"/><Relationship Id="rId5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7-A0&amp;data=02%7C01%7CSabrina.PFRIMMER%40vinci-construction.fr%7C235a5a4649944a4b125a08d638314044%7C9873183240da45469203f68390800051%7C0%7C0%7C636758181512554126&amp;sdata=uwWMp8Vp0uK%2BtLtU7OMvmukVF0mX3rRRLAfWccP0elA%3D&amp;reserved=0" TargetMode="External"/><Relationship Id="rId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5-B0&amp;data=02%7C01%7CSabrina.PFRIMMER%40vinci-construction.fr%7C00cbca96c5f54223c4ac08d613c78ac5%7C9873183240da45469203f68390800051%7C0%7C0%7C636718145081186006&amp;sdata=BCbcltAJb74x%2B7GycfTweXnPnGeSRpUxItGKqxpAoL4%3D&amp;reserved=0" TargetMode="External"/><Relationship Id="rId1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60-A1&amp;data=02%7C01%7CSabrina.PFRIMMER%40vinci-construction.fr%7C3c4e3bc4bd7246254f5a08d61e04f326%7C9873183240da45469203f68390800051%7C0%7C0%7C636729403935541129&amp;sdata=URz7%2Bu2wWr2I4TtudaZB8z%2FDYKMGQfGQlGkb7%2F9RuGc%3D&amp;reserved=0" TargetMode="External"/><Relationship Id="rId3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3-B0&amp;data=02%7C01%7CSabrina.PFRIMMER%40vinci-construction.fr%7C30bd74d030bf4e5bc5eb08d62878b235%7C9873183240da45469203f68390800051%7C0%7C0%7C636740896182199815&amp;sdata=ob%2BBcnhkBqDIR5acK7h5pCMNRCi94cRZEVZwIz1jNMs%3D&amp;reserved=0" TargetMode="External"/><Relationship Id="rId3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0-B0&amp;data=02%7C01%7CSabrina.PFRIMMER%40vinci-construction.fr%7C6371439fe0e449bc723308d62aa802c4%7C9873183240da45469203f68390800051%7C0%7C0%7C636743298447484238&amp;sdata=GtEdI1K73OZ0qHaeMKY9bKh2QRgxBdQ1tRMNsaT5RiQ%3D&amp;reserved=0" TargetMode="External"/><Relationship Id="rId4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4-A0&amp;data=02%7C01%7CSabrina.PFRIMMER%40vinci-construction.fr%7C05e8cc5a9b37481f3e2c08d62e7f44fc%7C9873183240da45469203f68390800051%7C0%7C0%7C636747521494026483&amp;sdata=UnYiw2BHGtk9FIg0a%2F9MIDVKDhi5Z59uJws2qKzF5ME%3D&amp;reserved=0" TargetMode="External"/><Relationship Id="rId5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3-A0&amp;data=02%7C01%7CSabrina.PFRIMMER%40vinci-construction.fr%7C9d4a6a52c44d48bebe5008d6397c039d%7C9873183240da45469203f68390800051%7C0%7C0%7C636759602130552249&amp;sdata=Dt6qiGeX2ifjThFa4d4f8dxtsG9E0zxhiP%2B1lk5eIVU%3D&amp;reserved=0" TargetMode="External"/><Relationship Id="rId6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9-A1&amp;data=02%7C01%7CSabrina.PFRIMMER%40vinci-construction.fr%7C0b7625492f904f744a4d08d63a8665cb%7C9873183240da45469203f68390800051%7C0%7C0%7C636760746237010191&amp;sdata=3O7FSS9TpBRxLYHymU6zcJeRocdTmxPd%2B5VTOKIqIzg%3D&amp;reserved=0" TargetMode="External"/><Relationship Id="rId646" Type="http://schemas.openxmlformats.org/officeDocument/2006/relationships/drawing" Target="../drawings/drawing1.xml"/><Relationship Id="rId2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1-A0&amp;data=02%7C01%7CSabrina.PFRIMMER%40vinci-construction.fr%7C2d723db8d7574b78735708d6237dad57%7C9873183240da45469203f68390800051%7C0%7C0%7C636735420022022724&amp;sdata=u8Np52aGMdkoWb6kp3iGywCIXbWL1BylHBdvG7GF%2Bxw%3D&amp;reserved=0" TargetMode="External"/><Relationship Id="rId2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3-B1&amp;data=02%7C01%7CSabrina.PFRIMMER%40vinci-construction.fr%7C08edee3c2f664e1adbcb08d62512e745%7C9873183240da45469203f68390800051%7C0%7C0%7C636737160456881487&amp;sdata=obhHv3WxSf3aXmutkLW0rtDs4klq6SCYivxldkcF1PI%3D&amp;reserved=0" TargetMode="External"/><Relationship Id="rId2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5-A0&amp;data=02%7C01%7CSabrina.PFRIMMER%40vinci-construction.fr%7Cee88f06bc7c84ce3563008d62866eba1%7C9873183240da45469203f68390800051%7C0%7C0%7C636740819838446182&amp;sdata=eiag51uL84slDziHgIAkqSXMhbNr6q1x1zfH5TYVaBw%3D&amp;reserved=0" TargetMode="External"/><Relationship Id="rId4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5-A1&amp;data=02%7C01%7CSabrina.PFRIMMER%40vinci-construction.fr%7Ca13fc986554d45edc83908d62f7309de%7C9873183240da45469203f68390800051%7C0%7C0%7C636748568479757937&amp;sdata=F5PQM8lpSYrv5q0g84z8Goth6%2FX1T1hzbtrnKwtoSj0%3D&amp;reserved=0" TargetMode="External"/><Relationship Id="rId5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1-A0&amp;data=02%7C01%7CSabrina.PFRIMMER%40vinci-construction.fr%7C1d7df55baeb146e869ad08d633fef81f%7C9873183240da45469203f68390800051%7C0%7C0%7C636753567507887798&amp;sdata=LYV%2FEv9edlsYu6yO7X%2BfpvJ%2FUUvK7Ipor%2BbI1KH995Q%3D&amp;reserved=0" TargetMode="External"/><Relationship Id="rId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9-B0&amp;data=02%7C01%7CSabrina.PFRIMMER%40vinci-construction.fr%7C0a417f5e03a44bf2ff4108d60e6eec5b%7C9873183240da45469203f68390800051%7C0%7C0%7C636712266905729378&amp;sdata=Hd2Dsy5CUb%2FduRtznz2KC%2FChlDMzC0f%2BPdgeuNvX%2FF0%3D&amp;reserved=0" TargetMode="External"/><Relationship Id="rId1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60-A1&amp;data=02%7C01%7CSabrina.PFRIMMER%40vinci-construction.fr%7C8da3c13a486f41a9856d08d60f3a6547%7C9873183240da45469203f68390800051%7C0%7C0%7C636713140808714277&amp;sdata=4W2oj9Qi9Gm1tqwVnkZC%2BguwsGxHg2zGidAIoS6A3Mg%3D&amp;reserved=0" TargetMode="External"/><Relationship Id="rId3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8-A0&amp;data=02%7C01%7CSabrina.PFRIMMER%40vinci-construction.fr%7Cc7c867caffbb41cfcaab08d62868149e%7C9873183240da45469203f68390800051%7C0%7C0%7C636740824824532047&amp;sdata=RXqiR2gKbWnZToFSj6KYEgHWEiQBLvmn05B7NC5hoCw%3D&amp;reserved=0" TargetMode="External"/><Relationship Id="rId4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2-A2&amp;data=02%7C01%7CSabrina.PFRIMMER%40vinci-construction.fr%7Cb5ebfa5121074f2ad28208d633f92917%7C9873183240da45469203f68390800051%7C0%7C0%7C636753542571141912&amp;sdata=C7ehTV%2F1U8mcThMI7CsOC04NdUVIIpriD%2BZZZKnC08Q%3D&amp;reserved=0" TargetMode="External"/><Relationship Id="rId5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5-A0&amp;data=02%7C01%7CSabrina.PFRIMMER%40vinci-construction.fr%7C479f521b7ce64bdf9b5508d635034b57%7C9873183240da45469203f68390800051%7C0%7C0%7C636754685594500900&amp;sdata=QSbPejtWF%2FEiUWmoXUIJbImVLhvDBGmPPLXqWm2lUXU%3D&amp;reserved=0" TargetMode="External"/><Relationship Id="rId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A1&amp;data=02%7C01%7CSabrina.PFRIMMER%40vinci-construction.fr%7C544b226d2557488737f908d612335441%7C9873183240da45469203f68390800051%7C0%7C0%7C636716408999507736&amp;sdata=fuDU2I5HSyCFLM6g%2BITYFsi5%2B9%2B73lzCTenzvACTzSU%3D&amp;reserved=0" TargetMode="External"/><Relationship Id="rId1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80-A2&amp;data=02%7C01%7CSabrina.PFRIMMER%40vinci-construction.fr%7Ca13b5ab9dfdb46139f4708d6195eac55%7C9873183240da45469203f68390800051%7C0%7C0%7C636724291740288919&amp;sdata=3SKRCi9Ioh1Mux6Kl6xai5qeBGrdhyiNl0U0xMex%2FbA%3D&amp;reserved=0" TargetMode="External"/><Relationship Id="rId1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6-B0&amp;data=02%7C01%7CSabrina.PFRIMMER%40vinci-construction.fr%7Cd1476ec672b14d3923f708d61fbd0ce5%7C9873183240da45469203f68390800051%7C0%7C0%7C636731294155583781&amp;sdata=X56delvLnEWIWhZ8efITyIDQd4Y7z5EZtmE9ZzSPZtM%3D&amp;reserved=0" TargetMode="External"/><Relationship Id="rId3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7-A0&amp;data=02%7C01%7CSabrina.PFRIMMER%40vinci-construction.fr%7C12d84c20e4354de9142f08d6293d5c94%7C9873183240da45469203f68390800051%7C0%7C0%7C636741740854076182&amp;sdata=e6eJNorFLadiUKR7kbVfuKXLna6xt1WKVoLt7VX52u4%3D&amp;reserved=0" TargetMode="External"/><Relationship Id="rId3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104757fce06449f47afd08d62aaaaf9a%7C9873183240da45469203f68390800051%7C0%7C0%7C636743309916193274&amp;sdata=HzM3Hle3c5YviF1YkMdCCUJXqeDwpz6I1V%2BtBRsmeqw%3D&amp;reserved=0" TargetMode="External"/><Relationship Id="rId4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63-B0&amp;data=02%7C01%7CSabrina.PFRIMMER%40vinci-construction.fr%7Cb6f660985cc54822c18608d62d2af002%7C9873183240da45469203f68390800051%7C0%7C0%7C636746059768214728&amp;sdata=KHCzbED00Wta7suzvUzNQ3ZPF5p2cG1WvyM77nToNGM%3D&amp;reserved=0" TargetMode="External"/><Relationship Id="rId6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8-A1&amp;data=02%7C01%7CSabrina.PFRIMMER%40vinci-construction.fr%7C6cb864761b184ec55c9408d63a875c11%7C9873183240da45469203f68390800051%7C0%7C0%7C636760750374157372&amp;sdata=tIReee1KpQAu%2FYfJqdjZfe6UTqbNXP1N4IKuFxEH3NE%3D&amp;reserved=0" TargetMode="External"/><Relationship Id="rId2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00-A1&amp;data=02%7C01%7CSabrina.PFRIMMER%40vinci-construction.fr%7C16aa15661bbc495f020608d62383ef95%7C9873183240da45469203f68390800051%7C0%7C0%7C636735446896247834&amp;sdata=rvWaO1Lr3GN3bezxuQ%2BveBl8Z3m8N81AyaSwa%2Fg3NQA%3D&amp;reserved=0" TargetMode="External"/><Relationship Id="rId2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TargetMode="External"/><Relationship Id="rId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5-B0&amp;data=02%7C01%7CSabrina.PFRIMMER%40vinci-construction.fr%7C10f51c99f164443b7a4608d60d823458%7C9873183240da45469203f68390800051%7C0%7C0%7C636711250218276766&amp;sdata=MK8QPh8ddCV8T6AQsNPlXgk5TZRZS%2B7tw68nzLU7g7I%3D&amp;reserved=0" TargetMode="External"/><Relationship Id="rId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A1&amp;data=02%7C01%7CSabrina.PFRIMMER%40vinci-construction.fr%7Cf918f85f19144fd4a34f08d60e55aeb4%7C9873183240da45469203f68390800051%7C0%7C0%7C636712158504041231&amp;sdata=yq0K4%2BGOLCz5XUt5QrbJi5d5OzIxG5L9HUPfYVSjG1k%3D&amp;reserved=0" TargetMode="External"/><Relationship Id="rId1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6-A0&amp;data=02%7C01%7CSabrina.PFRIMMER%40vinci-construction.fr%7C91163eaf7a02486705d108d60d004a11%7C9873183240da45469203f68390800051%7C0%7C0%7C636710692221177817&amp;sdata=eT7iDC%2FHktBqd4Xgx1XVuvEWF%2Fty9t7pJW7wPulHA40%3D&amp;reserved=0" TargetMode="External"/><Relationship Id="rId2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300-A0&amp;data=02%7C01%7CSabrina.PFRIMMER%40vinci-construction.fr%7C4ac10746725c486d64ed08d62866235a%7C9873183240da45469203f68390800051%7C0%7C0%7C636740816473737976&amp;sdata=9bse20LdBUYuAyutwJRMP3BIbQM4i6WXoLjAsqQNKjM%3D&amp;reserved=0" TargetMode="External"/><Relationship Id="rId2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1-B1&amp;data=02%7C01%7CSabrina.PFRIMMER%40vinci-construction.fr%7Cf7777e1dbcce41036b2c08d62867df68%7C9873183240da45469203f68390800051%7C0%7C0%7C636740823924857922&amp;sdata=b9Ta0Y4oJOoSN7oicZc4MIT3Hx2IUSkAiB29o6E9jTw%3D&amp;reserved=0" TargetMode="External"/><Relationship Id="rId3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5-B0&amp;data=02%7C01%7CSabrina.PFRIMMER%40vinci-construction.fr%7Cf7777e1dbcce41036b2c08d62867df68%7C9873183240da45469203f68390800051%7C0%7C0%7C636740823924857922&amp;sdata=NCOsaQSpNXgCyzxhyuV60BqOC4p8AjW2xw5RqwgK1MM%3D&amp;reserved=0" TargetMode="External"/><Relationship Id="rId4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80-A0&amp;data=02%7C01%7CSabrina.PFRIMMER%40vinci-construction.fr%7C78e7824100ea4809cda908d62f8269cc%7C9873183240da45469203f68390800051%7C0%7C0%7C636748634497678079&amp;sdata=wWruE5Rv0DGxOeHho5gP5xr2RIf4TZI1%2FUlHp%2BHXiRg%3D&amp;reserved=0" TargetMode="External"/><Relationship Id="rId4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6-A1&amp;data=02%7C01%7CSabrina.PFRIMMER%40vinci-construction.fr%7C39dda7710b6c49d3563c08d6334eb19f%7C9873183240da45469203f68390800051%7C0%7C0%7C636752810611686022&amp;sdata=QOugQpR%2Bc5Ve7ccaMLVF4xFCAu3G2tKOvT8Z13svGIg%3D&amp;reserved=0" TargetMode="External"/><Relationship Id="rId5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1-A0&amp;data=02%7C01%7CSabrina.PFRIMMER%40vinci-construction.fr%7Cc52515b9dd614a832b8108d63428d802%7C9873183240da45469203f68390800051%7C0%7C0%7C636753747362049939&amp;sdata=Mgj9xa7ddAMQY%2BTVRRWIKDY8BVY7cVcFstxBwCCx%2FbE%3D&amp;reserved=0" TargetMode="External"/><Relationship Id="rId5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3-A0&amp;data=02%7C01%7CSabrina.PFRIMMER%40vinci-construction.fr%7C5947ea93e2744432beef08d634c8c651%7C9873183240da45469203f68390800051%7C0%7C0%7C636754434256020842&amp;sdata=yHorpWOJxqkmJHNhUDHTKJDN%2F21iOasAxonbkmiIisw%3D&amp;reserved=0" TargetMode="External"/><Relationship Id="rId5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8-A1&amp;data=02%7C01%7CSabrina.PFRIMMER%40vinci-construction.fr%7C56d4c828263243f7de6008d635bd8bb8%7C9873183240da45469203f68390800051%7C0%7C0%7C636755485546515427&amp;sdata=AmjUJU2McfgLf9BLOKti%2BcL21BzoesPrVj3iIKPqQnY%3D&amp;reserved=0" TargetMode="External"/><Relationship Id="rId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3-B1&amp;data=02%7C01%7CSabrina.PFRIMMER%40vinci-construction.fr%7Ce085d4067a68493150bf08d616f4a8b7%7C9873183240da45469203f68390800051%7C0%7C0%7C636721637387593090&amp;sdata=3RmBnxYCuUuCG%2BMnMc5k%2BN%2FbpwCPYxGysXYIvvjTk9c%3D&amp;reserved=0" TargetMode="External"/><Relationship Id="rId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20-A1&amp;data=02%7C01%7CSabrina.PFRIMMER%40vinci-construction.fr%7C979ec17a7da4416b932808d612f6bdc3%7C9873183240da45469203f68390800051%7C0%7C0%7C636717248281855112&amp;sdata=Pw%2BFKiFu3s%2FT8ucKoAy9UIX5xNnFtUuvEyfIkWX%2BhJ8%3D&amp;reserved=0" TargetMode="External"/><Relationship Id="rId1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A1&amp;data=02%7C01%7CSabrina.PFRIMMER%40vinci-construction.fr%7C5258f7697bf948090d6b08d6187fd385%7C9873183240da45469203f68390800051%7C0%7C0%7C636723334628153596&amp;sdata=sG1t4fNfM0QWOlzAoAH3HEEMmoQtPGbJg%2Fe244fDPmo%3D&amp;reserved=0" TargetMode="External"/><Relationship Id="rId1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A1&amp;data=02%7C01%7CSabrina.PFRIMMER%40vinci-construction.fr%7C4c0cd47ed130468d7c2608d61a2c554a%7C9873183240da45469203f68390800051%7C0%7C0%7C636725175046377348&amp;sdata=0MKYkD37AxJeJkKZdZlMHHHx%2FzjUisKlQSeqOXttDVU%3D&amp;reserved=0" TargetMode="External"/><Relationship Id="rId1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80-A1&amp;data=02%7C01%7CSabrina.PFRIMMER%40vinci-construction.fr%7Ccc758768436f4578706408d61e04fb2a%7C9873183240da45469203f68390800051%7C0%7C0%7C636729404101751197&amp;sdata=GVex11H5%2FU6OAV5e0ITqoKHO6KA1aLuKOVxWbiwn218%3D&amp;reserved=0" TargetMode="External"/><Relationship Id="rId1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5-A1&amp;data=02%7C01%7CSabrina.PFRIMMER%40vinci-construction.fr%7C15c1e3fd25cf4360c86a08d61fc4ffcf%7C9873183240da45469203f68390800051%7C0%7C0%7C636731328305802583&amp;sdata=F6hq0GtDP%2Fm7NSr3CJrDIN0s3rZUSdcKBkXrz87%2Ft%2BI%3D&amp;reserved=0" TargetMode="External"/><Relationship Id="rId3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0-A0&amp;data=02%7C01%7CSabrina.PFRIMMER%40vinci-construction.fr%7Ccbdacde442bd430b1bcd08d6286c200a%7C9873183240da45469203f68390800051%7C0%7C0%7C636740842189142666&amp;sdata=rHsHC8z34mBmLKTYIA8eUjJpm%2BOXwiG9tYabCxaHRCk%3D&amp;reserved=0" TargetMode="External"/><Relationship Id="rId3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27-B0&amp;data=02%7C01%7CSabrina.PFRIMMER%40vinci-construction.fr%7C42edb74c63784fd8113708d62878e524%7C9873183240da45469203f68390800051%7C0%7C0%7C636740897036638135&amp;sdata=DrhPPmSMQiPnn2FEnSHafwc8HLhOrsvDrFYsfm8kk7o%3D&amp;reserved=0" TargetMode="External"/><Relationship Id="rId3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3-A1&amp;data=02%7C01%7CSabrina.PFRIMMER%40vinci-construction.fr%7C5586f0cc28984418bae008d6293e5884%7C9873183240da45469203f68390800051%7C0%7C0%7C636741745079200130&amp;sdata=UFtTcagcPoLPn1ByztEgAiZ5vTISHsQ%2FqnCn0w0hN%2FM%3D&amp;reserved=0" TargetMode="External"/><Relationship Id="rId3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1-B0&amp;data=02%7C01%7CSabrina.PFRIMMER%40vinci-construction.fr%7C6371439fe0e449bc723308d62aa802c4%7C9873183240da45469203f68390800051%7C0%7C0%7C636743298447494252&amp;sdata=La%2Fec7%2F2hGqRhB9PaWzlJ6EzVizrGyYhkoYFi4ROV3o%3D&amp;reserved=0" TargetMode="External"/><Relationship Id="rId4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35-A0&amp;data=02%7C01%7CSabrina.PFRIMMER%40vinci-construction.fr%7C307e738dc3514fcb230f08d62dfa706f%7C9873183240da45469203f68390800051%7C0%7C0%7C636746950986765157&amp;sdata=7zVvu9XEmfQ3eWl%2B8yGSbMa7vGUTN3C0%2FCkg3C5VRqM%3D&amp;reserved=0" TargetMode="External"/><Relationship Id="rId5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2-A0&amp;data=02%7C01%7CSabrina.PFRIMMER%40vinci-construction.fr%7C2ed20e8cfc9f48bfb32a08d635c1fd10%7C9873183240da45469203f68390800051%7C0%7C0%7C636755504625648589&amp;sdata=VlZq3%2B8A56mrzr16RRCDLdbjtHRexZCgonAe23eJCHo%3D&amp;reserved=0" TargetMode="External"/><Relationship Id="rId5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9-A0&amp;data=02%7C01%7CSabrina.PFRIMMER%40vinci-construction.fr%7C8c1d0cc51bcf427a088308d6397c9ce8%7C9873183240da45469203f68390800051%7C0%7C0%7C636759604706419599&amp;sdata=TtgHlgwFDt%2BJqDlDFf%2B1gp%2FjEGtysfvUcflYQooqDV8%3D&amp;reserved=0" TargetMode="External"/><Relationship Id="rId6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0-A1&amp;data=02%7C01%7CSabrina.PFRIMMER%40vinci-construction.fr%7C0b7625492f904f744a4d08d63a8665cb%7C9873183240da45469203f68390800051%7C0%7C0%7C636760746237010191&amp;sdata=gPr6bPZn%2FpM9txiOzNaTMCDgOB%2FBY8yJP7ZHdz5pSqs%3D&amp;reserved=0" TargetMode="External"/><Relationship Id="rId6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EN-E0882-A1&amp;data=02%7C01%7CSabrina.PFRIMMER%40vinci-construction.fr%7C0077885d3cd740968ba608d63b0c3f3b%7C9873183240da45469203f68390800051%7C0%7C0%7C636761321117578413&amp;sdata=VCXe%2FGMSSLxIeVLigZJii6palr23HyE%2F1c395RbMHRc%3D&amp;reserved=0" TargetMode="External"/><Relationship Id="rId2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2-A0&amp;data=02%7C01%7CSabrina.PFRIMMER%40vinci-construction.fr%7C2d723db8d7574b78735708d6237dad57%7C9873183240da45469203f68390800051%7C0%7C0%7C636735420022032733&amp;sdata=K0KxtcTw8qkO1GUvj6AjHqgDON2OU6dKGrp8jOqYixQ%3D&amp;reserved=0" TargetMode="External"/><Relationship Id="rId2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5-A0&amp;data=02%7C01%7CSabrina.PFRIMMER%40vinci-construction.fr%7Cd46a15e76435431ec5a308d623ac6dfd%7C9873183240da45469203f68390800051%7C0%7C0%7C636735620814156367&amp;sdata=7WdDGN2ZAZBmBPtO7f%2Fy9aGSrrRbdGun%2FaBgH2ocT%2Bc%3D&amp;reserved=0" TargetMode="External"/><Relationship Id="rId2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4-B1&amp;data=02%7C01%7CSabrina.PFRIMMER%40vinci-construction.fr%7C08edee3c2f664e1adbcb08d62512e745%7C9873183240da45469203f68390800051%7C0%7C0%7C636737160456891497&amp;sdata=jFgxai3dANEWmu2Mk4AA4Pq7OlcWPNPES%2FB4n6AFcRc%3D&amp;reserved=0" TargetMode="External"/><Relationship Id="rId4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4-A0&amp;data=02%7C01%7CSabrina.PFRIMMER%40vinci-construction.fr%7C8ee66be2d28c4e31f77408d62e7d0879%7C9873183240da45469203f68390800051%7C0%7C0%7C636747511887509150&amp;sdata=M3FXGI72cel7DifKtB4KEYgJFjTwhXiy9BSsa8a4c%2Fo%3D&amp;reserved=0" TargetMode="External"/><Relationship Id="rId647" Type="http://schemas.openxmlformats.org/officeDocument/2006/relationships/vmlDrawing" Target="../drawings/vmlDrawing1.vml"/><Relationship Id="rId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9-B0&amp;data=02%7C01%7CSabrina.PFRIMMER%40vinci-construction.fr%7C63650258bd1b4d86ea6c08d60e42e232%7C9873183240da45469203f68390800051%7C0%7C0%7C636712077759354357&amp;sdata=pD63zV6Q3HjrFh%2BqTXF1tx2bM0uOzkESZ51o5OxDuj4%3D&amp;reserved=0" TargetMode="External"/><Relationship Id="rId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8-B0&amp;data=02%7C01%7CSabrina.PFRIMMER%40vinci-construction.fr%7C38d11037971e4d43e22408d60e6ee7fd%7C9873183240da45469203f68390800051%7C0%7C0%7C636712266828071987&amp;sdata=2eNJl6TIDApI9z41i4li%2B6jhb4amnRGSwTGCuTsOB0Y%3D&amp;reserved=0" TargetMode="External"/><Relationship Id="rId2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C0&amp;data=02%7C01%7CSabrina.PFRIMMER%40vinci-construction.fr%7Cd6aaa795f1a2407d453108d62526c0fa%7C9873183240da45469203f68390800051%7C0%7C0%7C636737245707917582&amp;sdata=6Vc0rbYVAhwID5RuWaVxhwVF60lpnTOeoR6EiiH9QXA%3D&amp;reserved=0" TargetMode="External"/><Relationship Id="rId2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6-A0&amp;data=02%7C01%7CSabrina.PFRIMMER%40vinci-construction.fr%7Cee88f06bc7c84ce3563008d62866eba1%7C9873183240da45469203f68390800051%7C0%7C0%7C636740819838446182&amp;sdata=iWPbA%2F5IEcaQEv%2BQA9qKkHpRMXX6SiNHQFFaDO5hs38%3D&amp;reserved=0" TargetMode="External"/><Relationship Id="rId4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25-A1&amp;data=02%7C01%7CSabrina.PFRIMMER%40vinci-construction.fr%7C61fb04f22b1f458656c308d62f731c18%7C9873183240da45469203f68390800051%7C0%7C0%7C636748568768237744&amp;sdata=g3bl%2FXlb%2Fw38%2FsUCFF62UnFxIaTaD9in6I%2ByWrlrIc0%3D&amp;reserved=0" TargetMode="External"/><Relationship Id="rId4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655ae5d4fe4940b719bf08d62f8f720f%7C9873183240da45469203f68390800051%7C0%7C0%7C636748690471368165&amp;sdata=HjHn7eTUNrIwG2DGsRmtoeX3e%2B0L4pvTnfElekVipOQ%3D&amp;reserved=0" TargetMode="External"/><Relationship Id="rId4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3-A2&amp;data=02%7C01%7CSabrina.PFRIMMER%40vinci-construction.fr%7Cb5ebfa5121074f2ad28208d633f92917%7C9873183240da45469203f68390800051%7C0%7C0%7C636753542571151917&amp;sdata=3evpuBsQH%2BhyfHrqqFyziR3yI%2Bkbp46GxD4Vgwa6wc0%3D&amp;reserved=0" TargetMode="External"/><Relationship Id="rId5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2-A0&amp;data=02%7C01%7CSabrina.PFRIMMER%40vinci-construction.fr%7C1d7df55baeb146e869ad08d633fef81f%7C9873183240da45469203f68390800051%7C0%7C0%7C636753567507897803&amp;sdata=hEcBDZzKXyonPnCjg7oSDN5nh2qS4yui8J6YZQ3NOHM%3D&amp;reserved=0" TargetMode="External"/><Relationship Id="rId5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C0&amp;data=02%7C01%7CSabrina.PFRIMMER%40vinci-construction.fr%7Cb4499ba8897b4559b9c308d6343d214a%7C9873183240da45469203f68390800051%7C0%7C0%7C636753834486738534&amp;sdata=UpYQ4ri18xbagyVbaTL8oXB06txWbJoaRrFzp4pnuHg%3D&amp;reserved=0" TargetMode="External"/><Relationship Id="rId5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6-A0&amp;data=02%7C01%7CSabrina.PFRIMMER%40vinci-construction.fr%7C61a4172515e34f9ca30e08d6350373ea%7C9873183240da45469203f68390800051%7C0%7C0%7C636754686275043452&amp;sdata=CpoAG8AJMbcq7xVlo5uu%2BVO5UnZDBSElJAS4Di0GHqs%3D&amp;reserved=0" TargetMode="External"/><Relationship Id="rId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A1&amp;data=02%7C01%7CSabrina.PFRIMMER%40vinci-construction.fr%7C29088153d9af4256c7d308d60e55ac84%7C9873183240da45469203f68390800051%7C0%7C0%7C636712158457164966&amp;sdata=Ud0ECTL5gPp83UdiHyXk1w2haJPzN1ujxv%2B0rUBG1gU%3D&amp;reserved=0" TargetMode="External"/><Relationship Id="rId1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020-A1&amp;data=02%7C01%7CSabrina.PFRIMMER%40vinci-construction.fr%7C6260578d5f054a082b6308d60f3a5c2b%7C9873183240da45469203f68390800051%7C0%7C0%7C636713140663913637&amp;sdata=9OfBaJ2f5e5IC5pKazbi0EZM5Fpi0koI8lMGDGQcVtw%3D&amp;reserved=0" TargetMode="External"/><Relationship Id="rId1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0-A0&amp;data=02%7C01%7CSabrina.PFRIMMER%40vinci-construction.fr%7C2730a62e6f0f469c08c608d618b2ab2b%7C9873183240da45469203f68390800051%7C0%7C0%7C636723552983833242&amp;sdata=sGaTTb9E2JyNBYwMaCFiE2DWTDJudSL%2FldJ2cV79utM%3D&amp;reserved=0" TargetMode="External"/><Relationship Id="rId1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0-A0&amp;data=02%7C01%7CSabrina.PFRIMMER%40vinci-construction.fr%7Cdf4a7b51353c461922bc08d6195eb6f3%7C9873183240da45469203f68390800051%7C0%7C0%7C636724291922273214&amp;sdata=RefF%2BSLAg4w8T8KxGDXCrSV%2FsOaJe6l7Pj%2FN2mzk4Mw%3D&amp;reserved=0" TargetMode="External"/><Relationship Id="rId1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4-A0&amp;data=02%7C01%7CSabrina.PFRIMMER%40vinci-construction.fr%7C67338b65fe0b44d84cfa08d61e02bffd%7C9873183240da45469203f68390800051%7C0%7C0%7C636729394494588980&amp;sdata=BoACxym2V%2BGVy6%2FP1%2BroFWrRsBANWK9eW66kMUu0zyU%3D&amp;reserved=0" TargetMode="External"/><Relationship Id="rId1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1-A1&amp;data=02%7C01%7CSabrina.PFRIMMER%40vinci-construction.fr%7Ca76f8ee1ffbc40d7eb2208d61fbf7829%7C9873183240da45469203f68390800051%7C0%7C0%7C636731304546682903&amp;sdata=2OgZ%2FbA%2B74FgQ7wVX9u0TOxUWPhThshZglEDI2IEtYE%3D&amp;reserved=0" TargetMode="External"/><Relationship Id="rId3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1-A0&amp;data=02%7C01%7CSabrina.PFRIMMER%40vinci-construction.fr%7Cdf1cde7be89f40756fd108d6286842a1%7C9873183240da45469203f68390800051%7C0%7C0%7C636740825585376692&amp;sdata=VVgPr%2BJ62CoFb3jtidB9dvV94dC7zg1QpJgy%2BtEeh8Q%3D&amp;reserved=0" TargetMode="External"/><Relationship Id="rId3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7-A0&amp;data=02%7C01%7CSabrina.PFRIMMER%40vinci-construction.fr%7C7da66e57feed46bd7bb408d62870092a%7C9873183240da45469203f68390800051%7C0%7C0%7C636740858993501897&amp;sdata=lU5TRLkgCBbK%2BqVwa1zrWYJuwPeSMQxqpWGIV31mNE0%3D&amp;reserved=0" TargetMode="External"/><Relationship Id="rId3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8-A0&amp;data=02%7C01%7CSabrina.PFRIMMER%40vinci-construction.fr%7C12d84c20e4354de9142f08d6293d5c94%7C9873183240da45469203f68390800051%7C0%7C0%7C636741740854076182&amp;sdata=vrkfizFgeJ%2FcFb8Xr%2FOWKBKyR%2BFX3pcOwBVlnC6UtFc%3D&amp;reserved=0" TargetMode="External"/><Relationship Id="rId3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7-A0&amp;data=02%7C01%7CSabrina.PFRIMMER%40vinci-construction.fr%7Cec9d094e3d64453b313208d62aa606b2%7C9873183240da45469203f68390800051%7C0%7C0%7C636743289895005700&amp;sdata=ITjuTMoyc1EVF%2FelRV5g5QXk0xoya00fGQijQ48acSo%3D&amp;reserved=0" TargetMode="External"/><Relationship Id="rId3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104757fce06449f47afd08d62aaaaf9a%7C9873183240da45469203f68390800051%7C0%7C0%7C636743309916203284&amp;sdata=SD5%2FMPSVeLy7aw6xTAj52KltzAPqxk67PZNa4XxJLDQ%3D&amp;reserved=0" TargetMode="External"/><Relationship Id="rId4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72-A1&amp;data=02%7C01%7CSabrina.PFRIMMER%40vinci-construction.fr%7C0eccf051ac01489a9f3e08d62d2b00dc%7C9873183240da45469203f68390800051%7C0%7C0%7C636746060109129883&amp;sdata=ju78rSMryg0JZJjSUFGu26u1Xi2s6eo%2FcJNE7NifPFw%3D&amp;reserved=0" TargetMode="External"/><Relationship Id="rId5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0-C0&amp;data=02%7C01%7CSabrina.PFRIMMER%40vinci-construction.fr%7C5e33be65c9c34f43322408d635be2958%7C9873183240da45469203f68390800051%7C0%7C0%7C636755488180103164&amp;sdata=PrRyuhHlakUzRXnzRLaTbUh1PhDnSOAIis6XpS6e9nY%3D&amp;reserved=0" TargetMode="External"/><Relationship Id="rId58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6a1b07d82c6b4dd05de908d63835832b%7C9873183240da45469203f68390800051%7C0%7C0%7C636758199820352825&amp;sdata=Go9eRevv%2BXrBPht9dZu3Nbjdb6AoM4hs8SoSnTSP3m4%3D&amp;reserved=0" TargetMode="External"/><Relationship Id="rId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A1&amp;data=02%7C01%7CSabrina.PFRIMMER%40vinci-construction.fr%7C7bbe3025b4564ff0f82b08d6149a0ff0%7C9873183240da45469203f68390800051%7C0%7C0%7C636719049255314355&amp;sdata=Sm0WADKq1g1YK3CtJSujKntcBn%2FYW0fL%2FBFceeY34BM%3D&amp;reserved=0" TargetMode="External"/><Relationship Id="rId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1-A1&amp;data=02%7C01%7CSabrina.PFRIMMER%40vinci-construction.fr%7C4e1b0fd239e14cd4e92308d611b75431%7C9873183240da45469203f68390800051%7C0%7C0%7C636715876419470133&amp;sdata=MTZjz%2BDBFFV7ivWhbNJZ%2Bed15V8KNUlD%2FTOKygSgTy4%3D&amp;reserved=0" TargetMode="External"/><Relationship Id="rId2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0-A0&amp;data=02%7C01%7CSabrina.PFRIMMER%40vinci-construction.fr%7C19b35188886a47cab5a208d623840e4f%7C9873183240da45469203f68390800051%7C0%7C0%7C636735447418177741&amp;sdata=P%2FSZ8Ghn6ccHVVkHYl%2F%2BYH72gvkSnycrWLtgq3K8Sdg%3D&amp;reserved=0" TargetMode="External"/><Relationship Id="rId2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2-A1&amp;data=02%7C01%7CSabrina.PFRIMMER%40vinci-construction.fr%7Ca039b4205659430b2b8e08d6248e6d29%7C9873183240da45469203f68390800051%7C0%7C0%7C636736591467435655&amp;sdata=Y8WNGpKIdlf2iBPZvE3ceBKk309t9BWujCFmk5VWNUE%3D&amp;reserved=0" TargetMode="External"/><Relationship Id="rId4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0-A1&amp;data=02%7C01%7CSabrina.PFRIMMER%40vinci-construction.fr%7C4cb0d662df794bd8dda908d62dfa7c5a%7C9873183240da45469203f68390800051%7C0%7C0%7C636746951179926373&amp;sdata=uIlEkJwhqX56sPmNKn%2FguLlgF4KUe7uq1SRsNQcU2ZE%3D&amp;reserved=0" TargetMode="External"/><Relationship Id="rId6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45-A0&amp;data=02%7C01%7CSabrina.PFRIMMER%40vinci-construction.fr%7Ce6fc203240d34f44d93108d63a8857c0%7C9873183240da45469203f68390800051%7C0%7C0%7C636760754596176655&amp;sdata=f2zIFiPFVVqBvb3uJhim0%2BGsT8Hs%2BKr1gPWW4GB1JBA%3D&amp;reserved=0" TargetMode="External"/><Relationship Id="rId6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2-C1&amp;data=02%7C01%7CSabrina.PFRIMMER%40vinci-construction.fr%7C0bfa6933d9874f2d39c408d63d7b1f2e%7C9873183240da45469203f68390800051%7C0%7C0%7C636763996350547208&amp;sdata=6VrXI6cPmLq5Y0MVR1kl82hQewz9wX7Q3WD6OGCqwYg%3D&amp;reserved=0" TargetMode="External"/><Relationship Id="rId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5-A0&amp;data=02%7C01%7CSabrina.PFRIMMER%40vinci-construction.fr%7C30948d2135b14225577608d60d8072cc%7C9873183240da45469203f68390800051%7C0%7C0%7C636711242675023299&amp;sdata=pEFyZsKoZiTOvHMomUud9N9du%2BJBcU9eeLvspCldUb8%3D&amp;reserved=0" TargetMode="External"/><Relationship Id="rId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4-B0&amp;data=02%7C01%7CSabrina.PFRIMMER%40vinci-construction.fr%7C10f51c99f164443b7a4608d60d823458%7C9873183240da45469203f68390800051%7C0%7C0%7C636711250218266761&amp;sdata=TJh4p%2FoSEnUNQ5zcVGudlujj%2B0OoDnab182NXhFfSJ0%3D&amp;reserved=0" TargetMode="External"/><Relationship Id="rId2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1-B1&amp;data=02%7C01%7CSabrina.PFRIMMER%40vinci-construction.fr%7Ca73eee3e85f24820b21208d62525584e%7C9873183240da45469203f68390800051%7C0%7C0%7C636737239656533577&amp;sdata=usORL8jmXxL5d4uBBlLY0gAvGEMEEf3krkI7rZvdpR8%3D&amp;reserved=0" TargetMode="External"/><Relationship Id="rId2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1-A0&amp;data=02%7C01%7CSabrina.PFRIMMER%40vinci-construction.fr%7Cd0c071d7578d46128fe708d628667f0f%7C9873183240da45469203f68390800051%7C0%7C0%7C636740818015534024&amp;sdata=pmc4alZZ%2BnUhIOE%2FBnLhuiByjpm6k9hQv5GSxyrdxQE%3D&amp;reserved=0" TargetMode="External"/><Relationship Id="rId2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2-B0&amp;data=02%7C01%7CSabrina.PFRIMMER%40vinci-construction.fr%7Cf7777e1dbcce41036b2c08d62867df68%7C9873183240da45469203f68390800051%7C0%7C0%7C636740823924857922&amp;sdata=JIn5k%2Fbdlwy%2FC2z2oFcxP0cmSOit4Rf9u%2FOYlC7%2FQUo%3D&amp;reserved=0" TargetMode="External"/><Relationship Id="rId4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1-A0&amp;data=02%7C01%7CSabrina.PFRIMMER%40vinci-construction.fr%7C2ad85c16d1d74c7782fc08d62f72274a%7C9873183240da45469203f68390800051%7C0%7C0%7C636748564668266287&amp;sdata=G2433UAxxF3RR%2FHNgW53zXtQ6Z%2FwcrWMSkr4qaNaN0U%3D&amp;reserved=0" TargetMode="External"/><Relationship Id="rId4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8-C0&amp;data=02%7C01%7CSabrina.PFRIMMER%40vinci-construction.fr%7Ce155e4f94f194d6847ac08d62f82a6d6%7C9873183240da45469203f68390800051%7C0%7C0%7C636748635524332537&amp;sdata=5RPzwCzPDgRdpQZSOtJvjM3Z4U60QJYKx3uJdpGCHyQ%3D&amp;reserved=0" TargetMode="External"/><Relationship Id="rId4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1-B0&amp;data=02%7C01%7CSabrina.PFRIMMER%40vinci-construction.fr%7C486dc8541397493f0f0408d6334eb219%7C9873183240da45469203f68390800051%7C0%7C0%7C636752810436430075&amp;sdata=yIVviNpLyCJjKoGX%2F2XUKuLqWpv8LR5j2AGzH%2F1vILs%3D&amp;reserved=0" TargetMode="External"/><Relationship Id="rId5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8-A0&amp;data=02%7C01%7CSabrina.PFRIMMER%40vinci-construction.fr%7Cc52515b9dd614a832b8108d63428d802%7C9873183240da45469203f68390800051%7C0%7C0%7C636753747362059944&amp;sdata=ZZQvEoXm5IV0%2B3uLWJjEQhNb75HpXbULIaGepan3nb4%3D&amp;reserved=0" TargetMode="External"/><Relationship Id="rId5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4-A0&amp;data=02%7C01%7CSabrina.PFRIMMER%40vinci-construction.fr%7C5947ea93e2744432beef08d634c8c651%7C9873183240da45469203f68390800051%7C0%7C0%7C636754434256030847&amp;sdata=zuf41FgwvpNbb2wdioZyVrfWUZhsaDXB7JMjZDCSVUw%3D&amp;reserved=0" TargetMode="External"/><Relationship Id="rId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7-B0&amp;data=02%7C01%7CSabrina.PFRIMMER%40vinci-construction.fr%7C2779098784a9478e0c8608d60e6ee5c4%7C9873183240da45469203f68390800051%7C0%7C0%7C636712266795101918&amp;sdata=DGIL%2FyBzaUN2wf%2BYzieBMDwM%2FN62mmN8GvHT2Ywnq9o%3D&amp;reserved=0" TargetMode="External"/><Relationship Id="rId1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5-A0&amp;data=02%7C01%7CSabrina.PFRIMMER%40vinci-construction.fr%7C91163eaf7a02486705d108d60d004a11%7C9873183240da45469203f68390800051%7C0%7C0%7C636710692221167807&amp;sdata=bDlpKNr%2FwOcL84DqdyRgajsvXRYLW7yuScfCFN7WdIM%3D&amp;reserved=0" TargetMode="External"/><Relationship Id="rId1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0-A1&amp;data=02%7C01%7CSabrina.PFRIMMER%40vinci-construction.fr%7Ce8a9b1d3cc5b4bbc8dbd08d6187fe972%7C9873183240da45469203f68390800051%7C0%7C0%7C636723335014126688&amp;sdata=qeilatnbhvf5UstU%2B2MU4UrG7YVzXOQeQxOJKJJpzag%3D&amp;reserved=0" TargetMode="External"/><Relationship Id="rId1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19-B0&amp;data=02%7C01%7CSabrina.PFRIMMER%40vinci-construction.fr%7C2f7a02e0772b4cd23f5408d61a2bc954%7C9873183240da45469203f68390800051%7C0%7C0%7C636725172691464233&amp;sdata=PhSKqmDJlnKMj05igXSdlhWI0iJTnGQLLkFBoSPsAvI%3D&amp;reserved=0" TargetMode="External"/><Relationship Id="rId1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550-A1&amp;data=02%7C01%7CSabrina.PFRIMMER%40vinci-construction.fr%7C15c4e28b8199486e012e08d61e173384%7C9873183240da45469203f68390800051%7C0%7C0%7C636729482325493021&amp;sdata=denlG3Xh0Q1qzP96TF0oTGN4Dl6%2FS4JXPlf8SwM8LzU%3D&amp;reserved=0" TargetMode="External"/><Relationship Id="rId3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6-B1&amp;data=02%7C01%7CSabrina.PFRIMMER%40vinci-construction.fr%7Cf7777e1dbcce41036b2c08d62867df68%7C9873183240da45469203f68390800051%7C0%7C0%7C636740823924857922&amp;sdata=ABI5v4m6XwurhcCcrJe2f9fVvnqYvQ6L25DA%2B7aBHPc%3D&amp;reserved=0" TargetMode="External"/><Relationship Id="rId3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1-A0&amp;data=02%7C01%7CSabrina.PFRIMMER%40vinci-construction.fr%7Cad8764d37a9e4d12a13308d6286c25f6%7C9873183240da45469203f68390800051%7C0%7C0%7C636740842285705572&amp;sdata=3btZBAUDnOTWRqHymtqhaad9vaVgd518ArSESp5QDp4%3D&amp;reserved=0" TargetMode="External"/><Relationship Id="rId3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4-A1&amp;data=02%7C01%7CSabrina.PFRIMMER%40vinci-construction.fr%7Cc02f773f70c847f8276b08d6293c8d3d%7C9873183240da45469203f68390800051%7C0%7C0%7C636741737383718828&amp;sdata=43BmS6YwuMdz9PtW%2FqMD6Sa1VD6QPnlo0GhnbUf3DzM%3D&amp;reserved=0" TargetMode="External"/><Relationship Id="rId3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1&amp;data=02%7C01%7CSabrina.PFRIMMER%40vinci-construction.fr%7C2e758327188b413cfe2708d6293e5984%7C9873183240da45469203f68390800051%7C0%7C0%7C636741745108545217&amp;sdata=23GfahlaIiAiokPzXP6J98ig0ejf4TVcuQV8cdhWCvc%3D&amp;reserved=0" TargetMode="External"/><Relationship Id="rId55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02-B0&amp;data=02%7C01%7CSabrina.PFRIMMER%40vinci-construction.fr%7C0a49195c95904561437408d635baea71%7C9873183240da45469203f68390800051%7C0%7C0%7C636755474244047738&amp;sdata=Rk%2FP2lmuIr5Bd0KD3UdDHt9d1iFBHshDTezLL7AoDfQ%3D&amp;reserved=0" TargetMode="External"/><Relationship Id="rId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2-B1&amp;data=02%7C01%7CSabrina.PFRIMMER%40vinci-construction.fr%7Ce085d4067a68493150bf08d616f4a8b7%7C9873183240da45469203f68390800051%7C0%7C0%7C636721637387583081&amp;sdata=3njEIHOG3jQ9639uvsWY%2BZsUyvGKia3HxRF0KMUWJNc%3D&amp;reserved=0" TargetMode="External"/><Relationship Id="rId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A0&amp;data=02%7C01%7CSabrina.PFRIMMER%40vinci-construction.fr%7C0846fb7fe17e4299274708d612f627c6%7C9873183240da45469203f68390800051%7C0%7C0%7C636717245766302856&amp;sdata=ONkQQgbcxNtWfGryQiUjs9cjYnwiKmimIxul1j3J%2B4Q%3D&amp;reserved=0" TargetMode="External"/><Relationship Id="rId1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3-B0&amp;data=02%7C01%7CSabrina.PFRIMMER%40vinci-construction.fr%7C1d903b2023bc4d129f0c08d61fc62a2f%7C9873183240da45469203f68390800051%7C0%7C0%7C636731333302766510&amp;sdata=gUp%2By8ps96DaRoA4SQELSJIf%2FBB%2BvUTxg46RbQ5nvLI%3D&amp;reserved=0" TargetMode="External"/><Relationship Id="rId2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3-A0&amp;data=02%7C01%7CSabrina.PFRIMMER%40vinci-construction.fr%7C2d723db8d7574b78735708d6237dad57%7C9873183240da45469203f68390800051%7C0%7C0%7C636735420022042738&amp;sdata=Q0rIen2ufGJf1GnhzsiTV3ki%2B%2Fib5gNzzZIMgimmFUU%3D&amp;reserved=0" TargetMode="External"/><Relationship Id="rId3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A1&amp;data=02%7C01%7CSabrina.PFRIMMER%40vinci-construction.fr%7Ce2c52d2d4aaa4ca7154408d62aaa14f6%7C9873183240da45469203f68390800051%7C0%7C0%7C636743307317313110&amp;sdata=xhNCIBcvm5v7aGf39hI1CzRVsGtnd98CWHDLuMnTRXQ%3D&amp;reserved=0" TargetMode="External"/><Relationship Id="rId5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3-A0&amp;data=02%7C01%7CSabrina.PFRIMMER%40vinci-construction.fr%7C2ed20e8cfc9f48bfb32a08d635c1fd10%7C9873183240da45469203f68390800051%7C0%7C0%7C636755504625658594&amp;sdata=FuEsvfUp3tVfEyRODg4rKXdJ%2BanzMTNf9zl9NlRdi%2F4%3D&amp;reserved=0" TargetMode="External"/><Relationship Id="rId59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1-A0&amp;data=02%7C01%7CSabrina.PFRIMMER%40vinci-construction.fr%7C4b47f59252684bdbd75408d6397ca1b1%7C9873183240da45469203f68390800051%7C0%7C0%7C636759604797455031&amp;sdata=%2Fpjqe9nw69OFXoOQPad1q%2F%2BYO0cS8XOTaC8BJoy14SA%3D&amp;reserved=0" TargetMode="External"/><Relationship Id="rId6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1-A1&amp;data=02%7C01%7CSabrina.PFRIMMER%40vinci-construction.fr%7C0b7625492f904f744a4d08d63a8665cb%7C9873183240da45469203f68390800051%7C0%7C0%7C636760746237010191&amp;sdata=3OlD6QXNID2R13l1wL3imYrW9f7gqfeQrBPHLEG6BqM%3D&amp;reserved=0" TargetMode="External"/><Relationship Id="rId6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59-A1&amp;data=02%7C01%7CSabrina.PFRIMMER%40vinci-construction.fr%7Ce765542472d349b8ff4408d63b0c7a52%7C9873183240da45469203f68390800051%7C0%7C0%7C636761322106258193&amp;sdata=doiUyMKiqHH28xh9hT8t%2Bf5JYgBVxT2seX7B6sDCKO0%3D&amp;reserved=0" TargetMode="External"/><Relationship Id="rId648" Type="http://schemas.openxmlformats.org/officeDocument/2006/relationships/table" Target="../tables/table1.xml"/><Relationship Id="rId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7-B0&amp;data=02%7C01%7CSabrina.PFRIMMER%40vinci-construction.fr%7C63650258bd1b4d86ea6c08d60e42e232%7C9873183240da45469203f68390800051%7C0%7C0%7C636712077759354357&amp;sdata=blKrkfwiFc4Ap2IUemIt9XFAK4qGxf%2BmbV%2Bc7CUuQYU%3D&amp;reserved=0" TargetMode="External"/><Relationship Id="rId2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6-A0&amp;data=02%7C01%7CSabrina.PFRIMMER%40vinci-construction.fr%7Ccff5ca59a558468fe4cf08d623ac6eff%7C9873183240da45469203f68390800051%7C0%7C0%7C636735620838221648&amp;sdata=SqLSSIyV2Uwe5WYAgAyG7bq3SPmNDekTxrEkDgZYvG0%3D&amp;reserved=0" TargetMode="External"/><Relationship Id="rId2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5-B1&amp;data=02%7C01%7CSabrina.PFRIMMER%40vinci-construction.fr%7C08edee3c2f664e1adbcb08d62512e745%7C9873183240da45469203f68390800051%7C0%7C0%7C636737160456901502&amp;sdata=WAQzrH0njTWQ741BApgfDPTrTqweJBhw9EJJVPtKUHY%3D&amp;reserved=0" TargetMode="External"/><Relationship Id="rId2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C0&amp;data=02%7C01%7CSabrina.PFRIMMER%40vinci-construction.fr%7C08606a7170cd4262d83c08d62526c639%7C9873183240da45469203f68390800051%7C0%7C0%7C636737245792200931&amp;sdata=5ZSOVPxBsXtPKQ7rDibwfcmgJutnj4ObmJM6QFhRBTQ%3D&amp;reserved=0" TargetMode="External"/><Relationship Id="rId2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7-A0&amp;data=02%7C01%7CSabrina.PFRIMMER%40vinci-construction.fr%7Cee88f06bc7c84ce3563008d62866eba1%7C9873183240da45469203f68390800051%7C0%7C0%7C636740819838446182&amp;sdata=9JzUHjRl5NkgG%2FohiBlkjxTICZE%2Blcz%2FGuvrh5T%2F%2F9s%3D&amp;reserved=0" TargetMode="External"/><Relationship Id="rId4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B0&amp;data=02%7C01%7CSabrina.PFRIMMER%40vinci-construction.fr%7Cf2995d6dbb234e68003d08d62db52cfa%7C9873183240da45469203f68390800051%7C0%7C0%7C636746653498546462&amp;sdata=t7njNfkvcMSqqpLgEOGypbR2nj3DbyzJXoemFF2DXhY%3D&amp;reserved=0" TargetMode="External"/><Relationship Id="rId4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1-A0&amp;data=02%7C01%7CSabrina.PFRIMMER%40vinci-construction.fr%7Caef72e1bfc184084abdf08d62e7ddb37%7C9873183240da45469203f68390800051%7C0%7C0%7C636747515423579175&amp;sdata=LGFwmz%2FLU9F8WWseIfrTQ0QHr%2BAnVSe6SsRai2JwQFE%3D&amp;reserved=0" TargetMode="External"/><Relationship Id="rId4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1-A0&amp;data=02%7C01%7CSabrina.PFRIMMER%40vinci-construction.fr%7C2ea46a2422f640a36ebc08d62f735570%7C9873183240da45469203f68390800051%7C0%7C0%7C636748569735093208&amp;sdata=JDVIGOKP5jMXLdBSMQbCG9g02jRyDtN0uwChkdn5qyw%3D&amp;reserved=0" TargetMode="External"/><Relationship Id="rId4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2-A1&amp;data=02%7C01%7CSabrina.PFRIMMER%40vinci-construction.fr%7Ca895654c48304d59d6e208d63341591a%7C9873183240da45469203f68390800051%7C0%7C0%7C636752753090477549&amp;sdata=zAF1OXMYEbQ%2FfU8pHffWdiLUK7AieVIRuDMMjKg28Go%3D&amp;reserved=0" TargetMode="External"/><Relationship Id="rId4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4-A2&amp;data=02%7C01%7CSabrina.PFRIMMER%40vinci-construction.fr%7Cb5ebfa5121074f2ad28208d633f92917%7C9873183240da45469203f68390800051%7C0%7C0%7C636753542571161922&amp;sdata=%2B%2FMiBSST6o6RtGJw5qZ3f%2BxF78IrcS6IAViO4lxOsKY%3D&amp;reserved=0" TargetMode="External"/><Relationship Id="rId5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3-A0&amp;data=02%7C01%7CSabrina.PFRIMMER%40vinci-construction.fr%7C1d7df55baeb146e869ad08d633fef81f%7C9873183240da45469203f68390800051%7C0%7C0%7C636753567507907812&amp;sdata=EIu%2BP75qXxfM%2F3neLaCVc6hXUXbVbMO6Cvm4n8UOcK0%3D&amp;reserved=0" TargetMode="External"/><Relationship Id="rId5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0201-B3&amp;data=02%7C01%7CSabrina.PFRIMMER%40vinci-construction.fr%7Cfa65b22caafe422bf5d308d6343d3338%7C9873183240da45469203f68390800051%7C0%7C0%7C636753834790190569&amp;sdata=uvhA79pvu3561rTZazP8h7vyMbLhbdEbypeEveSuipA%3D&amp;reserved=0" TargetMode="External"/><Relationship Id="rId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3-B0&amp;data=02%7C01%7CSabrina.PFRIMMER%40vinci-construction.fr%7C10f51c99f164443b7a4608d60d823458%7C9873183240da45469203f68390800051%7C0%7C0%7C636711250218256752&amp;sdata=uLOQcsXrDyhMJQx67iDdIXWstI7ye88SNqO6oMP5IGg%3D&amp;reserved=0" TargetMode="External"/><Relationship Id="rId1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5-A1&amp;data=02%7C01%7CSabrina.PFRIMMER%40vinci-construction.fr%7Cba88b02ae3544809c88d08d60f3a50b4%7C9873183240da45469203f68390800051%7C0%7C0%7C636713140463612257&amp;sdata=02XFbk3Ke%2BXoWQ4rW5GODawJvjADdz9RN77OUzdPvGQ%3D&amp;reserved=0" TargetMode="External"/><Relationship Id="rId1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2-C0&amp;data=02%7C01%7CSabrina.PFRIMMER%40vinci-construction.fr%7Cf5e7d78f70f54d40a50908d61a2b7502%7C9873183240da45469203f68390800051%7C0%7C0%7C636725171278856815&amp;sdata=5YwSomAHgfGwXYq%2FE1OPBMrUMoJCkS%2BobTnp04IuFSw%3D&amp;reserved=0" TargetMode="External"/><Relationship Id="rId1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5-A1&amp;data=02%7C01%7CSabrina.PFRIMMER%40vinci-construction.fr%7C1defd3376c2d46b6b81b08d6195ebf7b%7C9873183240da45469203f68390800051%7C0%7C0%7C636724292065689297&amp;sdata=jk4T%2Bz%2BIHFGAkjFi%2FVdYGogidu%2F%2B7vB5o0UTqwTZBsQ%3D&amp;reserved=0" TargetMode="External"/><Relationship Id="rId1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6-A0&amp;data=02%7C01%7CSabrina.PFRIMMER%40vinci-construction.fr%7C67338b65fe0b44d84cfa08d61e02bffd%7C9873183240da45469203f68390800051%7C0%7C0%7C636729394494598984&amp;sdata=2MgfvZLiYG8FFoMLr8hpul%2B%2B2GaJtR2GaQTiXl8nDzo%3D&amp;reserved=0" TargetMode="External"/><Relationship Id="rId3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3-A0&amp;data=02%7C01%7CSabrina.PFRIMMER%40vinci-construction.fr%7Cdf1cde7be89f40756fd108d6286842a1%7C9873183240da45469203f68390800051%7C0%7C0%7C636740825585376692&amp;sdata=kcmi%2Bqyg%2Bs8Q1mB9lAvDjw3F3D7zeIJ5IspRVlxasa0%3D&amp;reserved=0" TargetMode="External"/><Relationship Id="rId3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8-A0&amp;data=02%7C01%7CSabrina.PFRIMMER%40vinci-construction.fr%7C7da66e57feed46bd7bb408d62870092a%7C9873183240da45469203f68390800051%7C0%7C0%7C636740858993511897&amp;sdata=z1TSFmlvvW1N8GXg8L4kmje%2Bay0XHV9KlYyDKCxulYs%3D&amp;reserved=0" TargetMode="External"/><Relationship Id="rId3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1-A0&amp;data=02%7C01%7CSabrina.PFRIMMER%40vinci-construction.fr%7C797c634794874a55b4ab08d6293d8f1d%7C9873183240da45469203f68390800051%7C0%7C0%7C636741741709220501&amp;sdata=YGV%2BGW%2BuLLFWWzZ4vyFeSBDXgXzEdrJnVUGTtDrE9II%3D&amp;reserved=0" TargetMode="External"/><Relationship Id="rId5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15-A1&amp;data=02%7C01%7CSabrina.PFRIMMER%40vinci-construction.fr%7Cd551680af7b34357a3e608d634c92014%7C9873183240da45469203f68390800051%7C0%7C0%7C636754435765526715&amp;sdata=DsO7qokK4kOKYP09sKO0QE0ABn8TEgEvEU9HGq7g7SA%3D&amp;reserved=0" TargetMode="External"/><Relationship Id="rId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A1&amp;data=02%7C01%7CSabrina.PFRIMMER%40vinci-construction.fr%7C7c88a9a6bf774011b3d508d60e557acf%7C9873183240da45469203f68390800051%7C0%7C0%7C636712157622583952&amp;sdata=cNOSE9X7BBDAVRpbAzqVYOFRZRHRTd%2Fq%2BCRWgob3HSo%3D&amp;reserved=0" TargetMode="External"/><Relationship Id="rId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A1&amp;data=02%7C01%7CSabrina.PFRIMMER%40vinci-construction.fr%7Cdeb1ace334de4ce7323208d6149a0c24%7C9873183240da45469203f68390800051%7C0%7C0%7C636719049187549458&amp;sdata=a6oiCGq%2B6JATNo681kyXclDVl%2Bg8dOI7G45ix7MUOpk%3D&amp;reserved=0" TargetMode="External"/><Relationship Id="rId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0-A1&amp;data=02%7C01%7CSabrina.PFRIMMER%40vinci-construction.fr%7C4e1b0fd239e14cd4e92308d611b75431%7C9873183240da45469203f68390800051%7C0%7C0%7C636715876419470133&amp;sdata=E1e%2BcP8QJjprJTSYzeopeOmNb1F159Bz1QPU2w61j9E%3D&amp;reserved=0" TargetMode="External"/><Relationship Id="rId1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00-A1&amp;data=02%7C01%7CSabrina.PFRIMMER%40vinci-construction.fr%7Cc902d5c5f4294e69dc5d08d61fc38879%7C9873183240da45469203f68390800051%7C0%7C0%7C636731321999232343&amp;sdata=TUOgaJSlT8hG2DSDy%2BaQeMWbgCtXOKmZ0oRtAuGRpcU%3D&amp;reserved=0" TargetMode="External"/><Relationship Id="rId3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40-A0&amp;data=02%7C01%7CSabrina.PFRIMMER%40vinci-construction.fr%7Cc5fb4e401dd143222a6208d62aa60dc6%7C9873183240da45469203f68390800051%7C0%7C0%7C636743290017238148&amp;sdata=l8RE1jUpo4UwZu5E857rqsOo3%2B1wt6kSBq1t1%2FbCHCM%3D&amp;reserved=0" TargetMode="External"/><Relationship Id="rId3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104757fce06449f47afd08d62aaaaf9a%7C9873183240da45469203f68390800051%7C0%7C0%7C636743309916213293&amp;sdata=9%2FEggWKlTJp00JXtNyrDgYe987BoZC03jDyhyWbEyuc%3D&amp;reserved=0" TargetMode="External"/><Relationship Id="rId56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0-A1&amp;data=02%7C01%7CSabrina.PFRIMMER%40vinci-construction.fr%7C8544fd0c644a4fc67f2f08d635be5063%7C9873183240da45469203f68390800051%7C0%7C0%7C636755488841494090&amp;sdata=RmlWV%2FX1cRiXkb%2Fck4D4y3aqGT3Y%2BW9WtOnHji5ArfQ%3D&amp;reserved=0" TargetMode="External"/><Relationship Id="rId5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2-A3&amp;data=02%7C01%7CSabrina.PFRIMMER%40vinci-construction.fr%7C6a1b07d82c6b4dd05de908d63835832b%7C9873183240da45469203f68390800051%7C0%7C0%7C636758199820362834&amp;sdata=clocWUT56y3FrcqlW%2Fhs4RxyGRPHnBYqX87Gzg7hD44%3D&amp;reserved=0" TargetMode="External"/><Relationship Id="rId6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5-A1&amp;data=02%7C01%7CSabrina.PFRIMMER%40vinci-construction.fr%7C7b1db6d6b1574a439c4408d63a886356%7C9873183240da45469203f68390800051%7C0%7C0%7C636760754790682264&amp;sdata=jRF9%2BhmRHtCl9q10Q26DxXVNEwVr%2F9%2B%2Frzq61PyidKY%3D&amp;reserved=0" TargetMode="External"/><Relationship Id="rId6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20-A2&amp;data=02%7C01%7CSabrina.PFRIMMER%40vinci-construction.fr%7C698e6ead0da6455e3b3408d63db24e3e%7C9873183240da45469203f68390800051%7C0%7C0%7C636764233361803041&amp;sdata=B0D6RowuCMlVrBs5MWLg6TwWnxHQiS3ZIMppG5nA690%3D&amp;reserved=0" TargetMode="External"/><Relationship Id="rId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4-A0&amp;data=02%7C01%7CSabrina.PFRIMMER%40vinci-construction.fr%7Cb30f5f1bfffd4108cdbe08d60d8071a5%7C9873183240da45469203f68390800051%7C0%7C0%7C636711242663120645&amp;sdata=3gPccfKt4YYgxvd47V7on0052hSu1DfmicP2fGYpGxw%3D&amp;reserved=0" TargetMode="External"/><Relationship Id="rId2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1-B0&amp;data=02%7C01%7CSabrina.PFRIMMER%40vinci-construction.fr%7C22af97a316e34becb79108d623aa32b4%7C9873183240da45469203f68390800051%7C0%7C0%7C636735611237762252&amp;sdata=o3v5Swrfmlye0DsUVCSlwQMxYJj578Xgl9Z8Ffb3kcw%3D&amp;reserved=0" TargetMode="External"/><Relationship Id="rId2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3-A1&amp;data=02%7C01%7CSabrina.PFRIMMER%40vinci-construction.fr%7Ca039b4205659430b2b8e08d6248e6d29%7C9873183240da45469203f68390800051%7C0%7C0%7C636736591467445664&amp;sdata=ce%2BiHMeWy%2FOj9DA%2F96ZGl5uAZvJqb7bO7FfXeKu5seg%3D&amp;reserved=0" TargetMode="External"/><Relationship Id="rId2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2-C0&amp;data=02%7C01%7CSabrina.PFRIMMER%40vinci-construction.fr%7Ca73eee3e85f24820b21208d62525584e%7C9873183240da45469203f68390800051%7C0%7C0%7C636737239656553591&amp;sdata=JlmYoqpW1%2FqLzeuqQoVtOINyJqfRtiqK4ZkrfVhoOgE%3D&amp;reserved=0" TargetMode="External"/><Relationship Id="rId2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3-A0&amp;data=02%7C01%7CSabrina.PFRIMMER%40vinci-construction.fr%7Cd0c071d7578d46128fe708d628667f0f%7C9873183240da45469203f68390800051%7C0%7C0%7C636740818015544038&amp;sdata=H%2B3fNt8EVZgwdmwM3cFmOHJxDSEUIqWs7ISkeZWcx3s%3D&amp;reserved=0" TargetMode="External"/><Relationship Id="rId2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3-B0&amp;data=02%7C01%7CSabrina.PFRIMMER%40vinci-construction.fr%7Cf7777e1dbcce41036b2c08d62867df68%7C9873183240da45469203f68390800051%7C0%7C0%7C636740823924857922&amp;sdata=MuxnPIqEyhgKoVgWjdkCPJvHfBD4zU0uf5tjv5e6tS0%3D&amp;reserved=0" TargetMode="External"/><Relationship Id="rId4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441-B0&amp;data=02%7C01%7CSabrina.PFRIMMER%40vinci-construction.fr%7C9d3af5961dd74e8a9e4108d62ab8c27d%7C9873183240da45469203f68390800051%7C0%7C0%7C636743370352005940&amp;sdata=BBdf1KKbymEvpRKbdCNGYKR1sJ3BSeCH0%2FrBWjEu7ZA%3D&amp;reserved=0" TargetMode="External"/><Relationship Id="rId4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5-A1&amp;data=02%7C01%7CSabrina.PFRIMMER%40vinci-construction.fr%7C1c7b563c74904d00cf8308d62dfa81d4%7C9873183240da45469203f68390800051%7C0%7C0%7C636746951273899089&amp;sdata=OjhKUibDxbE6rqYThADCfLEBspQhEOchmjRAFvOvZd0%3D&amp;reserved=0" TargetMode="External"/><Relationship Id="rId4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2-A0&amp;data=02%7C01%7CSabrina.PFRIMMER%40vinci-construction.fr%7C2ad85c16d1d74c7782fc08d62f72274a%7C9873183240da45469203f68390800051%7C0%7C0%7C636748564668276305&amp;sdata=2KKdy%2FR3hMTh%2Fb%2Bt1xNydw22%2B%2BdIr9dW9BLLRGzy7Gs%3D&amp;reserved=0" TargetMode="External"/><Relationship Id="rId4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3-A0&amp;data=02%7C01%7CSabrina.PFRIMMER%40vinci-construction.fr%7C68a82861a99a4dd1c27d08d62f82a872%7C9873183240da45469203f68390800051%7C0%7C0%7C636748635570870869&amp;sdata=vALr424dc%2FDLU9vN0eDbCnpNHJ0dSvkmlZQIszTVzu0%3D&amp;reserved=0" TargetMode="External"/><Relationship Id="rId4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7-A0&amp;data=02%7C01%7CSabrina.PFRIMMER%40vinci-construction.fr%7Cbe4bb7af1af14616fed808d6334eeba5%7C9873183240da45469203f68390800051%7C0%7C0%7C636752811382407945&amp;sdata=%2F7OPHRfaar8TWQI%2FFGdXJ4MA2x1VFss8Z3Ru2tbzx04%3D&amp;reserved=0" TargetMode="External"/><Relationship Id="rId5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5-A1&amp;data=02%7C01%7CSabrina.PFRIMMER%40vinci-construction.fr%7C9efab11e552d4f483c4708d6343c3a47%7C9873183240da45469203f68390800051%7C0%7C0%7C636753830611364343&amp;sdata=5I3NJRP%2B0w1Ucwcq4CoyUQ4Jlyf79uFpVjdv4EuHPc4%3D&amp;reserved=0" TargetMode="External"/><Relationship Id="rId1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4-A0&amp;data=02%7C01%7CSabrina.PFRIMMER%40vinci-construction.fr%7C91163eaf7a02486705d108d60d004a11%7C9873183240da45469203f68390800051%7C0%7C0%7C636710692221157803&amp;sdata=GVJKuGPYm5EX%2B%2BPWPyy%2BB8ErGyEugPFrQGbKHbxfYws%3D&amp;reserved=0" TargetMode="External"/><Relationship Id="rId1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1-A0&amp;data=02%7C01%7CSabrina.PFRIMMER%40vinci-construction.fr%7C2730a62e6f0f469c08c608d618b2ab2b%7C9873183240da45469203f68390800051%7C0%7C0%7C636723552983833242&amp;sdata=Ly6VjK%2BAB6C0Yc62m8PDaIuRNV4pVVgX43HxQNWFIcI%3D&amp;reserved=0" TargetMode="External"/><Relationship Id="rId1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7-B1&amp;data=02%7C01%7CSabrina.PFRIMMER%40vinci-construction.fr%7Cb27645a7f914443e616808d61d6a223f%7C9873183240da45469203f68390800051%7C0%7C0%7C636728739044174717&amp;sdata=qnc0fmlZdcCDrNQSdaCDVcBBDdkItv5HAmxGKN%2FY0zM%3D&amp;reserved=0" TargetMode="External"/><Relationship Id="rId3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7-B1&amp;data=02%7C01%7CSabrina.PFRIMMER%40vinci-construction.fr%7Cf7777e1dbcce41036b2c08d62867df68%7C9873183240da45469203f68390800051%7C0%7C0%7C636740823924857922&amp;sdata=itBiEnT8dvaox6iY4jeelj0ic9%2FVSXlftG4zwpxZGFA%3D&amp;reserved=0" TargetMode="External"/><Relationship Id="rId3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2-A0&amp;data=02%7C01%7CSabrina.PFRIMMER%40vinci-construction.fr%7Cce5a3c65f8f74ba8afd908d6286c2729%7C9873183240da45469203f68390800051%7C0%7C0%7C636740842307678020&amp;sdata=76CaMohc2IkLm0fu1U3w9AKjCTStU2U507jns334fYM%3D&amp;reserved=0" TargetMode="External"/><Relationship Id="rId3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1-A0&amp;data=02%7C01%7CSabrina.PFRIMMER%40vinci-construction.fr%7Ca9f40de7dfb547d5276908d6293d0d85%7C9873183240da45469203f68390800051%7C0%7C0%7C636741739524133217&amp;sdata=M8NCZNx%2BBNt2oHTIiZFzHZrcL44605thbV20P6Td%2B2w%3D&amp;reserved=0" TargetMode="External"/><Relationship Id="rId5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500-B0&amp;data=02%7C01%7CSabrina.PFRIMMER%40vinci-construction.fr%7C73c2c4aa601a443eb01908d6343d54b8%7C9873183240da45469203f68390800051%7C0%7C0%7C636753835357587977&amp;sdata=WqwvtqYIX2xqTnNfOG2wWD7IbahSFmZxWcKdMCMKpOI%3D&amp;reserved=0" TargetMode="External"/><Relationship Id="rId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6-B0&amp;data=02%7C01%7CSabrina.PFRIMMER%40vinci-construction.fr%7C63650258bd1b4d86ea6c08d60e42e232%7C9873183240da45469203f68390800051%7C0%7C0%7C636712077759354357&amp;sdata=T%2BcRNzeFlqp9S7uP7R2ETMFlADur7vTLqGEbviK3Cxg%3D&amp;reserved=0" TargetMode="External"/><Relationship Id="rId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6-B0&amp;data=02%7C01%7CSabrina.PFRIMMER%40vinci-construction.fr%7Cbda8f1ae8beb4751f55808d60e6ee516%7C9873183240da45469203f68390800051%7C0%7C0%7C636712266782870264&amp;sdata=v6A0jkhLiKH9mWq2Nkj8GRMjnTRgoAb1WqwEuXz6S5M%3D&amp;reserved=0" TargetMode="External"/><Relationship Id="rId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1-B1&amp;data=02%7C01%7CSabrina.PFRIMMER%40vinci-construction.fr%7Ce085d4067a68493150bf08d616f4a8b7%7C9873183240da45469203f68390800051%7C0%7C0%7C636721637387573076&amp;sdata=X99FydOdW9zPtqQw97PphJJ0VRFS9e0zMbdbZWRJ%2BDs%3D&amp;reserved=0" TargetMode="External"/><Relationship Id="rId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21-A0&amp;data=02%7C01%7CSabrina.PFRIMMER%40vinci-construction.fr%7Cdb3aaf7ec3ce4bb4bec608d6127624a0%7C9873183240da45469203f68390800051%7C0%7C0%7C636716695972961099&amp;sdata=LT%2FutuTgGz%2FQ5UkZBWGks7kZTMJPSi79N1rMQeFwtiI%3D&amp;reserved=0" TargetMode="External"/><Relationship Id="rId1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C0&amp;data=02%7C01%7CSabrina.PFRIMMER%40vinci-construction.fr%7C4d1c91fbdc024833d03808d61fb991c5%7C9873183240da45469203f68390800051%7C0%7C0%7C636731279207680670&amp;sdata=xi2M7nV0GxXIC28wKwZElWhen3gXXm90dD%2F859%2B43hY%3D&amp;reserved=0" TargetMode="External"/><Relationship Id="rId3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6-A1&amp;data=02%7C01%7CSabrina.PFRIMMER%40vinci-construction.fr%7Cb11e94a0d0694fd31e2108d6293e63ce%7C9873183240da45469203f68390800051%7C0%7C0%7C636741745272480394&amp;sdata=jGR2AWnCQLentbDMrIrDsZUiqI1v4%2BYSUaVrKTmoUEE%3D&amp;reserved=0" TargetMode="External"/><Relationship Id="rId3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A1&amp;data=02%7C01%7CSabrina.PFRIMMER%40vinci-construction.fr%7Ce2c52d2d4aaa4ca7154408d62aaa14f6%7C9873183240da45469203f68390800051%7C0%7C0%7C636743307317333129&amp;sdata=2N1zQyuhbkXBiN90rqskeMgsG%2FMGhAQCCWqKzwQssV4%3D&amp;reserved=0" TargetMode="External"/><Relationship Id="rId5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7-A1&amp;data=02%7C01%7CSabrina.PFRIMMER%40vinci-construction.fr%7Cd5401c31c6b24ed114b708d635bb0cf9%7C9873183240da45469203f68390800051%7C0%7C0%7C636755474820450302&amp;sdata=Zaikq56uv7KFw4xapxiloVXsuxxaHtf0RZ4c8UGJ2Jo%3D&amp;reserved=0" TargetMode="External"/><Relationship Id="rId57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4-A0&amp;data=02%7C01%7CSabrina.PFRIMMER%40vinci-construction.fr%7C2ed20e8cfc9f48bfb32a08d635c1fd10%7C9873183240da45469203f68390800051%7C0%7C0%7C636755504625678604&amp;sdata=yRos6lOR5okAGuJjII88pD%2B77wLQq3YJJpDuXaAJ9gw%3D&amp;reserved=0" TargetMode="External"/><Relationship Id="rId5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3-A0&amp;data=02%7C01%7CSabrina.PFRIMMER%40vinci-construction.fr%7C4b9df85808c448c578bc08d6397caa6f%7C9873183240da45469203f68390800051%7C0%7C0%7C636759604925103259&amp;sdata=q4iU0Tzf2D%2B%2Fk%2BQRlEnkq8Xu0uMvAvyOA7kQ2G%2FjZ6A%3D&amp;reserved=0" TargetMode="External"/><Relationship Id="rId6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2-A1&amp;data=02%7C01%7CSabrina.PFRIMMER%40vinci-construction.fr%7C0b7625492f904f744a4d08d63a8665cb%7C9873183240da45469203f68390800051%7C0%7C0%7C636760746237010191&amp;sdata=6T6PfymaYeHWwKdIXvoolqEmK3VGjrdqbgAfGqFQ4gM%3D&amp;reserved=0" TargetMode="External"/><Relationship Id="rId62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3-A0&amp;data=02%7C01%7CSabrina.PFRIMMER%40vinci-construction.fr%7C7f88de15008b4d61a0a408d63b0d777d%7C9873183240da45469203f68390800051%7C0%7C0%7C636761326356139871&amp;sdata=5Bbz6oA11%2BZMJ5QvyudBB4eYSvSuM%2BoZZyhmODIIwrQ%3D&amp;reserved=0" TargetMode="External"/><Relationship Id="rId649" Type="http://schemas.openxmlformats.org/officeDocument/2006/relationships/comments" Target="../comments1.xml"/><Relationship Id="rId1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5-A1&amp;data=02%7C01%7CSabrina.PFRIMMER%40vinci-construction.fr%7C56673ee18332470a51ed08d61fc39185%7C9873183240da45469203f68390800051%7C0%7C0%7C636731322155031476&amp;sdata=5bT%2FOcAXvxElUrySHGrCC55kkHUGbNFpTYrJPz%2BOqCE%3D&amp;reserved=0" TargetMode="External"/><Relationship Id="rId20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4-A0&amp;data=02%7C01%7CSabrina.PFRIMMER%40vinci-construction.fr%7C2d723db8d7574b78735708d6237dad57%7C9873183240da45469203f68390800051%7C0%7C0%7C636735420022052742&amp;sdata=Jvu4mUKyA%2BH0IPYmz73H9Sbe5ClQB23JqyzMQ0fowkw%3D&amp;reserved=0" TargetMode="External"/><Relationship Id="rId2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01-A0&amp;data=02%7C01%7CSabrina.PFRIMMER%40vinci-construction.fr%7C1cfbeb934d2e4b06252708d624703b0e%7C9873183240da45469203f68390800051%7C0%7C0%7C636736461777493576&amp;sdata=AZC3wZG%2BURws5q0d%2BJ8YKUfnXphC%2B3WJZOEa6u1w3lY%3D&amp;reserved=0" TargetMode="External"/><Relationship Id="rId2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6-B1&amp;data=02%7C01%7CSabrina.PFRIMMER%40vinci-construction.fr%7C08edee3c2f664e1adbcb08d62512e745%7C9873183240da45469203f68390800051%7C0%7C0%7C636737160456911506&amp;sdata=olPDzhCLN0mZc%2FSEKfhg1rbZv%2FqfPBitD8kxYIRT1qw%3D&amp;reserved=0" TargetMode="External"/><Relationship Id="rId2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C0&amp;data=02%7C01%7CSabrina.PFRIMMER%40vinci-construction.fr%7Cbd35d3c247b04b057a4708d62526c5ec%7C9873183240da45469203f68390800051%7C0%7C0%7C636737245793905077&amp;sdata=B2AsT%2FAu7b%2BsOvNuWaF9naGzwFJ7hmFPVrLBTWSo%2FB8%3D&amp;reserved=0" TargetMode="External"/><Relationship Id="rId2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8-A0&amp;data=02%7C01%7CSabrina.PFRIMMER%40vinci-construction.fr%7Cee88f06bc7c84ce3563008d62866eba1%7C9873183240da45469203f68390800051%7C0%7C0%7C636740819838446182&amp;sdata=IuPRH0a6bE2ca4kn8i%2FNNdAI1lrKkoH2W32YqVOfPCw%3D&amp;reserved=0" TargetMode="External"/><Relationship Id="rId4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B0&amp;data=02%7C01%7CSabrina.PFRIMMER%40vinci-construction.fr%7C079391133e214f8870db08d62db53509%7C9873183240da45469203f68390800051%7C0%7C0%7C636746653632651099&amp;sdata=lQ0TajewBiNYmxAwuSQD0LpZt0K%2BS%2B8JSn%2F5J%2FjiWNA%3D&amp;reserved=0" TargetMode="External"/><Relationship Id="rId4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2-A0&amp;data=02%7C01%7CSabrina.PFRIMMER%40vinci-construction.fr%7Caef72e1bfc184084abdf08d62e7ddb37%7C9873183240da45469203f68390800051%7C0%7C0%7C636747515423589184&amp;sdata=%2FlrS%2B7hPRtT2da7cG74cqfHH7%2Fe4VJ6AvNGN1DbLoT0%3D&amp;reserved=0" TargetMode="External"/><Relationship Id="rId4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2-A0&amp;data=02%7C01%7CSabrina.PFRIMMER%40vinci-construction.fr%7C2ea46a2422f640a36ebc08d62f735570%7C9873183240da45469203f68390800051%7C0%7C0%7C636748569735103213&amp;sdata=k7gC0AA1BCTmL5CnHQH6JbUAMf9v%2Fj%2BDoHbncjheAfg%3D&amp;reserved=0" TargetMode="External"/><Relationship Id="rId4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3-A1&amp;data=02%7C01%7CSabrina.PFRIMMER%40vinci-construction.fr%7Ca895654c48304d59d6e208d63341591a%7C9873183240da45469203f68390800051%7C0%7C0%7C636752753090487554&amp;sdata=qVm1hDNeRlj0DjENVmeztA%2F6GsxaH%2BbaKiAHdgB2Ddg%3D&amp;reserved=0" TargetMode="External"/><Relationship Id="rId5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4-A0&amp;data=02%7C01%7CSabrina.PFRIMMER%40vinci-construction.fr%7C1d7df55baeb146e869ad08d633fef81f%7C9873183240da45469203f68390800051%7C0%7C0%7C636753567507917817&amp;sdata=x5BPQMu0RM5HPn5T%2Fslkef8AxvzS73%2BTVGl8X8ESGl0%3D&amp;reserved=0" TargetMode="External"/><Relationship Id="rId10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0-A1&amp;data=02%7C01%7CSabrina.PFRIMMER%40vinci-construction.fr%7C8cc709dd62c9482d9ff208d60f3a0fb0%7C9873183240da45469203f68390800051%7C0%7C0%7C636713139372854949&amp;sdata=fs9gqwW5I8COS3B2dfMkmoousvlBdRDrMj6lRA6V8M4%3D&amp;reserved=0" TargetMode="External"/><Relationship Id="rId1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A0&amp;data=02%7C01%7CSabrina.PFRIMMER%40vinci-construction.fr%7Cc8b2a35618f8430056eb08d61879c995%7C9873183240da45469203f68390800051%7C0%7C0%7C636723308684150308&amp;sdata=3yY4MgUR3pCfMudvZTyP9C0esmo9LLCkKwkNSnxd6P8%3D&amp;reserved=0" TargetMode="External"/><Relationship Id="rId3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4-A0&amp;data=02%7C01%7CSabrina.PFRIMMER%40vinci-construction.fr%7Cdf1cde7be89f40756fd108d6286842a1%7C9873183240da45469203f68390800051%7C0%7C0%7C636740825585376692&amp;sdata=UaCY2g9cO%2B2QLpL2OgOfL7ii5NbUXwzTTj8b9raV4cY%3D&amp;reserved=0" TargetMode="External"/><Relationship Id="rId4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5-A2&amp;data=02%7C01%7CSabrina.PFRIMMER%40vinci-construction.fr%7Cb5ebfa5121074f2ad28208d633f92917%7C9873183240da45469203f68390800051%7C0%7C0%7C636753542571171935&amp;sdata=ZXKvabDw%2Br%2FSq%2BKfaR%2FvF8Sdzt6axjBpDWzkQ4piOeE%3D&amp;reserved=0" TargetMode="External"/><Relationship Id="rId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1-A0&amp;data=02%7C01%7CSabrina.PFRIMMER%40vinci-construction.fr%7Ca98ed7635d68448cd99d08d60f0dbf38%7C9873183240da45469203f68390800051%7C0%7C0%7C636712949057178043&amp;sdata=2SkOGXQ82mtK5ItnSM%2BmSFfCJqBg8ffQl3MHl2w4fMs%3D&amp;reserved=0" TargetMode="External"/><Relationship Id="rId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1-B0&amp;data=02%7C01%7CSabrina.PFRIMMER%40vinci-construction.fr%7C10f51c99f164443b7a4608d60d823458%7C9873183240da45469203f68390800051%7C0%7C0%7C636711250218246747&amp;sdata=kK1hfXdjtjG1VLky9h8dHWS9%2BJH9R%2B75x6f0F9ZYFfI%3D&amp;reserved=0" TargetMode="External"/><Relationship Id="rId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A1&amp;data=02%7C01%7CSabrina.PFRIMMER%40vinci-construction.fr%7C7d233f9b962346b8858708d60e5559f2%7C9873183240da45469203f68390800051%7C0%7C0%7C636712157078138076&amp;sdata=Hw7xgE2dtVECGo7%2F0Gcu9yleNYw30eNrigIq387wpQk%3D&amp;reserved=0" TargetMode="External"/><Relationship Id="rId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8-B0&amp;data=02%7C01%7CSabrina.PFRIMMER%40vinci-construction.fr%7C1e8fa81772204f24d1e008d61499b707%7C9873183240da45469203f68390800051%7C0%7C0%7C636719047807182077&amp;sdata=z2e5sGrwre4MKR%2BoXl9e1qwfut6jV0CFzWsrqklf4KE%3D&amp;reserved=0" TargetMode="External"/><Relationship Id="rId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A0&amp;data=02%7C01%7CSabrina.PFRIMMER%40vinci-construction.fr%7Ca7b5ded738d44182c1f508d611b67482%7C9873183240da45469203f68390800051%7C0%7C0%7C636715872664702448&amp;sdata=5m07J0By2IExA0CE%2F5H%2FAFhsIYGEkMq5xdMl9svKy0k%3D&amp;reserved=0" TargetMode="External"/><Relationship Id="rId1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20-A1&amp;data=02%7C01%7CSabrina.PFRIMMER%40vinci-construction.fr%7Ce6246f0bd20c4da59b3108d6195ef09f%7C9873183240da45469203f68390800051%7C0%7C0%7C636724292886188968&amp;sdata=GxfRSaLZH8rI%2FQBP2OWW9yqr2sl%2FjckZuR0L1HSYR7M%3D&amp;reserved=0" TargetMode="External"/><Relationship Id="rId1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7-A0&amp;data=02%7C01%7CSabrina.PFRIMMER%40vinci-construction.fr%7C67338b65fe0b44d84cfa08d61e02bffd%7C9873183240da45469203f68390800051%7C0%7C0%7C636729394494618994&amp;sdata=qj3w21TNzL1r02LGVcueEBYf10liKLjJQhaTlU4tTtI%3D&amp;reserved=0" TargetMode="External"/><Relationship Id="rId3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610-A3&amp;data=02%7C01%7CSabrina.PFRIMMER%40vinci-construction.fr%7C265a5ea994df441429cd08d62870181f%7C9873183240da45469203f68390800051%7C0%7C0%7C636740859260302523&amp;sdata=ljyl%2Bb0hCBnRCsdu30Of3hW5J4WV2mOaWQnMnQzwQCg%3D&amp;reserved=0" TargetMode="External"/><Relationship Id="rId3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3-A0&amp;data=02%7C01%7CSabrina.PFRIMMER%40vinci-construction.fr%7C797c634794874a55b4ab08d6293d8f1d%7C9873183240da45469203f68390800051%7C0%7C0%7C636741741709240511&amp;sdata=%2FKzLJRrJcBYwOq0yRoYRPxrmiybOKUgpeodYQhrsXC8%3D&amp;reserved=0" TargetMode="External"/><Relationship Id="rId3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2-A0&amp;data=02%7C01%7CSabrina.PFRIMMER%40vinci-construction.fr%7Cc33467cb582a471af0ff08d62aa60f8f%7C9873183240da45469203f68390800051%7C0%7C0%7C636743290041380509&amp;sdata=UlLJr%2BV9bsrzrY8NSSkwApoMHc5OjbaGr%2F0JL6AZDms%3D&amp;reserved=0" TargetMode="External"/><Relationship Id="rId3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104757fce06449f47afd08d62aaaaf9a%7C9873183240da45469203f68390800051%7C0%7C0%7C636743309916223302&amp;sdata=vWu4El3D4o75pBQSmw6hu5jiTn363eZm%2BkN1AThQbN0%3D&amp;reserved=0" TargetMode="External"/><Relationship Id="rId5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1-A0&amp;data=02%7C01%7CSabrina.PFRIMMER%40vinci-construction.fr%7Ceb26c010e31044aba74208d6343c9c59%7C9873183240da45469203f68390800051%7C0%7C0%7C636753832265170045&amp;sdata=i5%2Fuc45yUILusOe570IsnIrGRSLASTQ1T2N3X2YmKbw%3D&amp;reserved=0" TargetMode="External"/><Relationship Id="rId5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5-A0&amp;data=02%7C01%7CSabrina.PFRIMMER%40vinci-construction.fr%7Cdd4f478aa1324fc3d59908d634c9d407%7C9873183240da45469203f68390800051%7C0%7C0%7C636754438782919138&amp;sdata=%2FaZ%2BqENGoflBDpMxo14Y8sAzC5KadVyXNu0x%2BlKwNfQ%3D&amp;reserved=0" TargetMode="External"/><Relationship Id="rId5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5-A0&amp;data=02%7C01%7CSabrina.PFRIMMER%40vinci-construction.fr%7Cf2135764d1de4c8fc21808d635be7be8%7C9873183240da45469203f68390800051%7C0%7C0%7C636755489573796784&amp;sdata=zIr7uqrNU8QaqquyECMlIAnScCwbGAc7FtKhu3duNMw%3D&amp;reserved=0" TargetMode="External"/><Relationship Id="rId58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3-A2&amp;data=02%7C01%7CSabrina.PFRIMMER%40vinci-construction.fr%7C6a1b07d82c6b4dd05de908d63835832b%7C9873183240da45469203f68390800051%7C0%7C0%7C636758199820372848&amp;sdata=NlAhovrzgk4mB03whJjSmLKw1tg%2BRfaLfsYgxQCsOTQ%3D&amp;reserved=0" TargetMode="External"/><Relationship Id="rId6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80-A0&amp;data=02%7C01%7CSabrina.PFRIMMER%40vinci-construction.fr%7Cbb3c7d93be8448fd00c608d63a886688%7C9873183240da45469203f68390800051%7C0%7C0%7C636760754840434977&amp;sdata=FGoQC2d28Tr3n7zqnfmjLqSs6YaQFEwFfcNhZe8mb9c%3D&amp;reserved=0" TargetMode="External"/><Relationship Id="rId63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6-B0&amp;data=02%7C01%7CSabrina.PFRIMMER%40vinci-construction.fr%7C26ec41b9c62b4c4da33008d63db2869a%7C9873183240da45469203f68390800051%7C0%7C0%7C636764234305379902&amp;sdata=Ifroi32zaTVzOiDqsJzgD%2F0ai0sJmKhxzAcWJ3%2FxWTM%3D&amp;reserved=0" TargetMode="External"/><Relationship Id="rId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A0&amp;data=02%7C01%7CSabrina.PFRIMMER%40vinci-construction.fr%7C4e15144a69a343fe3f9b08d60d806bf9%7C9873183240da45469203f68390800051%7C0%7C0%7C636711242548584023&amp;sdata=PnCy7mGYfzcdLhYMcpPa2Zw6fo3GrzbDUVpPTiy51P4%3D&amp;reserved=0" TargetMode="External"/><Relationship Id="rId1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A0&amp;data=02%7C01%7CSabrina.PFRIMMER%40vinci-construction.fr%7Ce0b96053f9464d2b253408d61fba6d4c%7C9873183240da45469203f68390800051%7C0%7C0%7C636731282885309871&amp;sdata=kPcjHD8%2B1wihI8xrYFI7i%2BB%2BETjrBrxzkwm3UhgOU0Q%3D&amp;reserved=0" TargetMode="External"/><Relationship Id="rId2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3-B0&amp;data=02%7C01%7CSabrina.PFRIMMER%40vinci-construction.fr%7C2dedd604b27d44442e0708d623aa3679%7C9873183240da45469203f68390800051%7C0%7C0%7C636735611294281189&amp;sdata=GKq1EmKdIRHtc%2Btccvtc4HsE6rbpz7QnWVimuB85FIg%3D&amp;reserved=0" TargetMode="External"/><Relationship Id="rId2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4-A1&amp;data=02%7C01%7CSabrina.PFRIMMER%40vinci-construction.fr%7Ca039b4205659430b2b8e08d6248e6d29%7C9873183240da45469203f68390800051%7C0%7C0%7C636736591467455669&amp;sdata=LGRygo1rK8pce6jqx2tJ2lgglN8kbrBJBQUq4Y0DDIo%3D&amp;reserved=0" TargetMode="External"/><Relationship Id="rId2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3-B1&amp;data=02%7C01%7CSabrina.PFRIMMER%40vinci-construction.fr%7Ca73eee3e85f24820b21208d62525584e%7C9873183240da45469203f68390800051%7C0%7C0%7C636737239656563605&amp;sdata=4JwhU%2FoicRETmhCI8Rk0tH3bFnD1QAvV%2BFmyIl%2F0X2E%3D&amp;reserved=0" TargetMode="External"/><Relationship Id="rId2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4-A0&amp;data=02%7C01%7CSabrina.PFRIMMER%40vinci-construction.fr%7Cd0c071d7578d46128fe708d628667f0f%7C9873183240da45469203f68390800051%7C0%7C0%7C636740818015554051&amp;sdata=jK5TkJ%2BEH5poIMqBEfNL22pd6RfZYS9nOVuKYA7zxIM%3D&amp;reserved=0" TargetMode="External"/><Relationship Id="rId4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1-A0&amp;data=02%7C01%7CSabrina.PFRIMMER%40vinci-construction.fr%7C5d0975e6b8e14cdbedd108d62ab958e7%7C9873183240da45469203f68390800051%7C0%7C0%7C636743372879763682&amp;sdata=y%2FFZU%2FWu8xCa2ETj6XMVwgMF6ZbqJOuBhasG7ZC3ddg%3D&amp;reserved=0" TargetMode="External"/><Relationship Id="rId4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1-A0&amp;data=02%7C01%7CSabrina.PFRIMMER%40vinci-construction.fr%7C3884c1977197468523c108d62e00a167%7C9873183240da45469203f68390800051%7C0%7C0%7C636746977691855888&amp;sdata=BeR6pHQtgUv89T9iZOuOTdF9q6Hq6OsFEFoz%2BF%2FTmMM%3D&amp;reserved=0" TargetMode="External"/><Relationship Id="rId4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3-A0&amp;data=02%7C01%7CSabrina.PFRIMMER%40vinci-construction.fr%7C2ad85c16d1d74c7782fc08d62f72274a%7C9873183240da45469203f68390800051%7C0%7C0%7C636748564668296315&amp;sdata=PcuDNyGe2wJviPmPbURkvGvhaPR19PLcz8runKqy0BM%3D&amp;reserved=0" TargetMode="External"/><Relationship Id="rId4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B0&amp;data=02%7C01%7CSabrina.PFRIMMER%40vinci-construction.fr%7C53c4c4e79d8942daa28508d62f82eba4%7C9873183240da45469203f68390800051%7C0%7C0%7C636748636715832408&amp;sdata=79kqZ7l9PDPSAcdYAIuR1O8yr8e62PLTmU8jeTm4GOI%3D&amp;reserved=0" TargetMode="External"/><Relationship Id="rId3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8-B1&amp;data=02%7C01%7CSabrina.PFRIMMER%40vinci-construction.fr%7Cf7777e1dbcce41036b2c08d62867df68%7C9873183240da45469203f68390800051%7C0%7C0%7C636740823924857922&amp;sdata=R1DpCQ%2FnsolAR9BQTf1z3pnR2YzMwcdEzZ2LbsGIURo%3D&amp;reserved=0" TargetMode="External"/><Relationship Id="rId4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B0&amp;data=02%7C01%7CSabrina.PFRIMMER%40vinci-construction.fr%7C554fb326f53e4c367d4408d6334ef398%7C9873183240da45469203f68390800051%7C0%7C0%7C636752811516406956&amp;sdata=BmwNC%2FZ4lwClo5rqn34zjipzfkQiwwZL7NF4Juk3NQ8%3D&amp;reserved=0" TargetMode="External"/><Relationship Id="rId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A1&amp;data=02%7C01%7CSabrina.PFRIMMER%40vinci-construction.fr%7C067b58874a3e4576e79808d60e56238e%7C9873183240da45469203f68390800051%7C0%7C0%7C636712160454291102&amp;sdata=2EY0VWKzZxSSvZ%2BFSs4l3u8TA9bN%2Fq3VmGyEtFNHq1U%3D&amp;reserved=0" TargetMode="External"/><Relationship Id="rId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5-A0&amp;data=02%7C01%7CSabrina.PFRIMMER%40vinci-construction.fr%7C92c477a47d5743025ca608d61275ede4%7C9873183240da45469203f68390800051%7C0%7C0%7C636716695042169124&amp;sdata=8FHzK3JysYb0x%2BjPJVQnXPIlg8D8nQNaBkuWAtsQVKk%3D&amp;reserved=0" TargetMode="External"/><Relationship Id="rId1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1-A0&amp;data=02%7C01%7CSabrina.PFRIMMER%40vinci-construction.fr%7Cd439cba2881e460c4bea08d61948d518%7C9873183240da45469203f68390800051%7C0%7C0%7C636724197941500233&amp;sdata=5CQ1t3RQDqzPKZB7Weuu2dqK7KOm27VkC3r%2Bksz1uMw%3D&amp;reserved=0" TargetMode="External"/><Relationship Id="rId3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2-A0&amp;data=02%7C01%7CSabrina.PFRIMMER%40vinci-construction.fr%7Ca9f40de7dfb547d5276908d6293d0d85%7C9873183240da45469203f68390800051%7C0%7C0%7C636741739524133217&amp;sdata=LjvHZ089mxl8WKzFSyGmf3Yi29ctYp%2BxLa86OzlskS8%3D&amp;reserved=0" TargetMode="External"/><Relationship Id="rId3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A1&amp;data=02%7C01%7CSabrina.PFRIMMER%40vinci-construction.fr%7Cbabbf12226f44fc7541d08d62aaa2141%7C9873183240da45469203f68390800051%7C0%7C0%7C636743307523641373&amp;sdata=YlFeyHkosqw%2F5GuEMYeNKQoU2HZCwhv1gHfa3F%2FzCbU%3D&amp;reserved=0" TargetMode="External"/><Relationship Id="rId5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1-A0&amp;data=02%7C01%7CSabrina.PFRIMMER%40vinci-construction.fr%7Cf7f855485c4b4fa0531d08d633ffe8cf%7C9873183240da45469203f68390800051%7C0%7C0%7C636753571556518530&amp;sdata=W8bZZeTeGTV%2BeY1V0oPgBxUBgha1WVq%2B68CUG66GfAE%3D&amp;reserved=0" TargetMode="External"/><Relationship Id="rId55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9-A2&amp;data=02%7C01%7CSabrina.PFRIMMER%40vinci-construction.fr%7C144ae088679147eed9a008d635bbf1f1%7C9873183240da45469203f68390800051%7C0%7C0%7C636755478664798767&amp;sdata=drRzCHB3SKTGDcrSJvcraYLdk4y5E%2FqTmBp11NaJLM4%3D&amp;reserved=0" TargetMode="External"/><Relationship Id="rId59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2&amp;data=02%7C01%7CSabrina.PFRIMMER%40vinci-construction.fr%7C8cfcaa134ec44ce0116208d639b9de24%7C9873183240da45469203f68390800051%7C0%7C0%7C636759867791487087&amp;sdata=xX0kL%2F79tpoX3qkWprptRLCQSjH6wKlHja1cbbWnD%2FM%3D&amp;reserved=0" TargetMode="External"/><Relationship Id="rId60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0-A0&amp;data=02%7C01%7CSabrina.PFRIMMER%40vinci-construction.fr%7C4f6da4a952884fa3396808d63a86e0c5%7C9873183240da45469203f68390800051%7C0%7C0%7C636760748300306345&amp;sdata=%2F0Q9GjT1ewVVhqme7%2BqiEQutSRmFz2v9DWUw0Z%2BUE1E%3D&amp;reserved=0" TargetMode="External"/><Relationship Id="rId1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20-A2&amp;data=02%7C01%7CSabrina.PFRIMMER%40vinci-construction.fr%7C705093677669455b0e7d08d61fc39245%7C9873183240da45469203f68390800051%7C0%7C0%7C636731322166034687&amp;sdata=eGFRZqQGYbNoxvXyrHHa2gwE4z1gIhlSEI8tGu%2FLYxU%3D&amp;reserved=0" TargetMode="External"/><Relationship Id="rId2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1-A0&amp;data=02%7C01%7CSabrina.PFRIMMER%40vinci-construction.fr%7Cde4ccdb0388f4b30025908d6237de593%7C9873183240da45469203f68390800051%7C0%7C0%7C636735420957554434&amp;sdata=28D%2Fr%2FvuBmNd3xQ%2F9PsrVcY3Gookfa%2FDRXDxAalF1sQ%3D&amp;reserved=0" TargetMode="External"/><Relationship Id="rId2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7-B1&amp;data=02%7C01%7CSabrina.PFRIMMER%40vinci-construction.fr%7C08edee3c2f664e1adbcb08d62512e745%7C9873183240da45469203f68390800051%7C0%7C0%7C636737160456921516&amp;sdata=2r6uepKLTkWxC05RyIXbDpBkYhGTPorT1qVD51Rxu2s%3D&amp;reserved=0" TargetMode="External"/><Relationship Id="rId4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9-B0&amp;data=02%7C01%7CSabrina.PFRIMMER%40vinci-construction.fr%7C9ffcb1c9f8aa4ffd082a08d62db58a38%7C9873183240da45469203f68390800051%7C0%7C0%7C636746655058775023&amp;sdata=Tq7nwYWeipdPsQoV%2FVndY82LJAv3DCXNRbFk2mc%2BCb4%3D&amp;reserved=0" TargetMode="External"/><Relationship Id="rId1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5-A0&amp;data=02%7C01%7CSabrina.PFRIMMER%40vinci-construction.fr%7C04ca6f23c5c94c9bce2f08d60f3a082b%7C9873183240da45469203f68390800051%7C0%7C0%7C636713139266602870&amp;sdata=YSmBzzGaRvFtnXxItQv8fQ8IzmbfCfipcJpwPNHHvVY%3D&amp;reserved=0" TargetMode="External"/><Relationship Id="rId2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1-A0&amp;data=02%7C01%7CSabrina.PFRIMMER%40vinci-construction.fr%7C35c100804eb244dab88108d628674a09%7C9873183240da45469203f68390800051%7C0%7C0%7C636740821419564709&amp;sdata=IAKW%2B13saJyCKmGFTddjGr1Qb2MY1Deh2GQ2yyDTrK0%3D&amp;reserved=0" TargetMode="External"/><Relationship Id="rId4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3-A0&amp;data=02%7C01%7CSabrina.PFRIMMER%40vinci-construction.fr%7C2ea46a2422f640a36ebc08d62f735570%7C9873183240da45469203f68390800051%7C0%7C0%7C636748569735113223&amp;sdata=5%2BX%2BNiHQFwyB8BWLPJ%2FPBvjjEiD5mEx%2BMpBHuuoxkgI%3D&amp;reserved=0" TargetMode="External"/><Relationship Id="rId4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6-A2&amp;data=02%7C01%7CSabrina.PFRIMMER%40vinci-construction.fr%7Cb5ebfa5121074f2ad28208d633f92917%7C9873183240da45469203f68390800051%7C0%7C0%7C636753542571191945&amp;sdata=1Y8b4tdbviSf3swiRNJCtN9azTM%2FRE8NAHCW6w9gDS8%3D&amp;reserved=0" TargetMode="External"/><Relationship Id="rId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4-A1&amp;data=02%7C01%7CSabrina.PFRIMMER%40vinci-construction.fr%7C2974050cf78b44bbe3ab08d60e433188%7C9873183240da45469203f68390800051%7C0%7C0%7C636712079091574992&amp;sdata=Mj184yLlQcnHxw5D4nY2SCZaqTHyNQtmHuZgr%2BxmXQM%3D&amp;reserved=0" TargetMode="External"/><Relationship Id="rId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19-B0&amp;data=02%7C01%7CSabrina.PFRIMMER%40vinci-construction.fr%7C02cbeef685cf49c8193508d60ce8ca53%7C9873183240da45469203f68390800051%7C0%7C0%7C636710591298777112&amp;sdata=KaJ9bYUDNm533C7Wo3GECF9jiB0y5T9p8btlOMOwdnQ%3D&amp;reserved=0" TargetMode="External"/><Relationship Id="rId1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B0&amp;data=02%7C01%7CSabrina.PFRIMMER%40vinci-construction.fr%7C40f928d857a240f93e9e08d6195f22c6%7C9873183240da45469203f68390800051%7C0%7C0%7C636724293736862496&amp;sdata=1Jcid5RRAF82r9xuMjTiIGmlUeeqwH1XMpdaUtfRZ2o%3D&amp;reserved=0" TargetMode="External"/><Relationship Id="rId3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6-A0&amp;data=02%7C01%7CSabrina.PFRIMMER%40vinci-construction.fr%7Cdf1cde7be89f40756fd108d6286842a1%7C9873183240da45469203f68390800051%7C0%7C0%7C636740825585376692&amp;sdata=wrW%2BGe6aCeXM1RJLiUKRPbysfDExBMEcZr%2BKHDVIygs%3D&amp;reserved=0" TargetMode="External"/><Relationship Id="rId3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4-A0&amp;data=02%7C01%7CSabrina.PFRIMMER%40vinci-construction.fr%7C797c634794874a55b4ab08d6293d8f1d%7C9873183240da45469203f68390800051%7C0%7C0%7C636741741709250524&amp;sdata=CfR%2ByUlHJcYC995F17AqNeedDZ91OlsC9IgnBROhXNg%3D&amp;reserved=0" TargetMode="External"/><Relationship Id="rId3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5-B0&amp;data=02%7C01%7CSabrina.PFRIMMER%40vinci-construction.fr%7Ca7de6ed0aada42adaf7308d62ab7cc90%7C9873183240da45469203f68390800051%7C0%7C0%7C636743366229793857&amp;sdata=pgu8CL8kncxV6vpGB8e6nJ71HIEUG9tLShYOxpa31jc%3D&amp;reserved=0" TargetMode="External"/><Relationship Id="rId5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2-A0&amp;data=02%7C01%7CSabrina.PFRIMMER%40vinci-construction.fr%7Ceb26c010e31044aba74208d6343c9c59%7C9873183240da45469203f68390800051%7C0%7C0%7C636753832265180050&amp;sdata=7AwpNyMO72EbVsqsCBy9bS9ofSKhMXUTOoYKeVVZ4uU%3D&amp;reserved=0" TargetMode="External"/><Relationship Id="rId56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1-A0&amp;data=02%7C01%7CSabrina.PFRIMMER%40vinci-construction.fr%7C5232cef884004bddb46608d635c19b0c%7C9873183240da45469203f68390800051%7C0%7C0%7C636755502973577179&amp;sdata=UGBcUspezbRvz8KpU0zeKH8A80BbCcwqcuVMoOiMkXE%3D&amp;reserved=0" TargetMode="External"/><Relationship Id="rId61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4-B0&amp;data=02%7C01%7CSabrina.PFRIMMER%40vinci-construction.fr%7Ca74af95aede749b86a2908d63a88b044%7C9873183240da45469203f68390800051%7C0%7C0%7C636760756077964074&amp;sdata=q4new6wmcyCKd88tWelJvGuQ%2BGJTc84ezsax84GdKNg%3D&amp;reserved=0" TargetMode="External"/><Relationship Id="rId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95d0ac7b82c845a6af0508d611b5a81a%7C9873183240da45469203f68390800051%7C0%7C0%7C636715869245111706&amp;sdata=SdWhkXNtW%2Bc13zL6%2FQTH%2B9vnSKvKDo6LdQEm73cVHNE%3D&amp;reserved=0" TargetMode="External"/><Relationship Id="rId1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120-A0&amp;data=02%7C01%7CSabrina.PFRIMMER%40vinci-construction.fr%7C5e879c0e30684ba09bfb08d61dfb9b3e%7C9873183240da45469203f68390800051%7C0%7C0%7C636729363812877522&amp;sdata=VhyoBBh%2FXoACe6B6nLYkVxowp7za2qEVMRxUmltM6Yk%3D&amp;reserved=0" TargetMode="External"/><Relationship Id="rId2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1&amp;data=02%7C01%7CSabrina.PFRIMMER%40vinci-construction.fr%7Ca680fec4e08b4b29c2ba08d623abbf8a%7C9873183240da45469203f68390800051%7C0%7C0%7C636735617890190910&amp;sdata=d5xsaXwcnE3egZyDw4iSUJzMTLhYREqQbWRZcYFZ9n4%3D&amp;reserved=0" TargetMode="External"/><Relationship Id="rId4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2-A0&amp;data=02%7C01%7CSabrina.PFRIMMER%40vinci-construction.fr%7C3884c1977197468523c108d62e00a167%7C9873183240da45469203f68390800051%7C0%7C0%7C636746977691855888&amp;sdata=R%2FkUxHxOvwoZLsBY5hbhchpbbcl49BCvSE14rwUa3bg%3D&amp;reserved=0" TargetMode="External"/><Relationship Id="rId2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4-B0&amp;data=02%7C01%7CSabrina.PFRIMMER%40vinci-construction.fr%7Ca73eee3e85f24820b21208d62525584e%7C9873183240da45469203f68390800051%7C0%7C0%7C636737239656573610&amp;sdata=EtdXXnYhK7MI1pTBRqx1rE2OvlhbY1yNWIxTJiEN8t8%3D&amp;reserved=0" TargetMode="External"/><Relationship Id="rId4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0-B0&amp;data=02%7C01%7CSabrina.PFRIMMER%40vinci-construction.fr%7C6a0f316e03f94a6b0a1208d62f836176%7C9873183240da45469203f68390800051%7C0%7C0%7C636748638656024247&amp;sdata=wPX2a6sni8uuCDh1yxLUCfnpT0CHOPLo4TyW73dnB4Y%3D&amp;reserved=0" TargetMode="External"/><Relationship Id="rId63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5-A0&amp;data=02%7C01%7CSabrina.PFRIMMER%40vinci-construction.fr%7C7f88de15008b4d61a0a408d63b0d777d%7C9873183240da45469203f68390800051%7C0%7C0%7C636761326356139871&amp;sdata=I82KLWyMq7%2FcO6iEwB8T0mtmVm8dS%2BPK64Xg87miE5g%3D&amp;reserved=0" TargetMode="External"/><Relationship Id="rId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1-A1&amp;data=02%7C01%7CSabrina.PFRIMMER%40vinci-construction.fr%7C63650258bd1b4d86ea6c08d60e42e232%7C9873183240da45469203f68390800051%7C0%7C0%7C636712077759354357&amp;sdata=hP81DNKyXTXqos78akFCLhvDIyrmirSyxSi%2FNg7wr9g%3D&amp;reserved=0" TargetMode="External"/><Relationship Id="rId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2-A1&amp;data=02%7C01%7CSabrina.PFRIMMER%40vinci-construction.fr%7Cd9a2df9e5c81464787fe08d616f1e0c3%7C9873183240da45469203f68390800051%7C0%7C0%7C636721625462525749&amp;sdata=GH7OXNExE9%2FnrB9rTFPY9WK5VmfuzKlP6OzsGcVj1S8%3D&amp;reserved=0" TargetMode="External"/><Relationship Id="rId1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2-A0&amp;data=02%7C01%7CSabrina.PFRIMMER%40vinci-construction.fr%7C91163eaf7a02486705d108d60d004a11%7C9873183240da45469203f68390800051%7C0%7C0%7C636710692221137789&amp;sdata=A6epxiGVyTTfUf72ejOlJ0GNlbs1nKBu704Tm3PaxcY%3D&amp;reserved=0" TargetMode="External"/><Relationship Id="rId3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2-A0&amp;data=02%7C01%7CSabrina.PFRIMMER%40vinci-construction.fr%7Cbf85f78da49c4f8386a308d6286d21db%7C9873183240da45469203f68390800051%7C0%7C0%7C636740846518820981&amp;sdata=VD6%2F%2BCY8y8r8TRLCPQtDpuVSDkn%2FzLkrC1aHv0CF9Y0%3D&amp;reserved=0" TargetMode="External"/><Relationship Id="rId3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9-B0&amp;data=02%7C01%7CSabrina.PFRIMMER%40vinci-construction.fr%7Cd951cf978fc24bcdbbbb08d6293eca8d%7C9873183240da45469203f68390800051%7C0%7C0%7C636741746994560162&amp;sdata=M1sQXiy1Oh66Xm1abIRckLwdyXJ8MdRkZGjrdDnL0GM%3D&amp;reserved=0" TargetMode="External"/><Relationship Id="rId5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2-A0&amp;data=02%7C01%7CSabrina.PFRIMMER%40vinci-construction.fr%7Cff41291a27e74f56839908d634c7b643%7C9873183240da45469203f68390800051%7C0%7C0%7C636754429696323335&amp;sdata=XXBFOzM%2BxNsn%2FGk5xX5SWHawxg6N5E8kNVrPaOB8a7Q%3D&amp;reserved=0" TargetMode="External"/><Relationship Id="rId57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2-A0&amp;data=02%7C01%7CSabrina.PFRIMMER%40vinci-construction.fr%7Cf6950e0032cc4c6e5bb808d635c22aac%7C9873183240da45469203f68390800051%7C0%7C0%7C636755505387223131&amp;sdata=djzmlwPYYiofnKRMWNiTOic1jj6TychkBnKLBqjrxwA%3D&amp;reserved=0" TargetMode="External"/><Relationship Id="rId1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0-A1&amp;data=02%7C01%7CSabrina.PFRIMMER%40vinci-construction.fr%7Cde6717cd8195480a212008d61e04c2ec%7C9873183240da45469203f68390800051%7C0%7C0%7C636729403135962472&amp;sdata=YVG8Ya%2BDaT%2FY8dbrAC8oAGeDip45GD9kV%2FMD97W5DLI%3D&amp;reserved=0" TargetMode="External"/><Relationship Id="rId2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0-A0&amp;data=02%7C01%7CSabrina.PFRIMMER%40vinci-construction.fr%7Cd6cf3f4601a245ad031708d62478cdb4%7C9873183240da45469203f68390800051%7C0%7C0%7C636736498599088556&amp;sdata=jwD%2BjCRoKB2%2FWEE%2BZMim8SJQpTFwC7AgZHAQI8Ltstk%3D&amp;reserved=0" TargetMode="External"/><Relationship Id="rId2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C0&amp;data=02%7C01%7CSabrina.PFRIMMER%40vinci-construction.fr%7C95ce3129e5ca4ec13bb608d625273555%7C9873183240da45469203f68390800051%7C0%7C0%7C636737247661671882&amp;sdata=sC5AOoTiv8QbRPwm03p5q38tEFtkzyIYVKyl4YQhE%2BY%3D&amp;reserved=0" TargetMode="External"/><Relationship Id="rId4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4-A0&amp;data=02%7C01%7CSabrina.PFRIMMER%40vinci-construction.fr%7Caef72e1bfc184084abdf08d62e7ddb37%7C9873183240da45469203f68390800051%7C0%7C0%7C636747515423609198&amp;sdata=xcSR5Xzdua%2FsuS2jOrDyGLbyegTm25OTdIrmDef5LIY%3D&amp;reserved=0" TargetMode="External"/><Relationship Id="rId4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TargetMode="External"/><Relationship Id="rId64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B0&amp;data=02%7C01%7CSabrina.PFRIMMER%40vinci-construction.fr%7C65beeeb33e3243aa4c5b08d63e3c7e3a%7C9873183240da45469203f68390800051%7C0%7C0%7C636764826866947555&amp;sdata=hErhFRZquI2bbm3t98CDguzB82PEmpGBzI6mnCXsk9E%3D&amp;reserved=0" TargetMode="External"/><Relationship Id="rId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4-B0&amp;data=02%7C01%7CSabrina.PFRIMMER%40vinci-construction.fr%7Cb016f6df4644457fc82308d60d81a7e2%7C9873183240da45469203f68390800051%7C0%7C0%7C636711247850659658&amp;sdata=zUU3aZyWqiTEfmXzET7brKnKsVhrUUqmfXsElFYwPxc%3D&amp;reserved=0" TargetMode="External"/><Relationship Id="rId1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3-A0&amp;data=02%7C01%7CSabrina.PFRIMMER%40vinci-construction.fr%7C31b5862b43004532c63308d6187a1014%7C9873183240da45469203f68390800051%7C0%7C0%7C636723309868784612&amp;sdata=Ad2lpqxPMeIwNHnRSQhheZfqtTRG6sX3jRMlmzP8K%2Fs%3D&amp;reserved=0" TargetMode="External"/><Relationship Id="rId2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7-A0&amp;data=02%7C01%7CSabrina.PFRIMMER%40vinci-construction.fr%7Cd0c071d7578d46128fe708d628667f0f%7C9873183240da45469203f68390800051%7C0%7C0%7C636740818015574056&amp;sdata=aLcTZELlSyubxqI3Hwjxd1C9FgDvkyh5D1fMesWlCu0%3D&amp;reserved=0" TargetMode="External"/><Relationship Id="rId3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0-D0&amp;data=02%7C01%7CSabrina.PFRIMMER%40vinci-construction.fr%7C30bd74d030bf4e5bc5eb08d62878b235%7C9873183240da45469203f68390800051%7C0%7C0%7C636740896182149773&amp;sdata=cIqdqTyAcCMnQv63ep%2FMPvRJvpwRPwpVHweCJxOeWnQ%3D&amp;reserved=0" TargetMode="External"/><Relationship Id="rId5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2-A0&amp;data=02%7C01%7CSabrina.PFRIMMER%40vinci-construction.fr%7C79010b087cfc4a812e3e08d633fcdd11%7C9873183240da45469203f68390800051%7C0%7C0%7C636753558469749957&amp;sdata=%2F2zVI5DAhSBjDS6INSmY%2FNTN1Iqbk3oqqUXUGTTRIys%3D&amp;reserved=0" TargetMode="External"/><Relationship Id="rId5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B0&amp;data=02%7C01%7CSabrina.PFRIMMER%40vinci-construction.fr%7Ccc118d5d4f6d40b22b0608d634fef5cf%7C9873183240da45469203f68390800051%7C0%7C0%7C636754666984362368&amp;sdata=eMAHIGOxytP8qxrs%2FM8Jkl0f17u3r006CDwkmzbey0A%3D&amp;reserved=0" TargetMode="External"/><Relationship Id="rId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39-A0&amp;data=02%7C01%7CSabrina.PFRIMMER%40vinci-construction.fr%7C52c2cf2473cb4368de5008d61498cded%7C9873183240da45469203f68390800051%7C0%7C0%7C636719043849043426&amp;sdata=1SFjVq3Tow4NcBuEpbptia1LA9tP89iuZPMjHSF3HhM%3D&amp;reserved=0" TargetMode="External"/><Relationship Id="rId1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7-A0&amp;data=02%7C01%7CSabrina.PFRIMMER%40vinci-construction.fr%7Cf65022efcd714da88fa708d6195de345%7C9873183240da45469203f68390800051%7C0%7C0%7C636724288365547836&amp;sdata=UqryAef13JIMegfIUm%2BHIQWU5fo7E5hGiqimXdHCKFs%3D&amp;reserved=0" TargetMode="External"/><Relationship Id="rId1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2-A1&amp;data=02%7C01%7CSabrina.PFRIMMER%40vinci-construction.fr%7Cd1476ec672b14d3923f708d61fbd0ce5%7C9873183240da45469203f68390800051%7C0%7C0%7C636731294155533752&amp;sdata=WdFDDfhsoqSDTZdnGTLn8%2B3Jv47EbTKU7a0VVo3nHSM%3D&amp;reserved=0" TargetMode="External"/><Relationship Id="rId3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1-A0&amp;data=02%7C01%7CSabrina.PFRIMMER%40vinci-construction.fr%7C78bc2332fe99445c9fe808d62aa614a0%7C9873183240da45469203f68390800051%7C0%7C0%7C636743290135320886&amp;sdata=%2FJX5I%2BerSjHZbFElFDEKw0%2F0suweQaqws5iiAaQpGMk%3D&amp;reserved=0" TargetMode="External"/><Relationship Id="rId4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3-A0&amp;data=02%7C01%7CSabrina.PFRIMMER%40vinci-construction.fr%7C5d0975e6b8e14cdbedd108d62ab958e7%7C9873183240da45469203f68390800051%7C0%7C0%7C636743372879783697&amp;sdata=wtd8Vs4ISaU8juskmzVey%2Fc1n8pq4%2FPI%2BeJ3kRz%2BI20%3D&amp;reserved=0" TargetMode="External"/><Relationship Id="rId58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9-A0&amp;data=02%7C01%7CSabrina.PFRIMMER%40vinci-construction.fr%7C32644e183a334177788708d638b02551%7C9873183240da45469203f68390800051%7C0%7C0%7C636758726524969256&amp;sdata=iuf9UnLeiLJNEqv1DudmMldPE916gebJBkzdrKFSxio%3D&amp;reserved=0" TargetMode="External"/><Relationship Id="rId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SCH03-B0&amp;data=02%7C01%7CSabrina.PFRIMMER%40vinci-construction.fr%7C58ffcf2867f54de0456e08d60d7c0fc4%7C9873183240da45469203f68390800051%7C0%7C0%7C636711223824628303&amp;sdata=qyGu3pln2hWm0P%2BVjRnfjJbkhgJHQJP9rZzx8ieloNk%3D&amp;reserved=0" TargetMode="External"/><Relationship Id="rId2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B0&amp;data=02%7C01%7CSabrina.PFRIMMER%40vinci-construction.fr%7C434f679c8eb3447281a808d62492647a%7C9873183240da45469203f68390800051%7C0%7C0%7C636736608499249381&amp;sdata=vbGi5RWv5nfiaTWgWK2vZzcfMNvgjRtsLUv7PuxZehs%3D&amp;reserved=0" TargetMode="External"/><Relationship Id="rId4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1-A0&amp;data=02%7C01%7CSabrina.PFRIMMER%40vinci-construction.fr%7C207ba2f395d8419391f608d62f727cb8%7C9873183240da45469203f68390800051%7C0%7C0%7C636748566102496476&amp;sdata=cM%2FZwjrplgDuNc04pE52UFbOFRRKIDxvbxQB1I0N%2BbA%3D&amp;reserved=0" TargetMode="External"/><Relationship Id="rId4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A0&amp;data=02%7C01%7CSabrina.PFRIMMER%40vinci-construction.fr%7Cdd10506532ac477be7c808d6335fe1b1%7C9873183240da45469203f68390800051%7C0%7C0%7C636752884230845337&amp;sdata=gnEAmPrkYp6FW0gLeoAdDWAMaYeFF%2BOhQu7L2nfvi94%3D&amp;reserved=0" TargetMode="External"/><Relationship Id="rId61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1-A1&amp;data=02%7C01%7CSabrina.PFRIMMER%40vinci-construction.fr%7C6cb864761b184ec55c9408d63a875c11%7C9873183240da45469203f68390800051%7C0%7C0%7C636760750374097335&amp;sdata=FsynXTIrt%2BmQGijHz3B3N7LZJT9oJdCD0yvtc4NBhSM%3D&amp;reserved=0" TargetMode="External"/><Relationship Id="rId2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4-A0&amp;data=02%7C01%7CSabrina.PFRIMMER%40vinci-construction.fr%7C35c100804eb244dab88108d628674a09%7C9873183240da45469203f68390800051%7C0%7C0%7C636740821419564709&amp;sdata=OHxAkHtZT8FtuDVHLrqsnY9spZoSdZCCdiQm%2B15XH2c%3D&amp;reserved=0" TargetMode="External"/><Relationship Id="rId3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1-A0&amp;data=02%7C01%7CSabrina.PFRIMMER%40vinci-construction.fr%7Cc7c867caffbb41cfcaab08d62868149e%7C9873183240da45469203f68390800051%7C0%7C0%7C636740824824472005&amp;sdata=eTfLaXl9UyUMROJ8Uii1J0InGbkjWpzIawJWeUWpJOk%3D&amp;reserved=0" TargetMode="External"/><Relationship Id="rId3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4-A0&amp;data=02%7C01%7CSabrina.PFRIMMER%40vinci-construction.fr%7Ca9f40de7dfb547d5276908d6293d0d85%7C9873183240da45469203f68390800051%7C0%7C0%7C636741739524133217&amp;sdata=d8WEosnTJT1zgzoLihI8s0p2DWez0PpbRX2FI6ZeFFQ%3D&amp;reserved=0" TargetMode="External"/><Relationship Id="rId5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3-A0&amp;data=02%7C01%7CSabrina.PFRIMMER%40vinci-construction.fr%7Cf7f855485c4b4fa0531d08d633ffe8cf%7C9873183240da45469203f68390800051%7C0%7C0%7C636753571556538540&amp;sdata=rDxqqMCguLIEVQ7kFm1QqRlHPFhhjnZWUH5CsVRg0B0%3D&amp;reserved=0" TargetMode="External"/><Relationship Id="rId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5-A1&amp;data=02%7C01%7CSabrina.PFRIMMER%40vinci-construction.fr%7C1386f5e77af14ca0fb6108d60e561c00%7C9873183240da45469203f68390800051%7C0%7C0%7C636712160326940426&amp;sdata=7aZ1s%2FLmQa4rWNFmQ1ElMzp%2F%2FtAr6qNA1Oh9k25uXTM%3D&amp;reserved=0" TargetMode="External"/><Relationship Id="rId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C0&amp;data=02%7C01%7CSabrina.PFRIMMER%40vinci-construction.fr%7C7371c5e3aae740ed5a1308d61275686f%7C9873183240da45469203f68390800051%7C0%7C0%7C636716692815643042&amp;sdata=bElhDfFysvW4yS5L9hGQvTwpCHiTr9gEBSkXwp6fIRE%3D&amp;reserved=0" TargetMode="External"/><Relationship Id="rId1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8-A0&amp;data=02%7C01%7CSabrina.PFRIMMER%40vinci-construction.fr%7C5e58e6987d5947734c7c08d61a2d478a%7C9873183240da45469203f68390800051%7C0%7C0%7C636725179113474662&amp;sdata=vmccrmHb%2B8ff9tRX29CwaXHlKFh8eYVmNSCp6JL59xA%3D&amp;reserved=0" TargetMode="External"/><Relationship Id="rId3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5-A1&amp;data=02%7C01%7CSabrina.PFRIMMER%40vinci-construction.fr%7C23b8f3f0db634daea3dc08d62aaa2d95%7C9873183240da45469203f68390800051%7C0%7C0%7C636743307731762386&amp;sdata=S03PK5%2Bnxo9YzMtYFk7JjuPwI3lf6Fho7dlatb%2BI3rg%3D&amp;reserved=0" TargetMode="External"/><Relationship Id="rId55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00020-A3&amp;data=02%7C01%7CSabrina.PFRIMMER%40vinci-construction.fr%7C3a31a6ec05ec43d7399008d635bc6beb%7C9873183240da45469203f68390800051%7C0%7C0%7C636755480710486981&amp;sdata=YgZzTO6MVwQ1MpI9roKwmj%2BghxAplMm9ZQS33vk0cq4%3D&amp;reserved=0" TargetMode="External"/><Relationship Id="rId59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C0&amp;data=02%7C01%7CSabrina.PFRIMMER%40vinci-construction.fr%7Cf898b85987624965963208d63a6b7dd6%7C9873183240da45469203f68390800051%7C0%7C0%7C636760630679423802&amp;sdata=2z%2FDl4IyZMeKt7S54BvwbVlpzYPBilEpXNbUPCNbjM0%3D&amp;reserved=0" TargetMode="External"/><Relationship Id="rId1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0-A1&amp;data=02%7C01%7CSabrina.PFRIMMER%40vinci-construction.fr%7C8609e2ab0d36405c008e08d61fc4053c%7C9873183240da45469203f68390800051%7C0%7C0%7C636731324091811727&amp;sdata=brrtJjOcMZiIDOthQtCA798%2BhI8pcS49pL%2FzGeIxm0s%3D&amp;reserved=0" TargetMode="External"/><Relationship Id="rId2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3-A0&amp;data=02%7C01%7CSabrina.PFRIMMER%40vinci-construction.fr%7Cde4ccdb0388f4b30025908d6237de593%7C9873183240da45469203f68390800051%7C0%7C0%7C636735420957574444&amp;sdata=HWmoBEZa5OHvBPgqcymZqv07kkxGlW%2BRgPiCz3ZiLN4%3D&amp;reserved=0" TargetMode="External"/><Relationship Id="rId2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11-C0&amp;data=02%7C01%7CSabrina.PFRIMMER%40vinci-construction.fr%7C605ec8bb26e649b35bd408d625195300%7C9873183240da45469203f68390800051%7C0%7C0%7C636737188029078081&amp;sdata=6gd3ai5%2B7C9SEicSe%2B2dwroDFOrq0eCCdQ7irj5%2FqLs%3D&amp;reserved=0" TargetMode="External"/><Relationship Id="rId4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70-A1&amp;data=02%7C01%7CSabrina.PFRIMMER%40vinci-construction.fr%7C38dcc186c4b740e21ee208d62db5bac0%7C9873183240da45469203f68390800051%7C0%7C0%7C636746655872484789&amp;sdata=lMPDR1MdJrKJGvrc04My4ufAPWOzapaPDFvnbKtOhuo%3D&amp;reserved=0" TargetMode="External"/><Relationship Id="rId4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1-A0&amp;data=02%7C01%7CSabrina.PFRIMMER%40vinci-construction.fr%7Ca24a993982c84ac045f308d62f738b06%7C9873183240da45469203f68390800051%7C0%7C0%7C636748570634888676&amp;sdata=m2c%2Ba0S2tNYM%2B0kwg6P7dqN4Rg0MlwfAtqsVNxgGJLQ%3D&amp;reserved=0" TargetMode="External"/><Relationship Id="rId4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9-A2&amp;data=02%7C01%7CSabrina.PFRIMMER%40vinci-construction.fr%7Cb5ebfa5121074f2ad28208d633f92917%7C9873183240da45469203f68390800051%7C0%7C0%7C636753542571211959&amp;sdata=wVQcGQ5dgS%2BzGIOY5XL%2BmtxbPTHplOszGCItPd76dDE%3D&amp;reserved=0" TargetMode="External"/><Relationship Id="rId62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B0&amp;data=02%7C01%7CSabrina.PFRIMMER%40vinci-construction.fr%7C0b53d0a6e7f44dc0bb8408d63a8adb9b%7C9873183240da45469203f68390800051%7C0%7C0%7C636760765392472484&amp;sdata=MdU3r3oHvNbxfTZz145EgnDq4%2FlwnFoErdaaeBOG2aw%3D&amp;reserved=0" TargetMode="External"/><Relationship Id="rId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2-A1&amp;data=02%7C01%7CSabrina.PFRIMMER%40vinci-construction.fr%7C2974050cf78b44bbe3ab08d60e433188%7C9873183240da45469203f68390800051%7C0%7C0%7C636712079091554978&amp;sdata=D872MsYcGaLogsbIL21l%2FbFYDrbdr3LypCs2k4z5zVI%3D&amp;reserved=0" TargetMode="External"/><Relationship Id="rId1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1-A1&amp;data=02%7C01%7CSabrina.PFRIMMER%40vinci-construction.fr%7C042e9e5f0f5c4bbceda308d60f39f651%7C9873183240da45469203f68390800051%7C0%7C0%7C636713138948456763&amp;sdata=7K%2Fe5D3FTs%2FpzE16JgbjIZnMWOxw5EiWwpBscr43IAo%3D&amp;reserved=0" TargetMode="External"/><Relationship Id="rId2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5-A2&amp;data=02%7C01%7CSabrina.PFRIMMER%40vinci-construction.fr%7C63d4e220043847b88eb508d62525ff70%7C9873183240da45469203f68390800051%7C0%7C0%7C636737242455199381&amp;sdata=VmmdzQcWNCyS1UTSu5ggQbtHcEpvzgmGlfEU9mVIiu8%3D&amp;reserved=0" TargetMode="External"/><Relationship Id="rId3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8-A0&amp;data=02%7C01%7CSabrina.PFRIMMER%40vinci-construction.fr%7Cdf1cde7be89f40756fd108d6286842a1%7C9873183240da45469203f68390800051%7C0%7C0%7C636740825585376692&amp;sdata=hfTDO80gfs3gJ3hYG6nIRR1juCKIc59rK2GM1aBSM%2Fo%3D&amp;reserved=0" TargetMode="External"/><Relationship Id="rId5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4-A0&amp;data=02%7C01%7CSabrina.PFRIMMER%40vinci-construction.fr%7Ceb26c010e31044aba74208d6343c9c59%7C9873183240da45469203f68390800051%7C0%7C0%7C636753832265200064&amp;sdata=nX4pPdynT1WJ61kksP7%2BxjPbGPZoGe%2BitYnk837BpdI%3D&amp;reserved=0" TargetMode="External"/><Relationship Id="rId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6-A0&amp;data=02%7C01%7CSabrina.PFRIMMER%40vinci-construction.fr%7C4e717dd4ecd941d3473608d60ce27148%7C9873183240da45469203f68390800051%7C0%7C0%7C636710564036594225&amp;sdata=3xW9GHg5lyiwWBBFqE%2Fa6POFeFrnX7zovM6ErK5R2mY%3D&amp;reserved=0" TargetMode="External"/><Relationship Id="rId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A0&amp;data=02%7C01%7CSabrina.PFRIMMER%40vinci-construction.fr%7C1f7a0018ba4644222cd708d61193efad%7C9873183240da45469203f68390800051%7C0%7C0%7C636715724416114705&amp;sdata=Il2rkx5jY%2BUzCXUsNZ5Yogu8E1RXlSFUv%2F8bu1g3Kgs%3D&amp;reserved=0" TargetMode="External"/><Relationship Id="rId1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0-A0&amp;data=02%7C01%7CSabrina.PFRIMMER%40vinci-construction.fr%7C91163eaf7a02486705d108d60d004a11%7C9873183240da45469203f68390800051%7C0%7C0%7C636710692221117775&amp;sdata=jGTxANOOX6Mj8YvS9kCQHO9MCVYTTzhRtc4eEjhIIh8%3D&amp;reserved=0" TargetMode="External"/><Relationship Id="rId3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7-A0&amp;data=02%7C01%7CSabrina.PFRIMMER%40vinci-construction.fr%7C797c634794874a55b4ab08d6293d8f1d%7C9873183240da45469203f68390800051%7C0%7C0%7C636741741709270534&amp;sdata=%2FTEpqq3EqqBgPVPL%2BliLPlcYif%2FVPhOcHM6FyQCprYE%3D&amp;reserved=0" TargetMode="External"/><Relationship Id="rId56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4-A0&amp;data=02%7C01%7CSabrina.PFRIMMER%40vinci-construction.fr%7C5232cef884004bddb46608d635c19b0c%7C9873183240da45469203f68390800051%7C0%7C0%7C636755502973607194&amp;sdata=mxn2rsJRKNcTRI%2FR%2F450GKlPuqIaRL1gxEcG7FbjMc4%3D&amp;reserved=0" TargetMode="External"/><Relationship Id="rId1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47-B0&amp;data=02%7C01%7CSabrina.PFRIMMER%40vinci-construction.fr%7Ca2cca5f7db9c4b4e3e7108d61e0126a6%7C9873183240da45469203f68390800051%7C0%7C0%7C636729387622378093&amp;sdata=%2Fwh4p0pCnO9jmu8jncxLPJzh5mRLJzRgr%2BglUbqpPwo%3D&amp;reserved=0" TargetMode="External"/><Relationship Id="rId2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0-A0&amp;data=02%7C01%7CSabrina.PFRIMMER%40vinci-construction.fr%7C62e4f4c6b72b4c7d921308d623abf692%7C9873183240da45469203f68390800051%7C0%7C0%7C636735618814113364&amp;sdata=TAGDox55iq3Po2bt62HjLF9JdFUkwWlFJO7rqkhbmmw%3D&amp;reserved=0" TargetMode="External"/><Relationship Id="rId4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4-A0&amp;data=02%7C01%7CSabrina.PFRIMMER%40vinci-construction.fr%7C3884c1977197468523c108d62e00a167%7C9873183240da45469203f68390800051%7C0%7C0%7C636746977691855888&amp;sdata=kNcoBTvy52Gnp7iCnEukgevr7ys%2Bvl6nveMQITgEajQ%3D&amp;reserved=0" TargetMode="External"/><Relationship Id="rId4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2-B0&amp;data=02%7C01%7CSabrina.PFRIMMER%40vinci-construction.fr%7C9da524158761483c1fc208d62f836aa6%7C9873183240da45469203f68390800051%7C0%7C0%7C636748638807936946&amp;sdata=%2BmUb0Y4inzlRnGnpZF3mLfIR3fzOWSKBj29D8G0E0Q0%3D&amp;reserved=0" TargetMode="External"/><Relationship Id="rId63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7-A0&amp;data=02%7C01%7CSabrina.PFRIMMER%40vinci-construction.fr%7C7f88de15008b4d61a0a408d63b0d777d%7C9873183240da45469203f68390800051%7C0%7C0%7C636761326356139871&amp;sdata=dSDs0oJwxgGzEZN94Nm12xNoc0745TqBvURCOGJQ9E0%3D&amp;reserved=0" TargetMode="External"/><Relationship Id="rId2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C0&amp;data=02%7C01%7CSabrina.PFRIMMER%40vinci-construction.fr%7Ce0ed1e76a59a416aac1f08d625273c47%7C9873183240da45469203f68390800051%7C0%7C0%7C636737247773309722&amp;sdata=aMcFOlYa5qEnO8tIl8r%2BQz7szL3bMxp8w7JmIa4hLhg%3D&amp;reserved=0" TargetMode="External"/><Relationship Id="rId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A0&amp;data=02%7C01%7CSabrina.PFRIMMER%40vinci-construction.fr%7C63650258bd1b4d86ea6c08d60e42e232%7C9873183240da45469203f68390800051%7C0%7C0%7C636712077759354357&amp;sdata=p2lZ3UZq%2F0KSXi0gj0tZmfD5bd6bd9CztsSXE4%2BCyls%3D&amp;reserved=0" TargetMode="External"/><Relationship Id="rId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3-A1&amp;data=02%7C01%7CSabrina.PFRIMMER%40vinci-construction.fr%7C36f93bb6aba14446645a08d616f19dfe%7C9873183240da45469203f68390800051%7C0%7C0%7C636721624348389743&amp;sdata=rpOsdLf7lsoZ9Kdtu2zJyODTxcAcZSDfD29qCB5qH94%3D&amp;reserved=0" TargetMode="External"/><Relationship Id="rId1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A0&amp;data=02%7C01%7CSabrina.PFRIMMER%40vinci-construction.fr%7Cee3c5d6fe1e94aab89c308d6187a8aac%7C9873183240da45469203f68390800051%7C0%7C0%7C636723311927094274&amp;sdata=z35Hs3z0%2FoALV9kqZ99TSGWt6ZcENJB3VC2aZ4acypk%3D&amp;reserved=0" TargetMode="External"/><Relationship Id="rId3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4-A0&amp;data=02%7C01%7CSabrina.PFRIMMER%40vinci-construction.fr%7Cbf85f78da49c4f8386a308d6286d21db%7C9873183240da45469203f68390800051%7C0%7C0%7C636740846518840985&amp;sdata=p9wcSiRgY0fmOGae4pn7zN%2FNqvgKdYLuApF5Lbx48ok%3D&amp;reserved=0" TargetMode="External"/><Relationship Id="rId3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901-A2&amp;data=02%7C01%7CSabrina.PFRIMMER%40vinci-construction.fr%7C6b7fcd978e554011655308d6294a9a3e%7C9873183240da45469203f68390800051%7C0%7C0%7C636741797725110815&amp;sdata=XSU2Kdjl5CQx7ciyxAhx8vd%2FAJSj9t9iIy5APOIB1O8%3D&amp;reserved=0" TargetMode="External"/><Relationship Id="rId5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1-C0&amp;data=02%7C01%7CSabrina.PFRIMMER%40vinci-construction.fr%7C3ea7c69faac7476a2adb08d634c87a56%7C9873183240da45469203f68390800051%7C0%7C0%7C636754432978205628&amp;sdata=%2FHjP6%2FJGMjh36cx%2FdavTdh8OOvX47MQLD1DbVo1PKs0%3D&amp;reserved=0" TargetMode="External"/><Relationship Id="rId57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4-A0&amp;data=02%7C01%7CSabrina.PFRIMMER%40vinci-construction.fr%7Cf6950e0032cc4c6e5bb808d635c22aac%7C9873183240da45469203f68390800051%7C0%7C0%7C636755505387243145&amp;sdata=ScYibTs1K6o5sv1Ua2B5e%2Fp44Blb4cvKikAzWQv9mE8%3D&amp;reserved=0" TargetMode="External"/><Relationship Id="rId1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5-A1&amp;data=02%7C01%7CSabrina.PFRIMMER%40vinci-construction.fr%7C94d18b9bf6d34e989f4308d61e04d960%7C9873183240da45469203f68390800051%7C0%7C0%7C636729403509283271&amp;sdata=n9nZ8ykUwnxlP0AMZJILk6T%2BRfw5%2FrkmnRymZzNOZKY%3D&amp;reserved=0" TargetMode="External"/><Relationship Id="rId2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3-A0&amp;data=02%7C01%7CSabrina.PFRIMMER%40vinci-construction.fr%7C6dd703ce261b476583ab08d62478d8af%7C9873183240da45469203f68390800051%7C0%7C0%7C636736498786659962&amp;sdata=q7jBH4DmbCo8f6oucosfBcxHru1NPtlWfmFrsMCfnPc%3D&amp;reserved=0" TargetMode="External"/><Relationship Id="rId3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B1&amp;data=02%7C01%7CSabrina.PFRIMMER%40vinci-construction.fr%7Cef9560bf5d424051f6ea08d62aa69905%7C9873183240da45469203f68390800051%7C0%7C0%7C636743292352934489&amp;sdata=FJX4OnmqofFIsE7OW%2Fy%2FBnBy%2FjYc7TaC%2Bdn%2FZYUZfUk%3D&amp;reserved=0" TargetMode="External"/><Relationship Id="rId4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1-A0&amp;data=02%7C01%7CSabrina.PFRIMMER%40vinci-construction.fr%7C05e8cc5a9b37481f3e2c08d62e7f44fc%7C9873183240da45469203f68390800051%7C0%7C0%7C636747521493996465&amp;sdata=s%2Bi9flLjyXm%2Fl4qM7Fh43%2FDoZ1dBjn%2FnM6G6kUIOZhE%3D&amp;reserved=0" TargetMode="External"/><Relationship Id="rId60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1-A1&amp;data=02%7C01%7CSabrina.PFRIMMER%40vinci-construction.fr%7C71980c6fb4414b2a9c2408d63a84939c%7C9873183240da45469203f68390800051%7C0%7C0%7C636760738421330558&amp;sdata=ofCm1LUVwVjp5FNN4Ll%2F%2BGeBNK42WP7yWaxIN%2BzfIzM%3D&amp;reserved=0" TargetMode="External"/><Relationship Id="rId64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40-A0&amp;data=02%7C01%7CSabrina.PFRIMMER%40vinci-construction.fr%7Cac81abee198042ae253d08d63e3d794b%7C9873183240da45469203f68390800051%7C0%7C0%7C636764831080119853&amp;sdata=n5Q02zHnJfNG1%2BTsVmsQb0BNRifrLwOOxk%2FFiEBlg8A%3D&amp;reserved=0" TargetMode="External"/><Relationship Id="rId2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0-B1&amp;data=02%7C01%7CSabrina.PFRIMMER%40vinci-construction.fr%7C08edee3c2f664e1adbcb08d62512e745%7C9873183240da45469203f68390800051%7C0%7C0%7C636737160456851464&amp;sdata=%2FTJ33lWGKkCAoLmrqpyMoUjkWYH3I1bRRcSnWLmtki4%3D&amp;reserved=0" TargetMode="External"/><Relationship Id="rId4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7-A0&amp;data=02%7C01%7CSabrina.PFRIMMER%40vinci-construction.fr%7Cc2387a0c551d4d6c75ea08d6334dac76%7C9873183240da45469203f68390800051%7C0%7C0%7C636752806029034310&amp;sdata=ek1v96IkYN4B5%2BAy3BPLu%2BBA105HRgQ%2BR%2BITbCCMspk%3D&amp;reserved=0" TargetMode="External"/><Relationship Id="rId3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2-B0&amp;data=02%7C01%7CSabrina.PFRIMMER%40vinci-construction.fr%7Cb016f6df4644457fc82308d60d81a7e2%7C9873183240da45469203f68390800051%7C0%7C0%7C636711247850629639&amp;sdata=yKkCSziRraC7KHyGqLNhwYdr3JueyASouGTBwtLgCNc%3D&amp;reserved=0" TargetMode="External"/><Relationship Id="rId7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A0&amp;data=02%7C01%7CSabrina.PFRIMMER%40vinci-construction.fr%7C34c2f8cc54a64fd0991808d613f0c42a%7C9873183240da45469203f68390800051%7C0%7C0%7C636718322131740011&amp;sdata=tsvawelC86Sq9L3uwoWWFPoc2%2BBj6JXp7OLDXZZw2w4%3D&amp;reserved=0" TargetMode="External"/><Relationship Id="rId1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MUL-M1001-A0&amp;data=02%7C01%7CSabrina.PFRIMMER%40vinci-construction.fr%7C07fa65c2222c413ea28208d6116ccccd%7C9873183240da45469203f68390800051%7C0%7C0%7C636715556324504669&amp;sdata=dUrXMBODX7po%2B70QA9Xux4E14yL5aaoeMwkhcb3c%2Fmc%3D&amp;reserved=0" TargetMode="External"/><Relationship Id="rId2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1-A0&amp;data=02%7C01%7CSabrina.PFRIMMER%40vinci-construction.fr%7Cee88f06bc7c84ce3563008d62866eba1%7C9873183240da45469203f68390800051%7C0%7C0%7C636740819838446182&amp;sdata=7i6i2Ts66wJE2P44SUF9W9a6SXJmRIQryaQd9U9s3e4%3D&amp;reserved=0" TargetMode="External"/><Relationship Id="rId3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0-B0&amp;data=02%7C01%7CSabrina.PFRIMMER%40vinci-construction.fr%7C30bd74d030bf4e5bc5eb08d62878b235%7C9873183240da45469203f68390800051%7C0%7C0%7C636740896182169792&amp;sdata=GUDVn%2Fw%2B%2FDoeklBjEjuft2pET4XiYpSxqVUbdG1Ifec%3D&amp;reserved=0" TargetMode="External"/><Relationship Id="rId5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2-A0&amp;data=02%7C01%7CSabrina.PFRIMMER%40vinci-construction.fr%7Cc58415d649864ecbf0ad08d633fe8145%7C9873183240da45469203f68390800051%7C0%7C0%7C636753565513738473&amp;sdata=2vpx8ySSy%2Fynu9x9T%2Bv90tyKHl3jVCDkXolwa46svSE%3D&amp;reserved=0" TargetMode="External"/><Relationship Id="rId54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b0844eef0c38434ebcd708d635015bc5%7C9873183240da45469203f68390800051%7C0%7C0%7C636754677285902786&amp;sdata=8zGfsSY%2Fn%2B1%2Be2NOAsbPD2GL8cikMYfLxZGdjPh3ApM%3D&amp;reserved=0" TargetMode="External"/><Relationship Id="rId58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8755069a002740c0cab408d638cae65b%7C9873183240da45469203f68390800051%7C0%7C0%7C636758841430375020&amp;sdata=c4pXx6ja3Ul2BOeaSLdt1GsIHA5bOvAmXFhswYJP%2Bxk%3D&amp;reserved=0" TargetMode="External"/><Relationship Id="rId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1-A1&amp;data=02%7C01%7CSabrina.PFRIMMER%40vinci-construction.fr%7C0670a67eb26842a0e85308d60f0e73df%7C9873183240da45469203f68390800051%7C0%7C0%7C636712952088209366&amp;sdata=XkXKM4MOyM5LYLA8MFGwDDxDzYXwXnd4gTiySsdVYRk%3D&amp;reserved=0" TargetMode="External"/><Relationship Id="rId1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4-A0&amp;data=02%7C01%7CSabrina.PFRIMMER%40vinci-construction.fr%7Cf65022efcd714da88fa708d6195de345%7C9873183240da45469203f68390800051%7C0%7C0%7C636724288365527817&amp;sdata=dq6kqH6ewpss3CALATaRiQpfr5jlLWiFqY2ZZxJP3%2BA%3D&amp;reserved=0" TargetMode="External"/><Relationship Id="rId1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4-A1&amp;data=02%7C01%7CSabrina.PFRIMMER%40vinci-construction.fr%7Cd1476ec672b14d3923f708d61fbd0ce5%7C9873183240da45469203f68390800051%7C0%7C0%7C636731294155553766&amp;sdata=%2FYPivC%2BYKwrg895dwnOJ1QWSaTCrE5buTI%2FYXrR6XZU%3D&amp;reserved=0" TargetMode="External"/><Relationship Id="rId3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2ac5f765c1f741755b7008d62aaaa164%7C9873183240da45469203f68390800051%7C0%7C0%7C636743309668548531&amp;sdata=POnU12x586%2BW1LVBrNaZfcXm3YtCTbYxHY99%2FMMQBlg%3D&amp;reserved=0" TargetMode="External"/><Relationship Id="rId4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1-B0&amp;data=02%7C01%7CSabrina.PFRIMMER%40vinci-construction.fr%7C6ac5c131c0ec416f5de308d62abfe31a%7C9873183240da45469203f68390800051%7C0%7C0%7C636743401006037996&amp;sdata=8W8ILlq6gllukx9%2BO%2FhxA7XUZeYfTsGeJ8gLXJ%2BIyIA%3D&amp;reserved=0" TargetMode="External"/><Relationship Id="rId4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3-A0&amp;data=02%7C01%7CSabrina.PFRIMMER%40vinci-construction.fr%7C207ba2f395d8419391f608d62f727cb8%7C9873183240da45469203f68390800051%7C0%7C0%7C636748566102516490&amp;sdata=pySKLxH1uq7qwfs%2BLTd8Q9oz1Fpc2XetbtYVoo1XZlg%3D&amp;reserved=0" TargetMode="External"/><Relationship Id="rId61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4-A1&amp;data=02%7C01%7CSabrina.PFRIMMER%40vinci-construction.fr%7C6cb864761b184ec55c9408d63a875c11%7C9873183240da45469203f68390800051%7C0%7C0%7C636760750374117344&amp;sdata=cnH8d%2BlYX%2Fi0EWz929bgDH6iyi94j3%2BRQ3Hvspfb%2B6w%3D&amp;reserved=0" TargetMode="External"/><Relationship Id="rId2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0-B0&amp;data=02%7C01%7CSabrina.PFRIMMER%40vinci-construction.fr%7C25f11cca8535493b8edb08d625195df9%7C9873183240da45469203f68390800051%7C0%7C0%7C636737188215860680&amp;sdata=LsZxMFnLnv8aDBfhevxlPCdgKr1QWq0z1g8DGp7uwq0%3D&amp;reserved=0" TargetMode="External"/><Relationship Id="rId4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D0&amp;data=02%7C01%7CSabrina.PFRIMMER%40vinci-construction.fr%7C6d28a4e256a641985c3908d6336544a2%7C9873183240da45469203f68390800051%7C0%7C0%7C636752907383919925&amp;sdata=aAQlspMutvvfOFbv%2BwUPguUUiq3lY%2FE2CTOOf39Z4p8%3D&amp;reserved=0" TargetMode="External"/><Relationship Id="rId4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1-A1&amp;data=02%7C01%7CSabrina.PFRIMMER%40vinci-construction.fr%7C97bb556566fc4ad4d80f08d60e5613ce%7C9873183240da45469203f68390800051%7C0%7C0%7C636712160190845528&amp;sdata=7ocCqIfIcRMRRRu%2BUFfaJDTHgUjWx6u5Dk4igT%2BaPRY%3D&amp;reserved=0" TargetMode="External"/><Relationship Id="rId2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7-A0&amp;data=02%7C01%7CSabrina.PFRIMMER%40vinci-construction.fr%7C35c100804eb244dab88108d628674a09%7C9873183240da45469203f68390800051%7C0%7C0%7C636740821419564709&amp;sdata=%2FpvCrzMDDehPSk07ofIPx5n0HluDXjFQhhQg5S9%2FJnA%3D&amp;reserved=0" TargetMode="External"/><Relationship Id="rId3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4-A0&amp;data=02%7C01%7CSabrina.PFRIMMER%40vinci-construction.fr%7Cc7c867caffbb41cfcaab08d62868149e%7C9873183240da45469203f68390800051%7C0%7C0%7C636740824824492019&amp;sdata=Sjhobi4uZOrJXnBZU%2Bl3NbJkAkfI0ZxWUC8TAh2M3GE%3D&amp;reserved=0" TargetMode="External"/><Relationship Id="rId3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3-A0&amp;data=02%7C01%7CSabrina.PFRIMMER%40vinci-construction.fr%7C12d84c20e4354de9142f08d6293d5c94%7C9873183240da45469203f68390800051%7C0%7C0%7C636741740854076182&amp;sdata=rvoyQNl7MhcfixAmvRXPFtRgjvd0cwva5sk1Op9fXLA%3D&amp;reserved=0" TargetMode="External"/><Relationship Id="rId5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B0&amp;data=02%7C01%7CSabrina.PFRIMMER%40vinci-construction.fr%7C83b3349a76f841e379e708d63417d66e%7C9873183240da45469203f68390800051%7C0%7C0%7C636753674318813546&amp;sdata=tCpSRWqhr7DBVNOfFpITcQxHz9y%2FKZMQ%2BOKycTxXZ38%3D&amp;reserved=0" TargetMode="External"/><Relationship Id="rId55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C0&amp;data=02%7C01%7CSabrina.PFRIMMER%40vinci-construction.fr%7C96f08d03489348648c3808d635bce31c%7C9873183240da45469203f68390800051%7C0%7C0%7C636755482717920853&amp;sdata=tZAHAAmfz1AQeW09nUJd%2FcRX4iaRT2IjgNUrDtHM0yc%3D&amp;reserved=0" TargetMode="External"/><Relationship Id="rId8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4-A0&amp;data=02%7C01%7CSabrina.PFRIMMER%40vinci-construction.fr%7C544b226d2557488737f908d612335441%7C9873183240da45469203f68390800051%7C0%7C0%7C636716408999547760&amp;sdata=zcrAnG6NmvQQKCmFMNWgSqApV6NCRm8Gj%2B7NrYIcTus%3D&amp;reserved=0" TargetMode="External"/><Relationship Id="rId1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TO008-B0&amp;data=02%7C01%7CSabrina.PFRIMMER%40vinci-construction.fr%7C91b6275d8473404919dd08d60f2b21e5%7C9873183240da45469203f68390800051%7C0%7C0%7C636713075255567260&amp;sdata=OySubMUMu8NR9rWkC0mWkQxpFM2GCBqFsF9k7wtqqbA%3D&amp;reserved=0" TargetMode="External"/><Relationship Id="rId1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6-A0&amp;data=02%7C01%7CSabrina.PFRIMMER%40vinci-construction.fr%7C0809862a7b274e51c8ef08d61a2d4435%7C9873183240da45469203f68390800051%7C0%7C0%7C636725179050092384&amp;sdata=%2FPpC4iCajJ93rfIfJDRwiRS%2BF13CBIECRdOE4AOP%2F40%3D&amp;reserved=0" TargetMode="External"/><Relationship Id="rId1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2-A1&amp;data=02%7C01%7CSabrina.PFRIMMER%40vinci-construction.fr%7C15c1e3fd25cf4360c86a08d61fc4ffcf%7C9873183240da45469203f68390800051%7C0%7C0%7C636731328305772565&amp;sdata=xNz3dmuZmtxjMvS6SzPpI2ybcBx52p08mrfQAZgX%2FRQ%3D&amp;reserved=0" TargetMode="External"/><Relationship Id="rId2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0-A0&amp;data=02%7C01%7CSabrina.PFRIMMER%40vinci-construction.fr%7C3c2fae7e1634409de97c08d62380d650%7C9873183240da45469203f68390800051%7C0%7C0%7C636735433586812204&amp;sdata=Ar1hzCQ98bvVzsUoJljYtpD7%2BUrxDYDhCS4atRTxNPo%3D&amp;reserved=0" TargetMode="External"/><Relationship Id="rId3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02-B0&amp;data=02%7C01%7CSabrina.PFRIMMER%40vinci-construction.fr%7C1bbeab9f32a24f3c18a508d6293dcd1e%7C9873183240da45469203f68390800051%7C0%7C0%7C636741742742626104&amp;sdata=EL7C79eDZbfc7JW%2FxzO%2FWweGwdBi7uR1Aim%2BhvGWErE%3D&amp;reserved=0" TargetMode="External"/><Relationship Id="rId4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9-A1&amp;data=02%7C01%7CSabrina.PFRIMMER%40vinci-construction.fr%7C1259c030ed814d5f27b208d62db62fce%7C9873183240da45469203f68390800051%7C0%7C0%7C636746657841745047&amp;sdata=rPG6VzMvLooPkp%2BHBsLuVCZSONjMP7ObhH0vsI7YsqE%3D&amp;reserved=0" TargetMode="External"/><Relationship Id="rId59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B0&amp;data=02%7C01%7CSabrina.PFRIMMER%40vinci-construction.fr%7C71980c6fb4414b2a9c2408d63a84939c%7C9873183240da45469203f68390800051%7C0%7C0%7C636760738421330558&amp;sdata=r1JXzqNyR4YcfqRPINse%2BVqbgaW8vRixEFD4lgIGr3Y%3D&amp;reserved=0" TargetMode="External"/><Relationship Id="rId2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2-A0&amp;data=02%7C01%7CSabrina.PFRIMMER%40vinci-construction.fr%7C3db1ff79b0b24c7e14f608d623ac03d5%7C9873183240da45469203f68390800051%7C0%7C0%7C636735619040002014&amp;sdata=m5d92fPw0c%2FKI2HGAaRyacag9IXF7Lk%2FGAwksr3BobI%3D&amp;reserved=0" TargetMode="External"/><Relationship Id="rId4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B0&amp;data=02%7C01%7CSabrina.PFRIMMER%40vinci-construction.fr%7Cb98df310677447f61f3708d62f74399b%7C9873183240da45469203f68390800051%7C0%7C0%7C636748573557954935&amp;sdata=0kvDThNOU8BjGg%2BP1jlrzyfHPFEBZfBt79f90B3aDAI%3D&amp;reserved=0" TargetMode="External"/><Relationship Id="rId62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B0&amp;data=02%7C01%7CSabrina.PFRIMMER%40vinci-construction.fr%7C3c22077dadb74964e17808d63a8b5a4f%7C9873183240da45469203f68390800051%7C0%7C0%7C636760767522897579&amp;sdata=k2zRLw00%2BP7JFknFn6cdg%2FVZh75Q9SBncnUZqA3RMPw%3D&amp;reserved=0" TargetMode="External"/><Relationship Id="rId1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0-A1&amp;data=02%7C01%7CSabrina.PFRIMMER%40vinci-construction.fr%7C2974050cf78b44bbe3ab08d60e433188%7C9873183240da45469203f68390800051%7C0%7C0%7C636712079091524959&amp;sdata=aTcExydLTetVCKpdT%2Bf9m7%2Fuaog0J4gSgEVo3LOk%2FgE%3D&amp;reserved=0" TargetMode="External"/><Relationship Id="rId5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7-B0&amp;data=02%7C01%7CSabrina.PFRIMMER%40vinci-construction.fr%7C858eeb09d93b44429b8708d617e8e919%7C9873183240da45469203f68390800051%7C0%7C0%7C636722686451189092&amp;sdata=W28IxFnlwvSBHunwhLtIPEDEgfQDoQIvuRkqq5Jl67w%3D&amp;reserved=0" TargetMode="External"/><Relationship Id="rId2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C0&amp;data=02%7C01%7CSabrina.PFRIMMER%40vinci-construction.fr%7C6ca6063d2ecf4153bc2f08d62526b34e%7C9873183240da45469203f68390800051%7C0%7C0%7C636737245496165035&amp;sdata=90JeiQMt3Cp2j1wtL7XB46%2BDnaRAd6Ni7uQ7MbfJ5tc%3D&amp;reserved=0" TargetMode="External"/><Relationship Id="rId3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2-A0&amp;data=02%7C01%7CSabrina.PFRIMMER%40vinci-construction.fr%7Cab737fe0fa624552992908d6286be290%7C9873183240da45469203f68390800051%7C0%7C0%7C636740841158193309&amp;sdata=7%2BxUM8SEpWM3eZTWgeEn6Zp93sB17sMpw%2FO2aVFlBSU%3D&amp;reserved=0" TargetMode="External"/><Relationship Id="rId5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2-A0&amp;data=02%7C01%7CSabrina.PFRIMMER%40vinci-construction.fr%7C72105e44b7ff48d5749708d6343cd79a%7C9873183240da45469203f68390800051%7C0%7C0%7C636753833255880950&amp;sdata=avLtjNS6zWNWghO2BlzYggTZcnfFypN3V6ZbjMJpr78%3D&amp;reserved=0" TargetMode="External"/><Relationship Id="rId56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7-A0&amp;data=02%7C01%7CSabrina.PFRIMMER%40vinci-construction.fr%7C5232cef884004bddb46608d635c19b0c%7C9873183240da45469203f68390800051%7C0%7C0%7C636755502973627208&amp;sdata=R9lJ4iaZZYLYsrwbL8XsZrZFCoVqz8ZI1YON5j3smYE%3D&amp;reserved=0" TargetMode="External"/><Relationship Id="rId9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2-B0&amp;data=02%7C01%7CSabrina.PFRIMMER%40vinci-construction.fr%7C3800f218dc5b4c5a5b3208d6116f9847%7C9873183240da45469203f68390800051%7C0%7C0%7C636715568329630458&amp;sdata=zIwqsZsjKBGxzTvP%2FbCsW0bYSUxS5yjvckMkBmevP8w%3D&amp;reserved=0" TargetMode="External"/><Relationship Id="rId1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0-A0&amp;data=02%7C01%7CSabrina.PFRIMMER%40vinci-construction.fr%7C0829c2e807fe4462021308d60ce899ff%7C9873183240da45469203f68390800051%7C0%7C0%7C636710590483909956&amp;sdata=oU0DJQzTSGIEbn2U7KBDx%2FcXXfL34lG99Adt%2FIxMmZE%3D&amp;reserved=0" TargetMode="External"/><Relationship Id="rId1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1-A2&amp;data=02%7C01%7CSabrina.PFRIMMER%40vinci-construction.fr%7C0c9861f5582143f347da08d61e026568%7C9873183240da45469203f68390800051%7C0%7C0%7C636729392972804747&amp;sdata=ElPgpW4RGeLJ50k0x0qPqpGd5V6kKEeHlS6Swl4ZyE0%3D&amp;reserved=0" TargetMode="External"/><Relationship Id="rId3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2-B0&amp;data=02%7C01%7CSabrina.PFRIMMER%40vinci-construction.fr%7C95c29a81646b4026442008d62a99b24f%7C9873183240da45469203f68390800051%7C0%7C0%7C636743236943802275&amp;sdata=Ocd0Bk5vSiqU9d4UisIsCzlXQAhxC7rWBQfIhkMOdmg%3D&amp;reserved=0" TargetMode="External"/><Relationship Id="rId4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1-A0&amp;data=02%7C01%7CSabrina.PFRIMMER%40vinci-construction.fr%7C8ee66be2d28c4e31f77408d62e7d0879%7C9873183240da45469203f68390800051%7C0%7C0%7C636747511887479122&amp;sdata=c4Fo684Rxhh8oQ%2FEbr0DYZEmvKZD%2FOYuOYbEVOO%2F9j8%3D&amp;reserved=0" TargetMode="External"/><Relationship Id="rId4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0-C0&amp;data=02%7C01%7CSabrina.PFRIMMER%40vinci-construction.fr%7C46ca19ee82c448e71b0308d62f83758d%7C9873183240da45469203f68390800051%7C0%7C0%7C636748638988504442&amp;sdata=jWqPM7UZ845YNpgWnUmzxjI%2BRYxgh1ovirWw8gefsxk%3D&amp;reserved=0" TargetMode="External"/><Relationship Id="rId63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B0&amp;data=02%7C01%7CSabrina.PFRIMMER%40vinci-construction.fr%7C62aabbdc515c43c9f78608d63b11bf78%7C9873183240da45469203f68390800051%7C0%7C0%7C636761344746897424&amp;sdata=eagpKWNVvHSbRqTBmxfIHaUEFclohFZCxb2u8Z7RxHg%3D&amp;reserved=0" TargetMode="External"/><Relationship Id="rId2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1-B0&amp;data=02%7C01%7CSabrina.PFRIMMER%40vinci-construction.fr%7C63650258bd1b4d86ea6c08d60e42e232%7C9873183240da45469203f68390800051%7C0%7C0%7C636712077759354357&amp;sdata=HNW4Le10RoIOESUsEMKA1Fky8VucnJ91pWBNZGY%2BLLk%3D&amp;reserved=0" TargetMode="External"/><Relationship Id="rId2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C0&amp;data=02%7C01%7CSabrina.PFRIMMER%40vinci-construction.fr%7Cb16253092f8848d8b28e08d6247994ea%7C9873183240da45469203f68390800051%7C0%7C0%7C636736501941010835&amp;sdata=W895DRehExRMTt2H2a7Z1pxzzwQSEdYVlX7alPKqGX4%3D&amp;reserved=0" TargetMode="External"/><Relationship Id="rId2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8-A0&amp;data=02%7C01%7CSabrina.PFRIMMER%40vinci-construction.fr%7C9f16f818e6624db129d808d6252766a4%7C9873183240da45469203f68390800051%7C0%7C0%7C636737248484235781&amp;sdata=9w2jR7uSy8lERXeI1zgHAaeUsWSOA5jlXeNChJMUG0g%3D&amp;reserved=0" TargetMode="External"/><Relationship Id="rId3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3-A0&amp;data=02%7C01%7CSabrina.PFRIMMER%40vinci-construction.fr%7C7da66e57feed46bd7bb408d62870092a%7C9873183240da45469203f68390800051%7C0%7C0%7C636740858993471869&amp;sdata=0Xnu8QbP3awO4HnpgPpmspVdtCsEoXAc17LA6373%2F8E%3D&amp;reserved=0" TargetMode="External"/><Relationship Id="rId4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9-A0&amp;data=02%7C01%7CSabrina.PFRIMMER%40vinci-construction.fr%7Cc2387a0c551d4d6c75ea08d6334dac76%7C9873183240da45469203f68390800051%7C0%7C0%7C636752806029034310&amp;sdata=Y7s6zZnG1DQTGDXZbPMGbqrqOxTGg7Ir7KLg45casZg%3D&amp;reserved=0" TargetMode="External"/><Relationship Id="rId5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1-A0&amp;data=02%7C01%7CSabrina.PFRIMMER%40vinci-construction.fr%7C5947ea93e2744432beef08d634c8c651%7C9873183240da45469203f68390800051%7C0%7C0%7C636754434256000823&amp;sdata=UqQBb8lvePhvf%2Bb8rZV2owJPaChm3uSiWbYRPKMKi6E%3D&amp;reserved=0" TargetMode="External"/><Relationship Id="rId6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5-B0&amp;data=02%7C01%7CSabrina.PFRIMMER%40vinci-construction.fr%7Cc758630aed7644ae9ffd08d6149af2db%7C9873183240da45469203f68390800051%7C0%7C0%7C636719053061506513&amp;sdata=7W8j6fhwuqPI5e7nKUfk3GCA6NsHiKhyQAFKO%2BPwISM%3D&amp;reserved=0" TargetMode="External"/><Relationship Id="rId1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0-A0&amp;data=02%7C01%7CSabrina.PFRIMMER%40vinci-construction.fr%7Cfd885bf01e7947ab52f908d6187afc07%7C9873183240da45469203f68390800051%7C0%7C0%7C636723313833103693&amp;sdata=%2FTIIDimtmiXH2DzMVL43b5eewwxOxVGlmRJvtsZpH9U%3D&amp;reserved=0" TargetMode="External"/><Relationship Id="rId17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35-A1&amp;data=02%7C01%7CSabrina.PFRIMMER%40vinci-construction.fr%7C39410fca12514c02a4d508d61e04ecf9%7C9873183240da45469203f68390800051%7C0%7C0%7C636729403838541852&amp;sdata=PshrSwziQ7lpQAPGpFS3XJawepoNWNPBdiSgFsvPI%2BE%3D&amp;reserved=0" TargetMode="External"/><Relationship Id="rId3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2-B0&amp;data=02%7C01%7CSabrina.PFRIMMER%40vinci-construction.fr%7C30bd74d030bf4e5bc5eb08d62878b235%7C9873183240da45469203f68390800051%7C0%7C0%7C636740896182189802&amp;sdata=AFHJWZmTleLOAhsJr1Sa6qbnK0z0J2d%2Bkn6VAp%2B82WE%3D&amp;reserved=0" TargetMode="External"/><Relationship Id="rId57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8-A0&amp;data=02%7C01%7CSabrina.PFRIMMER%40vinci-construction.fr%7Cda3a653fef574c0e1d7708d63831035e%7C9873183240da45469203f68390800051%7C0%7C0%7C636758180491605289&amp;sdata=ssZ8mqp00k81lrTogZH7SkNya9TU0thBaj%2Fzn3ne5%2BQ%3D&amp;reserved=0" TargetMode="External"/><Relationship Id="rId20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AF011-C0&amp;data=02%7C01%7CSabrina.PFRIMMER%40vinci-construction.fr%7C9183b74e2ad14a6c70c808d622f48e8f%7C9873183240da45469203f68390800051%7C0%7C0%7C636734831089485500&amp;sdata=V7uWguKeD%2BUu5ZSy0dNnUKpWq0swOzuGHSk%2FzY2WUzM%3D&amp;reserved=0" TargetMode="External"/><Relationship Id="rId38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B1&amp;data=02%7C01%7CSabrina.PFRIMMER%40vinci-construction.fr%7C775c7cc153394bf6112d08d62aa6c504%7C9873183240da45469203f68390800051%7C0%7C0%7C636743293087844584&amp;sdata=7FxxuDY%2BrlTKW0hjlcOMWkKMEoATs5jfQFVRsPvM2wQ%3D&amp;reserved=0" TargetMode="External"/><Relationship Id="rId43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3-A0&amp;data=02%7C01%7CSabrina.PFRIMMER%40vinci-construction.fr%7C05e8cc5a9b37481f3e2c08d62e7f44fc%7C9873183240da45469203f68390800051%7C0%7C0%7C636747521494016479&amp;sdata=YHhHgLHYDjZM41Q1RoYRBAFv3kaYaNdg6B1sA0G%2BONA%3D&amp;reserved=0" TargetMode="External"/><Relationship Id="rId60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8-A1&amp;data=02%7C01%7CSabrina.PFRIMMER%40vinci-construction.fr%7C0b7625492f904f744a4d08d63a8665cb%7C9873183240da45469203f68390800051%7C0%7C0%7C636760746236853938&amp;sdata=ljZrtIfSIfEzk%2FOWg5cuX3eRwxmSTqvMhri0LBwgL%2Fg%3D&amp;reserved=0" TargetMode="External"/><Relationship Id="rId645" Type="http://schemas.openxmlformats.org/officeDocument/2006/relationships/printerSettings" Target="../printerSettings/printerSettings1.bin"/><Relationship Id="rId24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2-B1&amp;data=02%7C01%7CSabrina.PFRIMMER%40vinci-construction.fr%7C08edee3c2f664e1adbcb08d62512e745%7C9873183240da45469203f68390800051%7C0%7C0%7C636737160456871482&amp;sdata=l5wAfk85Rx5ii%2F3AZ8hw4xBOO7ZzI5%2B%2FtL1cXGR7ZsE%3D&amp;reserved=0" TargetMode="External"/><Relationship Id="rId28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4-A0&amp;data=02%7C01%7CSabrina.PFRIMMER%40vinci-construction.fr%7Cee88f06bc7c84ce3563008d62866eba1%7C9873183240da45469203f68390800051%7C0%7C0%7C636740819838446182&amp;sdata=oFFZsmv%2BZwIfcsLTUW2G1rvWJrfSqNnvxJrX2gcCRPQ%3D&amp;reserved=0" TargetMode="External"/><Relationship Id="rId49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1-A2&amp;data=02%7C01%7CSabrina.PFRIMMER%40vinci-construction.fr%7Cb5ebfa5121074f2ad28208d633f92917%7C9873183240da45469203f68390800051%7C0%7C0%7C636753542571131898&amp;sdata=fu6UhNBNUaN9ua6izco%2FweP5y%2B77qysss6ORIVxCpkE%3D&amp;reserved=0" TargetMode="External"/><Relationship Id="rId50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4-A0&amp;data=02%7C01%7CSabrina.PFRIMMER%40vinci-construction.fr%7Cc58415d649864ecbf0ad08d633fe8145%7C9873183240da45469203f68390800051%7C0%7C0%7C636753565513758483&amp;sdata=XFrC13J6tkcLE1YkIt%2FVhLCpwBa4AtSdmcGVHEZJDUs%3D&amp;reserved=0" TargetMode="External"/><Relationship Id="rId3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09-B0&amp;data=02%7C01%7CSabrina.PFRIMMER%40vinci-construction.fr%7C831c6335bfab43c0c62d08d60f0d3eaa%7C9873183240da45469203f68390800051%7C0%7C0%7C636712946910669630&amp;sdata=q%2BW2bq6URQN9NPT7AdMNPbTgo6xQfN%2BlTQNvJSnCsEo%3D&amp;reserved=0" TargetMode="External"/><Relationship Id="rId7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7-B0&amp;data=02%7C01%7CSabrina.PFRIMMER%40vinci-construction.fr%7C4228122b8eaf4f9f56be08d613c80413%7C9873183240da45469203f68390800051%7C0%7C0%7C636718147115841321&amp;sdata=wMWSPk%2Bf4FL%2Fp8qzw1hgdp2vTlUV6t97zQwhykcAd7w%3D&amp;reserved=0" TargetMode="External"/><Relationship Id="rId10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05-A1&amp;data=02%7C01%7CSabrina.PFRIMMER%40vinci-construction.fr%7Cb3129daa15894e904fe808d60f3a6f30%7C9873183240da45469203f68390800051%7C0%7C0%7C636713140982830835&amp;sdata=OwAailzXwU8Er6WbdwP%2FIh9w%2FHA%2FRehoL6MLMoypo1w%3D&amp;reserved=0" TargetMode="External"/><Relationship Id="rId14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1-A0&amp;data=02%7C01%7CSabrina.PFRIMMER%40vinci-construction.fr%7Cf65022efcd714da88fa708d6195de345%7C9873183240da45469203f68390800051%7C0%7C0%7C636724288365507802&amp;sdata=udsZr3xbZvyyJx%2Bh2SmSMuFQhJRAFQ2k4Vhh3f368R4%3D&amp;reserved=0" TargetMode="External"/><Relationship Id="rId54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B0&amp;data=02%7C01%7CSabrina.PFRIMMER%40vinci-construction.fr%7C44020858d18c4cb94de708d6350325f2%7C9873183240da45469203f68390800051%7C0%7C0%7C636754684971119472&amp;sdata=fcqU9mLaevCs0BjbGCLRnZwd8yP7oo97nIlE6Tv%2B9Js%3D&amp;reserved=0" TargetMode="External"/><Relationship Id="rId58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OP-32305-A0&amp;data=02%7C01%7CSabrina.PFRIMMER%40vinci-construction.fr%7C0affd345db2c40879b4708d6397be198%7C9873183240da45469203f68390800051%7C0%7C0%7C636759601556787032&amp;sdata=5yfEq%2FaN1wnVgvUD%2FWuDM4K9%2BNitYyZ%2Fs%2BEJ6XhK6A4%3D&amp;reserved=0" TargetMode="External"/><Relationship Id="rId9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A1&amp;data=02%7C01%7CSabrina.PFRIMMER%40vinci-construction.fr%7C544b226d2557488737f908d612335441%7C9873183240da45469203f68390800051%7C0%7C0%7C636716408999517741&amp;sdata=mZjeamqldkrspRm09oZIyacL8MSLPv6KDnlyLoOF978%3D&amp;reserved=0" TargetMode="External"/><Relationship Id="rId18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6-B0&amp;data=02%7C01%7CSabrina.PFRIMMER%40vinci-construction.fr%7Cd1476ec672b14d3923f708d61fbd0ce5%7C9873183240da45469203f68390800051%7C0%7C0%7C636731294155573776&amp;sdata=P3veBBjPY4BRsswmXWQx7qW3lsyKHKpSCgwPbI8eflE%3D&amp;reserved=0" TargetMode="External"/><Relationship Id="rId35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6-A0&amp;data=02%7C01%7CSabrina.PFRIMMER%40vinci-construction.fr%7C12d84c20e4354de9142f08d6293d5c94%7C9873183240da45469203f68390800051%7C0%7C0%7C636741740854076182&amp;sdata=4Ih9EM%2FaDJrxhy1Gz1%2FqMlr5wQfXQvlvRRQz2SusFLc%3D&amp;reserved=0" TargetMode="External"/><Relationship Id="rId39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2ac5f765c1f741755b7008d62aaaa164%7C9873183240da45469203f68390800051%7C0%7C0%7C636743309668568549&amp;sdata=OKZibKiHS6B3gthFtz%2BEs5WHMTD2Ct3W1JtnARYtg9M%3D&amp;reserved=0" TargetMode="External"/><Relationship Id="rId40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8-A0&amp;data=02%7C01%7CSabrina.PFRIMMER%40vinci-construction.fr%7C6682881b34ed4502f7b908d62d253b98%7C9873183240da45469203f68390800051%7C0%7C0%7C636746035267613654&amp;sdata=PqhJ0IPktthbMv7D0Brw%2BMCd8TD%2BV5JKI5EH%2BLdSvXU%3D&amp;reserved=0" TargetMode="External"/><Relationship Id="rId44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30-A0&amp;data=02%7C01%7CSabrina.PFRIMMER%40vinci-construction.fr%7Cb472541c7c174d97a3a908d62f72d12a%7C9873183240da45469203f68390800051%7C0%7C0%7C636748567510276929&amp;sdata=MkvFvAuXE97qo4%2FOX%2FIFE74Tt%2FZouy6Uql2DBZ2oE2Q%3D&amp;reserved=0" TargetMode="External"/><Relationship Id="rId61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7-A1&amp;data=02%7C01%7CSabrina.PFRIMMER%40vinci-construction.fr%7C6cb864761b184ec55c9408d63a875c11%7C9873183240da45469203f68390800051%7C0%7C0%7C636760750374137358&amp;sdata=maO8Ef%2BklyJdqHgZq2O1CbZNNYA9b0bU6%2Bk%2FWgLK%2FNw%3D&amp;reserved=0" TargetMode="External"/><Relationship Id="rId21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75-A0&amp;data=02%7C01%7CSabrina.PFRIMMER%40vinci-construction.fr%7C1de6330c3e324277f5a508d62383ea3b%7C9873183240da45469203f68390800051%7C0%7C0%7C636735446807184527&amp;sdata=5HZo4U%2BtX%2FnzsjWiNowTpqg10SWIs1erkmWpUwpg%2Bkc%3D&amp;reserved=0" TargetMode="External"/><Relationship Id="rId25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TargetMode="External"/><Relationship Id="rId29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0-B0&amp;data=02%7C01%7CSabrina.PFRIMMER%40vinci-construction.fr%7Cf7777e1dbcce41036b2c08d62867df68%7C9873183240da45469203f68390800051%7C0%7C0%7C636740823924857922&amp;sdata=R3yo64MGbDVsmCUJUsAT4JF2qfU3OxVO2%2FaYM4M%2FW3w%3D&amp;reserved=0" TargetMode="External"/><Relationship Id="rId30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7-A0&amp;data=02%7C01%7CSabrina.PFRIMMER%40vinci-construction.fr%7Cc7c867caffbb41cfcaab08d62868149e%7C9873183240da45469203f68390800051%7C0%7C0%7C636740824824522038&amp;sdata=LvmQQkWXEbZ3OC%2BGynQEvLte8TxdHncLn01n4bC4%2FVc%3D&amp;reserved=0" TargetMode="External"/><Relationship Id="rId46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9-A0&amp;data=02%7C01%7CSabrina.PFRIMMER%40vinci-construction.fr%7C7e4efdaeab334103221f08d62f825cfb%7C9873183240da45469203f68390800051%7C0%7C0%7C636748634285369989&amp;sdata=mR7yknqsWAyq1dx1yqiHlx%2BNPFJa8s1lgZ2bmLct6GA%3D&amp;reserved=0" TargetMode="External"/><Relationship Id="rId51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14-A0&amp;data=02%7C01%7CSabrina.PFRIMMER%40vinci-construction.fr%7Cc52515b9dd614a832b8108d63428d802%7C9873183240da45469203f68390800051%7C0%7C0%7C636753747362039930&amp;sdata=nze0fqUwx6JNLEAh3RHXhTKyoHapUj7wOVuOx3Dn8zY%3D&amp;reserved=0" TargetMode="External"/><Relationship Id="rId4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A1&amp;data=02%7C01%7CSabrina.PFRIMMER%40vinci-construction.fr%7C61b4fad23d1643cee6f008d60e55b643%7C9873183240da45469203f68390800051%7C0%7C0%7C636712158623464078&amp;sdata=ySDopgjaWdj3ManQyaYv4p2QXVFxtN5yGydX22Yzjss%3D&amp;reserved=0" TargetMode="External"/><Relationship Id="rId11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1-A2&amp;data=02%7C01%7CSabrina.PFRIMMER%40vinci-construction.fr%7C4366eaf80f5e4e89cce008d60f27f10a%7C9873183240da45469203f68390800051%7C0%7C0%7C636713061556134730&amp;sdata=lkXdeCvInQksA5%2BdOv5%2BQtQUUQNlYHGq1JDgVubdI6s%3D&amp;reserved=0" TargetMode="External"/><Relationship Id="rId32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4-A0&amp;data=02%7C01%7CSabrina.PFRIMMER%40vinci-construction.fr%7Cab737fe0fa624552992908d6286be290%7C9873183240da45469203f68390800051%7C0%7C0%7C636740841158193309&amp;sdata=8T0njEgvjO3tEcKA7vrL%2FW6oE84XI4KlSRfRyrubkuc%3D&amp;reserved=0" TargetMode="External"/><Relationship Id="rId55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6-A1&amp;data=02%7C01%7CSabrina.PFRIMMER%40vinci-construction.fr%7C56d4c828263243f7de6008d635bd8bb8%7C9873183240da45469203f68390800051%7C0%7C0%7C636755485546515427&amp;sdata=pXzWfjmu7VHDvzbs2XWUv4tzjFFOkvqbT3fGEOKpTpk%3D&amp;reserved=0" TargetMode="External"/><Relationship Id="rId15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6-A0&amp;data=02%7C01%7CSabrina.PFRIMMER%40vinci-construction.fr%7Ce4631ac28bb9442d2b8a08d61a2d0982%7C9873183240da45469203f68390800051%7C0%7C0%7C636725178071617922&amp;sdata=9xYjq6PZydM4lGd6BTI7WPh%2FN4absBddAsa3LGmiaIE%3D&amp;reserved=0" TargetMode="External"/><Relationship Id="rId19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4-A1&amp;data=02%7C01%7CSabrina.PFRIMMER%40vinci-construction.fr%7C15c1e3fd25cf4360c86a08d61fc4ffcf%7C9873183240da45469203f68390800051%7C0%7C0%7C636731328305792574&amp;sdata=foI54Ccz29IPlgQpS2Aj202pf3u98BsVrDEjMgSRe7g%3D&amp;reserved=0" TargetMode="External"/><Relationship Id="rId36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4-A1&amp;data=02%7C01%7CSabrina.PFRIMMER%40vinci-construction.fr%7C831d08c626a44ab93d0008d6293e5720%7C9873183240da45469203f68390800051%7C0%7C0%7C636741745060407238&amp;sdata=OD2Ur5h9Ef92IBoibXCp0%2FcdTMedI7X0MpAXAIXFDxo%3D&amp;reserved=0" TargetMode="External"/><Relationship Id="rId418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01000-A0&amp;data=02%7C01%7CSabrina.PFRIMMER%40vinci-construction.fr%7Cdd1408f9e9ec44bcc1e908d62dbd2374%7C9873183240da45469203f68390800051%7C0%7C0%7C636746687695335566&amp;sdata=QOkdLER8mSJ03pUnmTLYDcGvO7%2FnfTMHJm%2F1cakXM8o%3D&amp;reserved=0" TargetMode="External"/><Relationship Id="rId625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B0&amp;data=02%7C01%7CSabrina.PFRIMMER%40vinci-construction.fr%7C9c200cdb8e1d49775c9a08d63b0c0d92%7C9873183240da45469203f68390800051%7C0%7C0%7C636761320283922976&amp;sdata=7lex6PUlaDSxBfUJC76L88YH4yGIGlxqvLO1Ei4cafw%3D&amp;reserved=0" TargetMode="External"/><Relationship Id="rId222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4-A0&amp;data=02%7C01%7CSabrina.PFRIMMER%40vinci-construction.fr%7C1ba5db5ccce340a965cf08d623ac6a17%7C9873183240da45469203f68390800051%7C0%7C0%7C636735620756293557&amp;sdata=l%2Bjt5MS4M46tbQeOUEfXTm%2FHa5afl8ygIM4VXXX%2Bcww%3D&amp;reserved=0" TargetMode="External"/><Relationship Id="rId26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3-C0&amp;data=02%7C01%7CSabrina.PFRIMMER%40vinci-construction.fr%7Cdeb1a1a408f4472f203708d62526b66b%7C9873183240da45469203f68390800051%7C0%7C0%7C636737245527511152&amp;sdata=N8H2uMJi7QJpsHzC%2FTp80hTaT7NF6gaeVAfqhYlbP8Q%3D&amp;reserved=0" TargetMode="External"/><Relationship Id="rId47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00012-B0&amp;data=02%7C01%7CSabrina.PFRIMMER%40vinci-construction.fr%7C042b09b5e80f42819a7208d62f840c83%7C9873183240da45469203f68390800051%7C0%7C0%7C636748641523789608&amp;sdata=S%2FQFEgeLPYB6g5d1XYdxgWeEN3Dq6rINfXUjbF03bU0%3D&amp;reserved=0" TargetMode="External"/><Relationship Id="rId1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0153-B0&amp;data=02%7C01%7CSabrina.PFRIMMER%40vinci-construction.fr%7C63650258bd1b4d86ea6c08d60e42e232%7C9873183240da45469203f68390800051%7C0%7C0%7C636712077759510615&amp;sdata=lFwqM9p2wkZmTyEPX%2BJpuLnM6AwfYcmZUHLCo1FXNLM%3D&amp;reserved=0" TargetMode="External"/><Relationship Id="rId5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4-B1&amp;data=02%7C01%7CSabrina.PFRIMMER%40vinci-construction.fr%7Ce085d4067a68493150bf08d616f4a8b7%7C9873183240da45469203f68390800051%7C0%7C0%7C636721637387603095&amp;sdata=MvhSqIgVTVs0E5w%2BWRYEbe80Pg6jBR5ogO8NgsydQG4%3D&amp;reserved=0" TargetMode="External"/><Relationship Id="rId124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3-A0&amp;data=02%7C01%7CSabrina.PFRIMMER%40vinci-construction.fr%7C8f7f2302eaac44ea767f08d60ce7f508%7C9873183240da45469203f68390800051%7C0%7C0%7C636710587720678211&amp;sdata=rEA%2FyhhCblP4u2yA%2BKJoUfOzeu7A92AXKUCDAQmWiVk%3D&amp;reserved=0" TargetMode="External"/><Relationship Id="rId527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4-A0&amp;data=02%7C01%7CSabrina.PFRIMMER%40vinci-construction.fr%7C72105e44b7ff48d5749708d6343cd79a%7C9873183240da45469203f68390800051%7C0%7C0%7C636753833255900964&amp;sdata=nwRWpLSsPrT3wkxrD3Q0e0T6zYe9%2F25zW6V0ud4obZg%3D&amp;reserved=0" TargetMode="External"/><Relationship Id="rId56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1-A0&amp;data=02%7C01%7CSabrina.PFRIMMER%40vinci-construction.fr%7C2ed20e8cfc9f48bfb32a08d635c1fd10%7C9873183240da45469203f68390800051%7C0%7C0%7C636755504625638576&amp;sdata=WwMQBwqol9z3LwRcwOO5L%2F1PUgba1%2F7wgHPIHFgCmJ0%3D&amp;reserved=0" TargetMode="External"/><Relationship Id="rId7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A0&amp;data=02%7C01%7CSabrina.PFRIMMER%40vinci-construction.fr%7Cbbba1c281fdf4e08b09208d6149a9df9%7C9873183240da45469203f68390800051%7C0%7C0%7C636719051639013734&amp;sdata=gjC7NYS2UNtDgtvsZCjCYy%2Fp3%2FlnqaWKEE4McgibIUQ%3D&amp;reserved=0" TargetMode="External"/><Relationship Id="rId16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3-A0&amp;data=02%7C01%7CSabrina.PFRIMMER%40vinci-construction.fr%7C67338b65fe0b44d84cfa08d61e02bffd%7C9873183240da45469203f68390800051%7C0%7C0%7C636729394494578975&amp;sdata=tkjEgZstWVwUoDN%2BPuOakZyhg3J%2FnQ%2F3il9jS3qtr7o%3D&amp;reserved=0" TargetMode="External"/><Relationship Id="rId33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6-A0&amp;data=02%7C01%7CSabrina.PFRIMMER%40vinci-construction.fr%7C7da66e57feed46bd7bb408d62870092a%7C9873183240da45469203f68390800051%7C0%7C0%7C636740858993491888&amp;sdata=PmQcK7X3btQPU9QWdOzmj%2FKYWh1OZKrWPr9Pp5ac1gQ%3D&amp;reserved=0" TargetMode="External"/><Relationship Id="rId37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1-A0&amp;data=02%7C01%7CSabrina.PFRIMMER%40vinci-construction.fr%7C0908541e2421446502e208d62aa603e9%7C9873183240da45469203f68390800051%7C0%7C0%7C636743289846783838&amp;sdata=eR8twuZW%2B3A3vIUfgU7jbDZMytVlL9HZBjtoVYie5R8%3D&amp;reserved=0" TargetMode="External"/><Relationship Id="rId429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3-A0&amp;data=02%7C01%7CSabrina.PFRIMMER%40vinci-construction.fr%7C8ee66be2d28c4e31f77408d62e7d0879%7C9873183240da45469203f68390800051%7C0%7C0%7C636747511887499136&amp;sdata=VEG4nPz9UeCjGgeJdKxAbFG8s65MNJufxH12j9Fuuww%3D&amp;reserved=0" TargetMode="External"/><Relationship Id="rId58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4-A0&amp;data=02%7C01%7CSabrina.PFRIMMER%40vinci-construction.fr%7Ce18cbed739594a023dc508d6383176f0%7C9873183240da45469203f68390800051%7C0%7C0%7C636758182435284692&amp;sdata=17ofs7N3KepqVW0rWspfRMi7EazWh60cnamly7RS%2BC0%3D&amp;reserved=0" TargetMode="External"/><Relationship Id="rId636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97-A0&amp;data=02%7C01%7CSabrina.PFRIMMER%40vinci-construction.fr%7C3617c088f2b0402b58b908d63d7b0025%7C9873183240da45469203f68390800051%7C0%7C0%7C636763995826939306&amp;sdata=M1qadC%2F36ucw%2F2zZKxRHPZyUTNmMfYbV6yjNLAr2n7M%3D&amp;reserved=0" TargetMode="External"/><Relationship Id="rId1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A0&amp;data=02%7C01%7CSabrina.PFRIMMER%40vinci-construction.fr%7C3b862b580ef04d363faa08d60f25abec%7C9873183240da45469203f68390800051%7C0%7C0%7C636713051799229056&amp;sdata=JShWAOrfhAGMdjjpfZ4r%2Bz591Q24Ii9R2MPcCJaZBCI%3D&amp;reserved=0" TargetMode="External"/><Relationship Id="rId233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1-A1&amp;data=02%7C01%7CSabrina.PFRIMMER%40vinci-construction.fr%7Ca039b4205659430b2b8e08d6248e6d29%7C9873183240da45469203f68390800051%7C0%7C0%7C636736591467425645&amp;sdata=VgKpGQitRWjGCCYPFIYwJcYjRSS80RSByka3Ea0832E%3D&amp;reserved=0" TargetMode="External"/><Relationship Id="rId440" Type="http://schemas.openxmlformats.org/officeDocument/2006/relationships/hyperlink" Target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0-A1&amp;data=02%7C01%7CSabrina.PFRIMMER%40vinci-construction.fr%7Ce2f61af3b32d44d4e8f108d62dfa9014%7C9873183240da45469203f68390800051%7C0%7C0%7C636746951509510528&amp;sdata=v4jPvWYvxGqNz0MulBfqLY4EHpOzIh%2F%2FESnCldULJjc%3D&amp;reserved=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1:S887"/>
  <sheetViews>
    <sheetView showGridLines="0" zoomScaleNormal="100" workbookViewId="0">
      <selection activeCell="C657" sqref="C657"/>
    </sheetView>
  </sheetViews>
  <sheetFormatPr baseColWidth="10" defaultRowHeight="15" outlineLevelRow="1" x14ac:dyDescent="0.25"/>
  <cols>
    <col min="1" max="1" width="3.28515625" style="35" customWidth="1"/>
    <col min="2" max="2" width="14.7109375" style="16" customWidth="1"/>
    <col min="3" max="3" width="106.7109375" style="42" customWidth="1"/>
    <col min="4" max="4" width="10.5703125" style="17" customWidth="1"/>
    <col min="5" max="5" width="15.42578125" style="17" hidden="1" customWidth="1"/>
    <col min="6" max="6" width="8.28515625" style="17" customWidth="1"/>
    <col min="7" max="7" width="9" style="18" customWidth="1"/>
    <col min="8" max="8" width="8.85546875" style="18" hidden="1" customWidth="1"/>
    <col min="9" max="10" width="13.42578125" style="17" customWidth="1"/>
    <col min="11" max="11" width="13.42578125" style="21" customWidth="1"/>
    <col min="12" max="14" width="16.85546875" style="16" customWidth="1"/>
    <col min="15" max="15" width="14.42578125" style="19" customWidth="1"/>
    <col min="16" max="16" width="2.42578125" style="34" customWidth="1"/>
    <col min="17" max="17" width="81.140625" style="35" customWidth="1"/>
    <col min="18" max="18" width="6.5703125" style="35" customWidth="1"/>
    <col min="19" max="16384" width="11.42578125" style="35"/>
  </cols>
  <sheetData>
    <row r="1" spans="2:19" x14ac:dyDescent="0.25"/>
    <row r="2" spans="2:19" x14ac:dyDescent="0.25">
      <c r="B2" s="20" t="s">
        <v>346</v>
      </c>
      <c r="C2" s="43" t="e">
        <f ca="1">LastAuthor()</f>
        <v>#NAME?</v>
      </c>
    </row>
    <row r="3" spans="2:19" x14ac:dyDescent="0.25">
      <c r="B3" s="20" t="s">
        <v>347</v>
      </c>
      <c r="C3" s="42" t="e">
        <f ca="1">LastSaveTime()</f>
        <v>#NAME?</v>
      </c>
      <c r="R3" s="21" t="s">
        <v>293</v>
      </c>
      <c r="S3" s="20" t="s">
        <v>291</v>
      </c>
    </row>
    <row r="4" spans="2:19" hidden="1" outlineLevel="1" x14ac:dyDescent="0.25">
      <c r="B4" s="20"/>
      <c r="R4" s="21" t="s">
        <v>290</v>
      </c>
      <c r="S4" s="22" t="s">
        <v>289</v>
      </c>
    </row>
    <row r="5" spans="2:19" hidden="1" outlineLevel="1" x14ac:dyDescent="0.25">
      <c r="R5" s="21" t="s">
        <v>292</v>
      </c>
      <c r="S5" s="20" t="s">
        <v>288</v>
      </c>
    </row>
    <row r="6" spans="2:19" ht="45" customHeight="1" collapsed="1" x14ac:dyDescent="0.25">
      <c r="B6" s="23" t="s">
        <v>365</v>
      </c>
      <c r="C6" s="44" t="s">
        <v>287</v>
      </c>
      <c r="D6" s="24" t="s">
        <v>286</v>
      </c>
      <c r="E6" s="24" t="s">
        <v>301</v>
      </c>
      <c r="F6" s="24" t="s">
        <v>285</v>
      </c>
      <c r="G6" s="24" t="s">
        <v>284</v>
      </c>
      <c r="H6" s="24" t="s">
        <v>302</v>
      </c>
      <c r="I6" s="24" t="s">
        <v>283</v>
      </c>
      <c r="J6" s="24" t="s">
        <v>528</v>
      </c>
      <c r="K6" s="24" t="s">
        <v>1274</v>
      </c>
      <c r="L6" s="23" t="s">
        <v>282</v>
      </c>
      <c r="M6" s="23" t="s">
        <v>576</v>
      </c>
      <c r="N6" s="23" t="s">
        <v>870</v>
      </c>
      <c r="O6" s="23" t="s">
        <v>295</v>
      </c>
      <c r="P6" s="34" t="s">
        <v>731</v>
      </c>
    </row>
    <row r="7" spans="2:19" hidden="1" outlineLevel="1" x14ac:dyDescent="0.25">
      <c r="B7" s="25">
        <v>43340</v>
      </c>
      <c r="C7" s="45" t="s">
        <v>281</v>
      </c>
      <c r="D7" s="26" t="str">
        <f t="shared" ref="D7:D38" si="0">LEFT(C7,5)</f>
        <v>GCRET</v>
      </c>
      <c r="E7" s="26" t="str">
        <f t="shared" ref="E7:E38" si="1">MID(C7,13,14)</f>
        <v>A0 (PROFILS EN</v>
      </c>
      <c r="F7" s="26" t="str">
        <f t="shared" ref="F7:F38" si="2">LEFT(E7,2)</f>
        <v>A0</v>
      </c>
      <c r="G7" s="27" t="s">
        <v>37</v>
      </c>
      <c r="H7" s="27" t="str">
        <f>IF(OR(G7="DAF",G7="FDM",G7="FDC"),1,"")</f>
        <v/>
      </c>
      <c r="I7" s="27" t="s">
        <v>279</v>
      </c>
      <c r="J7" s="27"/>
      <c r="K7" s="92"/>
      <c r="L7" s="25" t="e">
        <f>WORKDAY(Tableau1[[#This Row],[Date de début]],+INDEX(Tableau4[Délai maximum avant étape SGMOE],MATCH(Tableau1[Code Workflow],Tableau4[Code workflow],0)))</f>
        <v>#N/A</v>
      </c>
      <c r="M7" s="28" t="e">
        <f>WORKDAY(Tableau1[[#This Row],[Date prévisionnelle de réception SGMOE]],+INDEX(Tableau4[Délai de validation],MATCH(Tableau1[Code Workflow],Tableau4[Code workflow],0)))</f>
        <v>#N/A</v>
      </c>
      <c r="N7" s="28"/>
      <c r="O7" s="29">
        <f>IF(P7="",0,IF(P7="ok",1,2))</f>
        <v>1</v>
      </c>
      <c r="P7" s="30" t="s">
        <v>294</v>
      </c>
    </row>
    <row r="8" spans="2:19" hidden="1" outlineLevel="1" x14ac:dyDescent="0.25">
      <c r="B8" s="25">
        <v>43340</v>
      </c>
      <c r="C8" s="45" t="s">
        <v>280</v>
      </c>
      <c r="D8" s="26" t="str">
        <f t="shared" si="0"/>
        <v>GCRET</v>
      </c>
      <c r="E8" s="26" t="str">
        <f t="shared" si="1"/>
        <v>A0 (VUE EN PLA</v>
      </c>
      <c r="F8" s="26" t="str">
        <f t="shared" si="2"/>
        <v>A0</v>
      </c>
      <c r="G8" s="27" t="s">
        <v>35</v>
      </c>
      <c r="H8" s="27" t="str">
        <f t="shared" ref="H8:H71" si="3">IF(OR(G8="DAF",G8="FDM",G8="FDC"),1,"")</f>
        <v/>
      </c>
      <c r="I8" s="27" t="s">
        <v>279</v>
      </c>
      <c r="J8" s="27"/>
      <c r="K8" s="92"/>
      <c r="L8" s="25" t="e">
        <f>WORKDAY(Tableau1[[#This Row],[Date de début]],+INDEX(Tableau4[Délai maximum avant étape SGMOE],MATCH(Tableau1[Code Workflow],Tableau4[Code workflow],0)))</f>
        <v>#N/A</v>
      </c>
      <c r="M8" s="28" t="e">
        <f>WORKDAY(Tableau1[[#This Row],[Date prévisionnelle de réception SGMOE]],+INDEX(Tableau4[Délai de validation],MATCH(Tableau1[Code Workflow],Tableau4[Code workflow],0)))</f>
        <v>#N/A</v>
      </c>
      <c r="N8" s="28"/>
      <c r="O8" s="29">
        <f t="shared" ref="O8:O9" si="4">IF(P8="",0,IF(P8="ok",1,2))</f>
        <v>1</v>
      </c>
      <c r="P8" s="30" t="s">
        <v>294</v>
      </c>
    </row>
    <row r="9" spans="2:19" hidden="1" outlineLevel="1" x14ac:dyDescent="0.25">
      <c r="B9" s="25">
        <v>43340</v>
      </c>
      <c r="C9" s="45" t="s">
        <v>278</v>
      </c>
      <c r="D9" s="26" t="str">
        <f t="shared" si="0"/>
        <v>GCRET</v>
      </c>
      <c r="E9" s="26" t="str">
        <f t="shared" si="1"/>
        <v>A0 (VUE EN PLA</v>
      </c>
      <c r="F9" s="26" t="str">
        <f t="shared" si="2"/>
        <v>A0</v>
      </c>
      <c r="G9" s="27" t="s">
        <v>35</v>
      </c>
      <c r="H9" s="27" t="str">
        <f t="shared" si="3"/>
        <v/>
      </c>
      <c r="I9" s="27" t="s">
        <v>276</v>
      </c>
      <c r="J9" s="27"/>
      <c r="K9" s="92"/>
      <c r="L9" s="25" t="e">
        <f>WORKDAY(Tableau1[[#This Row],[Date de début]],+INDEX(Tableau4[Délai maximum avant étape SGMOE],MATCH(Tableau1[Code Workflow],Tableau4[Code workflow],0)))</f>
        <v>#N/A</v>
      </c>
      <c r="M9" s="28" t="e">
        <f>WORKDAY(Tableau1[[#This Row],[Date prévisionnelle de réception SGMOE]],+INDEX(Tableau4[Délai de validation],MATCH(Tableau1[Code Workflow],Tableau4[Code workflow],0)))</f>
        <v>#N/A</v>
      </c>
      <c r="N9" s="28"/>
      <c r="O9" s="29">
        <f t="shared" si="4"/>
        <v>1</v>
      </c>
      <c r="P9" s="30" t="s">
        <v>294</v>
      </c>
    </row>
    <row r="10" spans="2:19" hidden="1" outlineLevel="1" x14ac:dyDescent="0.25">
      <c r="B10" s="25">
        <v>43340</v>
      </c>
      <c r="C10" s="45" t="s">
        <v>277</v>
      </c>
      <c r="D10" s="26" t="str">
        <f t="shared" si="0"/>
        <v>GCRET</v>
      </c>
      <c r="E10" s="26" t="str">
        <f t="shared" si="1"/>
        <v xml:space="preserve">A0 (PROFIL EN </v>
      </c>
      <c r="F10" s="26" t="str">
        <f t="shared" si="2"/>
        <v>A0</v>
      </c>
      <c r="G10" s="27" t="s">
        <v>37</v>
      </c>
      <c r="H10" s="27" t="str">
        <f t="shared" si="3"/>
        <v/>
      </c>
      <c r="I10" s="27" t="s">
        <v>276</v>
      </c>
      <c r="J10" s="27"/>
      <c r="K10" s="92"/>
      <c r="L10" s="25" t="e">
        <f>WORKDAY(Tableau1[[#This Row],[Date de début]],+INDEX(Tableau4[Délai maximum avant étape SGMOE],MATCH(Tableau1[Code Workflow],Tableau4[Code workflow],0)))</f>
        <v>#N/A</v>
      </c>
      <c r="M10" s="28" t="e">
        <f>WORKDAY(Tableau1[[#This Row],[Date prévisionnelle de réception SGMOE]],+INDEX(Tableau4[Délai de validation],MATCH(Tableau1[Code Workflow],Tableau4[Code workflow],0)))</f>
        <v>#N/A</v>
      </c>
      <c r="N10" s="28"/>
      <c r="O10" s="29">
        <f>IF(P10="",0,IF(P10="ok",1,0))</f>
        <v>1</v>
      </c>
      <c r="P10" s="30" t="s">
        <v>294</v>
      </c>
    </row>
    <row r="11" spans="2:19" hidden="1" outlineLevel="1" x14ac:dyDescent="0.25">
      <c r="B11" s="25">
        <v>43340</v>
      </c>
      <c r="C11" s="45" t="s">
        <v>275</v>
      </c>
      <c r="D11" s="26" t="str">
        <f t="shared" si="0"/>
        <v>GISIN</v>
      </c>
      <c r="E11" s="26" t="str">
        <f t="shared" si="1"/>
        <v>A0 (DERIVATION</v>
      </c>
      <c r="F11" s="26" t="str">
        <f t="shared" si="2"/>
        <v>A0</v>
      </c>
      <c r="G11" s="27" t="s">
        <v>273</v>
      </c>
      <c r="H11" s="27" t="str">
        <f t="shared" si="3"/>
        <v/>
      </c>
      <c r="I11" s="27" t="s">
        <v>267</v>
      </c>
      <c r="J11" s="27"/>
      <c r="K11" s="92"/>
      <c r="L11" s="25" t="e">
        <f>WORKDAY(Tableau1[[#This Row],[Date de début]],+INDEX(Tableau4[Délai maximum avant étape SGMOE],MATCH(Tableau1[Code Workflow],Tableau4[Code workflow],0)))</f>
        <v>#N/A</v>
      </c>
      <c r="M11" s="28" t="e">
        <f>WORKDAY(Tableau1[[#This Row],[Date prévisionnelle de réception SGMOE]],+INDEX(Tableau4[Délai de validation],MATCH(Tableau1[Code Workflow],Tableau4[Code workflow],0)))</f>
        <v>#N/A</v>
      </c>
      <c r="N11" s="28"/>
      <c r="O11" s="29">
        <f>IF(P11="",0,IF(P11="ok",1,0))</f>
        <v>1</v>
      </c>
      <c r="P11" s="30" t="s">
        <v>294</v>
      </c>
    </row>
    <row r="12" spans="2:19" hidden="1" outlineLevel="1" x14ac:dyDescent="0.25">
      <c r="B12" s="25">
        <v>43340</v>
      </c>
      <c r="C12" s="45" t="s">
        <v>274</v>
      </c>
      <c r="D12" s="26" t="str">
        <f t="shared" si="0"/>
        <v>GISIN</v>
      </c>
      <c r="E12" s="26" t="str">
        <f t="shared" si="1"/>
        <v>A0 (DERIVATION</v>
      </c>
      <c r="F12" s="26" t="str">
        <f t="shared" si="2"/>
        <v>A0</v>
      </c>
      <c r="G12" s="27" t="s">
        <v>273</v>
      </c>
      <c r="H12" s="27" t="str">
        <f t="shared" si="3"/>
        <v/>
      </c>
      <c r="I12" s="27" t="s">
        <v>267</v>
      </c>
      <c r="J12" s="27" t="s">
        <v>488</v>
      </c>
      <c r="K12" s="21" t="s">
        <v>1266</v>
      </c>
      <c r="L12" s="25">
        <f>WORKDAY(Tableau1[[#This Row],[Date de début]],+INDEX(Tableau4[Délai maximum avant étape SGMOE],MATCH(Tableau1[Code Workflow],Tableau4[Code workflow],0)))</f>
        <v>43341</v>
      </c>
      <c r="M12" s="28">
        <f>WORKDAY(Tableau1[[#This Row],[Date prévisionnelle de réception SGMOE]],+INDEX(Tableau4[Délai de validation],MATCH(Tableau1[Code Workflow],Tableau4[Code workflow],0)))</f>
        <v>43353</v>
      </c>
      <c r="N12" s="28"/>
      <c r="O12" s="29">
        <f t="shared" ref="O12:O75" si="5">IF(P12="",0,IF(P12="ok",1,0))</f>
        <v>1</v>
      </c>
      <c r="P12" s="30" t="s">
        <v>294</v>
      </c>
    </row>
    <row r="13" spans="2:19" hidden="1" outlineLevel="1" x14ac:dyDescent="0.25">
      <c r="B13" s="25">
        <v>43340</v>
      </c>
      <c r="C13" s="45" t="s">
        <v>272</v>
      </c>
      <c r="D13" s="26" t="str">
        <f t="shared" si="0"/>
        <v>GISIN</v>
      </c>
      <c r="E13" s="26" t="str">
        <f t="shared" si="1"/>
        <v>A0 (DERIVATION</v>
      </c>
      <c r="F13" s="26" t="str">
        <f t="shared" si="2"/>
        <v>A0</v>
      </c>
      <c r="G13" s="27" t="s">
        <v>39</v>
      </c>
      <c r="H13" s="27" t="str">
        <f t="shared" si="3"/>
        <v/>
      </c>
      <c r="I13" s="27" t="s">
        <v>267</v>
      </c>
      <c r="J13" s="27" t="s">
        <v>488</v>
      </c>
      <c r="K13" s="21" t="s">
        <v>1266</v>
      </c>
      <c r="L13" s="25">
        <f>WORKDAY(Tableau1[[#This Row],[Date de début]],+INDEX(Tableau4[Délai maximum avant étape SGMOE],MATCH(Tableau1[Code Workflow],Tableau4[Code workflow],0)))</f>
        <v>43341</v>
      </c>
      <c r="M13" s="28">
        <f>WORKDAY(Tableau1[[#This Row],[Date prévisionnelle de réception SGMOE]],+INDEX(Tableau4[Délai de validation],MATCH(Tableau1[Code Workflow],Tableau4[Code workflow],0)))</f>
        <v>43353</v>
      </c>
      <c r="N13" s="28"/>
      <c r="O13" s="29">
        <f t="shared" si="5"/>
        <v>1</v>
      </c>
      <c r="P13" s="30" t="s">
        <v>294</v>
      </c>
    </row>
    <row r="14" spans="2:19" hidden="1" outlineLevel="1" x14ac:dyDescent="0.25">
      <c r="B14" s="25">
        <v>43340</v>
      </c>
      <c r="C14" s="45" t="s">
        <v>271</v>
      </c>
      <c r="D14" s="26" t="str">
        <f t="shared" si="0"/>
        <v>GISIN</v>
      </c>
      <c r="E14" s="26" t="str">
        <f t="shared" si="1"/>
        <v>A0 (DERIVATION</v>
      </c>
      <c r="F14" s="26" t="str">
        <f t="shared" si="2"/>
        <v>A0</v>
      </c>
      <c r="G14" s="27" t="s">
        <v>42</v>
      </c>
      <c r="H14" s="27" t="str">
        <f t="shared" si="3"/>
        <v/>
      </c>
      <c r="I14" s="27" t="s">
        <v>267</v>
      </c>
      <c r="J14" s="27" t="s">
        <v>488</v>
      </c>
      <c r="K14" s="21" t="s">
        <v>1266</v>
      </c>
      <c r="L14" s="25">
        <f>WORKDAY(Tableau1[[#This Row],[Date de début]],+INDEX(Tableau4[Délai maximum avant étape SGMOE],MATCH(Tableau1[Code Workflow],Tableau4[Code workflow],0)))</f>
        <v>43341</v>
      </c>
      <c r="M14" s="28">
        <f>WORKDAY(Tableau1[[#This Row],[Date prévisionnelle de réception SGMOE]],+INDEX(Tableau4[Délai de validation],MATCH(Tableau1[Code Workflow],Tableau4[Code workflow],0)))</f>
        <v>43353</v>
      </c>
      <c r="N14" s="28"/>
      <c r="O14" s="29">
        <f t="shared" si="5"/>
        <v>1</v>
      </c>
      <c r="P14" s="30" t="s">
        <v>294</v>
      </c>
    </row>
    <row r="15" spans="2:19" hidden="1" outlineLevel="1" x14ac:dyDescent="0.25">
      <c r="B15" s="25">
        <v>43340</v>
      </c>
      <c r="C15" s="45" t="s">
        <v>270</v>
      </c>
      <c r="D15" s="26" t="str">
        <f t="shared" si="0"/>
        <v>GISIN</v>
      </c>
      <c r="E15" s="26" t="str">
        <f t="shared" si="1"/>
        <v>A0 (DERIVATION</v>
      </c>
      <c r="F15" s="26" t="str">
        <f t="shared" si="2"/>
        <v>A0</v>
      </c>
      <c r="G15" s="27" t="s">
        <v>37</v>
      </c>
      <c r="H15" s="27" t="str">
        <f t="shared" si="3"/>
        <v/>
      </c>
      <c r="I15" s="27" t="s">
        <v>267</v>
      </c>
      <c r="J15" s="27" t="s">
        <v>488</v>
      </c>
      <c r="K15" s="21" t="s">
        <v>1266</v>
      </c>
      <c r="L15" s="25">
        <f>WORKDAY(Tableau1[[#This Row],[Date de début]],+INDEX(Tableau4[Délai maximum avant étape SGMOE],MATCH(Tableau1[Code Workflow],Tableau4[Code workflow],0)))</f>
        <v>43341</v>
      </c>
      <c r="M15" s="28">
        <f>WORKDAY(Tableau1[[#This Row],[Date prévisionnelle de réception SGMOE]],+INDEX(Tableau4[Délai de validation],MATCH(Tableau1[Code Workflow],Tableau4[Code workflow],0)))</f>
        <v>43353</v>
      </c>
      <c r="N15" s="28"/>
      <c r="O15" s="29">
        <f t="shared" si="5"/>
        <v>1</v>
      </c>
      <c r="P15" s="30" t="s">
        <v>294</v>
      </c>
    </row>
    <row r="16" spans="2:19" hidden="1" outlineLevel="1" x14ac:dyDescent="0.25">
      <c r="B16" s="25">
        <v>43340</v>
      </c>
      <c r="C16" s="45" t="s">
        <v>269</v>
      </c>
      <c r="D16" s="26" t="str">
        <f t="shared" si="0"/>
        <v>GISIN</v>
      </c>
      <c r="E16" s="26" t="str">
        <f t="shared" si="1"/>
        <v>A0 (DERIVATION</v>
      </c>
      <c r="F16" s="26" t="str">
        <f t="shared" si="2"/>
        <v>A0</v>
      </c>
      <c r="G16" s="27" t="s">
        <v>37</v>
      </c>
      <c r="H16" s="27" t="str">
        <f t="shared" si="3"/>
        <v/>
      </c>
      <c r="I16" s="27" t="s">
        <v>267</v>
      </c>
      <c r="J16" s="27" t="s">
        <v>488</v>
      </c>
      <c r="K16" s="21" t="s">
        <v>1266</v>
      </c>
      <c r="L16" s="25">
        <f>WORKDAY(Tableau1[[#This Row],[Date de début]],+INDEX(Tableau4[Délai maximum avant étape SGMOE],MATCH(Tableau1[Code Workflow],Tableau4[Code workflow],0)))</f>
        <v>43341</v>
      </c>
      <c r="M16" s="28">
        <f>WORKDAY(Tableau1[[#This Row],[Date prévisionnelle de réception SGMOE]],+INDEX(Tableau4[Délai de validation],MATCH(Tableau1[Code Workflow],Tableau4[Code workflow],0)))</f>
        <v>43353</v>
      </c>
      <c r="N16" s="28"/>
      <c r="O16" s="29">
        <f t="shared" si="5"/>
        <v>1</v>
      </c>
      <c r="P16" s="30" t="s">
        <v>294</v>
      </c>
    </row>
    <row r="17" spans="2:16" ht="30" hidden="1" outlineLevel="1" x14ac:dyDescent="0.25">
      <c r="B17" s="25">
        <v>43340</v>
      </c>
      <c r="C17" s="45" t="s">
        <v>268</v>
      </c>
      <c r="D17" s="26" t="str">
        <f t="shared" si="0"/>
        <v>GISIN</v>
      </c>
      <c r="E17" s="26" t="str">
        <f t="shared" si="1"/>
        <v>A0 (DERIVATION</v>
      </c>
      <c r="F17" s="26" t="str">
        <f t="shared" si="2"/>
        <v>A0</v>
      </c>
      <c r="G17" s="27" t="s">
        <v>10</v>
      </c>
      <c r="H17" s="27" t="str">
        <f t="shared" si="3"/>
        <v/>
      </c>
      <c r="I17" s="27" t="s">
        <v>267</v>
      </c>
      <c r="J17" s="27" t="s">
        <v>488</v>
      </c>
      <c r="K17" s="21" t="s">
        <v>1266</v>
      </c>
      <c r="L17" s="25">
        <f>WORKDAY(Tableau1[[#This Row],[Date de début]],+INDEX(Tableau4[Délai maximum avant étape SGMOE],MATCH(Tableau1[Code Workflow],Tableau4[Code workflow],0)))</f>
        <v>43341</v>
      </c>
      <c r="M17" s="28">
        <f>WORKDAY(Tableau1[[#This Row],[Date prévisionnelle de réception SGMOE]],+INDEX(Tableau4[Délai de validation],MATCH(Tableau1[Code Workflow],Tableau4[Code workflow],0)))</f>
        <v>43353</v>
      </c>
      <c r="N17" s="28"/>
      <c r="O17" s="29">
        <f t="shared" si="5"/>
        <v>1</v>
      </c>
      <c r="P17" s="30" t="s">
        <v>294</v>
      </c>
    </row>
    <row r="18" spans="2:16" hidden="1" outlineLevel="1" x14ac:dyDescent="0.25">
      <c r="B18" s="25">
        <v>43340</v>
      </c>
      <c r="C18" s="45" t="s">
        <v>266</v>
      </c>
      <c r="D18" s="26" t="str">
        <f t="shared" si="0"/>
        <v>GIGCL</v>
      </c>
      <c r="E18" s="26" t="str">
        <f t="shared" si="1"/>
        <v>A0 (DAF - CIRE</v>
      </c>
      <c r="F18" s="26" t="str">
        <f t="shared" si="2"/>
        <v>A0</v>
      </c>
      <c r="G18" s="27" t="s">
        <v>1</v>
      </c>
      <c r="H18" s="27">
        <f t="shared" si="3"/>
        <v>1</v>
      </c>
      <c r="I18" s="27" t="s">
        <v>265</v>
      </c>
      <c r="J18" s="27" t="s">
        <v>455</v>
      </c>
      <c r="K18" s="21" t="s">
        <v>1269</v>
      </c>
      <c r="L18" s="25">
        <f>WORKDAY(Tableau1[[#This Row],[Date de début]],+INDEX(Tableau4[Délai maximum avant étape SGMOE],MATCH(Tableau1[Code Workflow],Tableau4[Code workflow],0)))</f>
        <v>43346</v>
      </c>
      <c r="M18" s="28">
        <f>WORKDAY(Tableau1[[#This Row],[Date prévisionnelle de réception SGMOE]],+INDEX(Tableau4[Délai de validation],MATCH(Tableau1[Code Workflow],Tableau4[Code workflow],0)))</f>
        <v>43353</v>
      </c>
      <c r="N18" s="28"/>
      <c r="O18" s="29">
        <f t="shared" si="5"/>
        <v>1</v>
      </c>
      <c r="P18" s="30" t="s">
        <v>294</v>
      </c>
    </row>
    <row r="19" spans="2:16" hidden="1" outlineLevel="1" x14ac:dyDescent="0.25">
      <c r="B19" s="25">
        <v>43340</v>
      </c>
      <c r="C19" s="45" t="s">
        <v>264</v>
      </c>
      <c r="D19" s="26" t="str">
        <f t="shared" si="0"/>
        <v>GIASS</v>
      </c>
      <c r="E19" s="26" t="str">
        <f t="shared" si="1"/>
        <v>B0 (DAF - TETE</v>
      </c>
      <c r="F19" s="26" t="str">
        <f t="shared" si="2"/>
        <v>B0</v>
      </c>
      <c r="G19" s="27" t="s">
        <v>1</v>
      </c>
      <c r="H19" s="27">
        <f t="shared" si="3"/>
        <v>1</v>
      </c>
      <c r="I19" s="27" t="s">
        <v>263</v>
      </c>
      <c r="J19" s="27" t="s">
        <v>453</v>
      </c>
      <c r="K19" s="21" t="s">
        <v>1265</v>
      </c>
      <c r="L19" s="25">
        <f>WORKDAY(Tableau1[[#This Row],[Date de début]],+INDEX(Tableau4[Délai maximum avant étape SGMOE],MATCH(Tableau1[Code Workflow],Tableau4[Code workflow],0)))</f>
        <v>43346</v>
      </c>
      <c r="M19" s="28">
        <f>WORKDAY(Tableau1[[#This Row],[Date prévisionnelle de réception SGMOE]],+INDEX(Tableau4[Délai de validation],MATCH(Tableau1[Code Workflow],Tableau4[Code workflow],0)))</f>
        <v>43353</v>
      </c>
      <c r="N19" s="28"/>
      <c r="O19" s="29">
        <f t="shared" si="5"/>
        <v>1</v>
      </c>
      <c r="P19" s="30" t="s">
        <v>294</v>
      </c>
    </row>
    <row r="20" spans="2:16" hidden="1" outlineLevel="1" x14ac:dyDescent="0.25">
      <c r="B20" s="25">
        <v>43340</v>
      </c>
      <c r="C20" s="45" t="s">
        <v>262</v>
      </c>
      <c r="D20" s="26" t="str">
        <f t="shared" si="0"/>
        <v>GIASS</v>
      </c>
      <c r="E20" s="26" t="str">
        <f t="shared" si="1"/>
        <v>B0 (DAF - TUYA</v>
      </c>
      <c r="F20" s="26" t="str">
        <f t="shared" si="2"/>
        <v>B0</v>
      </c>
      <c r="G20" s="27" t="s">
        <v>1</v>
      </c>
      <c r="H20" s="27">
        <f t="shared" si="3"/>
        <v>1</v>
      </c>
      <c r="I20" s="27" t="s">
        <v>261</v>
      </c>
      <c r="J20" s="27" t="s">
        <v>453</v>
      </c>
      <c r="K20" s="21" t="s">
        <v>1265</v>
      </c>
      <c r="L20" s="25">
        <f>WORKDAY(Tableau1[[#This Row],[Date de début]],+INDEX(Tableau4[Délai maximum avant étape SGMOE],MATCH(Tableau1[Code Workflow],Tableau4[Code workflow],0)))</f>
        <v>43346</v>
      </c>
      <c r="M20" s="28">
        <f>WORKDAY(Tableau1[[#This Row],[Date prévisionnelle de réception SGMOE]],+INDEX(Tableau4[Délai de validation],MATCH(Tableau1[Code Workflow],Tableau4[Code workflow],0)))</f>
        <v>43353</v>
      </c>
      <c r="N20" s="28"/>
      <c r="O20" s="29">
        <f t="shared" si="5"/>
        <v>1</v>
      </c>
      <c r="P20" s="30" t="s">
        <v>294</v>
      </c>
    </row>
    <row r="21" spans="2:16" hidden="1" outlineLevel="1" x14ac:dyDescent="0.25">
      <c r="B21" s="25">
        <v>43341</v>
      </c>
      <c r="C21" s="45" t="s">
        <v>260</v>
      </c>
      <c r="D21" s="26" t="str">
        <f t="shared" si="0"/>
        <v>GITEC</v>
      </c>
      <c r="E21" s="26" t="str">
        <f t="shared" si="1"/>
        <v>A0 (FDM - SUPP</v>
      </c>
      <c r="F21" s="26" t="str">
        <f t="shared" si="2"/>
        <v>A0</v>
      </c>
      <c r="G21" s="27" t="s">
        <v>19</v>
      </c>
      <c r="H21" s="27">
        <f t="shared" si="3"/>
        <v>1</v>
      </c>
      <c r="I21" s="27" t="s">
        <v>259</v>
      </c>
      <c r="J21" s="27" t="s">
        <v>422</v>
      </c>
      <c r="K21" s="92"/>
      <c r="L21" s="25">
        <f>WORKDAY(Tableau1[[#This Row],[Date de début]],+INDEX(Tableau4[Délai maximum avant étape SGMOE],MATCH(Tableau1[Code Workflow],Tableau4[Code workflow],0)))</f>
        <v>43349</v>
      </c>
      <c r="M21" s="28">
        <f>WORKDAY(Tableau1[[#This Row],[Date prévisionnelle de réception SGMOE]],+INDEX(Tableau4[Délai de validation],MATCH(Tableau1[Code Workflow],Tableau4[Code workflow],0)))</f>
        <v>43356</v>
      </c>
      <c r="N21" s="28"/>
      <c r="O21" s="29">
        <f t="shared" si="5"/>
        <v>1</v>
      </c>
      <c r="P21" s="30" t="s">
        <v>294</v>
      </c>
    </row>
    <row r="22" spans="2:16" hidden="1" outlineLevel="1" x14ac:dyDescent="0.25">
      <c r="B22" s="25">
        <v>43341</v>
      </c>
      <c r="C22" s="45" t="s">
        <v>258</v>
      </c>
      <c r="D22" s="26" t="str">
        <f t="shared" si="0"/>
        <v>GISBP</v>
      </c>
      <c r="E22" s="26" t="str">
        <f t="shared" si="1"/>
        <v xml:space="preserve">B0 (VIADUC DE </v>
      </c>
      <c r="F22" s="26" t="str">
        <f t="shared" si="2"/>
        <v>B0</v>
      </c>
      <c r="G22" s="27" t="s">
        <v>63</v>
      </c>
      <c r="H22" s="27" t="str">
        <f t="shared" si="3"/>
        <v/>
      </c>
      <c r="I22" s="27" t="s">
        <v>254</v>
      </c>
      <c r="J22" s="27" t="s">
        <v>418</v>
      </c>
      <c r="K22" s="92"/>
      <c r="L22" s="25">
        <f>WORKDAY(Tableau1[[#This Row],[Date de début]],+INDEX(Tableau4[Délai maximum avant étape SGMOE],MATCH(Tableau1[Code Workflow],Tableau4[Code workflow],0)))</f>
        <v>43342</v>
      </c>
      <c r="M22" s="28">
        <f>WORKDAY(Tableau1[[#This Row],[Date prévisionnelle de réception SGMOE]],+INDEX(Tableau4[Délai de validation],MATCH(Tableau1[Code Workflow],Tableau4[Code workflow],0)))</f>
        <v>43348</v>
      </c>
      <c r="N22" s="28"/>
      <c r="O22" s="29">
        <f t="shared" si="5"/>
        <v>1</v>
      </c>
      <c r="P22" s="30" t="s">
        <v>294</v>
      </c>
    </row>
    <row r="23" spans="2:16" hidden="1" outlineLevel="1" x14ac:dyDescent="0.25">
      <c r="B23" s="25">
        <v>43341</v>
      </c>
      <c r="C23" s="45" t="s">
        <v>257</v>
      </c>
      <c r="D23" s="26" t="str">
        <f t="shared" si="0"/>
        <v>GISBP</v>
      </c>
      <c r="E23" s="26" t="str">
        <f t="shared" si="1"/>
        <v xml:space="preserve">B0 (VIADUC DE </v>
      </c>
      <c r="F23" s="26" t="str">
        <f t="shared" si="2"/>
        <v>B0</v>
      </c>
      <c r="G23" s="27" t="s">
        <v>63</v>
      </c>
      <c r="H23" s="27" t="str">
        <f t="shared" si="3"/>
        <v/>
      </c>
      <c r="I23" s="27" t="s">
        <v>254</v>
      </c>
      <c r="J23" s="27" t="s">
        <v>418</v>
      </c>
      <c r="K23" s="92"/>
      <c r="L23" s="25">
        <f>WORKDAY(Tableau1[[#This Row],[Date de début]],+INDEX(Tableau4[Délai maximum avant étape SGMOE],MATCH(Tableau1[Code Workflow],Tableau4[Code workflow],0)))</f>
        <v>43342</v>
      </c>
      <c r="M23" s="28">
        <f>WORKDAY(Tableau1[[#This Row],[Date prévisionnelle de réception SGMOE]],+INDEX(Tableau4[Délai de validation],MATCH(Tableau1[Code Workflow],Tableau4[Code workflow],0)))</f>
        <v>43348</v>
      </c>
      <c r="N23" s="28"/>
      <c r="O23" s="29">
        <f t="shared" si="5"/>
        <v>1</v>
      </c>
      <c r="P23" s="30" t="s">
        <v>294</v>
      </c>
    </row>
    <row r="24" spans="2:16" hidden="1" outlineLevel="1" x14ac:dyDescent="0.25">
      <c r="B24" s="25">
        <v>43341</v>
      </c>
      <c r="C24" s="45" t="s">
        <v>256</v>
      </c>
      <c r="D24" s="26" t="str">
        <f t="shared" si="0"/>
        <v>GISBP</v>
      </c>
      <c r="E24" s="26" t="str">
        <f t="shared" si="1"/>
        <v xml:space="preserve">B0 (VIADUC DE </v>
      </c>
      <c r="F24" s="26" t="str">
        <f t="shared" si="2"/>
        <v>B0</v>
      </c>
      <c r="G24" s="27" t="s">
        <v>63</v>
      </c>
      <c r="H24" s="27" t="str">
        <f t="shared" si="3"/>
        <v/>
      </c>
      <c r="I24" s="27" t="s">
        <v>254</v>
      </c>
      <c r="J24" s="27" t="s">
        <v>418</v>
      </c>
      <c r="K24" s="92"/>
      <c r="L24" s="25">
        <f>WORKDAY(Tableau1[[#This Row],[Date de début]],+INDEX(Tableau4[Délai maximum avant étape SGMOE],MATCH(Tableau1[Code Workflow],Tableau4[Code workflow],0)))</f>
        <v>43342</v>
      </c>
      <c r="M24" s="28">
        <f>WORKDAY(Tableau1[[#This Row],[Date prévisionnelle de réception SGMOE]],+INDEX(Tableau4[Délai de validation],MATCH(Tableau1[Code Workflow],Tableau4[Code workflow],0)))</f>
        <v>43348</v>
      </c>
      <c r="N24" s="28"/>
      <c r="O24" s="29">
        <f t="shared" si="5"/>
        <v>1</v>
      </c>
      <c r="P24" s="30" t="s">
        <v>294</v>
      </c>
    </row>
    <row r="25" spans="2:16" hidden="1" outlineLevel="1" x14ac:dyDescent="0.25">
      <c r="B25" s="25">
        <v>43341</v>
      </c>
      <c r="C25" s="45" t="s">
        <v>255</v>
      </c>
      <c r="D25" s="26" t="str">
        <f t="shared" si="0"/>
        <v>GISBP</v>
      </c>
      <c r="E25" s="26" t="str">
        <f t="shared" si="1"/>
        <v xml:space="preserve">B0 (VIADUC DE </v>
      </c>
      <c r="F25" s="26" t="str">
        <f t="shared" si="2"/>
        <v>B0</v>
      </c>
      <c r="G25" s="27" t="s">
        <v>63</v>
      </c>
      <c r="H25" s="27" t="str">
        <f t="shared" si="3"/>
        <v/>
      </c>
      <c r="I25" s="27" t="s">
        <v>254</v>
      </c>
      <c r="J25" s="27" t="s">
        <v>418</v>
      </c>
      <c r="K25" s="92"/>
      <c r="L25" s="25">
        <f>WORKDAY(Tableau1[[#This Row],[Date de début]],+INDEX(Tableau4[Délai maximum avant étape SGMOE],MATCH(Tableau1[Code Workflow],Tableau4[Code workflow],0)))</f>
        <v>43342</v>
      </c>
      <c r="M25" s="28">
        <f>WORKDAY(Tableau1[[#This Row],[Date prévisionnelle de réception SGMOE]],+INDEX(Tableau4[Délai de validation],MATCH(Tableau1[Code Workflow],Tableau4[Code workflow],0)))</f>
        <v>43348</v>
      </c>
      <c r="N25" s="28"/>
      <c r="O25" s="29">
        <f t="shared" si="5"/>
        <v>1</v>
      </c>
      <c r="P25" s="30" t="s">
        <v>294</v>
      </c>
    </row>
    <row r="26" spans="2:16" hidden="1" outlineLevel="1" x14ac:dyDescent="0.25">
      <c r="B26" s="25">
        <v>43341</v>
      </c>
      <c r="C26" s="45" t="s">
        <v>253</v>
      </c>
      <c r="D26" s="26" t="str">
        <f t="shared" si="0"/>
        <v>GISBP</v>
      </c>
      <c r="E26" s="26" t="str">
        <f t="shared" si="1"/>
        <v xml:space="preserve">B0 (VIADUC DE </v>
      </c>
      <c r="F26" s="26" t="str">
        <f t="shared" si="2"/>
        <v>B0</v>
      </c>
      <c r="G26" s="27" t="s">
        <v>61</v>
      </c>
      <c r="H26" s="27" t="str">
        <f t="shared" si="3"/>
        <v/>
      </c>
      <c r="I26" s="27" t="s">
        <v>248</v>
      </c>
      <c r="J26" s="27" t="s">
        <v>418</v>
      </c>
      <c r="K26" s="92"/>
      <c r="L26" s="25">
        <f>WORKDAY(Tableau1[[#This Row],[Date de début]],+INDEX(Tableau4[Délai maximum avant étape SGMOE],MATCH(Tableau1[Code Workflow],Tableau4[Code workflow],0)))</f>
        <v>43342</v>
      </c>
      <c r="M26" s="28">
        <f>WORKDAY(Tableau1[[#This Row],[Date prévisionnelle de réception SGMOE]],+INDEX(Tableau4[Délai de validation],MATCH(Tableau1[Code Workflow],Tableau4[Code workflow],0)))</f>
        <v>43348</v>
      </c>
      <c r="N26" s="28"/>
      <c r="O26" s="29">
        <f t="shared" si="5"/>
        <v>1</v>
      </c>
      <c r="P26" s="30" t="s">
        <v>294</v>
      </c>
    </row>
    <row r="27" spans="2:16" hidden="1" outlineLevel="1" x14ac:dyDescent="0.25">
      <c r="B27" s="25">
        <v>43341</v>
      </c>
      <c r="C27" s="45" t="s">
        <v>252</v>
      </c>
      <c r="D27" s="26" t="str">
        <f t="shared" si="0"/>
        <v>GISBP</v>
      </c>
      <c r="E27" s="26" t="str">
        <f t="shared" si="1"/>
        <v xml:space="preserve">B0 (VIADUC DE </v>
      </c>
      <c r="F27" s="26" t="str">
        <f t="shared" si="2"/>
        <v>B0</v>
      </c>
      <c r="G27" s="27" t="s">
        <v>61</v>
      </c>
      <c r="H27" s="27" t="str">
        <f t="shared" si="3"/>
        <v/>
      </c>
      <c r="I27" s="27" t="s">
        <v>248</v>
      </c>
      <c r="J27" s="27" t="s">
        <v>418</v>
      </c>
      <c r="K27" s="92"/>
      <c r="L27" s="25">
        <f>WORKDAY(Tableau1[[#This Row],[Date de début]],+INDEX(Tableau4[Délai maximum avant étape SGMOE],MATCH(Tableau1[Code Workflow],Tableau4[Code workflow],0)))</f>
        <v>43342</v>
      </c>
      <c r="M27" s="28">
        <f>WORKDAY(Tableau1[[#This Row],[Date prévisionnelle de réception SGMOE]],+INDEX(Tableau4[Délai de validation],MATCH(Tableau1[Code Workflow],Tableau4[Code workflow],0)))</f>
        <v>43348</v>
      </c>
      <c r="N27" s="28"/>
      <c r="O27" s="29">
        <f t="shared" si="5"/>
        <v>1</v>
      </c>
      <c r="P27" s="30" t="s">
        <v>294</v>
      </c>
    </row>
    <row r="28" spans="2:16" hidden="1" outlineLevel="1" x14ac:dyDescent="0.25">
      <c r="B28" s="25">
        <v>43341</v>
      </c>
      <c r="C28" s="45" t="s">
        <v>251</v>
      </c>
      <c r="D28" s="26" t="str">
        <f t="shared" si="0"/>
        <v>GISBP</v>
      </c>
      <c r="E28" s="26" t="str">
        <f t="shared" si="1"/>
        <v xml:space="preserve">B0 (VIADUC DE </v>
      </c>
      <c r="F28" s="26" t="str">
        <f t="shared" si="2"/>
        <v>B0</v>
      </c>
      <c r="G28" s="27" t="s">
        <v>61</v>
      </c>
      <c r="H28" s="27" t="str">
        <f t="shared" si="3"/>
        <v/>
      </c>
      <c r="I28" s="27" t="s">
        <v>248</v>
      </c>
      <c r="J28" s="27" t="s">
        <v>418</v>
      </c>
      <c r="K28" s="92"/>
      <c r="L28" s="25">
        <f>WORKDAY(Tableau1[[#This Row],[Date de début]],+INDEX(Tableau4[Délai maximum avant étape SGMOE],MATCH(Tableau1[Code Workflow],Tableau4[Code workflow],0)))</f>
        <v>43342</v>
      </c>
      <c r="M28" s="28">
        <f>WORKDAY(Tableau1[[#This Row],[Date prévisionnelle de réception SGMOE]],+INDEX(Tableau4[Délai de validation],MATCH(Tableau1[Code Workflow],Tableau4[Code workflow],0)))</f>
        <v>43348</v>
      </c>
      <c r="N28" s="28"/>
      <c r="O28" s="29">
        <f t="shared" si="5"/>
        <v>1</v>
      </c>
      <c r="P28" s="30" t="s">
        <v>294</v>
      </c>
    </row>
    <row r="29" spans="2:16" hidden="1" outlineLevel="1" x14ac:dyDescent="0.25">
      <c r="B29" s="25">
        <v>43341</v>
      </c>
      <c r="C29" s="45" t="s">
        <v>250</v>
      </c>
      <c r="D29" s="26" t="str">
        <f t="shared" si="0"/>
        <v>GISBP</v>
      </c>
      <c r="E29" s="26" t="str">
        <f t="shared" si="1"/>
        <v xml:space="preserve">B0 (VIADUC DE </v>
      </c>
      <c r="F29" s="26" t="str">
        <f t="shared" si="2"/>
        <v>B0</v>
      </c>
      <c r="G29" s="27" t="s">
        <v>61</v>
      </c>
      <c r="H29" s="27" t="str">
        <f t="shared" si="3"/>
        <v/>
      </c>
      <c r="I29" s="27" t="s">
        <v>248</v>
      </c>
      <c r="J29" s="27" t="s">
        <v>418</v>
      </c>
      <c r="K29" s="92"/>
      <c r="L29" s="25">
        <f>WORKDAY(Tableau1[[#This Row],[Date de début]],+INDEX(Tableau4[Délai maximum avant étape SGMOE],MATCH(Tableau1[Code Workflow],Tableau4[Code workflow],0)))</f>
        <v>43342</v>
      </c>
      <c r="M29" s="28">
        <f>WORKDAY(Tableau1[[#This Row],[Date prévisionnelle de réception SGMOE]],+INDEX(Tableau4[Délai de validation],MATCH(Tableau1[Code Workflow],Tableau4[Code workflow],0)))</f>
        <v>43348</v>
      </c>
      <c r="N29" s="28"/>
      <c r="O29" s="29">
        <f t="shared" si="5"/>
        <v>1</v>
      </c>
      <c r="P29" s="30" t="s">
        <v>294</v>
      </c>
    </row>
    <row r="30" spans="2:16" hidden="1" outlineLevel="1" x14ac:dyDescent="0.25">
      <c r="B30" s="25">
        <v>43341</v>
      </c>
      <c r="C30" s="45" t="s">
        <v>249</v>
      </c>
      <c r="D30" s="26" t="str">
        <f t="shared" si="0"/>
        <v>GISBP</v>
      </c>
      <c r="E30" s="26" t="str">
        <f t="shared" si="1"/>
        <v xml:space="preserve">B0 (VIADUC DE </v>
      </c>
      <c r="F30" s="26" t="str">
        <f t="shared" si="2"/>
        <v>B0</v>
      </c>
      <c r="G30" s="27" t="s">
        <v>61</v>
      </c>
      <c r="H30" s="27" t="str">
        <f t="shared" si="3"/>
        <v/>
      </c>
      <c r="I30" s="27" t="s">
        <v>248</v>
      </c>
      <c r="J30" s="27" t="s">
        <v>418</v>
      </c>
      <c r="K30" s="92"/>
      <c r="L30" s="25">
        <f>WORKDAY(Tableau1[[#This Row],[Date de début]],+INDEX(Tableau4[Délai maximum avant étape SGMOE],MATCH(Tableau1[Code Workflow],Tableau4[Code workflow],0)))</f>
        <v>43342</v>
      </c>
      <c r="M30" s="28">
        <f>WORKDAY(Tableau1[[#This Row],[Date prévisionnelle de réception SGMOE]],+INDEX(Tableau4[Délai de validation],MATCH(Tableau1[Code Workflow],Tableau4[Code workflow],0)))</f>
        <v>43348</v>
      </c>
      <c r="N30" s="28"/>
      <c r="O30" s="29">
        <f t="shared" si="5"/>
        <v>1</v>
      </c>
      <c r="P30" s="30" t="s">
        <v>294</v>
      </c>
    </row>
    <row r="31" spans="2:16" ht="30" hidden="1" outlineLevel="1" x14ac:dyDescent="0.25">
      <c r="B31" s="25">
        <v>43341</v>
      </c>
      <c r="C31" s="45" t="s">
        <v>247</v>
      </c>
      <c r="D31" s="26" t="str">
        <f t="shared" si="0"/>
        <v>GIEXT</v>
      </c>
      <c r="E31" s="26" t="str">
        <f t="shared" si="1"/>
        <v>B0 (PPSPS DEBO</v>
      </c>
      <c r="F31" s="26" t="str">
        <f t="shared" si="2"/>
        <v>B0</v>
      </c>
      <c r="G31" s="27" t="s">
        <v>46</v>
      </c>
      <c r="H31" s="27" t="str">
        <f t="shared" si="3"/>
        <v/>
      </c>
      <c r="I31" s="27" t="s">
        <v>246</v>
      </c>
      <c r="J31" s="27" t="s">
        <v>470</v>
      </c>
      <c r="K31" s="92"/>
      <c r="L31" s="25">
        <f>WORKDAY(Tableau1[[#This Row],[Date de début]],+INDEX(Tableau4[Délai maximum avant étape SGMOE],MATCH(Tableau1[Code Workflow],Tableau4[Code workflow],0)))</f>
        <v>43342</v>
      </c>
      <c r="M31" s="28">
        <f>WORKDAY(Tableau1[[#This Row],[Date prévisionnelle de réception SGMOE]],+INDEX(Tableau4[Délai de validation],MATCH(Tableau1[Code Workflow],Tableau4[Code workflow],0)))</f>
        <v>43347</v>
      </c>
      <c r="N31" s="28"/>
      <c r="O31" s="29">
        <f t="shared" si="5"/>
        <v>1</v>
      </c>
      <c r="P31" s="30" t="s">
        <v>294</v>
      </c>
    </row>
    <row r="32" spans="2:16" hidden="1" outlineLevel="1" x14ac:dyDescent="0.25">
      <c r="B32" s="25">
        <v>43341</v>
      </c>
      <c r="C32" s="45" t="s">
        <v>245</v>
      </c>
      <c r="D32" s="26" t="str">
        <f t="shared" si="0"/>
        <v>GCRET</v>
      </c>
      <c r="E32" s="26" t="str">
        <f t="shared" si="1"/>
        <v>A0 (PES - REAL</v>
      </c>
      <c r="F32" s="26" t="str">
        <f t="shared" si="2"/>
        <v>A0</v>
      </c>
      <c r="G32" s="27" t="s">
        <v>46</v>
      </c>
      <c r="H32" s="27" t="str">
        <f t="shared" si="3"/>
        <v/>
      </c>
      <c r="I32" s="27" t="s">
        <v>244</v>
      </c>
      <c r="J32" s="27" t="s">
        <v>462</v>
      </c>
      <c r="K32" s="92"/>
      <c r="L32" s="25">
        <f>WORKDAY(Tableau1[[#This Row],[Date de début]],+INDEX(Tableau4[Délai maximum avant étape SGMOE],MATCH(Tableau1[Code Workflow],Tableau4[Code workflow],0)))</f>
        <v>43348</v>
      </c>
      <c r="M32" s="28">
        <f>WORKDAY(Tableau1[[#This Row],[Date prévisionnelle de réception SGMOE]],+INDEX(Tableau4[Délai de validation],MATCH(Tableau1[Code Workflow],Tableau4[Code workflow],0)))</f>
        <v>43353</v>
      </c>
      <c r="N32" s="28"/>
      <c r="O32" s="29">
        <f t="shared" si="5"/>
        <v>1</v>
      </c>
      <c r="P32" s="30" t="s">
        <v>294</v>
      </c>
    </row>
    <row r="33" spans="2:16" ht="30" hidden="1" outlineLevel="1" x14ac:dyDescent="0.25">
      <c r="B33" s="25">
        <v>43341</v>
      </c>
      <c r="C33" s="45" t="s">
        <v>243</v>
      </c>
      <c r="D33" s="26" t="str">
        <f t="shared" si="0"/>
        <v>GCRET</v>
      </c>
      <c r="E33" s="26" t="str">
        <f t="shared" si="1"/>
        <v>A0 (PES - MISE</v>
      </c>
      <c r="F33" s="26" t="str">
        <f t="shared" si="2"/>
        <v>A0</v>
      </c>
      <c r="G33" s="27" t="s">
        <v>46</v>
      </c>
      <c r="H33" s="27" t="str">
        <f t="shared" si="3"/>
        <v/>
      </c>
      <c r="I33" s="27" t="s">
        <v>242</v>
      </c>
      <c r="J33" s="27" t="s">
        <v>462</v>
      </c>
      <c r="K33" s="92"/>
      <c r="L33" s="25">
        <f>WORKDAY(Tableau1[[#This Row],[Date de début]],+INDEX(Tableau4[Délai maximum avant étape SGMOE],MATCH(Tableau1[Code Workflow],Tableau4[Code workflow],0)))</f>
        <v>43348</v>
      </c>
      <c r="M33" s="28">
        <f>WORKDAY(Tableau1[[#This Row],[Date prévisionnelle de réception SGMOE]],+INDEX(Tableau4[Délai de validation],MATCH(Tableau1[Code Workflow],Tableau4[Code workflow],0)))</f>
        <v>43353</v>
      </c>
      <c r="N33" s="28"/>
      <c r="O33" s="29">
        <f t="shared" si="5"/>
        <v>1</v>
      </c>
      <c r="P33" s="30" t="s">
        <v>294</v>
      </c>
    </row>
    <row r="34" spans="2:16" ht="30" hidden="1" outlineLevel="1" x14ac:dyDescent="0.25">
      <c r="B34" s="25">
        <v>43341</v>
      </c>
      <c r="C34" s="45" t="s">
        <v>241</v>
      </c>
      <c r="D34" s="26" t="str">
        <f t="shared" si="0"/>
        <v>GCRET</v>
      </c>
      <c r="E34" s="26" t="str">
        <f t="shared" si="1"/>
        <v>A0 (PES - REAL</v>
      </c>
      <c r="F34" s="26" t="str">
        <f t="shared" si="2"/>
        <v>A0</v>
      </c>
      <c r="G34" s="27" t="s">
        <v>46</v>
      </c>
      <c r="H34" s="27" t="str">
        <f t="shared" si="3"/>
        <v/>
      </c>
      <c r="I34" s="27" t="s">
        <v>240</v>
      </c>
      <c r="J34" s="27" t="s">
        <v>462</v>
      </c>
      <c r="K34" s="92"/>
      <c r="L34" s="25">
        <f>WORKDAY(Tableau1[[#This Row],[Date de début]],+INDEX(Tableau4[Délai maximum avant étape SGMOE],MATCH(Tableau1[Code Workflow],Tableau4[Code workflow],0)))</f>
        <v>43348</v>
      </c>
      <c r="M34" s="28">
        <f>WORKDAY(Tableau1[[#This Row],[Date prévisionnelle de réception SGMOE]],+INDEX(Tableau4[Délai de validation],MATCH(Tableau1[Code Workflow],Tableau4[Code workflow],0)))</f>
        <v>43353</v>
      </c>
      <c r="N34" s="28"/>
      <c r="O34" s="29">
        <f t="shared" si="5"/>
        <v>1</v>
      </c>
      <c r="P34" s="30" t="s">
        <v>294</v>
      </c>
    </row>
    <row r="35" spans="2:16" hidden="1" outlineLevel="1" x14ac:dyDescent="0.25">
      <c r="B35" s="25">
        <v>43341</v>
      </c>
      <c r="C35" s="45" t="s">
        <v>239</v>
      </c>
      <c r="D35" s="26" t="str">
        <f t="shared" si="0"/>
        <v>GCRET</v>
      </c>
      <c r="E35" s="26" t="str">
        <f t="shared" si="1"/>
        <v>A0 (PES - REAL</v>
      </c>
      <c r="F35" s="26" t="str">
        <f t="shared" si="2"/>
        <v>A0</v>
      </c>
      <c r="G35" s="27" t="s">
        <v>46</v>
      </c>
      <c r="H35" s="27" t="str">
        <f t="shared" si="3"/>
        <v/>
      </c>
      <c r="I35" s="27" t="s">
        <v>238</v>
      </c>
      <c r="J35" s="27" t="s">
        <v>462</v>
      </c>
      <c r="K35" s="92"/>
      <c r="L35" s="25">
        <f>WORKDAY(Tableau1[[#This Row],[Date de début]],+INDEX(Tableau4[Délai maximum avant étape SGMOE],MATCH(Tableau1[Code Workflow],Tableau4[Code workflow],0)))</f>
        <v>43348</v>
      </c>
      <c r="M35" s="28">
        <f>WORKDAY(Tableau1[[#This Row],[Date prévisionnelle de réception SGMOE]],+INDEX(Tableau4[Délai de validation],MATCH(Tableau1[Code Workflow],Tableau4[Code workflow],0)))</f>
        <v>43353</v>
      </c>
      <c r="N35" s="28"/>
      <c r="O35" s="29">
        <f t="shared" si="5"/>
        <v>1</v>
      </c>
      <c r="P35" s="30" t="s">
        <v>294</v>
      </c>
    </row>
    <row r="36" spans="2:16" hidden="1" outlineLevel="1" x14ac:dyDescent="0.25">
      <c r="B36" s="25">
        <v>43342</v>
      </c>
      <c r="C36" s="45" t="s">
        <v>237</v>
      </c>
      <c r="D36" s="26" t="str">
        <f t="shared" si="0"/>
        <v>GIDCB</v>
      </c>
      <c r="E36" s="26" t="str">
        <f t="shared" si="1"/>
        <v>B0 (PONT PROVI</v>
      </c>
      <c r="F36" s="26" t="str">
        <f t="shared" si="2"/>
        <v>B0</v>
      </c>
      <c r="G36" s="27" t="s">
        <v>137</v>
      </c>
      <c r="H36" s="27" t="str">
        <f t="shared" si="3"/>
        <v/>
      </c>
      <c r="I36" s="27" t="s">
        <v>226</v>
      </c>
      <c r="J36" s="27" t="s">
        <v>1042</v>
      </c>
      <c r="K36" s="92"/>
      <c r="L36" s="25">
        <f>WORKDAY(Tableau1[[#This Row],[Date de début]],+INDEX(Tableau4[Délai maximum avant étape SGMOE],MATCH(Tableau1[Code Workflow],Tableau4[Code workflow],0)))</f>
        <v>43349</v>
      </c>
      <c r="M36" s="28">
        <f>WORKDAY(Tableau1[[#This Row],[Date prévisionnelle de réception SGMOE]],+INDEX(Tableau4[Délai de validation],MATCH(Tableau1[Code Workflow],Tableau4[Code workflow],0)))</f>
        <v>43356</v>
      </c>
      <c r="N36" s="28"/>
      <c r="O36" s="29">
        <f t="shared" si="5"/>
        <v>1</v>
      </c>
      <c r="P36" s="30" t="s">
        <v>294</v>
      </c>
    </row>
    <row r="37" spans="2:16" hidden="1" outlineLevel="1" x14ac:dyDescent="0.25">
      <c r="B37" s="25">
        <v>43342</v>
      </c>
      <c r="C37" s="45" t="s">
        <v>236</v>
      </c>
      <c r="D37" s="26" t="str">
        <f t="shared" si="0"/>
        <v>GIDCB</v>
      </c>
      <c r="E37" s="26" t="str">
        <f t="shared" si="1"/>
        <v>B0 (PONT PROVI</v>
      </c>
      <c r="F37" s="26" t="str">
        <f t="shared" si="2"/>
        <v>B0</v>
      </c>
      <c r="G37" s="27" t="s">
        <v>137</v>
      </c>
      <c r="H37" s="27" t="str">
        <f t="shared" si="3"/>
        <v/>
      </c>
      <c r="I37" s="27" t="s">
        <v>226</v>
      </c>
      <c r="J37" s="27" t="s">
        <v>1042</v>
      </c>
      <c r="K37" s="92"/>
      <c r="L37" s="25">
        <f>WORKDAY(Tableau1[[#This Row],[Date de début]],+INDEX(Tableau4[Délai maximum avant étape SGMOE],MATCH(Tableau1[Code Workflow],Tableau4[Code workflow],0)))</f>
        <v>43349</v>
      </c>
      <c r="M37" s="28">
        <f>WORKDAY(Tableau1[[#This Row],[Date prévisionnelle de réception SGMOE]],+INDEX(Tableau4[Délai de validation],MATCH(Tableau1[Code Workflow],Tableau4[Code workflow],0)))</f>
        <v>43356</v>
      </c>
      <c r="N37" s="28"/>
      <c r="O37" s="29">
        <f t="shared" si="5"/>
        <v>1</v>
      </c>
      <c r="P37" s="30" t="s">
        <v>294</v>
      </c>
    </row>
    <row r="38" spans="2:16" hidden="1" outlineLevel="1" x14ac:dyDescent="0.25">
      <c r="B38" s="25">
        <v>43342</v>
      </c>
      <c r="C38" s="45" t="s">
        <v>235</v>
      </c>
      <c r="D38" s="26" t="str">
        <f t="shared" si="0"/>
        <v>GIDCB</v>
      </c>
      <c r="E38" s="26" t="str">
        <f t="shared" si="1"/>
        <v>A0 (PONT PROVI</v>
      </c>
      <c r="F38" s="26" t="str">
        <f t="shared" si="2"/>
        <v>A0</v>
      </c>
      <c r="G38" s="27" t="s">
        <v>10</v>
      </c>
      <c r="H38" s="27" t="str">
        <f t="shared" si="3"/>
        <v/>
      </c>
      <c r="I38" s="27" t="s">
        <v>226</v>
      </c>
      <c r="J38" s="27" t="s">
        <v>1042</v>
      </c>
      <c r="K38" s="92"/>
      <c r="L38" s="25">
        <f>WORKDAY(Tableau1[[#This Row],[Date de début]],+INDEX(Tableau4[Délai maximum avant étape SGMOE],MATCH(Tableau1[Code Workflow],Tableau4[Code workflow],0)))</f>
        <v>43349</v>
      </c>
      <c r="M38" s="28">
        <f>WORKDAY(Tableau1[[#This Row],[Date prévisionnelle de réception SGMOE]],+INDEX(Tableau4[Délai de validation],MATCH(Tableau1[Code Workflow],Tableau4[Code workflow],0)))</f>
        <v>43356</v>
      </c>
      <c r="N38" s="28"/>
      <c r="O38" s="29">
        <f t="shared" si="5"/>
        <v>1</v>
      </c>
      <c r="P38" s="30" t="s">
        <v>294</v>
      </c>
    </row>
    <row r="39" spans="2:16" hidden="1" outlineLevel="1" x14ac:dyDescent="0.25">
      <c r="B39" s="25">
        <v>43342</v>
      </c>
      <c r="C39" s="45" t="s">
        <v>234</v>
      </c>
      <c r="D39" s="26" t="str">
        <f t="shared" ref="D39:D70" si="6">LEFT(C39,5)</f>
        <v>GIDUR</v>
      </c>
      <c r="E39" s="26" t="str">
        <f t="shared" ref="E39:E70" si="7">MID(C39,13,14)</f>
        <v>A1 (PONT PROVI</v>
      </c>
      <c r="F39" s="26" t="str">
        <f t="shared" ref="F39:F70" si="8">LEFT(E39,2)</f>
        <v>A1</v>
      </c>
      <c r="G39" s="27" t="s">
        <v>61</v>
      </c>
      <c r="H39" s="27" t="str">
        <f t="shared" si="3"/>
        <v/>
      </c>
      <c r="I39" s="27" t="s">
        <v>226</v>
      </c>
      <c r="J39" s="27" t="s">
        <v>1042</v>
      </c>
      <c r="K39" s="92"/>
      <c r="L39" s="25">
        <f>WORKDAY(Tableau1[[#This Row],[Date de début]],+INDEX(Tableau4[Délai maximum avant étape SGMOE],MATCH(Tableau1[Code Workflow],Tableau4[Code workflow],0)))</f>
        <v>43349</v>
      </c>
      <c r="M39" s="28">
        <f>WORKDAY(Tableau1[[#This Row],[Date prévisionnelle de réception SGMOE]],+INDEX(Tableau4[Délai de validation],MATCH(Tableau1[Code Workflow],Tableau4[Code workflow],0)))</f>
        <v>43356</v>
      </c>
      <c r="N39" s="28"/>
      <c r="O39" s="29">
        <f t="shared" si="5"/>
        <v>1</v>
      </c>
      <c r="P39" s="30" t="s">
        <v>294</v>
      </c>
    </row>
    <row r="40" spans="2:16" hidden="1" outlineLevel="1" x14ac:dyDescent="0.25">
      <c r="B40" s="25">
        <v>43342</v>
      </c>
      <c r="C40" s="45" t="s">
        <v>233</v>
      </c>
      <c r="D40" s="26" t="str">
        <f t="shared" si="6"/>
        <v>GIDUR</v>
      </c>
      <c r="E40" s="26" t="str">
        <f t="shared" si="7"/>
        <v>A1 (PONT PROVI</v>
      </c>
      <c r="F40" s="26" t="str">
        <f t="shared" si="8"/>
        <v>A1</v>
      </c>
      <c r="G40" s="27" t="s">
        <v>35</v>
      </c>
      <c r="H40" s="27" t="str">
        <f t="shared" si="3"/>
        <v/>
      </c>
      <c r="I40" s="27" t="s">
        <v>226</v>
      </c>
      <c r="J40" s="27" t="s">
        <v>1042</v>
      </c>
      <c r="K40" s="92"/>
      <c r="L40" s="25">
        <f>WORKDAY(Tableau1[[#This Row],[Date de début]],+INDEX(Tableau4[Délai maximum avant étape SGMOE],MATCH(Tableau1[Code Workflow],Tableau4[Code workflow],0)))</f>
        <v>43349</v>
      </c>
      <c r="M40" s="28">
        <f>WORKDAY(Tableau1[[#This Row],[Date prévisionnelle de réception SGMOE]],+INDEX(Tableau4[Délai de validation],MATCH(Tableau1[Code Workflow],Tableau4[Code workflow],0)))</f>
        <v>43356</v>
      </c>
      <c r="N40" s="28"/>
      <c r="O40" s="29">
        <f t="shared" si="5"/>
        <v>1</v>
      </c>
      <c r="P40" s="30" t="s">
        <v>294</v>
      </c>
    </row>
    <row r="41" spans="2:16" hidden="1" outlineLevel="1" x14ac:dyDescent="0.25">
      <c r="B41" s="25">
        <v>43342</v>
      </c>
      <c r="C41" s="45" t="s">
        <v>232</v>
      </c>
      <c r="D41" s="26" t="str">
        <f t="shared" si="6"/>
        <v>GIMAT</v>
      </c>
      <c r="E41" s="26" t="str">
        <f t="shared" si="7"/>
        <v>B0 (PONT PROVI</v>
      </c>
      <c r="F41" s="26" t="str">
        <f t="shared" si="8"/>
        <v>B0</v>
      </c>
      <c r="G41" s="27" t="s">
        <v>13</v>
      </c>
      <c r="H41" s="27" t="str">
        <f t="shared" si="3"/>
        <v/>
      </c>
      <c r="I41" s="27" t="s">
        <v>226</v>
      </c>
      <c r="J41" s="27" t="s">
        <v>1042</v>
      </c>
      <c r="K41" s="92"/>
      <c r="L41" s="25">
        <f>WORKDAY(Tableau1[[#This Row],[Date de début]],+INDEX(Tableau4[Délai maximum avant étape SGMOE],MATCH(Tableau1[Code Workflow],Tableau4[Code workflow],0)))</f>
        <v>43349</v>
      </c>
      <c r="M41" s="28">
        <f>WORKDAY(Tableau1[[#This Row],[Date prévisionnelle de réception SGMOE]],+INDEX(Tableau4[Délai de validation],MATCH(Tableau1[Code Workflow],Tableau4[Code workflow],0)))</f>
        <v>43356</v>
      </c>
      <c r="N41" s="28"/>
      <c r="O41" s="29">
        <f t="shared" si="5"/>
        <v>1</v>
      </c>
      <c r="P41" s="30" t="s">
        <v>294</v>
      </c>
    </row>
    <row r="42" spans="2:16" hidden="1" outlineLevel="1" x14ac:dyDescent="0.25">
      <c r="B42" s="25">
        <v>43342</v>
      </c>
      <c r="C42" s="45" t="s">
        <v>231</v>
      </c>
      <c r="D42" s="26" t="str">
        <f t="shared" si="6"/>
        <v>GIMAT</v>
      </c>
      <c r="E42" s="26" t="str">
        <f t="shared" si="7"/>
        <v>B0 (PONT PROVI</v>
      </c>
      <c r="F42" s="26" t="str">
        <f t="shared" si="8"/>
        <v>B0</v>
      </c>
      <c r="G42" s="27" t="s">
        <v>61</v>
      </c>
      <c r="H42" s="27" t="str">
        <f t="shared" si="3"/>
        <v/>
      </c>
      <c r="I42" s="27" t="s">
        <v>226</v>
      </c>
      <c r="J42" s="27" t="s">
        <v>1042</v>
      </c>
      <c r="K42" s="92"/>
      <c r="L42" s="25">
        <f>WORKDAY(Tableau1[[#This Row],[Date de début]],+INDEX(Tableau4[Délai maximum avant étape SGMOE],MATCH(Tableau1[Code Workflow],Tableau4[Code workflow],0)))</f>
        <v>43349</v>
      </c>
      <c r="M42" s="28">
        <f>WORKDAY(Tableau1[[#This Row],[Date prévisionnelle de réception SGMOE]],+INDEX(Tableau4[Délai de validation],MATCH(Tableau1[Code Workflow],Tableau4[Code workflow],0)))</f>
        <v>43356</v>
      </c>
      <c r="N42" s="28"/>
      <c r="O42" s="29">
        <f t="shared" si="5"/>
        <v>1</v>
      </c>
      <c r="P42" s="30" t="s">
        <v>294</v>
      </c>
    </row>
    <row r="43" spans="2:16" hidden="1" outlineLevel="1" x14ac:dyDescent="0.25">
      <c r="B43" s="25">
        <v>43342</v>
      </c>
      <c r="C43" s="45" t="s">
        <v>230</v>
      </c>
      <c r="D43" s="26" t="str">
        <f t="shared" si="6"/>
        <v>GIMAT</v>
      </c>
      <c r="E43" s="26" t="str">
        <f t="shared" si="7"/>
        <v>B0 (PONT PROVI</v>
      </c>
      <c r="F43" s="26" t="str">
        <f t="shared" si="8"/>
        <v>B0</v>
      </c>
      <c r="G43" s="27" t="s">
        <v>61</v>
      </c>
      <c r="H43" s="27" t="str">
        <f t="shared" si="3"/>
        <v/>
      </c>
      <c r="I43" s="27" t="s">
        <v>226</v>
      </c>
      <c r="J43" s="27" t="s">
        <v>1042</v>
      </c>
      <c r="K43" s="92"/>
      <c r="L43" s="25">
        <f>WORKDAY(Tableau1[[#This Row],[Date de début]],+INDEX(Tableau4[Délai maximum avant étape SGMOE],MATCH(Tableau1[Code Workflow],Tableau4[Code workflow],0)))</f>
        <v>43349</v>
      </c>
      <c r="M43" s="28">
        <f>WORKDAY(Tableau1[[#This Row],[Date prévisionnelle de réception SGMOE]],+INDEX(Tableau4[Délai de validation],MATCH(Tableau1[Code Workflow],Tableau4[Code workflow],0)))</f>
        <v>43356</v>
      </c>
      <c r="N43" s="28"/>
      <c r="O43" s="29">
        <f t="shared" si="5"/>
        <v>1</v>
      </c>
      <c r="P43" s="30" t="s">
        <v>294</v>
      </c>
    </row>
    <row r="44" spans="2:16" hidden="1" outlineLevel="1" x14ac:dyDescent="0.25">
      <c r="B44" s="25">
        <v>43342</v>
      </c>
      <c r="C44" s="45" t="s">
        <v>229</v>
      </c>
      <c r="D44" s="26" t="str">
        <f t="shared" si="6"/>
        <v>GIMAT</v>
      </c>
      <c r="E44" s="26" t="str">
        <f t="shared" si="7"/>
        <v>B0 (PONT PROVI</v>
      </c>
      <c r="F44" s="26" t="str">
        <f t="shared" si="8"/>
        <v>B0</v>
      </c>
      <c r="G44" s="27" t="s">
        <v>35</v>
      </c>
      <c r="H44" s="27" t="str">
        <f t="shared" si="3"/>
        <v/>
      </c>
      <c r="I44" s="27" t="s">
        <v>226</v>
      </c>
      <c r="J44" s="27" t="s">
        <v>1042</v>
      </c>
      <c r="K44" s="92"/>
      <c r="L44" s="25">
        <f>WORKDAY(Tableau1[[#This Row],[Date de début]],+INDEX(Tableau4[Délai maximum avant étape SGMOE],MATCH(Tableau1[Code Workflow],Tableau4[Code workflow],0)))</f>
        <v>43349</v>
      </c>
      <c r="M44" s="28">
        <f>WORKDAY(Tableau1[[#This Row],[Date prévisionnelle de réception SGMOE]],+INDEX(Tableau4[Délai de validation],MATCH(Tableau1[Code Workflow],Tableau4[Code workflow],0)))</f>
        <v>43356</v>
      </c>
      <c r="N44" s="28"/>
      <c r="O44" s="29">
        <f t="shared" si="5"/>
        <v>1</v>
      </c>
      <c r="P44" s="30" t="s">
        <v>294</v>
      </c>
    </row>
    <row r="45" spans="2:16" hidden="1" outlineLevel="1" x14ac:dyDescent="0.25">
      <c r="B45" s="25">
        <v>43342</v>
      </c>
      <c r="C45" s="45" t="s">
        <v>228</v>
      </c>
      <c r="D45" s="26" t="str">
        <f t="shared" si="6"/>
        <v>GITEC</v>
      </c>
      <c r="E45" s="26" t="str">
        <f t="shared" si="7"/>
        <v>B0 (NOTE DE SY</v>
      </c>
      <c r="F45" s="26" t="str">
        <f t="shared" si="8"/>
        <v>B0</v>
      </c>
      <c r="G45" s="27" t="s">
        <v>10</v>
      </c>
      <c r="H45" s="27" t="str">
        <f t="shared" si="3"/>
        <v/>
      </c>
      <c r="I45" s="27" t="s">
        <v>226</v>
      </c>
      <c r="J45" s="27" t="s">
        <v>1042</v>
      </c>
      <c r="K45" s="92"/>
      <c r="L45" s="25">
        <f>WORKDAY(Tableau1[[#This Row],[Date de début]],+INDEX(Tableau4[Délai maximum avant étape SGMOE],MATCH(Tableau1[Code Workflow],Tableau4[Code workflow],0)))</f>
        <v>43349</v>
      </c>
      <c r="M45" s="28">
        <f>WORKDAY(Tableau1[[#This Row],[Date prévisionnelle de réception SGMOE]],+INDEX(Tableau4[Délai de validation],MATCH(Tableau1[Code Workflow],Tableau4[Code workflow],0)))</f>
        <v>43356</v>
      </c>
      <c r="N45" s="28"/>
      <c r="O45" s="29">
        <f t="shared" si="5"/>
        <v>1</v>
      </c>
      <c r="P45" s="30" t="s">
        <v>294</v>
      </c>
    </row>
    <row r="46" spans="2:16" hidden="1" outlineLevel="1" x14ac:dyDescent="0.25">
      <c r="B46" s="25">
        <v>43342</v>
      </c>
      <c r="C46" s="45" t="s">
        <v>227</v>
      </c>
      <c r="D46" s="26" t="str">
        <f t="shared" si="6"/>
        <v>GITEC</v>
      </c>
      <c r="E46" s="26" t="str">
        <f t="shared" si="7"/>
        <v>A6 (PONT PROVI</v>
      </c>
      <c r="F46" s="26" t="str">
        <f t="shared" si="8"/>
        <v>A6</v>
      </c>
      <c r="G46" s="27" t="s">
        <v>35</v>
      </c>
      <c r="H46" s="27" t="str">
        <f t="shared" si="3"/>
        <v/>
      </c>
      <c r="I46" s="27" t="s">
        <v>226</v>
      </c>
      <c r="J46" s="27" t="s">
        <v>1042</v>
      </c>
      <c r="K46" s="92"/>
      <c r="L46" s="25">
        <f>WORKDAY(Tableau1[[#This Row],[Date de début]],+INDEX(Tableau4[Délai maximum avant étape SGMOE],MATCH(Tableau1[Code Workflow],Tableau4[Code workflow],0)))</f>
        <v>43349</v>
      </c>
      <c r="M46" s="28">
        <f>WORKDAY(Tableau1[[#This Row],[Date prévisionnelle de réception SGMOE]],+INDEX(Tableau4[Délai de validation],MATCH(Tableau1[Code Workflow],Tableau4[Code workflow],0)))</f>
        <v>43356</v>
      </c>
      <c r="N46" s="28"/>
      <c r="O46" s="29">
        <f t="shared" si="5"/>
        <v>1</v>
      </c>
      <c r="P46" s="30" t="s">
        <v>294</v>
      </c>
    </row>
    <row r="47" spans="2:16" hidden="1" outlineLevel="1" x14ac:dyDescent="0.25">
      <c r="B47" s="25">
        <v>43342</v>
      </c>
      <c r="C47" s="45" t="s">
        <v>225</v>
      </c>
      <c r="D47" s="26" t="str">
        <f t="shared" si="6"/>
        <v>GIDCB</v>
      </c>
      <c r="E47" s="26" t="str">
        <f t="shared" si="7"/>
        <v xml:space="preserve">A1 (PSP 01514 </v>
      </c>
      <c r="F47" s="26" t="str">
        <f t="shared" si="8"/>
        <v>A1</v>
      </c>
      <c r="G47" s="27" t="s">
        <v>35</v>
      </c>
      <c r="H47" s="27" t="str">
        <f t="shared" si="3"/>
        <v/>
      </c>
      <c r="I47" s="27" t="s">
        <v>220</v>
      </c>
      <c r="J47" s="27" t="s">
        <v>406</v>
      </c>
      <c r="K47" s="92"/>
      <c r="L47" s="25">
        <f>WORKDAY(Tableau1[[#This Row],[Date de début]],+INDEX(Tableau4[Délai maximum avant étape SGMOE],MATCH(Tableau1[Code Workflow],Tableau4[Code workflow],0)))</f>
        <v>43343</v>
      </c>
      <c r="M47" s="28">
        <f>WORKDAY(Tableau1[[#This Row],[Date prévisionnelle de réception SGMOE]],+INDEX(Tableau4[Délai de validation],MATCH(Tableau1[Code Workflow],Tableau4[Code workflow],0)))</f>
        <v>43355</v>
      </c>
      <c r="N47" s="28"/>
      <c r="O47" s="29">
        <f t="shared" si="5"/>
        <v>1</v>
      </c>
      <c r="P47" s="30" t="s">
        <v>294</v>
      </c>
    </row>
    <row r="48" spans="2:16" hidden="1" outlineLevel="1" x14ac:dyDescent="0.25">
      <c r="B48" s="25">
        <v>43342</v>
      </c>
      <c r="C48" s="45" t="s">
        <v>224</v>
      </c>
      <c r="D48" s="26" t="str">
        <f t="shared" si="6"/>
        <v>GIDCB</v>
      </c>
      <c r="E48" s="26" t="str">
        <f t="shared" si="7"/>
        <v xml:space="preserve">A1 (PSP 01514 </v>
      </c>
      <c r="F48" s="26" t="str">
        <f t="shared" si="8"/>
        <v>A1</v>
      </c>
      <c r="G48" s="27" t="s">
        <v>49</v>
      </c>
      <c r="H48" s="27" t="str">
        <f t="shared" si="3"/>
        <v/>
      </c>
      <c r="I48" s="27" t="s">
        <v>220</v>
      </c>
      <c r="J48" s="27" t="s">
        <v>406</v>
      </c>
      <c r="K48" s="92"/>
      <c r="L48" s="25">
        <f>WORKDAY(Tableau1[[#This Row],[Date de début]],+INDEX(Tableau4[Délai maximum avant étape SGMOE],MATCH(Tableau1[Code Workflow],Tableau4[Code workflow],0)))</f>
        <v>43343</v>
      </c>
      <c r="M48" s="28">
        <f>WORKDAY(Tableau1[[#This Row],[Date prévisionnelle de réception SGMOE]],+INDEX(Tableau4[Délai de validation],MATCH(Tableau1[Code Workflow],Tableau4[Code workflow],0)))</f>
        <v>43355</v>
      </c>
      <c r="N48" s="28"/>
      <c r="O48" s="29">
        <f t="shared" si="5"/>
        <v>1</v>
      </c>
      <c r="P48" s="30" t="s">
        <v>294</v>
      </c>
    </row>
    <row r="49" spans="2:16" hidden="1" outlineLevel="1" x14ac:dyDescent="0.25">
      <c r="B49" s="25">
        <v>43342</v>
      </c>
      <c r="C49" s="45" t="s">
        <v>223</v>
      </c>
      <c r="D49" s="26" t="str">
        <f t="shared" si="6"/>
        <v>GIDCB</v>
      </c>
      <c r="E49" s="26" t="str">
        <f t="shared" si="7"/>
        <v xml:space="preserve">A1 (PSP 01514 </v>
      </c>
      <c r="F49" s="26" t="str">
        <f t="shared" si="8"/>
        <v>A1</v>
      </c>
      <c r="G49" s="27" t="s">
        <v>49</v>
      </c>
      <c r="H49" s="27" t="str">
        <f t="shared" si="3"/>
        <v/>
      </c>
      <c r="I49" s="27" t="s">
        <v>220</v>
      </c>
      <c r="J49" s="27" t="s">
        <v>406</v>
      </c>
      <c r="K49" s="92"/>
      <c r="L49" s="25">
        <f>WORKDAY(Tableau1[[#This Row],[Date de début]],+INDEX(Tableau4[Délai maximum avant étape SGMOE],MATCH(Tableau1[Code Workflow],Tableau4[Code workflow],0)))</f>
        <v>43343</v>
      </c>
      <c r="M49" s="28">
        <f>WORKDAY(Tableau1[[#This Row],[Date prévisionnelle de réception SGMOE]],+INDEX(Tableau4[Délai de validation],MATCH(Tableau1[Code Workflow],Tableau4[Code workflow],0)))</f>
        <v>43355</v>
      </c>
      <c r="N49" s="28"/>
      <c r="O49" s="29">
        <f t="shared" si="5"/>
        <v>1</v>
      </c>
      <c r="P49" s="30" t="s">
        <v>294</v>
      </c>
    </row>
    <row r="50" spans="2:16" hidden="1" outlineLevel="1" x14ac:dyDescent="0.25">
      <c r="B50" s="25">
        <v>43342</v>
      </c>
      <c r="C50" s="45" t="s">
        <v>222</v>
      </c>
      <c r="D50" s="26" t="str">
        <f t="shared" si="6"/>
        <v>GIDCB</v>
      </c>
      <c r="E50" s="26" t="str">
        <f t="shared" si="7"/>
        <v xml:space="preserve">A1 (PSP 01514 </v>
      </c>
      <c r="F50" s="26" t="str">
        <f t="shared" si="8"/>
        <v>A1</v>
      </c>
      <c r="G50" s="27" t="s">
        <v>49</v>
      </c>
      <c r="H50" s="27" t="str">
        <f t="shared" si="3"/>
        <v/>
      </c>
      <c r="I50" s="27" t="s">
        <v>220</v>
      </c>
      <c r="J50" s="27" t="s">
        <v>406</v>
      </c>
      <c r="K50" s="92"/>
      <c r="L50" s="25">
        <f>WORKDAY(Tableau1[[#This Row],[Date de début]],+INDEX(Tableau4[Délai maximum avant étape SGMOE],MATCH(Tableau1[Code Workflow],Tableau4[Code workflow],0)))</f>
        <v>43343</v>
      </c>
      <c r="M50" s="28">
        <f>WORKDAY(Tableau1[[#This Row],[Date prévisionnelle de réception SGMOE]],+INDEX(Tableau4[Délai de validation],MATCH(Tableau1[Code Workflow],Tableau4[Code workflow],0)))</f>
        <v>43355</v>
      </c>
      <c r="N50" s="28"/>
      <c r="O50" s="29">
        <f t="shared" si="5"/>
        <v>1</v>
      </c>
      <c r="P50" s="30" t="s">
        <v>294</v>
      </c>
    </row>
    <row r="51" spans="2:16" hidden="1" outlineLevel="1" x14ac:dyDescent="0.25">
      <c r="B51" s="25">
        <v>43342</v>
      </c>
      <c r="C51" s="45" t="s">
        <v>221</v>
      </c>
      <c r="D51" s="26" t="str">
        <f t="shared" si="6"/>
        <v>GIDCB</v>
      </c>
      <c r="E51" s="26" t="str">
        <f t="shared" si="7"/>
        <v xml:space="preserve">A1 (PSP 01514 </v>
      </c>
      <c r="F51" s="26" t="str">
        <f t="shared" si="8"/>
        <v>A1</v>
      </c>
      <c r="G51" s="27" t="s">
        <v>49</v>
      </c>
      <c r="H51" s="27" t="str">
        <f t="shared" si="3"/>
        <v/>
      </c>
      <c r="I51" s="27" t="s">
        <v>220</v>
      </c>
      <c r="J51" s="27" t="s">
        <v>406</v>
      </c>
      <c r="K51" s="92"/>
      <c r="L51" s="25">
        <f>WORKDAY(Tableau1[[#This Row],[Date de début]],+INDEX(Tableau4[Délai maximum avant étape SGMOE],MATCH(Tableau1[Code Workflow],Tableau4[Code workflow],0)))</f>
        <v>43343</v>
      </c>
      <c r="M51" s="28">
        <f>WORKDAY(Tableau1[[#This Row],[Date prévisionnelle de réception SGMOE]],+INDEX(Tableau4[Délai de validation],MATCH(Tableau1[Code Workflow],Tableau4[Code workflow],0)))</f>
        <v>43355</v>
      </c>
      <c r="N51" s="28"/>
      <c r="O51" s="29">
        <f t="shared" si="5"/>
        <v>1</v>
      </c>
      <c r="P51" s="30" t="s">
        <v>294</v>
      </c>
    </row>
    <row r="52" spans="2:16" hidden="1" outlineLevel="1" x14ac:dyDescent="0.25">
      <c r="B52" s="25">
        <v>43342</v>
      </c>
      <c r="C52" s="45" t="s">
        <v>219</v>
      </c>
      <c r="D52" s="26" t="str">
        <f t="shared" si="6"/>
        <v>GCRET</v>
      </c>
      <c r="E52" s="26" t="str">
        <f t="shared" si="7"/>
        <v>A1 (DEMANDE D'</v>
      </c>
      <c r="F52" s="26" t="str">
        <f t="shared" si="8"/>
        <v>A1</v>
      </c>
      <c r="G52" s="27" t="s">
        <v>1</v>
      </c>
      <c r="H52" s="27">
        <f t="shared" si="3"/>
        <v>1</v>
      </c>
      <c r="I52" s="27" t="s">
        <v>218</v>
      </c>
      <c r="J52" s="27" t="s">
        <v>453</v>
      </c>
      <c r="K52" s="92"/>
      <c r="L52" s="25">
        <f>WORKDAY(Tableau1[[#This Row],[Date de début]],+INDEX(Tableau4[Délai maximum avant étape SGMOE],MATCH(Tableau1[Code Workflow],Tableau4[Code workflow],0)))</f>
        <v>43348</v>
      </c>
      <c r="M52" s="28">
        <f>WORKDAY(Tableau1[[#This Row],[Date prévisionnelle de réception SGMOE]],+INDEX(Tableau4[Délai de validation],MATCH(Tableau1[Code Workflow],Tableau4[Code workflow],0)))</f>
        <v>43355</v>
      </c>
      <c r="N52" s="28"/>
      <c r="O52" s="29">
        <f t="shared" si="5"/>
        <v>1</v>
      </c>
      <c r="P52" s="30" t="s">
        <v>294</v>
      </c>
    </row>
    <row r="53" spans="2:16" hidden="1" outlineLevel="1" x14ac:dyDescent="0.25">
      <c r="B53" s="25">
        <v>43342</v>
      </c>
      <c r="C53" s="45" t="s">
        <v>217</v>
      </c>
      <c r="D53" s="26" t="str">
        <f t="shared" si="6"/>
        <v>GCRET</v>
      </c>
      <c r="E53" s="26" t="str">
        <f t="shared" si="7"/>
        <v>A1 (DEMANDE D'</v>
      </c>
      <c r="F53" s="26" t="str">
        <f t="shared" si="8"/>
        <v>A1</v>
      </c>
      <c r="G53" s="27" t="s">
        <v>1</v>
      </c>
      <c r="H53" s="27">
        <f t="shared" si="3"/>
        <v>1</v>
      </c>
      <c r="I53" s="27" t="s">
        <v>216</v>
      </c>
      <c r="J53" s="27" t="s">
        <v>453</v>
      </c>
      <c r="K53" s="92"/>
      <c r="L53" s="25">
        <f>WORKDAY(Tableau1[[#This Row],[Date de début]],+INDEX(Tableau4[Délai maximum avant étape SGMOE],MATCH(Tableau1[Code Workflow],Tableau4[Code workflow],0)))</f>
        <v>43348</v>
      </c>
      <c r="M53" s="28">
        <f>WORKDAY(Tableau1[[#This Row],[Date prévisionnelle de réception SGMOE]],+INDEX(Tableau4[Délai de validation],MATCH(Tableau1[Code Workflow],Tableau4[Code workflow],0)))</f>
        <v>43355</v>
      </c>
      <c r="N53" s="28"/>
      <c r="O53" s="29">
        <f t="shared" si="5"/>
        <v>1</v>
      </c>
      <c r="P53" s="30" t="s">
        <v>294</v>
      </c>
    </row>
    <row r="54" spans="2:16" hidden="1" outlineLevel="1" x14ac:dyDescent="0.25">
      <c r="B54" s="25">
        <v>43342</v>
      </c>
      <c r="C54" s="45" t="s">
        <v>215</v>
      </c>
      <c r="D54" s="26" t="str">
        <f t="shared" si="6"/>
        <v>GCRET</v>
      </c>
      <c r="E54" s="26" t="str">
        <f t="shared" si="7"/>
        <v>A1 (DEMANDE D'</v>
      </c>
      <c r="F54" s="26" t="str">
        <f t="shared" si="8"/>
        <v>A1</v>
      </c>
      <c r="G54" s="27" t="s">
        <v>1</v>
      </c>
      <c r="H54" s="27">
        <f t="shared" si="3"/>
        <v>1</v>
      </c>
      <c r="I54" s="27" t="s">
        <v>214</v>
      </c>
      <c r="J54" s="27" t="s">
        <v>453</v>
      </c>
      <c r="K54" s="92"/>
      <c r="L54" s="25">
        <f>WORKDAY(Tableau1[[#This Row],[Date de début]],+INDEX(Tableau4[Délai maximum avant étape SGMOE],MATCH(Tableau1[Code Workflow],Tableau4[Code workflow],0)))</f>
        <v>43348</v>
      </c>
      <c r="M54" s="28">
        <f>WORKDAY(Tableau1[[#This Row],[Date prévisionnelle de réception SGMOE]],+INDEX(Tableau4[Délai de validation],MATCH(Tableau1[Code Workflow],Tableau4[Code workflow],0)))</f>
        <v>43355</v>
      </c>
      <c r="N54" s="28"/>
      <c r="O54" s="29">
        <f t="shared" si="5"/>
        <v>1</v>
      </c>
      <c r="P54" s="30" t="s">
        <v>294</v>
      </c>
    </row>
    <row r="55" spans="2:16" hidden="1" outlineLevel="1" x14ac:dyDescent="0.25">
      <c r="B55" s="25">
        <v>43342</v>
      </c>
      <c r="C55" s="45" t="s">
        <v>213</v>
      </c>
      <c r="D55" s="26" t="str">
        <f t="shared" si="6"/>
        <v>GCRET</v>
      </c>
      <c r="E55" s="26" t="str">
        <f t="shared" si="7"/>
        <v>A1 (DEMANDE D'</v>
      </c>
      <c r="F55" s="26" t="str">
        <f t="shared" si="8"/>
        <v>A1</v>
      </c>
      <c r="G55" s="27" t="s">
        <v>1</v>
      </c>
      <c r="H55" s="27">
        <f t="shared" si="3"/>
        <v>1</v>
      </c>
      <c r="I55" s="27" t="s">
        <v>212</v>
      </c>
      <c r="J55" s="27" t="s">
        <v>453</v>
      </c>
      <c r="K55" s="92"/>
      <c r="L55" s="25">
        <f>WORKDAY(Tableau1[[#This Row],[Date de début]],+INDEX(Tableau4[Délai maximum avant étape SGMOE],MATCH(Tableau1[Code Workflow],Tableau4[Code workflow],0)))</f>
        <v>43348</v>
      </c>
      <c r="M55" s="28">
        <f>WORKDAY(Tableau1[[#This Row],[Date prévisionnelle de réception SGMOE]],+INDEX(Tableau4[Délai de validation],MATCH(Tableau1[Code Workflow],Tableau4[Code workflow],0)))</f>
        <v>43355</v>
      </c>
      <c r="N55" s="28"/>
      <c r="O55" s="29">
        <f t="shared" si="5"/>
        <v>1</v>
      </c>
      <c r="P55" s="30" t="s">
        <v>294</v>
      </c>
    </row>
    <row r="56" spans="2:16" hidden="1" outlineLevel="1" x14ac:dyDescent="0.25">
      <c r="B56" s="25">
        <v>43342</v>
      </c>
      <c r="C56" s="45" t="s">
        <v>211</v>
      </c>
      <c r="D56" s="26" t="str">
        <f t="shared" si="6"/>
        <v>GCRET</v>
      </c>
      <c r="E56" s="26" t="str">
        <f t="shared" si="7"/>
        <v>A1 (DEMANDE D'</v>
      </c>
      <c r="F56" s="26" t="str">
        <f t="shared" si="8"/>
        <v>A1</v>
      </c>
      <c r="G56" s="27" t="s">
        <v>1</v>
      </c>
      <c r="H56" s="27">
        <f t="shared" si="3"/>
        <v>1</v>
      </c>
      <c r="I56" s="27" t="s">
        <v>210</v>
      </c>
      <c r="J56" s="27" t="s">
        <v>453</v>
      </c>
      <c r="K56" s="92"/>
      <c r="L56" s="25">
        <f>WORKDAY(Tableau1[[#This Row],[Date de début]],+INDEX(Tableau4[Délai maximum avant étape SGMOE],MATCH(Tableau1[Code Workflow],Tableau4[Code workflow],0)))</f>
        <v>43348</v>
      </c>
      <c r="M56" s="28">
        <f>WORKDAY(Tableau1[[#This Row],[Date prévisionnelle de réception SGMOE]],+INDEX(Tableau4[Délai de validation],MATCH(Tableau1[Code Workflow],Tableau4[Code workflow],0)))</f>
        <v>43355</v>
      </c>
      <c r="N56" s="28"/>
      <c r="O56" s="29">
        <f t="shared" si="5"/>
        <v>1</v>
      </c>
      <c r="P56" s="30" t="s">
        <v>294</v>
      </c>
    </row>
    <row r="57" spans="2:16" hidden="1" outlineLevel="1" x14ac:dyDescent="0.25">
      <c r="B57" s="25">
        <v>43342</v>
      </c>
      <c r="C57" s="45" t="s">
        <v>209</v>
      </c>
      <c r="D57" s="26" t="str">
        <f t="shared" si="6"/>
        <v>GCRET</v>
      </c>
      <c r="E57" s="26" t="str">
        <f t="shared" si="7"/>
        <v>A1 (DEMANDE D'</v>
      </c>
      <c r="F57" s="26" t="str">
        <f t="shared" si="8"/>
        <v>A1</v>
      </c>
      <c r="G57" s="27" t="s">
        <v>1</v>
      </c>
      <c r="H57" s="27">
        <f t="shared" si="3"/>
        <v>1</v>
      </c>
      <c r="I57" s="27" t="s">
        <v>208</v>
      </c>
      <c r="J57" s="27" t="s">
        <v>453</v>
      </c>
      <c r="K57" s="92"/>
      <c r="L57" s="25">
        <f>WORKDAY(Tableau1[[#This Row],[Date de début]],+INDEX(Tableau4[Délai maximum avant étape SGMOE],MATCH(Tableau1[Code Workflow],Tableau4[Code workflow],0)))</f>
        <v>43348</v>
      </c>
      <c r="M57" s="28">
        <f>WORKDAY(Tableau1[[#This Row],[Date prévisionnelle de réception SGMOE]],+INDEX(Tableau4[Délai de validation],MATCH(Tableau1[Code Workflow],Tableau4[Code workflow],0)))</f>
        <v>43355</v>
      </c>
      <c r="N57" s="28"/>
      <c r="O57" s="29">
        <f t="shared" si="5"/>
        <v>1</v>
      </c>
      <c r="P57" s="30" t="s">
        <v>294</v>
      </c>
    </row>
    <row r="58" spans="2:16" hidden="1" outlineLevel="1" x14ac:dyDescent="0.25">
      <c r="B58" s="25">
        <v>43342</v>
      </c>
      <c r="C58" s="45" t="s">
        <v>207</v>
      </c>
      <c r="D58" s="26" t="str">
        <f t="shared" si="6"/>
        <v>GCRET</v>
      </c>
      <c r="E58" s="26" t="str">
        <f t="shared" si="7"/>
        <v>A1 (DEMANDE D'</v>
      </c>
      <c r="F58" s="26" t="str">
        <f t="shared" si="8"/>
        <v>A1</v>
      </c>
      <c r="G58" s="27" t="s">
        <v>1</v>
      </c>
      <c r="H58" s="27">
        <f t="shared" si="3"/>
        <v>1</v>
      </c>
      <c r="I58" s="27" t="s">
        <v>206</v>
      </c>
      <c r="J58" s="27" t="s">
        <v>453</v>
      </c>
      <c r="K58" s="92"/>
      <c r="L58" s="25">
        <f>WORKDAY(Tableau1[[#This Row],[Date de début]],+INDEX(Tableau4[Délai maximum avant étape SGMOE],MATCH(Tableau1[Code Workflow],Tableau4[Code workflow],0)))</f>
        <v>43348</v>
      </c>
      <c r="M58" s="28">
        <f>WORKDAY(Tableau1[[#This Row],[Date prévisionnelle de réception SGMOE]],+INDEX(Tableau4[Délai de validation],MATCH(Tableau1[Code Workflow],Tableau4[Code workflow],0)))</f>
        <v>43355</v>
      </c>
      <c r="N58" s="28"/>
      <c r="O58" s="29">
        <f t="shared" si="5"/>
        <v>1</v>
      </c>
      <c r="P58" s="30" t="s">
        <v>294</v>
      </c>
    </row>
    <row r="59" spans="2:16" hidden="1" outlineLevel="1" x14ac:dyDescent="0.25">
      <c r="B59" s="25">
        <v>43342</v>
      </c>
      <c r="C59" s="45" t="s">
        <v>205</v>
      </c>
      <c r="D59" s="26" t="str">
        <f t="shared" si="6"/>
        <v>GCRET</v>
      </c>
      <c r="E59" s="26" t="str">
        <f t="shared" si="7"/>
        <v>A1 (DEMANDE D'</v>
      </c>
      <c r="F59" s="26" t="str">
        <f t="shared" si="8"/>
        <v>A1</v>
      </c>
      <c r="G59" s="27" t="s">
        <v>1</v>
      </c>
      <c r="H59" s="27">
        <f t="shared" si="3"/>
        <v>1</v>
      </c>
      <c r="I59" s="27" t="s">
        <v>204</v>
      </c>
      <c r="J59" s="27" t="s">
        <v>453</v>
      </c>
      <c r="K59" s="92"/>
      <c r="L59" s="25">
        <f>WORKDAY(Tableau1[[#This Row],[Date de début]],+INDEX(Tableau4[Délai maximum avant étape SGMOE],MATCH(Tableau1[Code Workflow],Tableau4[Code workflow],0)))</f>
        <v>43348</v>
      </c>
      <c r="M59" s="28">
        <f>WORKDAY(Tableau1[[#This Row],[Date prévisionnelle de réception SGMOE]],+INDEX(Tableau4[Délai de validation],MATCH(Tableau1[Code Workflow],Tableau4[Code workflow],0)))</f>
        <v>43355</v>
      </c>
      <c r="N59" s="28"/>
      <c r="O59" s="29">
        <f t="shared" si="5"/>
        <v>1</v>
      </c>
      <c r="P59" s="30" t="s">
        <v>294</v>
      </c>
    </row>
    <row r="60" spans="2:16" hidden="1" outlineLevel="1" x14ac:dyDescent="0.25">
      <c r="B60" s="25">
        <v>43342</v>
      </c>
      <c r="C60" s="45" t="s">
        <v>203</v>
      </c>
      <c r="D60" s="26" t="str">
        <f t="shared" si="6"/>
        <v>GCRET</v>
      </c>
      <c r="E60" s="26" t="str">
        <f t="shared" si="7"/>
        <v>A1 (DEMANDE D'</v>
      </c>
      <c r="F60" s="26" t="str">
        <f t="shared" si="8"/>
        <v>A1</v>
      </c>
      <c r="G60" s="27" t="s">
        <v>1</v>
      </c>
      <c r="H60" s="27">
        <f t="shared" si="3"/>
        <v>1</v>
      </c>
      <c r="I60" s="27" t="s">
        <v>202</v>
      </c>
      <c r="J60" s="27" t="s">
        <v>453</v>
      </c>
      <c r="K60" s="92"/>
      <c r="L60" s="25">
        <f>WORKDAY(Tableau1[[#This Row],[Date de début]],+INDEX(Tableau4[Délai maximum avant étape SGMOE],MATCH(Tableau1[Code Workflow],Tableau4[Code workflow],0)))</f>
        <v>43348</v>
      </c>
      <c r="M60" s="28">
        <f>WORKDAY(Tableau1[[#This Row],[Date prévisionnelle de réception SGMOE]],+INDEX(Tableau4[Délai de validation],MATCH(Tableau1[Code Workflow],Tableau4[Code workflow],0)))</f>
        <v>43355</v>
      </c>
      <c r="N60" s="28"/>
      <c r="O60" s="29">
        <f t="shared" si="5"/>
        <v>1</v>
      </c>
      <c r="P60" s="30" t="s">
        <v>294</v>
      </c>
    </row>
    <row r="61" spans="2:16" hidden="1" outlineLevel="1" x14ac:dyDescent="0.25">
      <c r="B61" s="25">
        <v>43342</v>
      </c>
      <c r="C61" s="45" t="s">
        <v>201</v>
      </c>
      <c r="D61" s="26" t="str">
        <f t="shared" si="6"/>
        <v>GCRET</v>
      </c>
      <c r="E61" s="26" t="str">
        <f t="shared" si="7"/>
        <v>A1 (DEMANDE D'</v>
      </c>
      <c r="F61" s="26" t="str">
        <f t="shared" si="8"/>
        <v>A1</v>
      </c>
      <c r="G61" s="27" t="s">
        <v>1</v>
      </c>
      <c r="H61" s="27">
        <f t="shared" si="3"/>
        <v>1</v>
      </c>
      <c r="I61" s="27" t="s">
        <v>200</v>
      </c>
      <c r="J61" s="27" t="s">
        <v>453</v>
      </c>
      <c r="K61" s="92"/>
      <c r="L61" s="25">
        <f>WORKDAY(Tableau1[[#This Row],[Date de début]],+INDEX(Tableau4[Délai maximum avant étape SGMOE],MATCH(Tableau1[Code Workflow],Tableau4[Code workflow],0)))</f>
        <v>43348</v>
      </c>
      <c r="M61" s="28">
        <f>WORKDAY(Tableau1[[#This Row],[Date prévisionnelle de réception SGMOE]],+INDEX(Tableau4[Délai de validation],MATCH(Tableau1[Code Workflow],Tableau4[Code workflow],0)))</f>
        <v>43355</v>
      </c>
      <c r="N61" s="28"/>
      <c r="O61" s="29">
        <f t="shared" si="5"/>
        <v>1</v>
      </c>
      <c r="P61" s="30" t="s">
        <v>294</v>
      </c>
    </row>
    <row r="62" spans="2:16" hidden="1" outlineLevel="1" x14ac:dyDescent="0.25">
      <c r="B62" s="25">
        <v>43342</v>
      </c>
      <c r="C62" s="45" t="s">
        <v>199</v>
      </c>
      <c r="D62" s="26" t="str">
        <f t="shared" si="6"/>
        <v>GCRET</v>
      </c>
      <c r="E62" s="26" t="str">
        <f t="shared" si="7"/>
        <v>A1 (DEMANDE D'</v>
      </c>
      <c r="F62" s="26" t="str">
        <f t="shared" si="8"/>
        <v>A1</v>
      </c>
      <c r="G62" s="27" t="s">
        <v>1</v>
      </c>
      <c r="H62" s="27">
        <f t="shared" si="3"/>
        <v>1</v>
      </c>
      <c r="I62" s="27" t="s">
        <v>198</v>
      </c>
      <c r="J62" s="27" t="s">
        <v>453</v>
      </c>
      <c r="K62" s="92"/>
      <c r="L62" s="25">
        <f>WORKDAY(Tableau1[[#This Row],[Date de début]],+INDEX(Tableau4[Délai maximum avant étape SGMOE],MATCH(Tableau1[Code Workflow],Tableau4[Code workflow],0)))</f>
        <v>43348</v>
      </c>
      <c r="M62" s="28">
        <f>WORKDAY(Tableau1[[#This Row],[Date prévisionnelle de réception SGMOE]],+INDEX(Tableau4[Délai de validation],MATCH(Tableau1[Code Workflow],Tableau4[Code workflow],0)))</f>
        <v>43355</v>
      </c>
      <c r="N62" s="28"/>
      <c r="O62" s="29">
        <f t="shared" si="5"/>
        <v>1</v>
      </c>
      <c r="P62" s="30" t="s">
        <v>294</v>
      </c>
    </row>
    <row r="63" spans="2:16" hidden="1" outlineLevel="1" x14ac:dyDescent="0.25">
      <c r="B63" s="25">
        <v>43342</v>
      </c>
      <c r="C63" s="45" t="s">
        <v>197</v>
      </c>
      <c r="D63" s="26" t="str">
        <f t="shared" si="6"/>
        <v>GCRET</v>
      </c>
      <c r="E63" s="26" t="str">
        <f t="shared" si="7"/>
        <v>A1 (DEMANDE D'</v>
      </c>
      <c r="F63" s="26" t="str">
        <f t="shared" si="8"/>
        <v>A1</v>
      </c>
      <c r="G63" s="27" t="s">
        <v>1</v>
      </c>
      <c r="H63" s="27">
        <f t="shared" si="3"/>
        <v>1</v>
      </c>
      <c r="I63" s="27" t="s">
        <v>196</v>
      </c>
      <c r="J63" s="27" t="s">
        <v>453</v>
      </c>
      <c r="K63" s="92"/>
      <c r="L63" s="25">
        <f>WORKDAY(Tableau1[[#This Row],[Date de début]],+INDEX(Tableau4[Délai maximum avant étape SGMOE],MATCH(Tableau1[Code Workflow],Tableau4[Code workflow],0)))</f>
        <v>43348</v>
      </c>
      <c r="M63" s="28">
        <f>WORKDAY(Tableau1[[#This Row],[Date prévisionnelle de réception SGMOE]],+INDEX(Tableau4[Délai de validation],MATCH(Tableau1[Code Workflow],Tableau4[Code workflow],0)))</f>
        <v>43355</v>
      </c>
      <c r="N63" s="28"/>
      <c r="O63" s="29">
        <f t="shared" si="5"/>
        <v>1</v>
      </c>
      <c r="P63" s="30" t="s">
        <v>294</v>
      </c>
    </row>
    <row r="64" spans="2:16" hidden="1" outlineLevel="1" x14ac:dyDescent="0.25">
      <c r="B64" s="25">
        <v>43342</v>
      </c>
      <c r="C64" s="45" t="s">
        <v>195</v>
      </c>
      <c r="D64" s="26" t="str">
        <f t="shared" si="6"/>
        <v>GITER</v>
      </c>
      <c r="E64" s="26" t="str">
        <f t="shared" si="7"/>
        <v>B0 (DAF - RECY</v>
      </c>
      <c r="F64" s="26" t="str">
        <f t="shared" si="8"/>
        <v>B0</v>
      </c>
      <c r="G64" s="27" t="s">
        <v>1</v>
      </c>
      <c r="H64" s="27">
        <f t="shared" si="3"/>
        <v>1</v>
      </c>
      <c r="I64" s="27" t="s">
        <v>194</v>
      </c>
      <c r="J64" s="27" t="s">
        <v>468</v>
      </c>
      <c r="K64" s="92"/>
      <c r="L64" s="25">
        <f>WORKDAY(Tableau1[[#This Row],[Date de début]],+INDEX(Tableau4[Délai maximum avant étape SGMOE],MATCH(Tableau1[Code Workflow],Tableau4[Code workflow],0)))</f>
        <v>43347</v>
      </c>
      <c r="M64" s="28">
        <f>WORKDAY(Tableau1[[#This Row],[Date prévisionnelle de réception SGMOE]],+INDEX(Tableau4[Délai de validation],MATCH(Tableau1[Code Workflow],Tableau4[Code workflow],0)))</f>
        <v>43350</v>
      </c>
      <c r="N64" s="28"/>
      <c r="O64" s="29">
        <f t="shared" si="5"/>
        <v>1</v>
      </c>
      <c r="P64" s="30" t="s">
        <v>294</v>
      </c>
    </row>
    <row r="65" spans="2:16" hidden="1" outlineLevel="1" x14ac:dyDescent="0.25">
      <c r="B65" s="25">
        <v>43342</v>
      </c>
      <c r="C65" s="45" t="s">
        <v>193</v>
      </c>
      <c r="D65" s="26" t="str">
        <f t="shared" si="6"/>
        <v>GITER</v>
      </c>
      <c r="E65" s="26" t="str">
        <f t="shared" si="7"/>
        <v>B0 (DAF - RECY</v>
      </c>
      <c r="F65" s="26" t="str">
        <f t="shared" si="8"/>
        <v>B0</v>
      </c>
      <c r="G65" s="27" t="s">
        <v>1</v>
      </c>
      <c r="H65" s="27">
        <f t="shared" si="3"/>
        <v>1</v>
      </c>
      <c r="I65" s="27" t="s">
        <v>192</v>
      </c>
      <c r="J65" s="27" t="s">
        <v>468</v>
      </c>
      <c r="K65" s="92"/>
      <c r="L65" s="25">
        <f>WORKDAY(Tableau1[[#This Row],[Date de début]],+INDEX(Tableau4[Délai maximum avant étape SGMOE],MATCH(Tableau1[Code Workflow],Tableau4[Code workflow],0)))</f>
        <v>43347</v>
      </c>
      <c r="M65" s="28">
        <f>WORKDAY(Tableau1[[#This Row],[Date prévisionnelle de réception SGMOE]],+INDEX(Tableau4[Délai de validation],MATCH(Tableau1[Code Workflow],Tableau4[Code workflow],0)))</f>
        <v>43350</v>
      </c>
      <c r="N65" s="28"/>
      <c r="O65" s="29">
        <f t="shared" si="5"/>
        <v>1</v>
      </c>
      <c r="P65" s="30" t="s">
        <v>294</v>
      </c>
    </row>
    <row r="66" spans="2:16" hidden="1" outlineLevel="1" x14ac:dyDescent="0.25">
      <c r="B66" s="25">
        <v>43342</v>
      </c>
      <c r="C66" s="45" t="s">
        <v>191</v>
      </c>
      <c r="D66" s="26" t="str">
        <f t="shared" si="6"/>
        <v>GITER</v>
      </c>
      <c r="E66" s="26" t="str">
        <f t="shared" si="7"/>
        <v>B0 (DAF - RECY</v>
      </c>
      <c r="F66" s="26" t="str">
        <f t="shared" si="8"/>
        <v>B0</v>
      </c>
      <c r="G66" s="27" t="s">
        <v>1</v>
      </c>
      <c r="H66" s="27">
        <f t="shared" si="3"/>
        <v>1</v>
      </c>
      <c r="I66" s="27" t="s">
        <v>190</v>
      </c>
      <c r="J66" s="27" t="s">
        <v>468</v>
      </c>
      <c r="K66" s="92"/>
      <c r="L66" s="25">
        <f>WORKDAY(Tableau1[[#This Row],[Date de début]],+INDEX(Tableau4[Délai maximum avant étape SGMOE],MATCH(Tableau1[Code Workflow],Tableau4[Code workflow],0)))</f>
        <v>43347</v>
      </c>
      <c r="M66" s="28">
        <f>WORKDAY(Tableau1[[#This Row],[Date prévisionnelle de réception SGMOE]],+INDEX(Tableau4[Délai de validation],MATCH(Tableau1[Code Workflow],Tableau4[Code workflow],0)))</f>
        <v>43350</v>
      </c>
      <c r="N66" s="28"/>
      <c r="O66" s="29">
        <f t="shared" si="5"/>
        <v>1</v>
      </c>
      <c r="P66" s="30" t="s">
        <v>294</v>
      </c>
    </row>
    <row r="67" spans="2:16" hidden="1" outlineLevel="1" x14ac:dyDescent="0.25">
      <c r="B67" s="25">
        <v>43342</v>
      </c>
      <c r="C67" s="45" t="s">
        <v>189</v>
      </c>
      <c r="D67" s="26" t="str">
        <f t="shared" si="6"/>
        <v>GITER</v>
      </c>
      <c r="E67" s="26" t="str">
        <f t="shared" si="7"/>
        <v>B0 (DAF - RECY</v>
      </c>
      <c r="F67" s="26" t="str">
        <f t="shared" si="8"/>
        <v>B0</v>
      </c>
      <c r="G67" s="27" t="s">
        <v>1</v>
      </c>
      <c r="H67" s="27">
        <f t="shared" si="3"/>
        <v>1</v>
      </c>
      <c r="I67" s="27" t="s">
        <v>188</v>
      </c>
      <c r="J67" s="27" t="s">
        <v>468</v>
      </c>
      <c r="K67" s="92"/>
      <c r="L67" s="25">
        <f>WORKDAY(Tableau1[[#This Row],[Date de début]],+INDEX(Tableau4[Délai maximum avant étape SGMOE],MATCH(Tableau1[Code Workflow],Tableau4[Code workflow],0)))</f>
        <v>43347</v>
      </c>
      <c r="M67" s="28">
        <f>WORKDAY(Tableau1[[#This Row],[Date prévisionnelle de réception SGMOE]],+INDEX(Tableau4[Délai de validation],MATCH(Tableau1[Code Workflow],Tableau4[Code workflow],0)))</f>
        <v>43350</v>
      </c>
      <c r="N67" s="28"/>
      <c r="O67" s="29">
        <f t="shared" si="5"/>
        <v>1</v>
      </c>
      <c r="P67" s="30" t="s">
        <v>294</v>
      </c>
    </row>
    <row r="68" spans="2:16" hidden="1" outlineLevel="1" x14ac:dyDescent="0.25">
      <c r="B68" s="25">
        <v>43343</v>
      </c>
      <c r="C68" s="45" t="s">
        <v>187</v>
      </c>
      <c r="D68" s="26" t="str">
        <f t="shared" si="6"/>
        <v>GITEC</v>
      </c>
      <c r="E68" s="26" t="str">
        <f t="shared" si="7"/>
        <v>B0 (FDM - PROP</v>
      </c>
      <c r="F68" s="26" t="str">
        <f t="shared" si="8"/>
        <v>B0</v>
      </c>
      <c r="G68" s="27" t="s">
        <v>19</v>
      </c>
      <c r="H68" s="27">
        <f t="shared" si="3"/>
        <v>1</v>
      </c>
      <c r="I68" s="27" t="s">
        <v>186</v>
      </c>
      <c r="J68" s="27" t="s">
        <v>1275</v>
      </c>
      <c r="K68" s="92"/>
      <c r="L68" s="25" t="e">
        <f>WORKDAY(Tableau1[[#This Row],[Date de début]],+INDEX(Tableau4[Délai maximum avant étape SGMOE],MATCH(Tableau1[Code Workflow],Tableau4[Code workflow],0)))</f>
        <v>#N/A</v>
      </c>
      <c r="M68" s="28" t="e">
        <f>WORKDAY(Tableau1[[#This Row],[Date prévisionnelle de réception SGMOE]],+INDEX(Tableau4[Délai de validation],MATCH(Tableau1[Code Workflow],Tableau4[Code workflow],0)))</f>
        <v>#N/A</v>
      </c>
      <c r="N68" s="28"/>
      <c r="O68" s="29">
        <f t="shared" si="5"/>
        <v>1</v>
      </c>
      <c r="P68" s="30" t="s">
        <v>294</v>
      </c>
    </row>
    <row r="69" spans="2:16" hidden="1" outlineLevel="1" x14ac:dyDescent="0.25">
      <c r="B69" s="25">
        <v>43343</v>
      </c>
      <c r="C69" s="45" t="s">
        <v>185</v>
      </c>
      <c r="D69" s="26" t="str">
        <f t="shared" si="6"/>
        <v>GIDCB</v>
      </c>
      <c r="E69" s="26" t="str">
        <f t="shared" si="7"/>
        <v xml:space="preserve">A0 (PIF 00529 </v>
      </c>
      <c r="F69" s="26" t="str">
        <f t="shared" si="8"/>
        <v>A0</v>
      </c>
      <c r="G69" s="27" t="s">
        <v>61</v>
      </c>
      <c r="H69" s="27" t="str">
        <f t="shared" si="3"/>
        <v/>
      </c>
      <c r="I69" s="27" t="s">
        <v>183</v>
      </c>
      <c r="J69" s="27" t="s">
        <v>1042</v>
      </c>
      <c r="K69" s="92"/>
      <c r="L69" s="25">
        <f>WORKDAY(Tableau1[[#This Row],[Date de début]],+INDEX(Tableau4[Délai maximum avant étape SGMOE],MATCH(Tableau1[Code Workflow],Tableau4[Code workflow],0)))</f>
        <v>43350</v>
      </c>
      <c r="M69" s="28">
        <f>WORKDAY(Tableau1[[#This Row],[Date prévisionnelle de réception SGMOE]],+INDEX(Tableau4[Délai de validation],MATCH(Tableau1[Code Workflow],Tableau4[Code workflow],0)))</f>
        <v>43357</v>
      </c>
      <c r="N69" s="28"/>
      <c r="O69" s="29">
        <f t="shared" si="5"/>
        <v>1</v>
      </c>
      <c r="P69" s="30" t="s">
        <v>294</v>
      </c>
    </row>
    <row r="70" spans="2:16" hidden="1" outlineLevel="1" x14ac:dyDescent="0.25">
      <c r="B70" s="25">
        <v>43343</v>
      </c>
      <c r="C70" s="45" t="s">
        <v>184</v>
      </c>
      <c r="D70" s="26" t="str">
        <f t="shared" si="6"/>
        <v>GIDCB</v>
      </c>
      <c r="E70" s="26" t="str">
        <f t="shared" si="7"/>
        <v xml:space="preserve">A0 (PIF 00529 </v>
      </c>
      <c r="F70" s="26" t="str">
        <f t="shared" si="8"/>
        <v>A0</v>
      </c>
      <c r="G70" s="27" t="s">
        <v>137</v>
      </c>
      <c r="H70" s="27" t="str">
        <f t="shared" si="3"/>
        <v/>
      </c>
      <c r="I70" s="27" t="s">
        <v>183</v>
      </c>
      <c r="J70" s="27" t="s">
        <v>1042</v>
      </c>
      <c r="K70" s="92"/>
      <c r="L70" s="25">
        <f>WORKDAY(Tableau1[[#This Row],[Date de début]],+INDEX(Tableau4[Délai maximum avant étape SGMOE],MATCH(Tableau1[Code Workflow],Tableau4[Code workflow],0)))</f>
        <v>43350</v>
      </c>
      <c r="M70" s="28">
        <f>WORKDAY(Tableau1[[#This Row],[Date prévisionnelle de réception SGMOE]],+INDEX(Tableau4[Délai de validation],MATCH(Tableau1[Code Workflow],Tableau4[Code workflow],0)))</f>
        <v>43357</v>
      </c>
      <c r="N70" s="28"/>
      <c r="O70" s="29">
        <f t="shared" si="5"/>
        <v>1</v>
      </c>
      <c r="P70" s="30" t="s">
        <v>294</v>
      </c>
    </row>
    <row r="71" spans="2:16" hidden="1" outlineLevel="1" x14ac:dyDescent="0.25">
      <c r="B71" s="25">
        <v>43343</v>
      </c>
      <c r="C71" s="45" t="s">
        <v>182</v>
      </c>
      <c r="D71" s="26" t="str">
        <f t="shared" ref="D71:D102" si="9">LEFT(C71,5)</f>
        <v>GIMAT</v>
      </c>
      <c r="E71" s="26" t="str">
        <f t="shared" ref="E71:E102" si="10">MID(C71,13,14)</f>
        <v xml:space="preserve">A1 (PIF 00557 </v>
      </c>
      <c r="F71" s="26" t="str">
        <f t="shared" ref="F71:F102" si="11">LEFT(E71,2)</f>
        <v>A1</v>
      </c>
      <c r="G71" s="27" t="s">
        <v>39</v>
      </c>
      <c r="H71" s="27" t="str">
        <f t="shared" si="3"/>
        <v/>
      </c>
      <c r="I71" s="27" t="s">
        <v>180</v>
      </c>
      <c r="J71" s="27" t="s">
        <v>406</v>
      </c>
      <c r="K71" s="92"/>
      <c r="L71" s="25">
        <f>WORKDAY(Tableau1[[#This Row],[Date de début]],+INDEX(Tableau4[Délai maximum avant étape SGMOE],MATCH(Tableau1[Code Workflow],Tableau4[Code workflow],0)))</f>
        <v>43346</v>
      </c>
      <c r="M71" s="28">
        <f>WORKDAY(Tableau1[[#This Row],[Date prévisionnelle de réception SGMOE]],+INDEX(Tableau4[Délai de validation],MATCH(Tableau1[Code Workflow],Tableau4[Code workflow],0)))</f>
        <v>43356</v>
      </c>
      <c r="N71" s="28"/>
      <c r="O71" s="29">
        <f t="shared" si="5"/>
        <v>1</v>
      </c>
      <c r="P71" s="30" t="s">
        <v>294</v>
      </c>
    </row>
    <row r="72" spans="2:16" hidden="1" outlineLevel="1" x14ac:dyDescent="0.25">
      <c r="B72" s="25">
        <v>43343</v>
      </c>
      <c r="C72" s="45" t="s">
        <v>181</v>
      </c>
      <c r="D72" s="26" t="str">
        <f t="shared" si="9"/>
        <v>GIMAT</v>
      </c>
      <c r="E72" s="26" t="str">
        <f t="shared" si="10"/>
        <v xml:space="preserve">A0 (PIF 00557 </v>
      </c>
      <c r="F72" s="26" t="str">
        <f t="shared" si="11"/>
        <v>A0</v>
      </c>
      <c r="G72" s="27" t="s">
        <v>49</v>
      </c>
      <c r="H72" s="27" t="str">
        <f t="shared" ref="H72:H135" si="12">IF(OR(G72="DAF",G72="FDM",G72="FDC"),1,"")</f>
        <v/>
      </c>
      <c r="I72" s="27" t="s">
        <v>180</v>
      </c>
      <c r="J72" s="27" t="s">
        <v>406</v>
      </c>
      <c r="K72" s="92"/>
      <c r="L72" s="25">
        <f>WORKDAY(Tableau1[[#This Row],[Date de début]],+INDEX(Tableau4[Délai maximum avant étape SGMOE],MATCH(Tableau1[Code Workflow],Tableau4[Code workflow],0)))</f>
        <v>43346</v>
      </c>
      <c r="M72" s="28">
        <f>WORKDAY(Tableau1[[#This Row],[Date prévisionnelle de réception SGMOE]],+INDEX(Tableau4[Délai de validation],MATCH(Tableau1[Code Workflow],Tableau4[Code workflow],0)))</f>
        <v>43356</v>
      </c>
      <c r="N72" s="28"/>
      <c r="O72" s="29">
        <f t="shared" si="5"/>
        <v>1</v>
      </c>
      <c r="P72" s="30" t="s">
        <v>294</v>
      </c>
    </row>
    <row r="73" spans="2:16" hidden="1" outlineLevel="1" x14ac:dyDescent="0.25">
      <c r="B73" s="25">
        <v>43343</v>
      </c>
      <c r="C73" s="45" t="s">
        <v>179</v>
      </c>
      <c r="D73" s="26" t="str">
        <f t="shared" si="9"/>
        <v>GIGCL</v>
      </c>
      <c r="E73" s="26" t="str">
        <f t="shared" si="10"/>
        <v>A0 (PES - REAL</v>
      </c>
      <c r="F73" s="26" t="str">
        <f t="shared" si="11"/>
        <v>A0</v>
      </c>
      <c r="G73" s="27" t="s">
        <v>46</v>
      </c>
      <c r="H73" s="27" t="str">
        <f t="shared" si="12"/>
        <v/>
      </c>
      <c r="I73" s="27" t="s">
        <v>178</v>
      </c>
      <c r="J73" s="27" t="s">
        <v>464</v>
      </c>
      <c r="K73" s="92"/>
      <c r="L73" s="25">
        <f>WORKDAY(Tableau1[[#This Row],[Date de début]],+INDEX(Tableau4[Délai maximum avant étape SGMOE],MATCH(Tableau1[Code Workflow],Tableau4[Code workflow],0)))</f>
        <v>43350</v>
      </c>
      <c r="M73" s="28">
        <f>WORKDAY(Tableau1[[#This Row],[Date prévisionnelle de réception SGMOE]],+INDEX(Tableau4[Délai de validation],MATCH(Tableau1[Code Workflow],Tableau4[Code workflow],0)))</f>
        <v>43355</v>
      </c>
      <c r="N73" s="28"/>
      <c r="O73" s="29">
        <f t="shared" si="5"/>
        <v>1</v>
      </c>
      <c r="P73" s="30" t="s">
        <v>294</v>
      </c>
    </row>
    <row r="74" spans="2:16" hidden="1" outlineLevel="1" x14ac:dyDescent="0.25">
      <c r="B74" s="25">
        <v>43343</v>
      </c>
      <c r="C74" s="45" t="s">
        <v>177</v>
      </c>
      <c r="D74" s="26" t="str">
        <f t="shared" si="9"/>
        <v>GIWSP</v>
      </c>
      <c r="E74" s="26" t="str">
        <f t="shared" si="10"/>
        <v>A2 (R020 / R02</v>
      </c>
      <c r="F74" s="26" t="str">
        <f t="shared" si="11"/>
        <v>A2</v>
      </c>
      <c r="G74" s="27" t="s">
        <v>10</v>
      </c>
      <c r="H74" s="27" t="str">
        <f t="shared" si="12"/>
        <v/>
      </c>
      <c r="I74" s="27" t="s">
        <v>176</v>
      </c>
      <c r="J74" s="27" t="s">
        <v>402</v>
      </c>
      <c r="K74" s="92"/>
      <c r="L74" s="25">
        <f>WORKDAY(Tableau1[[#This Row],[Date de début]],+INDEX(Tableau4[Délai maximum avant étape SGMOE],MATCH(Tableau1[Code Workflow],Tableau4[Code workflow],0)))</f>
        <v>43346</v>
      </c>
      <c r="M74" s="28">
        <f>WORKDAY(Tableau1[[#This Row],[Date prévisionnelle de réception SGMOE]],+INDEX(Tableau4[Délai de validation],MATCH(Tableau1[Code Workflow],Tableau4[Code workflow],0)))</f>
        <v>43356</v>
      </c>
      <c r="N74" s="28"/>
      <c r="O74" s="29">
        <f t="shared" si="5"/>
        <v>1</v>
      </c>
      <c r="P74" s="30" t="s">
        <v>294</v>
      </c>
    </row>
    <row r="75" spans="2:16" hidden="1" outlineLevel="1" x14ac:dyDescent="0.25">
      <c r="B75" s="25">
        <v>43343</v>
      </c>
      <c r="C75" s="45" t="s">
        <v>175</v>
      </c>
      <c r="D75" s="26" t="str">
        <f t="shared" si="9"/>
        <v>GIASS</v>
      </c>
      <c r="E75" s="26" t="str">
        <f t="shared" si="10"/>
        <v>B0 (PES - FOUR</v>
      </c>
      <c r="F75" s="26" t="str">
        <f t="shared" si="11"/>
        <v>B0</v>
      </c>
      <c r="G75" s="27" t="s">
        <v>46</v>
      </c>
      <c r="H75" s="27" t="str">
        <f t="shared" si="12"/>
        <v/>
      </c>
      <c r="I75" s="27" t="s">
        <v>174</v>
      </c>
      <c r="J75" s="27" t="s">
        <v>462</v>
      </c>
      <c r="K75" s="92"/>
      <c r="L75" s="25">
        <f>WORKDAY(Tableau1[[#This Row],[Date de début]],+INDEX(Tableau4[Délai maximum avant étape SGMOE],MATCH(Tableau1[Code Workflow],Tableau4[Code workflow],0)))</f>
        <v>43350</v>
      </c>
      <c r="M75" s="28">
        <f>WORKDAY(Tableau1[[#This Row],[Date prévisionnelle de réception SGMOE]],+INDEX(Tableau4[Délai de validation],MATCH(Tableau1[Code Workflow],Tableau4[Code workflow],0)))</f>
        <v>43355</v>
      </c>
      <c r="N75" s="28"/>
      <c r="O75" s="29">
        <f t="shared" si="5"/>
        <v>1</v>
      </c>
      <c r="P75" s="30" t="s">
        <v>294</v>
      </c>
    </row>
    <row r="76" spans="2:16" hidden="1" outlineLevel="1" x14ac:dyDescent="0.25">
      <c r="B76" s="25">
        <v>43343</v>
      </c>
      <c r="C76" s="45" t="s">
        <v>173</v>
      </c>
      <c r="D76" s="26" t="str">
        <f t="shared" si="9"/>
        <v>GITEC</v>
      </c>
      <c r="E76" s="26" t="str">
        <f t="shared" si="10"/>
        <v>B0 (PES - TOPO</v>
      </c>
      <c r="F76" s="26" t="str">
        <f t="shared" si="11"/>
        <v>B0</v>
      </c>
      <c r="G76" s="27" t="s">
        <v>46</v>
      </c>
      <c r="H76" s="27" t="str">
        <f t="shared" si="12"/>
        <v/>
      </c>
      <c r="I76" s="27" t="s">
        <v>172</v>
      </c>
      <c r="J76" s="27" t="s">
        <v>464</v>
      </c>
      <c r="K76" s="92"/>
      <c r="L76" s="25">
        <f>WORKDAY(Tableau1[[#This Row],[Date de début]],+INDEX(Tableau4[Délai maximum avant étape SGMOE],MATCH(Tableau1[Code Workflow],Tableau4[Code workflow],0)))</f>
        <v>43350</v>
      </c>
      <c r="M76" s="28">
        <f>WORKDAY(Tableau1[[#This Row],[Date prévisionnelle de réception SGMOE]],+INDEX(Tableau4[Délai de validation],MATCH(Tableau1[Code Workflow],Tableau4[Code workflow],0)))</f>
        <v>43355</v>
      </c>
      <c r="N76" s="28"/>
      <c r="O76" s="29">
        <f t="shared" ref="O76:O139" si="13">IF(P76="",0,IF(P76="ok",1,0))</f>
        <v>1</v>
      </c>
      <c r="P76" s="30" t="s">
        <v>294</v>
      </c>
    </row>
    <row r="77" spans="2:16" hidden="1" outlineLevel="1" x14ac:dyDescent="0.25">
      <c r="B77" s="25">
        <v>43343</v>
      </c>
      <c r="C77" s="45" t="s">
        <v>171</v>
      </c>
      <c r="D77" s="26" t="str">
        <f t="shared" si="9"/>
        <v>GISET</v>
      </c>
      <c r="E77" s="26" t="str">
        <f t="shared" si="10"/>
        <v>A1 (BLOC TECHN</v>
      </c>
      <c r="F77" s="26" t="str">
        <f t="shared" si="11"/>
        <v>A1</v>
      </c>
      <c r="G77" s="27" t="s">
        <v>35</v>
      </c>
      <c r="H77" s="27" t="str">
        <f t="shared" si="12"/>
        <v/>
      </c>
      <c r="I77" s="27" t="s">
        <v>169</v>
      </c>
      <c r="J77" s="27" t="s">
        <v>440</v>
      </c>
      <c r="K77" s="92"/>
      <c r="L77" s="25">
        <f>WORKDAY(Tableau1[[#This Row],[Date de début]],+INDEX(Tableau4[Délai maximum avant étape SGMOE],MATCH(Tableau1[Code Workflow],Tableau4[Code workflow],0)))</f>
        <v>43346</v>
      </c>
      <c r="M77" s="28">
        <f>WORKDAY(Tableau1[[#This Row],[Date prévisionnelle de réception SGMOE]],+INDEX(Tableau4[Délai de validation],MATCH(Tableau1[Code Workflow],Tableau4[Code workflow],0)))</f>
        <v>43356</v>
      </c>
      <c r="N77" s="28"/>
      <c r="O77" s="29">
        <f t="shared" si="13"/>
        <v>1</v>
      </c>
      <c r="P77" s="30" t="s">
        <v>294</v>
      </c>
    </row>
    <row r="78" spans="2:16" hidden="1" outlineLevel="1" x14ac:dyDescent="0.25">
      <c r="B78" s="25">
        <v>43343</v>
      </c>
      <c r="C78" s="45" t="s">
        <v>170</v>
      </c>
      <c r="D78" s="26" t="str">
        <f t="shared" si="9"/>
        <v>GISET</v>
      </c>
      <c r="E78" s="26" t="str">
        <f t="shared" si="10"/>
        <v>A1 (BLOC TECHN</v>
      </c>
      <c r="F78" s="26" t="str">
        <f t="shared" si="11"/>
        <v>A1</v>
      </c>
      <c r="G78" s="27" t="s">
        <v>35</v>
      </c>
      <c r="H78" s="27" t="str">
        <f t="shared" si="12"/>
        <v/>
      </c>
      <c r="I78" s="27" t="s">
        <v>169</v>
      </c>
      <c r="J78" s="27" t="s">
        <v>440</v>
      </c>
      <c r="K78" s="92"/>
      <c r="L78" s="25">
        <f>WORKDAY(Tableau1[[#This Row],[Date de début]],+INDEX(Tableau4[Délai maximum avant étape SGMOE],MATCH(Tableau1[Code Workflow],Tableau4[Code workflow],0)))</f>
        <v>43346</v>
      </c>
      <c r="M78" s="28">
        <f>WORKDAY(Tableau1[[#This Row],[Date prévisionnelle de réception SGMOE]],+INDEX(Tableau4[Délai de validation],MATCH(Tableau1[Code Workflow],Tableau4[Code workflow],0)))</f>
        <v>43356</v>
      </c>
      <c r="N78" s="28"/>
      <c r="O78" s="29">
        <f t="shared" si="13"/>
        <v>1</v>
      </c>
      <c r="P78" s="30" t="s">
        <v>294</v>
      </c>
    </row>
    <row r="79" spans="2:16" hidden="1" outlineLevel="1" x14ac:dyDescent="0.25">
      <c r="B79" s="25">
        <v>43343</v>
      </c>
      <c r="C79" s="45" t="s">
        <v>168</v>
      </c>
      <c r="D79" s="26" t="str">
        <f t="shared" si="9"/>
        <v>GISET</v>
      </c>
      <c r="E79" s="26" t="str">
        <f t="shared" si="10"/>
        <v>A0 (BLOC TECHN</v>
      </c>
      <c r="F79" s="26" t="str">
        <f t="shared" si="11"/>
        <v>A0</v>
      </c>
      <c r="G79" s="27" t="s">
        <v>26</v>
      </c>
      <c r="H79" s="27" t="str">
        <f t="shared" si="12"/>
        <v/>
      </c>
      <c r="I79" s="27" t="s">
        <v>167</v>
      </c>
      <c r="J79" s="27" t="s">
        <v>440</v>
      </c>
      <c r="K79" s="92"/>
      <c r="L79" s="25">
        <f>WORKDAY(Tableau1[[#This Row],[Date de début]],+INDEX(Tableau4[Délai maximum avant étape SGMOE],MATCH(Tableau1[Code Workflow],Tableau4[Code workflow],0)))</f>
        <v>43346</v>
      </c>
      <c r="M79" s="28">
        <f>WORKDAY(Tableau1[[#This Row],[Date prévisionnelle de réception SGMOE]],+INDEX(Tableau4[Délai de validation],MATCH(Tableau1[Code Workflow],Tableau4[Code workflow],0)))</f>
        <v>43356</v>
      </c>
      <c r="N79" s="28"/>
      <c r="O79" s="29">
        <f t="shared" si="13"/>
        <v>1</v>
      </c>
      <c r="P79" s="30" t="s">
        <v>294</v>
      </c>
    </row>
    <row r="80" spans="2:16" hidden="1" outlineLevel="1" x14ac:dyDescent="0.25">
      <c r="B80" s="25">
        <v>43343</v>
      </c>
      <c r="C80" s="45" t="s">
        <v>166</v>
      </c>
      <c r="D80" s="26" t="str">
        <f t="shared" si="9"/>
        <v>GISET</v>
      </c>
      <c r="E80" s="26" t="str">
        <f t="shared" si="10"/>
        <v>A0 (OHR 21402)</v>
      </c>
      <c r="F80" s="26" t="str">
        <f t="shared" si="11"/>
        <v>A0</v>
      </c>
      <c r="G80" s="27" t="s">
        <v>26</v>
      </c>
      <c r="H80" s="27" t="str">
        <f t="shared" si="12"/>
        <v/>
      </c>
      <c r="I80" s="27" t="s">
        <v>165</v>
      </c>
      <c r="J80" s="27" t="s">
        <v>435</v>
      </c>
      <c r="K80" s="92"/>
      <c r="L80" s="25">
        <f>WORKDAY(Tableau1[[#This Row],[Date de début]],+INDEX(Tableau4[Délai maximum avant étape SGMOE],MATCH(Tableau1[Code Workflow],Tableau4[Code workflow],0)))</f>
        <v>43346</v>
      </c>
      <c r="M80" s="28">
        <f>WORKDAY(Tableau1[[#This Row],[Date prévisionnelle de réception SGMOE]],+INDEX(Tableau4[Délai de validation],MATCH(Tableau1[Code Workflow],Tableau4[Code workflow],0)))</f>
        <v>43356</v>
      </c>
      <c r="N80" s="28"/>
      <c r="O80" s="29">
        <f t="shared" si="13"/>
        <v>1</v>
      </c>
      <c r="P80" s="30" t="s">
        <v>294</v>
      </c>
    </row>
    <row r="81" spans="2:16" hidden="1" outlineLevel="1" x14ac:dyDescent="0.25">
      <c r="B81" s="25">
        <v>43343</v>
      </c>
      <c r="C81" s="45" t="s">
        <v>164</v>
      </c>
      <c r="D81" s="26" t="str">
        <f t="shared" si="9"/>
        <v>GISET</v>
      </c>
      <c r="E81" s="26" t="str">
        <f t="shared" si="10"/>
        <v>A1 (OHA 00548)</v>
      </c>
      <c r="F81" s="26" t="str">
        <f t="shared" si="11"/>
        <v>A1</v>
      </c>
      <c r="G81" s="27" t="s">
        <v>26</v>
      </c>
      <c r="H81" s="27" t="str">
        <f t="shared" si="12"/>
        <v/>
      </c>
      <c r="I81" s="27" t="s">
        <v>163</v>
      </c>
      <c r="J81" s="27" t="s">
        <v>435</v>
      </c>
      <c r="K81" s="92"/>
      <c r="L81" s="25">
        <f>WORKDAY(Tableau1[[#This Row],[Date de début]],+INDEX(Tableau4[Délai maximum avant étape SGMOE],MATCH(Tableau1[Code Workflow],Tableau4[Code workflow],0)))</f>
        <v>43346</v>
      </c>
      <c r="M81" s="28">
        <f>WORKDAY(Tableau1[[#This Row],[Date prévisionnelle de réception SGMOE]],+INDEX(Tableau4[Délai de validation],MATCH(Tableau1[Code Workflow],Tableau4[Code workflow],0)))</f>
        <v>43356</v>
      </c>
      <c r="N81" s="28"/>
      <c r="O81" s="29">
        <f t="shared" si="13"/>
        <v>1</v>
      </c>
      <c r="P81" s="30" t="s">
        <v>294</v>
      </c>
    </row>
    <row r="82" spans="2:16" hidden="1" outlineLevel="1" x14ac:dyDescent="0.25">
      <c r="B82" s="25">
        <v>43343</v>
      </c>
      <c r="C82" s="45" t="s">
        <v>162</v>
      </c>
      <c r="D82" s="26" t="str">
        <f t="shared" si="9"/>
        <v>GISET</v>
      </c>
      <c r="E82" s="26" t="str">
        <f t="shared" si="10"/>
        <v>A1 (OHA 00634)</v>
      </c>
      <c r="F82" s="26" t="str">
        <f t="shared" si="11"/>
        <v>A1</v>
      </c>
      <c r="G82" s="27" t="s">
        <v>26</v>
      </c>
      <c r="H82" s="27" t="str">
        <f t="shared" si="12"/>
        <v/>
      </c>
      <c r="I82" s="27" t="s">
        <v>161</v>
      </c>
      <c r="J82" s="27" t="s">
        <v>435</v>
      </c>
      <c r="K82" s="92"/>
      <c r="L82" s="25">
        <f>WORKDAY(Tableau1[[#This Row],[Date de début]],+INDEX(Tableau4[Délai maximum avant étape SGMOE],MATCH(Tableau1[Code Workflow],Tableau4[Code workflow],0)))</f>
        <v>43346</v>
      </c>
      <c r="M82" s="28">
        <f>WORKDAY(Tableau1[[#This Row],[Date prévisionnelle de réception SGMOE]],+INDEX(Tableau4[Délai de validation],MATCH(Tableau1[Code Workflow],Tableau4[Code workflow],0)))</f>
        <v>43356</v>
      </c>
      <c r="N82" s="28"/>
      <c r="O82" s="29">
        <f t="shared" si="13"/>
        <v>1</v>
      </c>
      <c r="P82" s="30" t="s">
        <v>294</v>
      </c>
    </row>
    <row r="83" spans="2:16" hidden="1" outlineLevel="1" x14ac:dyDescent="0.25">
      <c r="B83" s="25">
        <v>43343</v>
      </c>
      <c r="C83" s="45" t="s">
        <v>160</v>
      </c>
      <c r="D83" s="26" t="str">
        <f t="shared" si="9"/>
        <v>GISET</v>
      </c>
      <c r="E83" s="26" t="str">
        <f t="shared" si="10"/>
        <v>A1 (OTS E0217)</v>
      </c>
      <c r="F83" s="26" t="str">
        <f t="shared" si="11"/>
        <v>A1</v>
      </c>
      <c r="G83" s="27" t="s">
        <v>26</v>
      </c>
      <c r="H83" s="27" t="str">
        <f t="shared" si="12"/>
        <v/>
      </c>
      <c r="I83" s="27" t="s">
        <v>159</v>
      </c>
      <c r="J83" s="27" t="s">
        <v>435</v>
      </c>
      <c r="K83" s="92"/>
      <c r="L83" s="25">
        <f>WORKDAY(Tableau1[[#This Row],[Date de début]],+INDEX(Tableau4[Délai maximum avant étape SGMOE],MATCH(Tableau1[Code Workflow],Tableau4[Code workflow],0)))</f>
        <v>43346</v>
      </c>
      <c r="M83" s="28">
        <f>WORKDAY(Tableau1[[#This Row],[Date prévisionnelle de réception SGMOE]],+INDEX(Tableau4[Délai de validation],MATCH(Tableau1[Code Workflow],Tableau4[Code workflow],0)))</f>
        <v>43356</v>
      </c>
      <c r="N83" s="28"/>
      <c r="O83" s="29">
        <f t="shared" si="13"/>
        <v>1</v>
      </c>
      <c r="P83" s="30" t="s">
        <v>294</v>
      </c>
    </row>
    <row r="84" spans="2:16" hidden="1" outlineLevel="1" x14ac:dyDescent="0.25">
      <c r="B84" s="25">
        <v>43343</v>
      </c>
      <c r="C84" s="45" t="s">
        <v>158</v>
      </c>
      <c r="D84" s="26" t="str">
        <f t="shared" si="9"/>
        <v>GISET</v>
      </c>
      <c r="E84" s="26" t="str">
        <f t="shared" si="10"/>
        <v xml:space="preserve">A1 (OHA 00559 </v>
      </c>
      <c r="F84" s="26" t="str">
        <f t="shared" si="11"/>
        <v>A1</v>
      </c>
      <c r="G84" s="27" t="s">
        <v>26</v>
      </c>
      <c r="H84" s="27" t="str">
        <f t="shared" si="12"/>
        <v/>
      </c>
      <c r="I84" s="27" t="s">
        <v>157</v>
      </c>
      <c r="J84" s="27" t="s">
        <v>435</v>
      </c>
      <c r="K84" s="92"/>
      <c r="L84" s="25">
        <f>WORKDAY(Tableau1[[#This Row],[Date de début]],+INDEX(Tableau4[Délai maximum avant étape SGMOE],MATCH(Tableau1[Code Workflow],Tableau4[Code workflow],0)))</f>
        <v>43346</v>
      </c>
      <c r="M84" s="28">
        <f>WORKDAY(Tableau1[[#This Row],[Date prévisionnelle de réception SGMOE]],+INDEX(Tableau4[Délai de validation],MATCH(Tableau1[Code Workflow],Tableau4[Code workflow],0)))</f>
        <v>43356</v>
      </c>
      <c r="N84" s="28"/>
      <c r="O84" s="29">
        <f t="shared" si="13"/>
        <v>1</v>
      </c>
      <c r="P84" s="30" t="s">
        <v>294</v>
      </c>
    </row>
    <row r="85" spans="2:16" hidden="1" outlineLevel="1" x14ac:dyDescent="0.25">
      <c r="B85" s="25">
        <v>43343</v>
      </c>
      <c r="C85" s="45" t="s">
        <v>156</v>
      </c>
      <c r="D85" s="26" t="str">
        <f t="shared" si="9"/>
        <v>GISET</v>
      </c>
      <c r="E85" s="26" t="str">
        <f t="shared" si="10"/>
        <v>A1 (PPFR 11822</v>
      </c>
      <c r="F85" s="26" t="str">
        <f t="shared" si="11"/>
        <v>A1</v>
      </c>
      <c r="G85" s="27" t="s">
        <v>26</v>
      </c>
      <c r="H85" s="27" t="str">
        <f t="shared" si="12"/>
        <v/>
      </c>
      <c r="I85" s="27" t="s">
        <v>155</v>
      </c>
      <c r="J85" s="27" t="s">
        <v>440</v>
      </c>
      <c r="K85" s="92"/>
      <c r="L85" s="25">
        <f>WORKDAY(Tableau1[[#This Row],[Date de début]],+INDEX(Tableau4[Délai maximum avant étape SGMOE],MATCH(Tableau1[Code Workflow],Tableau4[Code workflow],0)))</f>
        <v>43346</v>
      </c>
      <c r="M85" s="28">
        <f>WORKDAY(Tableau1[[#This Row],[Date prévisionnelle de réception SGMOE]],+INDEX(Tableau4[Délai de validation],MATCH(Tableau1[Code Workflow],Tableau4[Code workflow],0)))</f>
        <v>43356</v>
      </c>
      <c r="N85" s="28"/>
      <c r="O85" s="29">
        <f t="shared" si="13"/>
        <v>1</v>
      </c>
      <c r="P85" s="30" t="s">
        <v>294</v>
      </c>
    </row>
    <row r="86" spans="2:16" hidden="1" outlineLevel="1" x14ac:dyDescent="0.25">
      <c r="B86" s="25">
        <v>43343</v>
      </c>
      <c r="C86" s="45" t="s">
        <v>154</v>
      </c>
      <c r="D86" s="26" t="str">
        <f t="shared" si="9"/>
        <v>GISET</v>
      </c>
      <c r="E86" s="26" t="str">
        <f t="shared" si="10"/>
        <v>A1 (PPFR 11821</v>
      </c>
      <c r="F86" s="26" t="str">
        <f t="shared" si="11"/>
        <v>A1</v>
      </c>
      <c r="G86" s="27" t="s">
        <v>26</v>
      </c>
      <c r="H86" s="27" t="str">
        <f t="shared" si="12"/>
        <v/>
      </c>
      <c r="I86" s="27" t="s">
        <v>153</v>
      </c>
      <c r="J86" s="27" t="s">
        <v>440</v>
      </c>
      <c r="K86" s="92"/>
      <c r="L86" s="25">
        <f>WORKDAY(Tableau1[[#This Row],[Date de début]],+INDEX(Tableau4[Délai maximum avant étape SGMOE],MATCH(Tableau1[Code Workflow],Tableau4[Code workflow],0)))</f>
        <v>43346</v>
      </c>
      <c r="M86" s="28">
        <f>WORKDAY(Tableau1[[#This Row],[Date prévisionnelle de réception SGMOE]],+INDEX(Tableau4[Délai de validation],MATCH(Tableau1[Code Workflow],Tableau4[Code workflow],0)))</f>
        <v>43356</v>
      </c>
      <c r="N86" s="28"/>
      <c r="O86" s="29">
        <f t="shared" si="13"/>
        <v>1</v>
      </c>
      <c r="P86" s="30" t="s">
        <v>294</v>
      </c>
    </row>
    <row r="87" spans="2:16" hidden="1" outlineLevel="1" x14ac:dyDescent="0.25">
      <c r="B87" s="25">
        <v>43346</v>
      </c>
      <c r="C87" s="45" t="s">
        <v>152</v>
      </c>
      <c r="D87" s="26" t="str">
        <f t="shared" si="9"/>
        <v>GCMUL</v>
      </c>
      <c r="E87" s="26" t="str">
        <f t="shared" si="10"/>
        <v>A0 (FDM - MODI</v>
      </c>
      <c r="F87" s="26" t="str">
        <f t="shared" si="11"/>
        <v>A0</v>
      </c>
      <c r="G87" s="27" t="s">
        <v>19</v>
      </c>
      <c r="H87" s="27">
        <f t="shared" si="12"/>
        <v>1</v>
      </c>
      <c r="I87" s="27" t="s">
        <v>151</v>
      </c>
      <c r="J87" s="27" t="s">
        <v>426</v>
      </c>
      <c r="K87" s="92"/>
      <c r="L87" s="25">
        <f>WORKDAY(Tableau1[[#This Row],[Date de début]],+INDEX(Tableau4[Délai maximum avant étape SGMOE],MATCH(Tableau1[Code Workflow],Tableau4[Code workflow],0)))</f>
        <v>43354</v>
      </c>
      <c r="M87" s="28">
        <f>WORKDAY(Tableau1[[#This Row],[Date prévisionnelle de réception SGMOE]],+INDEX(Tableau4[Délai de validation],MATCH(Tableau1[Code Workflow],Tableau4[Code workflow],0)))</f>
        <v>43361</v>
      </c>
      <c r="N87" s="28"/>
      <c r="O87" s="29">
        <f t="shared" si="13"/>
        <v>1</v>
      </c>
      <c r="P87" s="30" t="s">
        <v>294</v>
      </c>
    </row>
    <row r="88" spans="2:16" hidden="1" outlineLevel="1" x14ac:dyDescent="0.25">
      <c r="B88" s="25">
        <v>43346</v>
      </c>
      <c r="C88" s="45" t="s">
        <v>150</v>
      </c>
      <c r="D88" s="26" t="str">
        <f t="shared" si="9"/>
        <v>GCSAE</v>
      </c>
      <c r="E88" s="26" t="str">
        <f t="shared" si="10"/>
        <v>B0 (PES - SAER</v>
      </c>
      <c r="F88" s="26" t="str">
        <f t="shared" si="11"/>
        <v>B0</v>
      </c>
      <c r="G88" s="27" t="s">
        <v>46</v>
      </c>
      <c r="H88" s="27" t="str">
        <f t="shared" si="12"/>
        <v/>
      </c>
      <c r="I88" s="27" t="s">
        <v>149</v>
      </c>
      <c r="J88" s="27" t="s">
        <v>472</v>
      </c>
      <c r="K88" s="92"/>
      <c r="L88" s="25">
        <f>WORKDAY(Tableau1[[#This Row],[Date de début]],+INDEX(Tableau4[Délai maximum avant étape SGMOE],MATCH(Tableau1[Code Workflow],Tableau4[Code workflow],0)))</f>
        <v>43349</v>
      </c>
      <c r="M88" s="28">
        <f>WORKDAY(Tableau1[[#This Row],[Date prévisionnelle de réception SGMOE]],+INDEX(Tableau4[Délai de validation],MATCH(Tableau1[Code Workflow],Tableau4[Code workflow],0)))</f>
        <v>43353</v>
      </c>
      <c r="N88" s="28"/>
      <c r="O88" s="29">
        <f t="shared" si="13"/>
        <v>1</v>
      </c>
      <c r="P88" s="30" t="s">
        <v>294</v>
      </c>
    </row>
    <row r="89" spans="2:16" hidden="1" outlineLevel="1" x14ac:dyDescent="0.25">
      <c r="B89" s="25">
        <v>43346</v>
      </c>
      <c r="C89" s="45" t="s">
        <v>148</v>
      </c>
      <c r="D89" s="26" t="str">
        <f t="shared" si="9"/>
        <v>GCSAE</v>
      </c>
      <c r="E89" s="26" t="str">
        <f t="shared" si="10"/>
        <v>A0 (PES - POSE</v>
      </c>
      <c r="F89" s="26" t="str">
        <f t="shared" si="11"/>
        <v>A0</v>
      </c>
      <c r="G89" s="27" t="s">
        <v>46</v>
      </c>
      <c r="H89" s="27" t="str">
        <f t="shared" si="12"/>
        <v/>
      </c>
      <c r="I89" s="27" t="s">
        <v>147</v>
      </c>
      <c r="J89" s="27" t="s">
        <v>462</v>
      </c>
      <c r="K89" s="92"/>
      <c r="L89" s="25">
        <f>WORKDAY(Tableau1[[#This Row],[Date de début]],+INDEX(Tableau4[Délai maximum avant étape SGMOE],MATCH(Tableau1[Code Workflow],Tableau4[Code workflow],0)))</f>
        <v>43353</v>
      </c>
      <c r="M89" s="28">
        <f>WORKDAY(Tableau1[[#This Row],[Date prévisionnelle de réception SGMOE]],+INDEX(Tableau4[Délai de validation],MATCH(Tableau1[Code Workflow],Tableau4[Code workflow],0)))</f>
        <v>43356</v>
      </c>
      <c r="N89" s="28"/>
      <c r="O89" s="29">
        <f t="shared" si="13"/>
        <v>1</v>
      </c>
      <c r="P89" s="30" t="s">
        <v>294</v>
      </c>
    </row>
    <row r="90" spans="2:16" hidden="1" outlineLevel="1" x14ac:dyDescent="0.25">
      <c r="B90" s="25">
        <v>43346</v>
      </c>
      <c r="C90" s="45" t="s">
        <v>146</v>
      </c>
      <c r="D90" s="26" t="str">
        <f t="shared" si="9"/>
        <v>GIGCL</v>
      </c>
      <c r="E90" s="26" t="str">
        <f t="shared" si="10"/>
        <v>A0 (PES - REAL</v>
      </c>
      <c r="F90" s="26" t="str">
        <f t="shared" si="11"/>
        <v>A0</v>
      </c>
      <c r="G90" s="27" t="s">
        <v>46</v>
      </c>
      <c r="H90" s="27" t="str">
        <f t="shared" si="12"/>
        <v/>
      </c>
      <c r="I90" s="27" t="s">
        <v>145</v>
      </c>
      <c r="J90" s="27" t="s">
        <v>464</v>
      </c>
      <c r="K90" s="92"/>
      <c r="L90" s="25">
        <f>WORKDAY(Tableau1[[#This Row],[Date de début]],+INDEX(Tableau4[Délai maximum avant étape SGMOE],MATCH(Tableau1[Code Workflow],Tableau4[Code workflow],0)))</f>
        <v>43353</v>
      </c>
      <c r="M90" s="28">
        <f>WORKDAY(Tableau1[[#This Row],[Date prévisionnelle de réception SGMOE]],+INDEX(Tableau4[Délai de validation],MATCH(Tableau1[Code Workflow],Tableau4[Code workflow],0)))</f>
        <v>43356</v>
      </c>
      <c r="N90" s="28"/>
      <c r="O90" s="29">
        <f t="shared" si="13"/>
        <v>1</v>
      </c>
      <c r="P90" s="30" t="s">
        <v>294</v>
      </c>
    </row>
    <row r="91" spans="2:16" ht="30" hidden="1" outlineLevel="1" x14ac:dyDescent="0.25">
      <c r="B91" s="25">
        <v>43346</v>
      </c>
      <c r="C91" s="45" t="s">
        <v>144</v>
      </c>
      <c r="D91" s="26" t="str">
        <f t="shared" si="9"/>
        <v>GIEXT</v>
      </c>
      <c r="E91" s="26" t="str">
        <f t="shared" si="10"/>
        <v>B0 (PPSPS CONS</v>
      </c>
      <c r="F91" s="26" t="str">
        <f t="shared" si="11"/>
        <v>B0</v>
      </c>
      <c r="G91" s="27" t="s">
        <v>111</v>
      </c>
      <c r="H91" s="27" t="str">
        <f t="shared" si="12"/>
        <v/>
      </c>
      <c r="I91" s="27" t="s">
        <v>143</v>
      </c>
      <c r="J91" s="27" t="s">
        <v>470</v>
      </c>
      <c r="K91" s="92"/>
      <c r="L91" s="25">
        <f>WORKDAY(Tableau1[[#This Row],[Date de début]],+INDEX(Tableau4[Délai maximum avant étape SGMOE],MATCH(Tableau1[Code Workflow],Tableau4[Code workflow],0)))</f>
        <v>43347</v>
      </c>
      <c r="M91" s="28">
        <f>WORKDAY(Tableau1[[#This Row],[Date prévisionnelle de réception SGMOE]],+INDEX(Tableau4[Délai de validation],MATCH(Tableau1[Code Workflow],Tableau4[Code workflow],0)))</f>
        <v>43350</v>
      </c>
      <c r="N91" s="28"/>
      <c r="O91" s="29">
        <f t="shared" si="13"/>
        <v>1</v>
      </c>
      <c r="P91" s="30" t="s">
        <v>294</v>
      </c>
    </row>
    <row r="92" spans="2:16" ht="30" hidden="1" outlineLevel="1" x14ac:dyDescent="0.25">
      <c r="B92" s="25">
        <v>43346</v>
      </c>
      <c r="C92" s="45" t="s">
        <v>130</v>
      </c>
      <c r="D92" s="26" t="str">
        <f t="shared" si="9"/>
        <v>GITER</v>
      </c>
      <c r="E92" s="26" t="str">
        <f t="shared" si="10"/>
        <v>B0 (DAF - TOUT</v>
      </c>
      <c r="F92" s="26" t="str">
        <f t="shared" si="11"/>
        <v>B0</v>
      </c>
      <c r="G92" s="27" t="s">
        <v>1</v>
      </c>
      <c r="H92" s="27">
        <f t="shared" si="12"/>
        <v>1</v>
      </c>
      <c r="I92" s="27" t="s">
        <v>142</v>
      </c>
      <c r="J92" s="27" t="s">
        <v>453</v>
      </c>
      <c r="K92" s="92"/>
      <c r="L92" s="25">
        <f>WORKDAY(Tableau1[[#This Row],[Date de début]],+INDEX(Tableau4[Délai maximum avant étape SGMOE],MATCH(Tableau1[Code Workflow],Tableau4[Code workflow],0)))</f>
        <v>43350</v>
      </c>
      <c r="M92" s="28">
        <f>WORKDAY(Tableau1[[#This Row],[Date prévisionnelle de réception SGMOE]],+INDEX(Tableau4[Délai de validation],MATCH(Tableau1[Code Workflow],Tableau4[Code workflow],0)))</f>
        <v>43357</v>
      </c>
      <c r="N92" s="28"/>
      <c r="O92" s="29">
        <f t="shared" si="13"/>
        <v>1</v>
      </c>
      <c r="P92" s="30" t="s">
        <v>294</v>
      </c>
    </row>
    <row r="93" spans="2:16" hidden="1" outlineLevel="1" x14ac:dyDescent="0.25">
      <c r="B93" s="25">
        <v>43346</v>
      </c>
      <c r="C93" s="45" t="s">
        <v>141</v>
      </c>
      <c r="D93" s="26" t="str">
        <f t="shared" si="9"/>
        <v>GIGCL</v>
      </c>
      <c r="E93" s="26" t="str">
        <f t="shared" si="10"/>
        <v>A0 (DAF - ECAR</v>
      </c>
      <c r="F93" s="26" t="str">
        <f t="shared" si="11"/>
        <v>A0</v>
      </c>
      <c r="G93" s="27" t="s">
        <v>1</v>
      </c>
      <c r="H93" s="27">
        <f t="shared" si="12"/>
        <v>1</v>
      </c>
      <c r="I93" s="27" t="s">
        <v>140</v>
      </c>
      <c r="J93" s="27" t="s">
        <v>455</v>
      </c>
      <c r="K93" s="92"/>
      <c r="L93" s="25">
        <f>WORKDAY(Tableau1[[#This Row],[Date de début]],+INDEX(Tableau4[Délai maximum avant étape SGMOE],MATCH(Tableau1[Code Workflow],Tableau4[Code workflow],0)))</f>
        <v>43350</v>
      </c>
      <c r="M93" s="28">
        <f>WORKDAY(Tableau1[[#This Row],[Date prévisionnelle de réception SGMOE]],+INDEX(Tableau4[Délai de validation],MATCH(Tableau1[Code Workflow],Tableau4[Code workflow],0)))</f>
        <v>43357</v>
      </c>
      <c r="N93" s="28"/>
      <c r="O93" s="29">
        <f t="shared" si="13"/>
        <v>1</v>
      </c>
      <c r="P93" s="30" t="s">
        <v>294</v>
      </c>
    </row>
    <row r="94" spans="2:16" hidden="1" outlineLevel="1" x14ac:dyDescent="0.25">
      <c r="B94" s="25">
        <v>43346</v>
      </c>
      <c r="C94" s="45" t="s">
        <v>139</v>
      </c>
      <c r="D94" s="26" t="str">
        <f t="shared" si="9"/>
        <v>GIDCB</v>
      </c>
      <c r="E94" s="26" t="str">
        <f t="shared" si="10"/>
        <v xml:space="preserve">A1 (PIF 00529 </v>
      </c>
      <c r="F94" s="26" t="str">
        <f t="shared" si="11"/>
        <v>A1</v>
      </c>
      <c r="G94" s="27" t="s">
        <v>61</v>
      </c>
      <c r="H94" s="27" t="str">
        <f t="shared" si="12"/>
        <v/>
      </c>
      <c r="I94" s="27" t="s">
        <v>136</v>
      </c>
      <c r="J94" s="27" t="s">
        <v>406</v>
      </c>
      <c r="K94" s="92"/>
      <c r="L94" s="25">
        <f>WORKDAY(Tableau1[[#This Row],[Date de début]],+INDEX(Tableau4[Délai maximum avant étape SGMOE],MATCH(Tableau1[Code Workflow],Tableau4[Code workflow],0)))</f>
        <v>43347</v>
      </c>
      <c r="M94" s="28">
        <f>WORKDAY(Tableau1[[#This Row],[Date prévisionnelle de réception SGMOE]],+INDEX(Tableau4[Délai de validation],MATCH(Tableau1[Code Workflow],Tableau4[Code workflow],0)))</f>
        <v>43357</v>
      </c>
      <c r="N94" s="28"/>
      <c r="O94" s="29">
        <f t="shared" si="13"/>
        <v>1</v>
      </c>
      <c r="P94" s="30" t="s">
        <v>294</v>
      </c>
    </row>
    <row r="95" spans="2:16" hidden="1" outlineLevel="1" x14ac:dyDescent="0.25">
      <c r="B95" s="25">
        <v>43346</v>
      </c>
      <c r="C95" s="45" t="s">
        <v>138</v>
      </c>
      <c r="D95" s="26" t="str">
        <f t="shared" si="9"/>
        <v>GIDCB</v>
      </c>
      <c r="E95" s="26" t="str">
        <f t="shared" si="10"/>
        <v xml:space="preserve">A1 (PIF 00529 </v>
      </c>
      <c r="F95" s="26" t="str">
        <f t="shared" si="11"/>
        <v>A1</v>
      </c>
      <c r="G95" s="27" t="s">
        <v>137</v>
      </c>
      <c r="H95" s="27" t="str">
        <f t="shared" si="12"/>
        <v/>
      </c>
      <c r="I95" s="27" t="s">
        <v>136</v>
      </c>
      <c r="J95" s="27" t="s">
        <v>406</v>
      </c>
      <c r="K95" s="92"/>
      <c r="L95" s="25">
        <f>WORKDAY(Tableau1[[#This Row],[Date de début]],+INDEX(Tableau4[Délai maximum avant étape SGMOE],MATCH(Tableau1[Code Workflow],Tableau4[Code workflow],0)))</f>
        <v>43347</v>
      </c>
      <c r="M95" s="28">
        <f>WORKDAY(Tableau1[[#This Row],[Date prévisionnelle de réception SGMOE]],+INDEX(Tableau4[Délai de validation],MATCH(Tableau1[Code Workflow],Tableau4[Code workflow],0)))</f>
        <v>43357</v>
      </c>
      <c r="N95" s="28"/>
      <c r="O95" s="29">
        <f t="shared" si="13"/>
        <v>1</v>
      </c>
      <c r="P95" s="30" t="s">
        <v>294</v>
      </c>
    </row>
    <row r="96" spans="2:16" hidden="1" outlineLevel="1" x14ac:dyDescent="0.25">
      <c r="B96" s="25">
        <v>43347</v>
      </c>
      <c r="C96" s="45" t="s">
        <v>135</v>
      </c>
      <c r="D96" s="26" t="str">
        <f t="shared" si="9"/>
        <v>GIMAT</v>
      </c>
      <c r="E96" s="26" t="str">
        <f t="shared" si="10"/>
        <v xml:space="preserve">A1 (PIF 00557 </v>
      </c>
      <c r="F96" s="26" t="str">
        <f t="shared" si="11"/>
        <v>A1</v>
      </c>
      <c r="G96" s="27" t="s">
        <v>13</v>
      </c>
      <c r="H96" s="27" t="str">
        <f t="shared" si="12"/>
        <v/>
      </c>
      <c r="I96" s="27" t="s">
        <v>131</v>
      </c>
      <c r="J96" s="27" t="s">
        <v>406</v>
      </c>
      <c r="K96" s="92"/>
      <c r="L96" s="25">
        <f>WORKDAY(Tableau1[[#This Row],[Date de début]],+INDEX(Tableau4[Délai maximum avant étape SGMOE],MATCH(Tableau1[Code Workflow],Tableau4[Code workflow],0)))</f>
        <v>43348</v>
      </c>
      <c r="M96" s="28">
        <f>WORKDAY(Tableau1[[#This Row],[Date prévisionnelle de réception SGMOE]],+INDEX(Tableau4[Délai de validation],MATCH(Tableau1[Code Workflow],Tableau4[Code workflow],0)))</f>
        <v>43360</v>
      </c>
      <c r="N96" s="28"/>
      <c r="O96" s="29">
        <f t="shared" si="13"/>
        <v>1</v>
      </c>
      <c r="P96" s="30" t="s">
        <v>294</v>
      </c>
    </row>
    <row r="97" spans="2:16" hidden="1" outlineLevel="1" x14ac:dyDescent="0.25">
      <c r="B97" s="25">
        <v>43347</v>
      </c>
      <c r="C97" s="45" t="s">
        <v>134</v>
      </c>
      <c r="D97" s="26" t="str">
        <f t="shared" si="9"/>
        <v>GIMAT</v>
      </c>
      <c r="E97" s="26" t="str">
        <f t="shared" si="10"/>
        <v xml:space="preserve">A1 (PIF 00557 </v>
      </c>
      <c r="F97" s="26" t="str">
        <f t="shared" si="11"/>
        <v>A1</v>
      </c>
      <c r="G97" s="27" t="s">
        <v>61</v>
      </c>
      <c r="H97" s="27" t="str">
        <f t="shared" si="12"/>
        <v/>
      </c>
      <c r="I97" s="27" t="s">
        <v>131</v>
      </c>
      <c r="J97" s="27" t="s">
        <v>406</v>
      </c>
      <c r="K97" s="92"/>
      <c r="L97" s="25">
        <f>WORKDAY(Tableau1[[#This Row],[Date de début]],+INDEX(Tableau4[Délai maximum avant étape SGMOE],MATCH(Tableau1[Code Workflow],Tableau4[Code workflow],0)))</f>
        <v>43348</v>
      </c>
      <c r="M97" s="28">
        <f>WORKDAY(Tableau1[[#This Row],[Date prévisionnelle de réception SGMOE]],+INDEX(Tableau4[Délai de validation],MATCH(Tableau1[Code Workflow],Tableau4[Code workflow],0)))</f>
        <v>43360</v>
      </c>
      <c r="N97" s="28"/>
      <c r="O97" s="29">
        <f t="shared" si="13"/>
        <v>1</v>
      </c>
      <c r="P97" s="30" t="s">
        <v>294</v>
      </c>
    </row>
    <row r="98" spans="2:16" hidden="1" outlineLevel="1" x14ac:dyDescent="0.25">
      <c r="B98" s="25">
        <v>43347</v>
      </c>
      <c r="C98" s="45" t="s">
        <v>133</v>
      </c>
      <c r="D98" s="26" t="str">
        <f t="shared" si="9"/>
        <v>GIMAT</v>
      </c>
      <c r="E98" s="26" t="str">
        <f t="shared" si="10"/>
        <v xml:space="preserve">A0 (PIF 00557 </v>
      </c>
      <c r="F98" s="26" t="str">
        <f t="shared" si="11"/>
        <v>A0</v>
      </c>
      <c r="G98" s="27" t="s">
        <v>61</v>
      </c>
      <c r="H98" s="27" t="str">
        <f t="shared" si="12"/>
        <v/>
      </c>
      <c r="I98" s="27" t="s">
        <v>131</v>
      </c>
      <c r="J98" s="27" t="s">
        <v>406</v>
      </c>
      <c r="K98" s="92"/>
      <c r="L98" s="25">
        <f>WORKDAY(Tableau1[[#This Row],[Date de début]],+INDEX(Tableau4[Délai maximum avant étape SGMOE],MATCH(Tableau1[Code Workflow],Tableau4[Code workflow],0)))</f>
        <v>43348</v>
      </c>
      <c r="M98" s="28">
        <f>WORKDAY(Tableau1[[#This Row],[Date prévisionnelle de réception SGMOE]],+INDEX(Tableau4[Délai de validation],MATCH(Tableau1[Code Workflow],Tableau4[Code workflow],0)))</f>
        <v>43360</v>
      </c>
      <c r="N98" s="28"/>
      <c r="O98" s="29">
        <f t="shared" si="13"/>
        <v>1</v>
      </c>
      <c r="P98" s="30" t="s">
        <v>294</v>
      </c>
    </row>
    <row r="99" spans="2:16" hidden="1" outlineLevel="1" x14ac:dyDescent="0.25">
      <c r="B99" s="25">
        <v>43347</v>
      </c>
      <c r="C99" s="45" t="s">
        <v>132</v>
      </c>
      <c r="D99" s="26" t="str">
        <f t="shared" si="9"/>
        <v>GIMAT</v>
      </c>
      <c r="E99" s="26" t="str">
        <f t="shared" si="10"/>
        <v xml:space="preserve">A0 (PIF 00557 </v>
      </c>
      <c r="F99" s="26" t="str">
        <f t="shared" si="11"/>
        <v>A0</v>
      </c>
      <c r="G99" s="27" t="s">
        <v>61</v>
      </c>
      <c r="H99" s="27" t="str">
        <f t="shared" si="12"/>
        <v/>
      </c>
      <c r="I99" s="27" t="s">
        <v>131</v>
      </c>
      <c r="J99" s="27" t="s">
        <v>406</v>
      </c>
      <c r="K99" s="92"/>
      <c r="L99" s="25">
        <f>WORKDAY(Tableau1[[#This Row],[Date de début]],+INDEX(Tableau4[Délai maximum avant étape SGMOE],MATCH(Tableau1[Code Workflow],Tableau4[Code workflow],0)))</f>
        <v>43348</v>
      </c>
      <c r="M99" s="28">
        <f>WORKDAY(Tableau1[[#This Row],[Date prévisionnelle de réception SGMOE]],+INDEX(Tableau4[Délai de validation],MATCH(Tableau1[Code Workflow],Tableau4[Code workflow],0)))</f>
        <v>43360</v>
      </c>
      <c r="N99" s="28"/>
      <c r="O99" s="29">
        <f t="shared" si="13"/>
        <v>1</v>
      </c>
      <c r="P99" s="30" t="s">
        <v>294</v>
      </c>
    </row>
    <row r="100" spans="2:16" ht="30" hidden="1" outlineLevel="1" x14ac:dyDescent="0.25">
      <c r="B100" s="25">
        <v>43347</v>
      </c>
      <c r="C100" s="45" t="s">
        <v>130</v>
      </c>
      <c r="D100" s="26" t="str">
        <f t="shared" si="9"/>
        <v>GITER</v>
      </c>
      <c r="E100" s="26" t="str">
        <f t="shared" si="10"/>
        <v>B0 (DAF - TOUT</v>
      </c>
      <c r="F100" s="26" t="str">
        <f t="shared" si="11"/>
        <v>B0</v>
      </c>
      <c r="G100" s="27" t="s">
        <v>1</v>
      </c>
      <c r="H100" s="27">
        <f t="shared" si="12"/>
        <v>1</v>
      </c>
      <c r="I100" s="27" t="s">
        <v>129</v>
      </c>
      <c r="J100" s="27" t="s">
        <v>453</v>
      </c>
      <c r="K100" s="92"/>
      <c r="L100" s="25">
        <f>WORKDAY(Tableau1[[#This Row],[Date de début]],+INDEX(Tableau4[Délai maximum avant étape SGMOE],MATCH(Tableau1[Code Workflow],Tableau4[Code workflow],0)))</f>
        <v>43353</v>
      </c>
      <c r="M100" s="28">
        <f>WORKDAY(Tableau1[[#This Row],[Date prévisionnelle de réception SGMOE]],+INDEX(Tableau4[Délai de validation],MATCH(Tableau1[Code Workflow],Tableau4[Code workflow],0)))</f>
        <v>43360</v>
      </c>
      <c r="N100" s="28"/>
      <c r="O100" s="29">
        <f t="shared" si="13"/>
        <v>1</v>
      </c>
      <c r="P100" s="30" t="s">
        <v>294</v>
      </c>
    </row>
    <row r="101" spans="2:16" hidden="1" outlineLevel="1" x14ac:dyDescent="0.25">
      <c r="B101" s="25">
        <v>43347</v>
      </c>
      <c r="C101" s="45" t="s">
        <v>128</v>
      </c>
      <c r="D101" s="26" t="str">
        <f t="shared" si="9"/>
        <v>GITER</v>
      </c>
      <c r="E101" s="26" t="str">
        <f t="shared" si="10"/>
        <v>C0 (PES - DEGA</v>
      </c>
      <c r="F101" s="26" t="str">
        <f t="shared" si="11"/>
        <v>C0</v>
      </c>
      <c r="G101" s="27" t="s">
        <v>46</v>
      </c>
      <c r="H101" s="27" t="str">
        <f t="shared" si="12"/>
        <v/>
      </c>
      <c r="I101" s="27" t="s">
        <v>127</v>
      </c>
      <c r="J101" s="27" t="s">
        <v>472</v>
      </c>
      <c r="K101" s="92"/>
      <c r="L101" s="25">
        <f>WORKDAY(Tableau1[[#This Row],[Date de début]],+INDEX(Tableau4[Délai maximum avant étape SGMOE],MATCH(Tableau1[Code Workflow],Tableau4[Code workflow],0)))</f>
        <v>43350</v>
      </c>
      <c r="M101" s="28">
        <f>WORKDAY(Tableau1[[#This Row],[Date prévisionnelle de réception SGMOE]],+INDEX(Tableau4[Délai de validation],MATCH(Tableau1[Code Workflow],Tableau4[Code workflow],0)))</f>
        <v>43354</v>
      </c>
      <c r="N101" s="28"/>
      <c r="O101" s="29">
        <f t="shared" si="13"/>
        <v>1</v>
      </c>
      <c r="P101" s="30" t="s">
        <v>294</v>
      </c>
    </row>
    <row r="102" spans="2:16" hidden="1" outlineLevel="1" x14ac:dyDescent="0.25">
      <c r="B102" s="25">
        <v>43347</v>
      </c>
      <c r="C102" s="45" t="s">
        <v>126</v>
      </c>
      <c r="D102" s="26" t="str">
        <f t="shared" si="9"/>
        <v>GITER</v>
      </c>
      <c r="E102" s="26" t="str">
        <f t="shared" si="10"/>
        <v>A0 (PES - PREP</v>
      </c>
      <c r="F102" s="26" t="str">
        <f t="shared" si="11"/>
        <v>A0</v>
      </c>
      <c r="G102" s="27" t="s">
        <v>46</v>
      </c>
      <c r="H102" s="27" t="str">
        <f t="shared" si="12"/>
        <v/>
      </c>
      <c r="I102" s="27" t="s">
        <v>125</v>
      </c>
      <c r="J102" s="27" t="s">
        <v>462</v>
      </c>
      <c r="K102" s="92"/>
      <c r="L102" s="25">
        <f>WORKDAY(Tableau1[[#This Row],[Date de début]],+INDEX(Tableau4[Délai maximum avant étape SGMOE],MATCH(Tableau1[Code Workflow],Tableau4[Code workflow],0)))</f>
        <v>43354</v>
      </c>
      <c r="M102" s="28">
        <f>WORKDAY(Tableau1[[#This Row],[Date prévisionnelle de réception SGMOE]],+INDEX(Tableau4[Délai de validation],MATCH(Tableau1[Code Workflow],Tableau4[Code workflow],0)))</f>
        <v>43357</v>
      </c>
      <c r="N102" s="28"/>
      <c r="O102" s="29">
        <f t="shared" si="13"/>
        <v>1</v>
      </c>
      <c r="P102" s="30" t="s">
        <v>294</v>
      </c>
    </row>
    <row r="103" spans="2:16" hidden="1" outlineLevel="1" x14ac:dyDescent="0.25">
      <c r="B103" s="25">
        <v>43347</v>
      </c>
      <c r="C103" s="45" t="s">
        <v>124</v>
      </c>
      <c r="D103" s="26" t="str">
        <f t="shared" ref="D103:D134" si="14">LEFT(C103,5)</f>
        <v>GITER</v>
      </c>
      <c r="E103" s="26" t="str">
        <f t="shared" ref="E103:E134" si="15">MID(C103,13,14)</f>
        <v>A0 (PES - DECA</v>
      </c>
      <c r="F103" s="26" t="str">
        <f t="shared" ref="F103:F134" si="16">LEFT(E103,2)</f>
        <v>A0</v>
      </c>
      <c r="G103" s="27" t="s">
        <v>46</v>
      </c>
      <c r="H103" s="27" t="str">
        <f t="shared" si="12"/>
        <v/>
      </c>
      <c r="I103" s="27" t="s">
        <v>123</v>
      </c>
      <c r="J103" s="27" t="s">
        <v>462</v>
      </c>
      <c r="K103" s="92"/>
      <c r="L103" s="25">
        <f>WORKDAY(Tableau1[[#This Row],[Date de début]],+INDEX(Tableau4[Délai maximum avant étape SGMOE],MATCH(Tableau1[Code Workflow],Tableau4[Code workflow],0)))</f>
        <v>43354</v>
      </c>
      <c r="M103" s="28">
        <f>WORKDAY(Tableau1[[#This Row],[Date prévisionnelle de réception SGMOE]],+INDEX(Tableau4[Délai de validation],MATCH(Tableau1[Code Workflow],Tableau4[Code workflow],0)))</f>
        <v>43357</v>
      </c>
      <c r="N103" s="28"/>
      <c r="O103" s="29">
        <f t="shared" si="13"/>
        <v>1</v>
      </c>
      <c r="P103" s="30" t="s">
        <v>294</v>
      </c>
    </row>
    <row r="104" spans="2:16" hidden="1" outlineLevel="1" x14ac:dyDescent="0.25">
      <c r="B104" s="25">
        <v>43347</v>
      </c>
      <c r="C104" s="45" t="s">
        <v>122</v>
      </c>
      <c r="D104" s="26" t="str">
        <f t="shared" si="14"/>
        <v>GITER</v>
      </c>
      <c r="E104" s="26" t="str">
        <f t="shared" si="15"/>
        <v>A0 (PES - MISE</v>
      </c>
      <c r="F104" s="26" t="str">
        <f t="shared" si="16"/>
        <v>A0</v>
      </c>
      <c r="G104" s="27" t="s">
        <v>46</v>
      </c>
      <c r="H104" s="27" t="str">
        <f t="shared" si="12"/>
        <v/>
      </c>
      <c r="I104" s="27" t="s">
        <v>121</v>
      </c>
      <c r="J104" s="27" t="s">
        <v>462</v>
      </c>
      <c r="K104" s="92"/>
      <c r="L104" s="25">
        <f>WORKDAY(Tableau1[[#This Row],[Date de début]],+INDEX(Tableau4[Délai maximum avant étape SGMOE],MATCH(Tableau1[Code Workflow],Tableau4[Code workflow],0)))</f>
        <v>43354</v>
      </c>
      <c r="M104" s="28">
        <f>WORKDAY(Tableau1[[#This Row],[Date prévisionnelle de réception SGMOE]],+INDEX(Tableau4[Délai de validation],MATCH(Tableau1[Code Workflow],Tableau4[Code workflow],0)))</f>
        <v>43357</v>
      </c>
      <c r="N104" s="28"/>
      <c r="O104" s="29">
        <f t="shared" si="13"/>
        <v>1</v>
      </c>
      <c r="P104" s="30" t="s">
        <v>294</v>
      </c>
    </row>
    <row r="105" spans="2:16" hidden="1" outlineLevel="1" x14ac:dyDescent="0.25">
      <c r="B105" s="25">
        <v>43348</v>
      </c>
      <c r="C105" s="45" t="s">
        <v>120</v>
      </c>
      <c r="D105" s="26" t="str">
        <f t="shared" si="14"/>
        <v>GIASS</v>
      </c>
      <c r="E105" s="26" t="str">
        <f t="shared" si="15"/>
        <v>A0 (PES - POSE</v>
      </c>
      <c r="F105" s="26" t="str">
        <f t="shared" si="16"/>
        <v>A0</v>
      </c>
      <c r="G105" s="27" t="s">
        <v>46</v>
      </c>
      <c r="H105" s="27" t="str">
        <f t="shared" si="12"/>
        <v/>
      </c>
      <c r="I105" s="27" t="s">
        <v>119</v>
      </c>
      <c r="J105" s="27" t="s">
        <v>462</v>
      </c>
      <c r="K105" s="92"/>
      <c r="L105" s="25">
        <f>WORKDAY(Tableau1[[#This Row],[Date de début]],+INDEX(Tableau4[Délai maximum avant étape SGMOE],MATCH(Tableau1[Code Workflow],Tableau4[Code workflow],0)))</f>
        <v>43355</v>
      </c>
      <c r="M105" s="28">
        <f>WORKDAY(Tableau1[[#This Row],[Date prévisionnelle de réception SGMOE]],+INDEX(Tableau4[Délai de validation],MATCH(Tableau1[Code Workflow],Tableau4[Code workflow],0)))</f>
        <v>43360</v>
      </c>
      <c r="N105" s="28"/>
      <c r="O105" s="29">
        <f t="shared" si="13"/>
        <v>1</v>
      </c>
      <c r="P105" s="30" t="s">
        <v>294</v>
      </c>
    </row>
    <row r="106" spans="2:16" hidden="1" outlineLevel="1" x14ac:dyDescent="0.25">
      <c r="B106" s="25">
        <v>43348</v>
      </c>
      <c r="C106" s="45" t="s">
        <v>118</v>
      </c>
      <c r="D106" s="26" t="str">
        <f t="shared" si="14"/>
        <v>GITEC</v>
      </c>
      <c r="E106" s="26" t="str">
        <f t="shared" si="15"/>
        <v>A1 (BASSIN AUT</v>
      </c>
      <c r="F106" s="26" t="str">
        <f t="shared" si="16"/>
        <v>A1</v>
      </c>
      <c r="G106" s="27" t="s">
        <v>26</v>
      </c>
      <c r="H106" s="27" t="str">
        <f t="shared" si="12"/>
        <v/>
      </c>
      <c r="I106" s="27" t="s">
        <v>117</v>
      </c>
      <c r="J106" s="27" t="s">
        <v>478</v>
      </c>
      <c r="K106" s="92"/>
      <c r="L106" s="25">
        <f>WORKDAY(Tableau1[[#This Row],[Date de début]],+INDEX(Tableau4[Délai maximum avant étape SGMOE],MATCH(Tableau1[Code Workflow],Tableau4[Code workflow],0)))</f>
        <v>43355</v>
      </c>
      <c r="M106" s="28">
        <f>WORKDAY(Tableau1[[#This Row],[Date prévisionnelle de réception SGMOE]],+INDEX(Tableau4[Délai de validation],MATCH(Tableau1[Code Workflow],Tableau4[Code workflow],0)))</f>
        <v>43362</v>
      </c>
      <c r="N106" s="28"/>
      <c r="O106" s="29">
        <f t="shared" si="13"/>
        <v>1</v>
      </c>
      <c r="P106" s="30" t="s">
        <v>294</v>
      </c>
    </row>
    <row r="107" spans="2:16" hidden="1" outlineLevel="1" x14ac:dyDescent="0.25">
      <c r="B107" s="25">
        <v>43349</v>
      </c>
      <c r="C107" s="45" t="s">
        <v>116</v>
      </c>
      <c r="D107" s="26" t="str">
        <f t="shared" si="14"/>
        <v>GITEC</v>
      </c>
      <c r="E107" s="26" t="str">
        <f t="shared" si="15"/>
        <v>B0 (FDM - VIAD</v>
      </c>
      <c r="F107" s="26" t="str">
        <f t="shared" si="16"/>
        <v>B0</v>
      </c>
      <c r="G107" s="27" t="s">
        <v>19</v>
      </c>
      <c r="H107" s="27">
        <f t="shared" si="12"/>
        <v>1</v>
      </c>
      <c r="I107" s="27" t="s">
        <v>115</v>
      </c>
      <c r="J107" s="27" t="s">
        <v>1276</v>
      </c>
      <c r="K107" s="92"/>
      <c r="L107" s="25" t="e">
        <f>WORKDAY(Tableau1[[#This Row],[Date de début]],+INDEX(Tableau4[Délai maximum avant étape SGMOE],MATCH(Tableau1[Code Workflow],Tableau4[Code workflow],0)))</f>
        <v>#N/A</v>
      </c>
      <c r="M107" s="28" t="e">
        <f>WORKDAY(Tableau1[[#This Row],[Date prévisionnelle de réception SGMOE]],+INDEX(Tableau4[Délai de validation],MATCH(Tableau1[Code Workflow],Tableau4[Code workflow],0)))</f>
        <v>#N/A</v>
      </c>
      <c r="N107" s="28"/>
      <c r="O107" s="29">
        <f t="shared" si="13"/>
        <v>1</v>
      </c>
      <c r="P107" s="30" t="s">
        <v>294</v>
      </c>
    </row>
    <row r="108" spans="2:16" hidden="1" outlineLevel="1" x14ac:dyDescent="0.25">
      <c r="B108" s="25">
        <v>43349</v>
      </c>
      <c r="C108" s="45" t="s">
        <v>114</v>
      </c>
      <c r="D108" s="26" t="str">
        <f t="shared" si="14"/>
        <v>GITEC</v>
      </c>
      <c r="E108" s="26" t="str">
        <f t="shared" si="15"/>
        <v>B0 (FDM - VIAD</v>
      </c>
      <c r="F108" s="26" t="str">
        <f t="shared" si="16"/>
        <v>B0</v>
      </c>
      <c r="G108" s="27" t="s">
        <v>19</v>
      </c>
      <c r="H108" s="27">
        <f t="shared" si="12"/>
        <v>1</v>
      </c>
      <c r="I108" s="27" t="s">
        <v>113</v>
      </c>
      <c r="J108" s="27" t="s">
        <v>1276</v>
      </c>
      <c r="K108" s="92"/>
      <c r="L108" s="25" t="e">
        <f>WORKDAY(Tableau1[[#This Row],[Date de début]],+INDEX(Tableau4[Délai maximum avant étape SGMOE],MATCH(Tableau1[Code Workflow],Tableau4[Code workflow],0)))</f>
        <v>#N/A</v>
      </c>
      <c r="M108" s="28" t="e">
        <f>WORKDAY(Tableau1[[#This Row],[Date prévisionnelle de réception SGMOE]],+INDEX(Tableau4[Délai de validation],MATCH(Tableau1[Code Workflow],Tableau4[Code workflow],0)))</f>
        <v>#N/A</v>
      </c>
      <c r="N108" s="28"/>
      <c r="O108" s="29">
        <f t="shared" si="13"/>
        <v>1</v>
      </c>
      <c r="P108" s="30" t="s">
        <v>294</v>
      </c>
    </row>
    <row r="109" spans="2:16" hidden="1" outlineLevel="1" x14ac:dyDescent="0.25">
      <c r="B109" s="25">
        <v>43349</v>
      </c>
      <c r="C109" s="45" t="s">
        <v>112</v>
      </c>
      <c r="D109" s="26" t="str">
        <f t="shared" si="14"/>
        <v>GIEXT</v>
      </c>
      <c r="E109" s="26" t="str">
        <f t="shared" si="15"/>
        <v xml:space="preserve">A1 (PPSPS ONF </v>
      </c>
      <c r="F109" s="26" t="str">
        <f t="shared" si="16"/>
        <v>A1</v>
      </c>
      <c r="G109" s="27" t="s">
        <v>111</v>
      </c>
      <c r="H109" s="27" t="str">
        <f t="shared" si="12"/>
        <v/>
      </c>
      <c r="I109" s="27" t="s">
        <v>110</v>
      </c>
      <c r="J109" s="27" t="s">
        <v>470</v>
      </c>
      <c r="K109" s="92"/>
      <c r="L109" s="25">
        <f>WORKDAY(Tableau1[[#This Row],[Date de début]],+INDEX(Tableau4[Délai maximum avant étape SGMOE],MATCH(Tableau1[Code Workflow],Tableau4[Code workflow],0)))</f>
        <v>43350</v>
      </c>
      <c r="M109" s="28">
        <f>WORKDAY(Tableau1[[#This Row],[Date prévisionnelle de réception SGMOE]],+INDEX(Tableau4[Délai de validation],MATCH(Tableau1[Code Workflow],Tableau4[Code workflow],0)))</f>
        <v>43355</v>
      </c>
      <c r="N109" s="28"/>
      <c r="O109" s="29">
        <f t="shared" si="13"/>
        <v>1</v>
      </c>
      <c r="P109" s="30" t="s">
        <v>294</v>
      </c>
    </row>
    <row r="110" spans="2:16" hidden="1" outlineLevel="1" x14ac:dyDescent="0.25">
      <c r="B110" s="25">
        <v>43349</v>
      </c>
      <c r="C110" s="45" t="s">
        <v>109</v>
      </c>
      <c r="D110" s="26" t="str">
        <f t="shared" si="14"/>
        <v>GIMAT</v>
      </c>
      <c r="E110" s="26" t="str">
        <f t="shared" si="15"/>
        <v xml:space="preserve">A0 (OHA 02140 </v>
      </c>
      <c r="F110" s="26" t="str">
        <f t="shared" si="16"/>
        <v>A0</v>
      </c>
      <c r="G110" s="27" t="s">
        <v>63</v>
      </c>
      <c r="H110" s="27" t="str">
        <f t="shared" si="12"/>
        <v/>
      </c>
      <c r="I110" s="27" t="s">
        <v>108</v>
      </c>
      <c r="J110" s="27" t="s">
        <v>406</v>
      </c>
      <c r="K110" s="92"/>
      <c r="L110" s="25">
        <f>WORKDAY(Tableau1[[#This Row],[Date de début]],+INDEX(Tableau4[Délai maximum avant étape SGMOE],MATCH(Tableau1[Code Workflow],Tableau4[Code workflow],0)))</f>
        <v>43350</v>
      </c>
      <c r="M110" s="28">
        <f>WORKDAY(Tableau1[[#This Row],[Date prévisionnelle de réception SGMOE]],+INDEX(Tableau4[Délai de validation],MATCH(Tableau1[Code Workflow],Tableau4[Code workflow],0)))</f>
        <v>43362</v>
      </c>
      <c r="N110" s="28"/>
      <c r="O110" s="29">
        <f t="shared" si="13"/>
        <v>1</v>
      </c>
      <c r="P110" s="30" t="s">
        <v>294</v>
      </c>
    </row>
    <row r="111" spans="2:16" ht="30" hidden="1" outlineLevel="1" x14ac:dyDescent="0.25">
      <c r="B111" s="25">
        <v>43350</v>
      </c>
      <c r="C111" s="45" t="s">
        <v>107</v>
      </c>
      <c r="D111" s="26" t="str">
        <f t="shared" si="14"/>
        <v>GITER</v>
      </c>
      <c r="E111" s="26" t="str">
        <f t="shared" si="15"/>
        <v>A0 (DAF - TOUT</v>
      </c>
      <c r="F111" s="26" t="str">
        <f t="shared" si="16"/>
        <v>A0</v>
      </c>
      <c r="G111" s="27" t="s">
        <v>1</v>
      </c>
      <c r="H111" s="27">
        <f t="shared" si="12"/>
        <v>1</v>
      </c>
      <c r="I111" s="27" t="s">
        <v>106</v>
      </c>
      <c r="J111" s="27" t="s">
        <v>453</v>
      </c>
      <c r="K111" s="92"/>
      <c r="L111" s="25">
        <f>WORKDAY(Tableau1[[#This Row],[Date de début]],+INDEX(Tableau4[Délai maximum avant étape SGMOE],MATCH(Tableau1[Code Workflow],Tableau4[Code workflow],0)))</f>
        <v>43356</v>
      </c>
      <c r="M111" s="28">
        <f>WORKDAY(Tableau1[[#This Row],[Date prévisionnelle de réception SGMOE]],+INDEX(Tableau4[Délai de validation],MATCH(Tableau1[Code Workflow],Tableau4[Code workflow],0)))</f>
        <v>43363</v>
      </c>
      <c r="N111" s="28"/>
      <c r="O111" s="29">
        <f t="shared" si="13"/>
        <v>1</v>
      </c>
      <c r="P111" s="30" t="s">
        <v>294</v>
      </c>
    </row>
    <row r="112" spans="2:16" ht="30" hidden="1" outlineLevel="1" x14ac:dyDescent="0.25">
      <c r="B112" s="25">
        <v>43350</v>
      </c>
      <c r="C112" s="45" t="s">
        <v>105</v>
      </c>
      <c r="D112" s="26" t="str">
        <f t="shared" si="14"/>
        <v>GITER</v>
      </c>
      <c r="E112" s="26" t="str">
        <f t="shared" si="15"/>
        <v>A0 (DAF - TOUT</v>
      </c>
      <c r="F112" s="26" t="str">
        <f t="shared" si="16"/>
        <v>A0</v>
      </c>
      <c r="G112" s="27" t="s">
        <v>1</v>
      </c>
      <c r="H112" s="27">
        <f t="shared" si="12"/>
        <v>1</v>
      </c>
      <c r="I112" s="27" t="s">
        <v>104</v>
      </c>
      <c r="J112" s="27" t="s">
        <v>453</v>
      </c>
      <c r="K112" s="92"/>
      <c r="L112" s="25">
        <f>WORKDAY(Tableau1[[#This Row],[Date de début]],+INDEX(Tableau4[Délai maximum avant étape SGMOE],MATCH(Tableau1[Code Workflow],Tableau4[Code workflow],0)))</f>
        <v>43356</v>
      </c>
      <c r="M112" s="28">
        <f>WORKDAY(Tableau1[[#This Row],[Date prévisionnelle de réception SGMOE]],+INDEX(Tableau4[Délai de validation],MATCH(Tableau1[Code Workflow],Tableau4[Code workflow],0)))</f>
        <v>43363</v>
      </c>
      <c r="N112" s="28"/>
      <c r="O112" s="29">
        <f t="shared" si="13"/>
        <v>1</v>
      </c>
      <c r="P112" s="30" t="s">
        <v>294</v>
      </c>
    </row>
    <row r="113" spans="2:16" hidden="1" outlineLevel="1" x14ac:dyDescent="0.25">
      <c r="B113" s="25">
        <v>43350</v>
      </c>
      <c r="C113" s="45" t="s">
        <v>103</v>
      </c>
      <c r="D113" s="26" t="str">
        <f t="shared" si="14"/>
        <v>GISET</v>
      </c>
      <c r="E113" s="26" t="str">
        <f t="shared" si="15"/>
        <v>A1 (PPF 01122)</v>
      </c>
      <c r="F113" s="26" t="str">
        <f t="shared" si="16"/>
        <v>A1</v>
      </c>
      <c r="G113" s="27" t="s">
        <v>26</v>
      </c>
      <c r="H113" s="27" t="str">
        <f t="shared" si="12"/>
        <v/>
      </c>
      <c r="I113" s="27" t="s">
        <v>102</v>
      </c>
      <c r="J113" s="27"/>
      <c r="K113" s="92"/>
      <c r="L113" s="25" t="e">
        <f>WORKDAY(Tableau1[[#This Row],[Date de début]],+INDEX(Tableau4[Délai maximum avant étape SGMOE],MATCH(Tableau1[Code Workflow],Tableau4[Code workflow],0)))</f>
        <v>#N/A</v>
      </c>
      <c r="M113" s="28" t="e">
        <f>WORKDAY(Tableau1[[#This Row],[Date prévisionnelle de réception SGMOE]],+INDEX(Tableau4[Délai de validation],MATCH(Tableau1[Code Workflow],Tableau4[Code workflow],0)))</f>
        <v>#N/A</v>
      </c>
      <c r="N113" s="28"/>
      <c r="O113" s="29">
        <f t="shared" si="13"/>
        <v>1</v>
      </c>
      <c r="P113" s="30" t="s">
        <v>294</v>
      </c>
    </row>
    <row r="114" spans="2:16" hidden="1" outlineLevel="1" x14ac:dyDescent="0.25">
      <c r="B114" s="25">
        <v>43350</v>
      </c>
      <c r="C114" s="45" t="s">
        <v>101</v>
      </c>
      <c r="D114" s="26" t="str">
        <f t="shared" si="14"/>
        <v>GITEC</v>
      </c>
      <c r="E114" s="26" t="str">
        <f t="shared" si="15"/>
        <v>B0 (FDM - PREF</v>
      </c>
      <c r="F114" s="26" t="str">
        <f t="shared" si="16"/>
        <v>B0</v>
      </c>
      <c r="G114" s="27" t="s">
        <v>19</v>
      </c>
      <c r="H114" s="27">
        <f t="shared" si="12"/>
        <v>1</v>
      </c>
      <c r="I114" s="27" t="s">
        <v>100</v>
      </c>
      <c r="J114" s="27"/>
      <c r="K114" s="92"/>
      <c r="L114" s="25" t="e">
        <f>WORKDAY(Tableau1[[#This Row],[Date de début]],+INDEX(Tableau4[Délai maximum avant étape SGMOE],MATCH(Tableau1[Code Workflow],Tableau4[Code workflow],0)))</f>
        <v>#N/A</v>
      </c>
      <c r="M114" s="28" t="e">
        <f>WORKDAY(Tableau1[[#This Row],[Date prévisionnelle de réception SGMOE]],+INDEX(Tableau4[Délai de validation],MATCH(Tableau1[Code Workflow],Tableau4[Code workflow],0)))</f>
        <v>#N/A</v>
      </c>
      <c r="N114" s="28"/>
      <c r="O114" s="29">
        <f t="shared" si="13"/>
        <v>1</v>
      </c>
      <c r="P114" s="30" t="s">
        <v>294</v>
      </c>
    </row>
    <row r="115" spans="2:16" hidden="1" outlineLevel="1" x14ac:dyDescent="0.25">
      <c r="B115" s="25">
        <v>43350</v>
      </c>
      <c r="C115" s="45" t="s">
        <v>99</v>
      </c>
      <c r="D115" s="26" t="str">
        <f t="shared" si="14"/>
        <v>GIGCL</v>
      </c>
      <c r="E115" s="26" t="str">
        <f t="shared" si="15"/>
        <v>A1 (PES - RECE</v>
      </c>
      <c r="F115" s="26" t="str">
        <f t="shared" si="16"/>
        <v>A1</v>
      </c>
      <c r="G115" s="27" t="s">
        <v>46</v>
      </c>
      <c r="H115" s="27" t="str">
        <f t="shared" si="12"/>
        <v/>
      </c>
      <c r="I115" s="27" t="s">
        <v>98</v>
      </c>
      <c r="J115" s="27"/>
      <c r="K115" s="92"/>
      <c r="L115" s="25" t="e">
        <f>WORKDAY(Tableau1[[#This Row],[Date de début]],+INDEX(Tableau4[Délai maximum avant étape SGMOE],MATCH(Tableau1[Code Workflow],Tableau4[Code workflow],0)))</f>
        <v>#N/A</v>
      </c>
      <c r="M115" s="28" t="e">
        <f>WORKDAY(Tableau1[[#This Row],[Date prévisionnelle de réception SGMOE]],+INDEX(Tableau4[Délai de validation],MATCH(Tableau1[Code Workflow],Tableau4[Code workflow],0)))</f>
        <v>#N/A</v>
      </c>
      <c r="N115" s="28"/>
      <c r="O115" s="29">
        <f t="shared" si="13"/>
        <v>1</v>
      </c>
      <c r="P115" s="30" t="s">
        <v>294</v>
      </c>
    </row>
    <row r="116" spans="2:16" hidden="1" outlineLevel="1" x14ac:dyDescent="0.25">
      <c r="B116" s="25">
        <v>43350</v>
      </c>
      <c r="C116" s="45" t="s">
        <v>97</v>
      </c>
      <c r="D116" s="26" t="str">
        <f t="shared" si="14"/>
        <v>GIGCL</v>
      </c>
      <c r="E116" s="26" t="str">
        <f t="shared" si="15"/>
        <v>A1 (PES - REAL</v>
      </c>
      <c r="F116" s="26" t="str">
        <f t="shared" si="16"/>
        <v>A1</v>
      </c>
      <c r="G116" s="27" t="s">
        <v>46</v>
      </c>
      <c r="H116" s="27" t="str">
        <f t="shared" si="12"/>
        <v/>
      </c>
      <c r="I116" s="27" t="s">
        <v>96</v>
      </c>
      <c r="J116" s="27"/>
      <c r="K116" s="92"/>
      <c r="L116" s="25" t="e">
        <f>WORKDAY(Tableau1[[#This Row],[Date de début]],+INDEX(Tableau4[Délai maximum avant étape SGMOE],MATCH(Tableau1[Code Workflow],Tableau4[Code workflow],0)))</f>
        <v>#N/A</v>
      </c>
      <c r="M116" s="28" t="e">
        <f>WORKDAY(Tableau1[[#This Row],[Date prévisionnelle de réception SGMOE]],+INDEX(Tableau4[Délai de validation],MATCH(Tableau1[Code Workflow],Tableau4[Code workflow],0)))</f>
        <v>#N/A</v>
      </c>
      <c r="N116" s="28"/>
      <c r="O116" s="29">
        <f t="shared" si="13"/>
        <v>1</v>
      </c>
      <c r="P116" s="30" t="s">
        <v>294</v>
      </c>
    </row>
    <row r="117" spans="2:16" hidden="1" outlineLevel="1" x14ac:dyDescent="0.25">
      <c r="B117" s="25">
        <v>43350</v>
      </c>
      <c r="C117" s="45" t="s">
        <v>95</v>
      </c>
      <c r="D117" s="26" t="str">
        <f t="shared" si="14"/>
        <v>GITEC</v>
      </c>
      <c r="E117" s="26" t="str">
        <f t="shared" si="15"/>
        <v xml:space="preserve">A0 (NDC DALOT </v>
      </c>
      <c r="F117" s="26" t="str">
        <f t="shared" si="16"/>
        <v>A0</v>
      </c>
      <c r="G117" s="27" t="s">
        <v>61</v>
      </c>
      <c r="H117" s="27" t="str">
        <f t="shared" si="12"/>
        <v/>
      </c>
      <c r="I117" s="27" t="s">
        <v>94</v>
      </c>
      <c r="J117" s="27"/>
      <c r="K117" s="92"/>
      <c r="L117" s="25" t="e">
        <f>WORKDAY(Tableau1[[#This Row],[Date de début]],+INDEX(Tableau4[Délai maximum avant étape SGMOE],MATCH(Tableau1[Code Workflow],Tableau4[Code workflow],0)))</f>
        <v>#N/A</v>
      </c>
      <c r="M117" s="28" t="e">
        <f>WORKDAY(Tableau1[[#This Row],[Date prévisionnelle de réception SGMOE]],+INDEX(Tableau4[Délai de validation],MATCH(Tableau1[Code Workflow],Tableau4[Code workflow],0)))</f>
        <v>#N/A</v>
      </c>
      <c r="N117" s="28"/>
      <c r="O117" s="29">
        <f t="shared" si="13"/>
        <v>1</v>
      </c>
      <c r="P117" s="30" t="s">
        <v>294</v>
      </c>
    </row>
    <row r="118" spans="2:16" hidden="1" outlineLevel="1" x14ac:dyDescent="0.25">
      <c r="B118" s="25">
        <v>43350</v>
      </c>
      <c r="C118" s="45" t="s">
        <v>93</v>
      </c>
      <c r="D118" s="26" t="str">
        <f t="shared" si="14"/>
        <v>GITEC</v>
      </c>
      <c r="E118" s="26" t="str">
        <f t="shared" si="15"/>
        <v xml:space="preserve">A0 (NDC DALOT </v>
      </c>
      <c r="F118" s="26" t="str">
        <f t="shared" si="16"/>
        <v>A0</v>
      </c>
      <c r="G118" s="27" t="s">
        <v>61</v>
      </c>
      <c r="H118" s="27" t="str">
        <f t="shared" si="12"/>
        <v/>
      </c>
      <c r="I118" s="27" t="s">
        <v>92</v>
      </c>
      <c r="J118" s="27"/>
      <c r="K118" s="92"/>
      <c r="L118" s="25" t="e">
        <f>WORKDAY(Tableau1[[#This Row],[Date de début]],+INDEX(Tableau4[Délai maximum avant étape SGMOE],MATCH(Tableau1[Code Workflow],Tableau4[Code workflow],0)))</f>
        <v>#N/A</v>
      </c>
      <c r="M118" s="28" t="e">
        <f>WORKDAY(Tableau1[[#This Row],[Date prévisionnelle de réception SGMOE]],+INDEX(Tableau4[Délai de validation],MATCH(Tableau1[Code Workflow],Tableau4[Code workflow],0)))</f>
        <v>#N/A</v>
      </c>
      <c r="N118" s="28"/>
      <c r="O118" s="29">
        <f t="shared" si="13"/>
        <v>1</v>
      </c>
      <c r="P118" s="30" t="s">
        <v>294</v>
      </c>
    </row>
    <row r="119" spans="2:16" hidden="1" outlineLevel="1" x14ac:dyDescent="0.25">
      <c r="B119" s="25">
        <v>43350</v>
      </c>
      <c r="C119" s="45" t="s">
        <v>91</v>
      </c>
      <c r="D119" s="26" t="str">
        <f t="shared" si="14"/>
        <v>GIGCL</v>
      </c>
      <c r="E119" s="26" t="str">
        <f t="shared" si="15"/>
        <v>B0 (PES - RECE</v>
      </c>
      <c r="F119" s="26" t="str">
        <f t="shared" si="16"/>
        <v>B0</v>
      </c>
      <c r="G119" s="27" t="s">
        <v>46</v>
      </c>
      <c r="H119" s="27" t="str">
        <f t="shared" si="12"/>
        <v/>
      </c>
      <c r="I119" s="27" t="s">
        <v>90</v>
      </c>
      <c r="J119" s="27"/>
      <c r="K119" s="92"/>
      <c r="L119" s="25" t="e">
        <f>WORKDAY(Tableau1[[#This Row],[Date de début]],+INDEX(Tableau4[Délai maximum avant étape SGMOE],MATCH(Tableau1[Code Workflow],Tableau4[Code workflow],0)))</f>
        <v>#N/A</v>
      </c>
      <c r="M119" s="28" t="e">
        <f>WORKDAY(Tableau1[[#This Row],[Date prévisionnelle de réception SGMOE]],+INDEX(Tableau4[Délai de validation],MATCH(Tableau1[Code Workflow],Tableau4[Code workflow],0)))</f>
        <v>#N/A</v>
      </c>
      <c r="N119" s="28"/>
      <c r="O119" s="29">
        <f t="shared" si="13"/>
        <v>1</v>
      </c>
      <c r="P119" s="30" t="s">
        <v>294</v>
      </c>
    </row>
    <row r="120" spans="2:16" hidden="1" outlineLevel="1" x14ac:dyDescent="0.25">
      <c r="B120" s="25">
        <v>43353</v>
      </c>
      <c r="C120" s="45" t="s">
        <v>89</v>
      </c>
      <c r="D120" s="26" t="str">
        <f t="shared" si="14"/>
        <v>GISEN</v>
      </c>
      <c r="E120" s="26" t="str">
        <f t="shared" si="15"/>
        <v xml:space="preserve">A0 (PIF 00224 </v>
      </c>
      <c r="F120" s="26" t="str">
        <f t="shared" si="16"/>
        <v>A0</v>
      </c>
      <c r="G120" s="27" t="s">
        <v>61</v>
      </c>
      <c r="H120" s="27" t="str">
        <f t="shared" si="12"/>
        <v/>
      </c>
      <c r="I120" s="27" t="s">
        <v>88</v>
      </c>
      <c r="J120" s="27"/>
      <c r="K120" s="92"/>
      <c r="L120" s="25" t="e">
        <f>WORKDAY(Tableau1[[#This Row],[Date de début]],+INDEX(Tableau4[Délai maximum avant étape SGMOE],MATCH(Tableau1[Code Workflow],Tableau4[Code workflow],0)))</f>
        <v>#N/A</v>
      </c>
      <c r="M120" s="28" t="e">
        <f>WORKDAY(Tableau1[[#This Row],[Date prévisionnelle de réception SGMOE]],+INDEX(Tableau4[Délai de validation],MATCH(Tableau1[Code Workflow],Tableau4[Code workflow],0)))</f>
        <v>#N/A</v>
      </c>
      <c r="N120" s="28"/>
      <c r="O120" s="29">
        <f t="shared" si="13"/>
        <v>1</v>
      </c>
      <c r="P120" s="30" t="s">
        <v>294</v>
      </c>
    </row>
    <row r="121" spans="2:16" hidden="1" outlineLevel="1" x14ac:dyDescent="0.25">
      <c r="B121" s="25">
        <v>43353</v>
      </c>
      <c r="C121" s="45" t="s">
        <v>87</v>
      </c>
      <c r="D121" s="26" t="str">
        <f t="shared" si="14"/>
        <v>GIMAT</v>
      </c>
      <c r="E121" s="26" t="str">
        <f t="shared" si="15"/>
        <v xml:space="preserve">A1 (PIF 00557 </v>
      </c>
      <c r="F121" s="26" t="str">
        <f t="shared" si="16"/>
        <v>A1</v>
      </c>
      <c r="G121" s="27" t="s">
        <v>49</v>
      </c>
      <c r="H121" s="27" t="str">
        <f t="shared" si="12"/>
        <v/>
      </c>
      <c r="I121" s="27" t="s">
        <v>86</v>
      </c>
      <c r="J121" s="27"/>
      <c r="K121" s="92"/>
      <c r="L121" s="25" t="e">
        <f>WORKDAY(Tableau1[[#This Row],[Date de début]],+INDEX(Tableau4[Délai maximum avant étape SGMOE],MATCH(Tableau1[Code Workflow],Tableau4[Code workflow],0)))</f>
        <v>#N/A</v>
      </c>
      <c r="M121" s="28" t="e">
        <f>WORKDAY(Tableau1[[#This Row],[Date prévisionnelle de réception SGMOE]],+INDEX(Tableau4[Délai de validation],MATCH(Tableau1[Code Workflow],Tableau4[Code workflow],0)))</f>
        <v>#N/A</v>
      </c>
      <c r="N121" s="28"/>
      <c r="O121" s="29">
        <f t="shared" si="13"/>
        <v>1</v>
      </c>
      <c r="P121" s="30" t="s">
        <v>294</v>
      </c>
    </row>
    <row r="122" spans="2:16" hidden="1" outlineLevel="1" x14ac:dyDescent="0.25">
      <c r="B122" s="25">
        <v>43353</v>
      </c>
      <c r="C122" s="45" t="s">
        <v>85</v>
      </c>
      <c r="D122" s="26" t="str">
        <f t="shared" si="14"/>
        <v>GIMAT</v>
      </c>
      <c r="E122" s="26" t="str">
        <f t="shared" si="15"/>
        <v xml:space="preserve">A1 (PIF 00557 </v>
      </c>
      <c r="F122" s="26" t="str">
        <f t="shared" si="16"/>
        <v>A1</v>
      </c>
      <c r="G122" s="27" t="s">
        <v>63</v>
      </c>
      <c r="H122" s="27" t="str">
        <f t="shared" si="12"/>
        <v/>
      </c>
      <c r="I122" s="27" t="s">
        <v>83</v>
      </c>
      <c r="J122" s="27"/>
      <c r="K122" s="92"/>
      <c r="L122" s="25" t="e">
        <f>WORKDAY(Tableau1[[#This Row],[Date de début]],+INDEX(Tableau4[Délai maximum avant étape SGMOE],MATCH(Tableau1[Code Workflow],Tableau4[Code workflow],0)))</f>
        <v>#N/A</v>
      </c>
      <c r="M122" s="28" t="e">
        <f>WORKDAY(Tableau1[[#This Row],[Date prévisionnelle de réception SGMOE]],+INDEX(Tableau4[Délai de validation],MATCH(Tableau1[Code Workflow],Tableau4[Code workflow],0)))</f>
        <v>#N/A</v>
      </c>
      <c r="N122" s="28"/>
      <c r="O122" s="29">
        <f t="shared" si="13"/>
        <v>1</v>
      </c>
      <c r="P122" s="30" t="s">
        <v>294</v>
      </c>
    </row>
    <row r="123" spans="2:16" hidden="1" outlineLevel="1" x14ac:dyDescent="0.25">
      <c r="B123" s="25">
        <v>43353</v>
      </c>
      <c r="C123" s="45" t="s">
        <v>84</v>
      </c>
      <c r="D123" s="26" t="str">
        <f t="shared" si="14"/>
        <v>GIMAT</v>
      </c>
      <c r="E123" s="26" t="str">
        <f t="shared" si="15"/>
        <v xml:space="preserve">A1 (PIF 00557 </v>
      </c>
      <c r="F123" s="26" t="str">
        <f t="shared" si="16"/>
        <v>A1</v>
      </c>
      <c r="G123" s="27" t="s">
        <v>63</v>
      </c>
      <c r="H123" s="27" t="str">
        <f t="shared" si="12"/>
        <v/>
      </c>
      <c r="I123" s="27" t="s">
        <v>83</v>
      </c>
      <c r="J123" s="27"/>
      <c r="K123" s="92"/>
      <c r="L123" s="25" t="e">
        <f>WORKDAY(Tableau1[[#This Row],[Date de début]],+INDEX(Tableau4[Délai maximum avant étape SGMOE],MATCH(Tableau1[Code Workflow],Tableau4[Code workflow],0)))</f>
        <v>#N/A</v>
      </c>
      <c r="M123" s="28" t="e">
        <f>WORKDAY(Tableau1[[#This Row],[Date prévisionnelle de réception SGMOE]],+INDEX(Tableau4[Délai de validation],MATCH(Tableau1[Code Workflow],Tableau4[Code workflow],0)))</f>
        <v>#N/A</v>
      </c>
      <c r="N123" s="28"/>
      <c r="O123" s="29">
        <f t="shared" si="13"/>
        <v>1</v>
      </c>
      <c r="P123" s="30" t="s">
        <v>294</v>
      </c>
    </row>
    <row r="124" spans="2:16" hidden="1" outlineLevel="1" x14ac:dyDescent="0.25">
      <c r="B124" s="25">
        <v>43353</v>
      </c>
      <c r="C124" s="45" t="s">
        <v>82</v>
      </c>
      <c r="D124" s="26" t="str">
        <f t="shared" si="14"/>
        <v>GIDCB</v>
      </c>
      <c r="E124" s="26" t="str">
        <f t="shared" si="15"/>
        <v xml:space="preserve">B1 (PSP 01428 </v>
      </c>
      <c r="F124" s="26" t="str">
        <f t="shared" si="16"/>
        <v>B1</v>
      </c>
      <c r="G124" s="27" t="s">
        <v>39</v>
      </c>
      <c r="H124" s="27" t="str">
        <f t="shared" si="12"/>
        <v/>
      </c>
      <c r="I124" s="27" t="s">
        <v>77</v>
      </c>
      <c r="J124" s="27"/>
      <c r="K124" s="92"/>
      <c r="L124" s="25" t="e">
        <f>WORKDAY(Tableau1[[#This Row],[Date de début]],+INDEX(Tableau4[Délai maximum avant étape SGMOE],MATCH(Tableau1[Code Workflow],Tableau4[Code workflow],0)))</f>
        <v>#N/A</v>
      </c>
      <c r="M124" s="28" t="e">
        <f>WORKDAY(Tableau1[[#This Row],[Date prévisionnelle de réception SGMOE]],+INDEX(Tableau4[Délai de validation],MATCH(Tableau1[Code Workflow],Tableau4[Code workflow],0)))</f>
        <v>#N/A</v>
      </c>
      <c r="N124" s="28"/>
      <c r="O124" s="29">
        <f t="shared" si="13"/>
        <v>1</v>
      </c>
      <c r="P124" s="30" t="s">
        <v>294</v>
      </c>
    </row>
    <row r="125" spans="2:16" hidden="1" outlineLevel="1" x14ac:dyDescent="0.25">
      <c r="B125" s="25">
        <v>43353</v>
      </c>
      <c r="C125" s="45" t="s">
        <v>81</v>
      </c>
      <c r="D125" s="26" t="str">
        <f t="shared" si="14"/>
        <v>GIDCB</v>
      </c>
      <c r="E125" s="26" t="str">
        <f t="shared" si="15"/>
        <v xml:space="preserve">B1 (PSP 01428 </v>
      </c>
      <c r="F125" s="26" t="str">
        <f t="shared" si="16"/>
        <v>B1</v>
      </c>
      <c r="G125" s="27" t="s">
        <v>49</v>
      </c>
      <c r="H125" s="27" t="str">
        <f t="shared" si="12"/>
        <v/>
      </c>
      <c r="I125" s="27" t="s">
        <v>77</v>
      </c>
      <c r="J125" s="27"/>
      <c r="K125" s="92"/>
      <c r="L125" s="25" t="e">
        <f>WORKDAY(Tableau1[[#This Row],[Date de début]],+INDEX(Tableau4[Délai maximum avant étape SGMOE],MATCH(Tableau1[Code Workflow],Tableau4[Code workflow],0)))</f>
        <v>#N/A</v>
      </c>
      <c r="M125" s="28" t="e">
        <f>WORKDAY(Tableau1[[#This Row],[Date prévisionnelle de réception SGMOE]],+INDEX(Tableau4[Délai de validation],MATCH(Tableau1[Code Workflow],Tableau4[Code workflow],0)))</f>
        <v>#N/A</v>
      </c>
      <c r="N125" s="28"/>
      <c r="O125" s="29">
        <f t="shared" si="13"/>
        <v>1</v>
      </c>
      <c r="P125" s="30" t="s">
        <v>294</v>
      </c>
    </row>
    <row r="126" spans="2:16" hidden="1" outlineLevel="1" x14ac:dyDescent="0.25">
      <c r="B126" s="25">
        <v>43353</v>
      </c>
      <c r="C126" s="45" t="s">
        <v>80</v>
      </c>
      <c r="D126" s="26" t="str">
        <f t="shared" si="14"/>
        <v>GIDCB</v>
      </c>
      <c r="E126" s="26" t="str">
        <f t="shared" si="15"/>
        <v xml:space="preserve">B1 (PSP 01428 </v>
      </c>
      <c r="F126" s="26" t="str">
        <f t="shared" si="16"/>
        <v>B1</v>
      </c>
      <c r="G126" s="27" t="s">
        <v>49</v>
      </c>
      <c r="H126" s="27" t="str">
        <f t="shared" si="12"/>
        <v/>
      </c>
      <c r="I126" s="27" t="s">
        <v>77</v>
      </c>
      <c r="J126" s="27"/>
      <c r="K126" s="92"/>
      <c r="L126" s="25" t="e">
        <f>WORKDAY(Tableau1[[#This Row],[Date de début]],+INDEX(Tableau4[Délai maximum avant étape SGMOE],MATCH(Tableau1[Code Workflow],Tableau4[Code workflow],0)))</f>
        <v>#N/A</v>
      </c>
      <c r="M126" s="28" t="e">
        <f>WORKDAY(Tableau1[[#This Row],[Date prévisionnelle de réception SGMOE]],+INDEX(Tableau4[Délai de validation],MATCH(Tableau1[Code Workflow],Tableau4[Code workflow],0)))</f>
        <v>#N/A</v>
      </c>
      <c r="N126" s="28"/>
      <c r="O126" s="29">
        <f t="shared" si="13"/>
        <v>1</v>
      </c>
      <c r="P126" s="30" t="s">
        <v>294</v>
      </c>
    </row>
    <row r="127" spans="2:16" hidden="1" outlineLevel="1" x14ac:dyDescent="0.25">
      <c r="B127" s="25">
        <v>43353</v>
      </c>
      <c r="C127" s="45" t="s">
        <v>79</v>
      </c>
      <c r="D127" s="26" t="str">
        <f t="shared" si="14"/>
        <v>GIDCB</v>
      </c>
      <c r="E127" s="26" t="str">
        <f t="shared" si="15"/>
        <v xml:space="preserve">B1 (PSP 01428 </v>
      </c>
      <c r="F127" s="26" t="str">
        <f t="shared" si="16"/>
        <v>B1</v>
      </c>
      <c r="G127" s="27" t="s">
        <v>49</v>
      </c>
      <c r="H127" s="27" t="str">
        <f t="shared" si="12"/>
        <v/>
      </c>
      <c r="I127" s="27" t="s">
        <v>77</v>
      </c>
      <c r="J127" s="27"/>
      <c r="K127" s="92"/>
      <c r="L127" s="25" t="e">
        <f>WORKDAY(Tableau1[[#This Row],[Date de début]],+INDEX(Tableau4[Délai maximum avant étape SGMOE],MATCH(Tableau1[Code Workflow],Tableau4[Code workflow],0)))</f>
        <v>#N/A</v>
      </c>
      <c r="M127" s="28" t="e">
        <f>WORKDAY(Tableau1[[#This Row],[Date prévisionnelle de réception SGMOE]],+INDEX(Tableau4[Délai de validation],MATCH(Tableau1[Code Workflow],Tableau4[Code workflow],0)))</f>
        <v>#N/A</v>
      </c>
      <c r="N127" s="28"/>
      <c r="O127" s="29">
        <f t="shared" si="13"/>
        <v>1</v>
      </c>
      <c r="P127" s="30" t="s">
        <v>294</v>
      </c>
    </row>
    <row r="128" spans="2:16" hidden="1" outlineLevel="1" x14ac:dyDescent="0.25">
      <c r="B128" s="25">
        <v>43353</v>
      </c>
      <c r="C128" s="45" t="s">
        <v>78</v>
      </c>
      <c r="D128" s="26" t="str">
        <f t="shared" si="14"/>
        <v>GIDCB</v>
      </c>
      <c r="E128" s="26" t="str">
        <f t="shared" si="15"/>
        <v xml:space="preserve">B1 (PSP 01428 </v>
      </c>
      <c r="F128" s="26" t="str">
        <f t="shared" si="16"/>
        <v>B1</v>
      </c>
      <c r="G128" s="27" t="s">
        <v>49</v>
      </c>
      <c r="H128" s="27" t="str">
        <f t="shared" si="12"/>
        <v/>
      </c>
      <c r="I128" s="27" t="s">
        <v>77</v>
      </c>
      <c r="J128" s="27"/>
      <c r="K128" s="92"/>
      <c r="L128" s="25" t="e">
        <f>WORKDAY(Tableau1[[#This Row],[Date de début]],+INDEX(Tableau4[Délai maximum avant étape SGMOE],MATCH(Tableau1[Code Workflow],Tableau4[Code workflow],0)))</f>
        <v>#N/A</v>
      </c>
      <c r="M128" s="28" t="e">
        <f>WORKDAY(Tableau1[[#This Row],[Date prévisionnelle de réception SGMOE]],+INDEX(Tableau4[Délai de validation],MATCH(Tableau1[Code Workflow],Tableau4[Code workflow],0)))</f>
        <v>#N/A</v>
      </c>
      <c r="N128" s="28"/>
      <c r="O128" s="29">
        <f t="shared" si="13"/>
        <v>1</v>
      </c>
      <c r="P128" s="30" t="s">
        <v>294</v>
      </c>
    </row>
    <row r="129" spans="2:16" ht="30" hidden="1" outlineLevel="1" x14ac:dyDescent="0.25">
      <c r="B129" s="25">
        <v>43353</v>
      </c>
      <c r="C129" s="45" t="s">
        <v>76</v>
      </c>
      <c r="D129" s="26" t="str">
        <f t="shared" si="14"/>
        <v>GCLAB</v>
      </c>
      <c r="E129" s="26" t="str">
        <f t="shared" si="15"/>
        <v xml:space="preserve">A0 (MODALITES </v>
      </c>
      <c r="F129" s="26" t="str">
        <f t="shared" si="16"/>
        <v>A0</v>
      </c>
      <c r="G129" s="27" t="s">
        <v>10</v>
      </c>
      <c r="H129" s="27" t="str">
        <f t="shared" si="12"/>
        <v/>
      </c>
      <c r="I129" s="27" t="s">
        <v>75</v>
      </c>
      <c r="J129" s="27"/>
      <c r="K129" s="92"/>
      <c r="L129" s="25" t="e">
        <f>WORKDAY(Tableau1[[#This Row],[Date de début]],+INDEX(Tableau4[Délai maximum avant étape SGMOE],MATCH(Tableau1[Code Workflow],Tableau4[Code workflow],0)))</f>
        <v>#N/A</v>
      </c>
      <c r="M129" s="28" t="e">
        <f>WORKDAY(Tableau1[[#This Row],[Date prévisionnelle de réception SGMOE]],+INDEX(Tableau4[Délai de validation],MATCH(Tableau1[Code Workflow],Tableau4[Code workflow],0)))</f>
        <v>#N/A</v>
      </c>
      <c r="N129" s="28"/>
      <c r="O129" s="29">
        <f t="shared" si="13"/>
        <v>1</v>
      </c>
      <c r="P129" s="30" t="s">
        <v>294</v>
      </c>
    </row>
    <row r="130" spans="2:16" hidden="1" outlineLevel="1" x14ac:dyDescent="0.25">
      <c r="B130" s="25">
        <v>43354</v>
      </c>
      <c r="C130" s="45" t="s">
        <v>74</v>
      </c>
      <c r="D130" s="26" t="str">
        <f t="shared" si="14"/>
        <v>DPDTE</v>
      </c>
      <c r="E130" s="26" t="str">
        <f t="shared" si="15"/>
        <v>B0 (FDM - BIOD</v>
      </c>
      <c r="F130" s="26" t="str">
        <f t="shared" si="16"/>
        <v>B0</v>
      </c>
      <c r="G130" s="27" t="s">
        <v>19</v>
      </c>
      <c r="H130" s="27">
        <f t="shared" si="12"/>
        <v>1</v>
      </c>
      <c r="I130" s="27" t="s">
        <v>73</v>
      </c>
      <c r="J130" s="27"/>
      <c r="K130" s="92"/>
      <c r="L130" s="25" t="e">
        <f>WORKDAY(Tableau1[[#This Row],[Date de début]],+INDEX(Tableau4[Délai maximum avant étape SGMOE],MATCH(Tableau1[Code Workflow],Tableau4[Code workflow],0)))</f>
        <v>#N/A</v>
      </c>
      <c r="M130" s="28" t="e">
        <f>WORKDAY(Tableau1[[#This Row],[Date prévisionnelle de réception SGMOE]],+INDEX(Tableau4[Délai de validation],MATCH(Tableau1[Code Workflow],Tableau4[Code workflow],0)))</f>
        <v>#N/A</v>
      </c>
      <c r="N130" s="28"/>
      <c r="O130" s="29">
        <f t="shared" si="13"/>
        <v>1</v>
      </c>
      <c r="P130" s="30" t="s">
        <v>294</v>
      </c>
    </row>
    <row r="131" spans="2:16" hidden="1" outlineLevel="1" x14ac:dyDescent="0.25">
      <c r="B131" s="25">
        <v>43354</v>
      </c>
      <c r="C131" s="45" t="s">
        <v>72</v>
      </c>
      <c r="D131" s="26" t="str">
        <f t="shared" si="14"/>
        <v>DPDTE</v>
      </c>
      <c r="E131" s="26" t="str">
        <f t="shared" si="15"/>
        <v>B0 (FDM - DISP</v>
      </c>
      <c r="F131" s="26" t="str">
        <f t="shared" si="16"/>
        <v>B0</v>
      </c>
      <c r="G131" s="27" t="s">
        <v>19</v>
      </c>
      <c r="H131" s="27">
        <f t="shared" si="12"/>
        <v>1</v>
      </c>
      <c r="I131" s="27" t="s">
        <v>71</v>
      </c>
      <c r="J131" s="27"/>
      <c r="K131" s="92"/>
      <c r="L131" s="25" t="e">
        <f>WORKDAY(Tableau1[[#This Row],[Date de début]],+INDEX(Tableau4[Délai maximum avant étape SGMOE],MATCH(Tableau1[Code Workflow],Tableau4[Code workflow],0)))</f>
        <v>#N/A</v>
      </c>
      <c r="M131" s="28" t="e">
        <f>WORKDAY(Tableau1[[#This Row],[Date prévisionnelle de réception SGMOE]],+INDEX(Tableau4[Délai de validation],MATCH(Tableau1[Code Workflow],Tableau4[Code workflow],0)))</f>
        <v>#N/A</v>
      </c>
      <c r="N131" s="28"/>
      <c r="O131" s="29">
        <f t="shared" si="13"/>
        <v>1</v>
      </c>
      <c r="P131" s="30" t="s">
        <v>294</v>
      </c>
    </row>
    <row r="132" spans="2:16" ht="15" hidden="1" customHeight="1" outlineLevel="1" x14ac:dyDescent="0.25">
      <c r="B132" s="28">
        <v>43355</v>
      </c>
      <c r="C132" s="45" t="s">
        <v>70</v>
      </c>
      <c r="D132" s="26" t="str">
        <f t="shared" si="14"/>
        <v>GISBP</v>
      </c>
      <c r="E132" s="26" t="str">
        <f t="shared" si="15"/>
        <v xml:space="preserve">A0 (VIADUC DE </v>
      </c>
      <c r="F132" s="26" t="str">
        <f t="shared" si="16"/>
        <v>A0</v>
      </c>
      <c r="G132" s="31" t="s">
        <v>63</v>
      </c>
      <c r="H132" s="27" t="str">
        <f t="shared" si="12"/>
        <v/>
      </c>
      <c r="I132" s="26" t="s">
        <v>68</v>
      </c>
      <c r="J132" s="27"/>
      <c r="K132" s="92"/>
      <c r="L132" s="28" t="e">
        <f>WORKDAY(Tableau1[[#This Row],[Date de début]],+INDEX(Tableau4[Délai maximum avant étape SGMOE],MATCH(Tableau1[Code Workflow],Tableau4[Code workflow],0)))</f>
        <v>#N/A</v>
      </c>
      <c r="M132" s="28" t="e">
        <f>WORKDAY(Tableau1[[#This Row],[Date prévisionnelle de réception SGMOE]],+INDEX(Tableau4[Délai de validation],MATCH(Tableau1[Code Workflow],Tableau4[Code workflow],0)))</f>
        <v>#N/A</v>
      </c>
      <c r="N132" s="28"/>
      <c r="O132" s="29">
        <f t="shared" si="13"/>
        <v>1</v>
      </c>
      <c r="P132" s="30" t="s">
        <v>294</v>
      </c>
    </row>
    <row r="133" spans="2:16" hidden="1" outlineLevel="1" x14ac:dyDescent="0.25">
      <c r="B133" s="28">
        <v>43355</v>
      </c>
      <c r="C133" s="45" t="s">
        <v>69</v>
      </c>
      <c r="D133" s="26" t="str">
        <f t="shared" si="14"/>
        <v>GISBP</v>
      </c>
      <c r="E133" s="26" t="str">
        <f t="shared" si="15"/>
        <v xml:space="preserve">A0 (VIADUC DE </v>
      </c>
      <c r="F133" s="26" t="str">
        <f t="shared" si="16"/>
        <v>A0</v>
      </c>
      <c r="G133" s="31" t="s">
        <v>61</v>
      </c>
      <c r="H133" s="27" t="str">
        <f t="shared" si="12"/>
        <v/>
      </c>
      <c r="I133" s="26" t="s">
        <v>68</v>
      </c>
      <c r="J133" s="27"/>
      <c r="K133" s="92"/>
      <c r="L133" s="28" t="e">
        <f>WORKDAY(Tableau1[[#This Row],[Date de début]],+INDEX(Tableau4[Délai maximum avant étape SGMOE],MATCH(Tableau1[Code Workflow],Tableau4[Code workflow],0)))</f>
        <v>#N/A</v>
      </c>
      <c r="M133" s="28" t="e">
        <f>WORKDAY(Tableau1[[#This Row],[Date prévisionnelle de réception SGMOE]],+INDEX(Tableau4[Délai de validation],MATCH(Tableau1[Code Workflow],Tableau4[Code workflow],0)))</f>
        <v>#N/A</v>
      </c>
      <c r="N133" s="28"/>
      <c r="O133" s="29">
        <f t="shared" si="13"/>
        <v>1</v>
      </c>
      <c r="P133" s="30" t="s">
        <v>294</v>
      </c>
    </row>
    <row r="134" spans="2:16" hidden="1" outlineLevel="1" x14ac:dyDescent="0.25">
      <c r="B134" s="28">
        <v>43355</v>
      </c>
      <c r="C134" s="45" t="s">
        <v>67</v>
      </c>
      <c r="D134" s="26" t="str">
        <f t="shared" si="14"/>
        <v>GISBP</v>
      </c>
      <c r="E134" s="26" t="str">
        <f t="shared" si="15"/>
        <v xml:space="preserve">A0 (VIADUC DE </v>
      </c>
      <c r="F134" s="26" t="str">
        <f t="shared" si="16"/>
        <v>A0</v>
      </c>
      <c r="G134" s="31" t="s">
        <v>61</v>
      </c>
      <c r="H134" s="27" t="str">
        <f t="shared" si="12"/>
        <v/>
      </c>
      <c r="I134" s="26" t="s">
        <v>65</v>
      </c>
      <c r="J134" s="27"/>
      <c r="K134" s="92"/>
      <c r="L134" s="28" t="e">
        <f>WORKDAY(Tableau1[[#This Row],[Date de début]],+INDEX(Tableau4[Délai maximum avant étape SGMOE],MATCH(Tableau1[Code Workflow],Tableau4[Code workflow],0)))</f>
        <v>#N/A</v>
      </c>
      <c r="M134" s="28" t="e">
        <f>WORKDAY(Tableau1[[#This Row],[Date prévisionnelle de réception SGMOE]],+INDEX(Tableau4[Délai de validation],MATCH(Tableau1[Code Workflow],Tableau4[Code workflow],0)))</f>
        <v>#N/A</v>
      </c>
      <c r="N134" s="28"/>
      <c r="O134" s="29">
        <f t="shared" si="13"/>
        <v>1</v>
      </c>
      <c r="P134" s="30" t="s">
        <v>294</v>
      </c>
    </row>
    <row r="135" spans="2:16" hidden="1" outlineLevel="1" x14ac:dyDescent="0.25">
      <c r="B135" s="28">
        <v>43355</v>
      </c>
      <c r="C135" s="45" t="s">
        <v>66</v>
      </c>
      <c r="D135" s="26" t="str">
        <f t="shared" ref="D135:D166" si="17">LEFT(C135,5)</f>
        <v>GISBP</v>
      </c>
      <c r="E135" s="26" t="str">
        <f t="shared" ref="E135:E167" si="18">MID(C135,13,14)</f>
        <v xml:space="preserve">A0 (VIADUC DE </v>
      </c>
      <c r="F135" s="26" t="str">
        <f t="shared" ref="F135:F166" si="19">LEFT(E135,2)</f>
        <v>A0</v>
      </c>
      <c r="G135" s="31" t="s">
        <v>63</v>
      </c>
      <c r="H135" s="27" t="str">
        <f t="shared" si="12"/>
        <v/>
      </c>
      <c r="I135" s="26" t="s">
        <v>65</v>
      </c>
      <c r="J135" s="27"/>
      <c r="K135" s="92"/>
      <c r="L135" s="28" t="e">
        <f>WORKDAY(Tableau1[[#This Row],[Date de début]],+INDEX(Tableau4[Délai maximum avant étape SGMOE],MATCH(Tableau1[Code Workflow],Tableau4[Code workflow],0)))</f>
        <v>#N/A</v>
      </c>
      <c r="M135" s="28" t="e">
        <f>WORKDAY(Tableau1[[#This Row],[Date prévisionnelle de réception SGMOE]],+INDEX(Tableau4[Délai de validation],MATCH(Tableau1[Code Workflow],Tableau4[Code workflow],0)))</f>
        <v>#N/A</v>
      </c>
      <c r="N135" s="28"/>
      <c r="O135" s="29">
        <f t="shared" si="13"/>
        <v>1</v>
      </c>
      <c r="P135" s="30" t="s">
        <v>294</v>
      </c>
    </row>
    <row r="136" spans="2:16" hidden="1" outlineLevel="1" x14ac:dyDescent="0.25">
      <c r="B136" s="28">
        <v>43355</v>
      </c>
      <c r="C136" s="45" t="s">
        <v>64</v>
      </c>
      <c r="D136" s="26" t="str">
        <f t="shared" si="17"/>
        <v>GISBP</v>
      </c>
      <c r="E136" s="26" t="str">
        <f t="shared" si="18"/>
        <v xml:space="preserve">A0 (VIADUC DE </v>
      </c>
      <c r="F136" s="26" t="str">
        <f t="shared" si="19"/>
        <v>A0</v>
      </c>
      <c r="G136" s="31" t="s">
        <v>63</v>
      </c>
      <c r="H136" s="27" t="str">
        <f t="shared" ref="H136:H164" si="20">IF(OR(G136="DAF",G136="FDM",G136="FDC"),1,"")</f>
        <v/>
      </c>
      <c r="I136" s="26" t="s">
        <v>60</v>
      </c>
      <c r="J136" s="27"/>
      <c r="K136" s="92"/>
      <c r="L136" s="28" t="e">
        <f>WORKDAY(Tableau1[[#This Row],[Date de début]],+INDEX(Tableau4[Délai maximum avant étape SGMOE],MATCH(Tableau1[Code Workflow],Tableau4[Code workflow],0)))</f>
        <v>#N/A</v>
      </c>
      <c r="M136" s="28" t="e">
        <f>WORKDAY(Tableau1[[#This Row],[Date prévisionnelle de réception SGMOE]],+INDEX(Tableau4[Délai de validation],MATCH(Tableau1[Code Workflow],Tableau4[Code workflow],0)))</f>
        <v>#N/A</v>
      </c>
      <c r="N136" s="28"/>
      <c r="O136" s="29">
        <f t="shared" si="13"/>
        <v>1</v>
      </c>
      <c r="P136" s="30" t="s">
        <v>294</v>
      </c>
    </row>
    <row r="137" spans="2:16" hidden="1" outlineLevel="1" x14ac:dyDescent="0.25">
      <c r="B137" s="28">
        <v>43355</v>
      </c>
      <c r="C137" s="45" t="s">
        <v>62</v>
      </c>
      <c r="D137" s="26" t="str">
        <f t="shared" si="17"/>
        <v>GISBP</v>
      </c>
      <c r="E137" s="26" t="str">
        <f t="shared" si="18"/>
        <v xml:space="preserve">A0 (VIADUC DE </v>
      </c>
      <c r="F137" s="26" t="str">
        <f t="shared" si="19"/>
        <v>A0</v>
      </c>
      <c r="G137" s="31" t="s">
        <v>61</v>
      </c>
      <c r="H137" s="27" t="str">
        <f t="shared" si="20"/>
        <v/>
      </c>
      <c r="I137" s="26" t="s">
        <v>60</v>
      </c>
      <c r="J137" s="27"/>
      <c r="K137" s="92"/>
      <c r="L137" s="28" t="e">
        <f>WORKDAY(Tableau1[[#This Row],[Date de début]],+INDEX(Tableau4[Délai maximum avant étape SGMOE],MATCH(Tableau1[Code Workflow],Tableau4[Code workflow],0)))</f>
        <v>#N/A</v>
      </c>
      <c r="M137" s="28" t="e">
        <f>WORKDAY(Tableau1[[#This Row],[Date prévisionnelle de réception SGMOE]],+INDEX(Tableau4[Délai de validation],MATCH(Tableau1[Code Workflow],Tableau4[Code workflow],0)))</f>
        <v>#N/A</v>
      </c>
      <c r="N137" s="28"/>
      <c r="O137" s="29">
        <f t="shared" si="13"/>
        <v>1</v>
      </c>
      <c r="P137" s="30" t="s">
        <v>294</v>
      </c>
    </row>
    <row r="138" spans="2:16" hidden="1" outlineLevel="1" x14ac:dyDescent="0.25">
      <c r="B138" s="28">
        <v>43355</v>
      </c>
      <c r="C138" s="45" t="s">
        <v>59</v>
      </c>
      <c r="D138" s="26" t="str">
        <f t="shared" si="17"/>
        <v>GISET</v>
      </c>
      <c r="E138" s="26" t="str">
        <f t="shared" si="18"/>
        <v>A0 (BLOC TECHN</v>
      </c>
      <c r="F138" s="26" t="str">
        <f t="shared" si="19"/>
        <v>A0</v>
      </c>
      <c r="G138" s="31" t="s">
        <v>26</v>
      </c>
      <c r="H138" s="27" t="str">
        <f t="shared" si="20"/>
        <v/>
      </c>
      <c r="I138" s="26" t="s">
        <v>58</v>
      </c>
      <c r="J138" s="27"/>
      <c r="K138" s="92"/>
      <c r="L138" s="28" t="e">
        <f>WORKDAY(Tableau1[[#This Row],[Date de début]],+INDEX(Tableau4[Délai maximum avant étape SGMOE],MATCH(Tableau1[Code Workflow],Tableau4[Code workflow],0)))</f>
        <v>#N/A</v>
      </c>
      <c r="M138" s="28" t="e">
        <f>WORKDAY(Tableau1[[#This Row],[Date prévisionnelle de réception SGMOE]],+INDEX(Tableau4[Délai de validation],MATCH(Tableau1[Code Workflow],Tableau4[Code workflow],0)))</f>
        <v>#N/A</v>
      </c>
      <c r="N138" s="28"/>
      <c r="O138" s="29">
        <f t="shared" si="13"/>
        <v>1</v>
      </c>
      <c r="P138" s="30" t="s">
        <v>294</v>
      </c>
    </row>
    <row r="139" spans="2:16" hidden="1" outlineLevel="1" x14ac:dyDescent="0.25">
      <c r="B139" s="28">
        <v>43355</v>
      </c>
      <c r="C139" s="45" t="s">
        <v>57</v>
      </c>
      <c r="D139" s="26" t="str">
        <f t="shared" si="17"/>
        <v>GISET</v>
      </c>
      <c r="E139" s="26" t="str">
        <f t="shared" si="18"/>
        <v xml:space="preserve">A1 (OTA 01182 </v>
      </c>
      <c r="F139" s="26" t="str">
        <f t="shared" si="19"/>
        <v>A1</v>
      </c>
      <c r="G139" s="31" t="s">
        <v>26</v>
      </c>
      <c r="H139" s="27" t="str">
        <f t="shared" si="20"/>
        <v/>
      </c>
      <c r="I139" s="26" t="s">
        <v>56</v>
      </c>
      <c r="J139" s="27"/>
      <c r="K139" s="92"/>
      <c r="L139" s="28" t="e">
        <f>WORKDAY(Tableau1[[#This Row],[Date de début]],+INDEX(Tableau4[Délai maximum avant étape SGMOE],MATCH(Tableau1[Code Workflow],Tableau4[Code workflow],0)))</f>
        <v>#N/A</v>
      </c>
      <c r="M139" s="28" t="e">
        <f>WORKDAY(Tableau1[[#This Row],[Date prévisionnelle de réception SGMOE]],+INDEX(Tableau4[Délai de validation],MATCH(Tableau1[Code Workflow],Tableau4[Code workflow],0)))</f>
        <v>#N/A</v>
      </c>
      <c r="N139" s="28"/>
      <c r="O139" s="29">
        <f t="shared" si="13"/>
        <v>1</v>
      </c>
      <c r="P139" s="30" t="s">
        <v>294</v>
      </c>
    </row>
    <row r="140" spans="2:16" hidden="1" outlineLevel="1" x14ac:dyDescent="0.25">
      <c r="B140" s="28">
        <v>43355</v>
      </c>
      <c r="C140" s="45" t="s">
        <v>55</v>
      </c>
      <c r="D140" s="26" t="str">
        <f t="shared" si="17"/>
        <v>GISET</v>
      </c>
      <c r="E140" s="26" t="str">
        <f t="shared" si="18"/>
        <v xml:space="preserve">A1 (OTA 01181 </v>
      </c>
      <c r="F140" s="26" t="str">
        <f t="shared" si="19"/>
        <v>A1</v>
      </c>
      <c r="G140" s="31" t="s">
        <v>26</v>
      </c>
      <c r="H140" s="27" t="str">
        <f t="shared" si="20"/>
        <v/>
      </c>
      <c r="I140" s="26" t="s">
        <v>54</v>
      </c>
      <c r="J140" s="27"/>
      <c r="K140" s="92"/>
      <c r="L140" s="28" t="e">
        <f>WORKDAY(Tableau1[[#This Row],[Date de début]],+INDEX(Tableau4[Délai maximum avant étape SGMOE],MATCH(Tableau1[Code Workflow],Tableau4[Code workflow],0)))</f>
        <v>#N/A</v>
      </c>
      <c r="M140" s="28" t="e">
        <f>WORKDAY(Tableau1[[#This Row],[Date prévisionnelle de réception SGMOE]],+INDEX(Tableau4[Délai de validation],MATCH(Tableau1[Code Workflow],Tableau4[Code workflow],0)))</f>
        <v>#N/A</v>
      </c>
      <c r="N140" s="28"/>
      <c r="O140" s="29">
        <f t="shared" ref="O140:O143" si="21">IF(P140="",0,IF(P140="ok",1,0))</f>
        <v>1</v>
      </c>
      <c r="P140" s="30" t="s">
        <v>294</v>
      </c>
    </row>
    <row r="141" spans="2:16" hidden="1" outlineLevel="1" x14ac:dyDescent="0.25">
      <c r="B141" s="28">
        <v>43355</v>
      </c>
      <c r="C141" s="45" t="s">
        <v>53</v>
      </c>
      <c r="D141" s="26" t="str">
        <f t="shared" si="17"/>
        <v>GISET</v>
      </c>
      <c r="E141" s="26" t="str">
        <f t="shared" si="18"/>
        <v>A1 (PPF 01470)</v>
      </c>
      <c r="F141" s="26" t="str">
        <f t="shared" si="19"/>
        <v>A1</v>
      </c>
      <c r="G141" s="31" t="s">
        <v>26</v>
      </c>
      <c r="H141" s="27" t="str">
        <f t="shared" si="20"/>
        <v/>
      </c>
      <c r="I141" s="26" t="s">
        <v>52</v>
      </c>
      <c r="J141" s="27"/>
      <c r="K141" s="92"/>
      <c r="L141" s="28" t="e">
        <f>WORKDAY(Tableau1[[#This Row],[Date de début]],+INDEX(Tableau4[Délai maximum avant étape SGMOE],MATCH(Tableau1[Code Workflow],Tableau4[Code workflow],0)))</f>
        <v>#N/A</v>
      </c>
      <c r="M141" s="28" t="e">
        <f>WORKDAY(Tableau1[[#This Row],[Date prévisionnelle de réception SGMOE]],+INDEX(Tableau4[Délai de validation],MATCH(Tableau1[Code Workflow],Tableau4[Code workflow],0)))</f>
        <v>#N/A</v>
      </c>
      <c r="N141" s="28"/>
      <c r="O141" s="29">
        <f t="shared" si="21"/>
        <v>1</v>
      </c>
      <c r="P141" s="30" t="s">
        <v>294</v>
      </c>
    </row>
    <row r="142" spans="2:16" hidden="1" outlineLevel="1" x14ac:dyDescent="0.25">
      <c r="B142" s="28">
        <v>43355</v>
      </c>
      <c r="C142" s="45" t="s">
        <v>51</v>
      </c>
      <c r="D142" s="26" t="str">
        <f t="shared" si="17"/>
        <v>GISEN</v>
      </c>
      <c r="E142" s="26" t="str">
        <f t="shared" si="18"/>
        <v xml:space="preserve">A0 (PSP 01966 </v>
      </c>
      <c r="F142" s="26" t="str">
        <f t="shared" si="19"/>
        <v>A0</v>
      </c>
      <c r="G142" s="31" t="s">
        <v>39</v>
      </c>
      <c r="H142" s="27" t="str">
        <f t="shared" si="20"/>
        <v/>
      </c>
      <c r="I142" s="26" t="s">
        <v>48</v>
      </c>
      <c r="J142" s="27"/>
      <c r="K142" s="92"/>
      <c r="L142" s="28" t="e">
        <f>WORKDAY(Tableau1[[#This Row],[Date de début]],+INDEX(Tableau4[Délai maximum avant étape SGMOE],MATCH(Tableau1[Code Workflow],Tableau4[Code workflow],0)))</f>
        <v>#N/A</v>
      </c>
      <c r="M142" s="28" t="e">
        <f>WORKDAY(Tableau1[[#This Row],[Date prévisionnelle de réception SGMOE]],+INDEX(Tableau4[Délai de validation],MATCH(Tableau1[Code Workflow],Tableau4[Code workflow],0)))</f>
        <v>#N/A</v>
      </c>
      <c r="N142" s="28"/>
      <c r="O142" s="29">
        <f t="shared" si="21"/>
        <v>1</v>
      </c>
      <c r="P142" s="30" t="s">
        <v>294</v>
      </c>
    </row>
    <row r="143" spans="2:16" hidden="1" outlineLevel="1" x14ac:dyDescent="0.25">
      <c r="B143" s="28">
        <v>43355</v>
      </c>
      <c r="C143" s="45" t="s">
        <v>50</v>
      </c>
      <c r="D143" s="26" t="str">
        <f t="shared" si="17"/>
        <v>GISEN</v>
      </c>
      <c r="E143" s="26" t="str">
        <f t="shared" si="18"/>
        <v xml:space="preserve">A0 (PSP 01966 </v>
      </c>
      <c r="F143" s="26" t="str">
        <f t="shared" si="19"/>
        <v>A0</v>
      </c>
      <c r="G143" s="31" t="s">
        <v>49</v>
      </c>
      <c r="H143" s="27" t="str">
        <f t="shared" si="20"/>
        <v/>
      </c>
      <c r="I143" s="26" t="s">
        <v>48</v>
      </c>
      <c r="J143" s="27"/>
      <c r="K143" s="92"/>
      <c r="L143" s="28" t="e">
        <f>WORKDAY(Tableau1[[#This Row],[Date de début]],+INDEX(Tableau4[Délai maximum avant étape SGMOE],MATCH(Tableau1[Code Workflow],Tableau4[Code workflow],0)))</f>
        <v>#N/A</v>
      </c>
      <c r="M143" s="28" t="e">
        <f>WORKDAY(Tableau1[[#This Row],[Date prévisionnelle de réception SGMOE]],+INDEX(Tableau4[Délai de validation],MATCH(Tableau1[Code Workflow],Tableau4[Code workflow],0)))</f>
        <v>#N/A</v>
      </c>
      <c r="N143" s="28"/>
      <c r="O143" s="29">
        <f t="shared" si="21"/>
        <v>1</v>
      </c>
      <c r="P143" s="30" t="s">
        <v>294</v>
      </c>
    </row>
    <row r="144" spans="2:16" hidden="1" outlineLevel="1" x14ac:dyDescent="0.25">
      <c r="B144" s="28">
        <v>43356</v>
      </c>
      <c r="C144" s="45" t="s">
        <v>47</v>
      </c>
      <c r="D144" s="26" t="str">
        <f t="shared" si="17"/>
        <v>GIGCL</v>
      </c>
      <c r="E144" s="26" t="str">
        <f t="shared" si="18"/>
        <v>A0 (PES - APPU</v>
      </c>
      <c r="F144" s="26" t="str">
        <f t="shared" si="19"/>
        <v>A0</v>
      </c>
      <c r="G144" s="31" t="s">
        <v>46</v>
      </c>
      <c r="H144" s="27" t="str">
        <f t="shared" si="20"/>
        <v/>
      </c>
      <c r="I144" s="26" t="s">
        <v>45</v>
      </c>
      <c r="J144" s="27"/>
      <c r="K144" s="92"/>
      <c r="L144" s="28" t="e">
        <f>WORKDAY(Tableau1[[#This Row],[Date de début]],+INDEX(Tableau4[Délai maximum avant étape SGMOE],MATCH(Tableau1[Code Workflow],Tableau4[Code workflow],0)))</f>
        <v>#N/A</v>
      </c>
      <c r="M144" s="28" t="e">
        <f>WORKDAY(Tableau1[[#This Row],[Date prévisionnelle de réception SGMOE]],+INDEX(Tableau4[Délai de validation],MATCH(Tableau1[Code Workflow],Tableau4[Code workflow],0)))</f>
        <v>#N/A</v>
      </c>
      <c r="N144" s="28"/>
      <c r="O144" s="29">
        <f t="shared" ref="O144:O166" si="22">IF(P144="",0,IF(P144="ok",1,0))</f>
        <v>1</v>
      </c>
      <c r="P144" s="34" t="s">
        <v>531</v>
      </c>
    </row>
    <row r="145" spans="2:16" hidden="1" outlineLevel="1" x14ac:dyDescent="0.25">
      <c r="B145" s="28">
        <v>43356</v>
      </c>
      <c r="C145" s="45" t="s">
        <v>44</v>
      </c>
      <c r="D145" s="26" t="str">
        <f t="shared" si="17"/>
        <v>GISET</v>
      </c>
      <c r="E145" s="26" t="str">
        <f t="shared" si="18"/>
        <v>A0 (PLANCHE 12</v>
      </c>
      <c r="F145" s="26" t="str">
        <f t="shared" si="19"/>
        <v>A0</v>
      </c>
      <c r="G145" s="31" t="s">
        <v>42</v>
      </c>
      <c r="H145" s="27" t="str">
        <f t="shared" si="20"/>
        <v/>
      </c>
      <c r="I145" s="26" t="s">
        <v>34</v>
      </c>
      <c r="J145" s="27"/>
      <c r="K145" s="92"/>
      <c r="L145" s="28" t="e">
        <f>WORKDAY(Tableau1[[#This Row],[Date de début]],+INDEX(Tableau4[Délai maximum avant étape SGMOE],MATCH(Tableau1[Code Workflow],Tableau4[Code workflow],0)))</f>
        <v>#N/A</v>
      </c>
      <c r="M145" s="28" t="e">
        <f>WORKDAY(Tableau1[[#This Row],[Date prévisionnelle de réception SGMOE]],+INDEX(Tableau4[Délai de validation],MATCH(Tableau1[Code Workflow],Tableau4[Code workflow],0)))</f>
        <v>#N/A</v>
      </c>
      <c r="N145" s="28"/>
      <c r="O145" s="29">
        <f t="shared" si="22"/>
        <v>1</v>
      </c>
      <c r="P145" s="30" t="s">
        <v>294</v>
      </c>
    </row>
    <row r="146" spans="2:16" hidden="1" outlineLevel="1" x14ac:dyDescent="0.25">
      <c r="B146" s="28">
        <v>43356</v>
      </c>
      <c r="C146" s="45" t="s">
        <v>43</v>
      </c>
      <c r="D146" s="26" t="str">
        <f t="shared" si="17"/>
        <v>GISET</v>
      </c>
      <c r="E146" s="26" t="str">
        <f t="shared" si="18"/>
        <v>A0 (PLANCHE 12</v>
      </c>
      <c r="F146" s="26" t="str">
        <f t="shared" si="19"/>
        <v>A0</v>
      </c>
      <c r="G146" s="31" t="s">
        <v>42</v>
      </c>
      <c r="H146" s="27" t="str">
        <f t="shared" si="20"/>
        <v/>
      </c>
      <c r="I146" s="26" t="s">
        <v>34</v>
      </c>
      <c r="J146" s="27"/>
      <c r="K146" s="92"/>
      <c r="L146" s="28" t="e">
        <f>WORKDAY(Tableau1[[#This Row],[Date de début]],+INDEX(Tableau4[Délai maximum avant étape SGMOE],MATCH(Tableau1[Code Workflow],Tableau4[Code workflow],0)))</f>
        <v>#N/A</v>
      </c>
      <c r="M146" s="28" t="e">
        <f>WORKDAY(Tableau1[[#This Row],[Date prévisionnelle de réception SGMOE]],+INDEX(Tableau4[Délai de validation],MATCH(Tableau1[Code Workflow],Tableau4[Code workflow],0)))</f>
        <v>#N/A</v>
      </c>
      <c r="N146" s="28"/>
      <c r="O146" s="29">
        <f t="shared" si="22"/>
        <v>1</v>
      </c>
      <c r="P146" s="30" t="s">
        <v>294</v>
      </c>
    </row>
    <row r="147" spans="2:16" hidden="1" outlineLevel="1" x14ac:dyDescent="0.25">
      <c r="B147" s="28">
        <v>43356</v>
      </c>
      <c r="C147" s="45" t="s">
        <v>41</v>
      </c>
      <c r="D147" s="26" t="str">
        <f t="shared" si="17"/>
        <v>GISET</v>
      </c>
      <c r="E147" s="26" t="str">
        <f t="shared" si="18"/>
        <v>A0 (PLANCHE 12</v>
      </c>
      <c r="F147" s="26" t="str">
        <f t="shared" si="19"/>
        <v>A0</v>
      </c>
      <c r="G147" s="31" t="s">
        <v>39</v>
      </c>
      <c r="H147" s="27" t="str">
        <f t="shared" si="20"/>
        <v/>
      </c>
      <c r="I147" s="26" t="s">
        <v>34</v>
      </c>
      <c r="J147" s="27"/>
      <c r="K147" s="92"/>
      <c r="L147" s="28" t="e">
        <f>WORKDAY(Tableau1[[#This Row],[Date de début]],+INDEX(Tableau4[Délai maximum avant étape SGMOE],MATCH(Tableau1[Code Workflow],Tableau4[Code workflow],0)))</f>
        <v>#N/A</v>
      </c>
      <c r="M147" s="28" t="e">
        <f>WORKDAY(Tableau1[[#This Row],[Date prévisionnelle de réception SGMOE]],+INDEX(Tableau4[Délai de validation],MATCH(Tableau1[Code Workflow],Tableau4[Code workflow],0)))</f>
        <v>#N/A</v>
      </c>
      <c r="N147" s="28"/>
      <c r="O147" s="29">
        <f t="shared" si="22"/>
        <v>1</v>
      </c>
      <c r="P147" s="30" t="s">
        <v>294</v>
      </c>
    </row>
    <row r="148" spans="2:16" hidden="1" outlineLevel="1" x14ac:dyDescent="0.25">
      <c r="B148" s="28">
        <v>43356</v>
      </c>
      <c r="C148" s="45" t="s">
        <v>40</v>
      </c>
      <c r="D148" s="26" t="str">
        <f t="shared" si="17"/>
        <v>GISET</v>
      </c>
      <c r="E148" s="26" t="str">
        <f t="shared" si="18"/>
        <v>A0 (PLANCHE 12</v>
      </c>
      <c r="F148" s="26" t="str">
        <f t="shared" si="19"/>
        <v>A0</v>
      </c>
      <c r="G148" s="31" t="s">
        <v>39</v>
      </c>
      <c r="H148" s="27" t="str">
        <f t="shared" si="20"/>
        <v/>
      </c>
      <c r="I148" s="26" t="s">
        <v>34</v>
      </c>
      <c r="J148" s="27"/>
      <c r="K148" s="92"/>
      <c r="L148" s="28" t="e">
        <f>WORKDAY(Tableau1[[#This Row],[Date de début]],+INDEX(Tableau4[Délai maximum avant étape SGMOE],MATCH(Tableau1[Code Workflow],Tableau4[Code workflow],0)))</f>
        <v>#N/A</v>
      </c>
      <c r="M148" s="28" t="e">
        <f>WORKDAY(Tableau1[[#This Row],[Date prévisionnelle de réception SGMOE]],+INDEX(Tableau4[Délai de validation],MATCH(Tableau1[Code Workflow],Tableau4[Code workflow],0)))</f>
        <v>#N/A</v>
      </c>
      <c r="N148" s="28"/>
      <c r="O148" s="29">
        <f t="shared" si="22"/>
        <v>1</v>
      </c>
      <c r="P148" s="30" t="s">
        <v>294</v>
      </c>
    </row>
    <row r="149" spans="2:16" hidden="1" outlineLevel="1" x14ac:dyDescent="0.25">
      <c r="B149" s="28">
        <v>43356</v>
      </c>
      <c r="C149" s="45" t="s">
        <v>38</v>
      </c>
      <c r="D149" s="26" t="str">
        <f t="shared" si="17"/>
        <v>GISET</v>
      </c>
      <c r="E149" s="26" t="str">
        <f t="shared" si="18"/>
        <v>A0 (PLANCHE 12</v>
      </c>
      <c r="F149" s="26" t="str">
        <f t="shared" si="19"/>
        <v>A0</v>
      </c>
      <c r="G149" s="31" t="s">
        <v>37</v>
      </c>
      <c r="H149" s="27" t="str">
        <f t="shared" si="20"/>
        <v/>
      </c>
      <c r="I149" s="26" t="s">
        <v>34</v>
      </c>
      <c r="J149" s="27"/>
      <c r="K149" s="92"/>
      <c r="L149" s="28" t="e">
        <f>WORKDAY(Tableau1[[#This Row],[Date de début]],+INDEX(Tableau4[Délai maximum avant étape SGMOE],MATCH(Tableau1[Code Workflow],Tableau4[Code workflow],0)))</f>
        <v>#N/A</v>
      </c>
      <c r="M149" s="28" t="e">
        <f>WORKDAY(Tableau1[[#This Row],[Date prévisionnelle de réception SGMOE]],+INDEX(Tableau4[Délai de validation],MATCH(Tableau1[Code Workflow],Tableau4[Code workflow],0)))</f>
        <v>#N/A</v>
      </c>
      <c r="N149" s="28"/>
      <c r="O149" s="29">
        <f t="shared" si="22"/>
        <v>1</v>
      </c>
      <c r="P149" s="30" t="s">
        <v>294</v>
      </c>
    </row>
    <row r="150" spans="2:16" hidden="1" outlineLevel="1" x14ac:dyDescent="0.25">
      <c r="B150" s="28">
        <v>43356</v>
      </c>
      <c r="C150" s="45" t="s">
        <v>36</v>
      </c>
      <c r="D150" s="26" t="str">
        <f t="shared" si="17"/>
        <v>GISET</v>
      </c>
      <c r="E150" s="26" t="str">
        <f t="shared" si="18"/>
        <v>A0 (PLANCHE 12</v>
      </c>
      <c r="F150" s="26" t="str">
        <f t="shared" si="19"/>
        <v>A0</v>
      </c>
      <c r="G150" s="31" t="s">
        <v>35</v>
      </c>
      <c r="H150" s="27" t="str">
        <f t="shared" si="20"/>
        <v/>
      </c>
      <c r="I150" s="26" t="s">
        <v>34</v>
      </c>
      <c r="J150" s="27"/>
      <c r="K150" s="92"/>
      <c r="L150" s="28" t="e">
        <f>WORKDAY(Tableau1[[#This Row],[Date de début]],+INDEX(Tableau4[Délai maximum avant étape SGMOE],MATCH(Tableau1[Code Workflow],Tableau4[Code workflow],0)))</f>
        <v>#N/A</v>
      </c>
      <c r="M150" s="28" t="e">
        <f>WORKDAY(Tableau1[[#This Row],[Date prévisionnelle de réception SGMOE]],+INDEX(Tableau4[Délai de validation],MATCH(Tableau1[Code Workflow],Tableau4[Code workflow],0)))</f>
        <v>#N/A</v>
      </c>
      <c r="N150" s="28"/>
      <c r="O150" s="29">
        <f t="shared" si="22"/>
        <v>1</v>
      </c>
      <c r="P150" s="30" t="s">
        <v>294</v>
      </c>
    </row>
    <row r="151" spans="2:16" hidden="1" outlineLevel="1" x14ac:dyDescent="0.25">
      <c r="B151" s="28">
        <v>43356</v>
      </c>
      <c r="C151" s="45" t="s">
        <v>33</v>
      </c>
      <c r="D151" s="26" t="str">
        <f t="shared" si="17"/>
        <v>GISET</v>
      </c>
      <c r="E151" s="26" t="str">
        <f t="shared" si="18"/>
        <v>A2 (OTA 01368)</v>
      </c>
      <c r="F151" s="26" t="str">
        <f t="shared" si="19"/>
        <v>A2</v>
      </c>
      <c r="G151" s="31" t="s">
        <v>26</v>
      </c>
      <c r="H151" s="27" t="str">
        <f t="shared" si="20"/>
        <v/>
      </c>
      <c r="I151" s="26" t="s">
        <v>32</v>
      </c>
      <c r="J151" s="27"/>
      <c r="K151" s="92"/>
      <c r="L151" s="28" t="e">
        <f>WORKDAY(Tableau1[[#This Row],[Date de début]],+INDEX(Tableau4[Délai maximum avant étape SGMOE],MATCH(Tableau1[Code Workflow],Tableau4[Code workflow],0)))</f>
        <v>#N/A</v>
      </c>
      <c r="M151" s="28" t="e">
        <f>WORKDAY(Tableau1[[#This Row],[Date prévisionnelle de réception SGMOE]],+INDEX(Tableau4[Délai de validation],MATCH(Tableau1[Code Workflow],Tableau4[Code workflow],0)))</f>
        <v>#N/A</v>
      </c>
      <c r="N151" s="28"/>
      <c r="O151" s="29">
        <f t="shared" si="22"/>
        <v>1</v>
      </c>
      <c r="P151" s="30" t="s">
        <v>294</v>
      </c>
    </row>
    <row r="152" spans="2:16" hidden="1" outlineLevel="1" x14ac:dyDescent="0.25">
      <c r="B152" s="28">
        <v>43356</v>
      </c>
      <c r="C152" s="45" t="s">
        <v>31</v>
      </c>
      <c r="D152" s="26" t="str">
        <f t="shared" si="17"/>
        <v>GISET</v>
      </c>
      <c r="E152" s="26" t="str">
        <f t="shared" si="18"/>
        <v>A0 (PPFR 14281</v>
      </c>
      <c r="F152" s="26" t="str">
        <f t="shared" si="19"/>
        <v>A0</v>
      </c>
      <c r="G152" s="31" t="s">
        <v>26</v>
      </c>
      <c r="H152" s="27" t="str">
        <f t="shared" si="20"/>
        <v/>
      </c>
      <c r="I152" s="26" t="s">
        <v>30</v>
      </c>
      <c r="J152" s="27"/>
      <c r="K152" s="92"/>
      <c r="L152" s="28" t="e">
        <f>WORKDAY(Tableau1[[#This Row],[Date de début]],+INDEX(Tableau4[Délai maximum avant étape SGMOE],MATCH(Tableau1[Code Workflow],Tableau4[Code workflow],0)))</f>
        <v>#N/A</v>
      </c>
      <c r="M152" s="28" t="e">
        <f>WORKDAY(Tableau1[[#This Row],[Date prévisionnelle de réception SGMOE]],+INDEX(Tableau4[Délai de validation],MATCH(Tableau1[Code Workflow],Tableau4[Code workflow],0)))</f>
        <v>#N/A</v>
      </c>
      <c r="N152" s="28"/>
      <c r="O152" s="29">
        <f t="shared" si="22"/>
        <v>1</v>
      </c>
      <c r="P152" s="30" t="s">
        <v>294</v>
      </c>
    </row>
    <row r="153" spans="2:16" hidden="1" outlineLevel="1" x14ac:dyDescent="0.25">
      <c r="B153" s="28">
        <v>43356</v>
      </c>
      <c r="C153" s="45" t="s">
        <v>29</v>
      </c>
      <c r="D153" s="26" t="str">
        <f t="shared" si="17"/>
        <v>GISET</v>
      </c>
      <c r="E153" s="26" t="str">
        <f t="shared" si="18"/>
        <v>A1 (PPFR 14282</v>
      </c>
      <c r="F153" s="26" t="str">
        <f t="shared" si="19"/>
        <v>A1</v>
      </c>
      <c r="G153" s="31" t="s">
        <v>26</v>
      </c>
      <c r="H153" s="27" t="str">
        <f t="shared" si="20"/>
        <v/>
      </c>
      <c r="I153" s="26" t="s">
        <v>28</v>
      </c>
      <c r="J153" s="27"/>
      <c r="K153" s="92"/>
      <c r="L153" s="28" t="e">
        <f>WORKDAY(Tableau1[[#This Row],[Date de début]],+INDEX(Tableau4[Délai maximum avant étape SGMOE],MATCH(Tableau1[Code Workflow],Tableau4[Code workflow],0)))</f>
        <v>#N/A</v>
      </c>
      <c r="M153" s="28" t="e">
        <f>WORKDAY(Tableau1[[#This Row],[Date prévisionnelle de réception SGMOE]],+INDEX(Tableau4[Délai de validation],MATCH(Tableau1[Code Workflow],Tableau4[Code workflow],0)))</f>
        <v>#N/A</v>
      </c>
      <c r="N153" s="28"/>
      <c r="O153" s="29">
        <f t="shared" si="22"/>
        <v>1</v>
      </c>
      <c r="P153" s="30" t="s">
        <v>294</v>
      </c>
    </row>
    <row r="154" spans="2:16" hidden="1" outlineLevel="1" x14ac:dyDescent="0.25">
      <c r="B154" s="28">
        <v>43356</v>
      </c>
      <c r="C154" s="45" t="s">
        <v>27</v>
      </c>
      <c r="D154" s="26" t="str">
        <f t="shared" si="17"/>
        <v>GISET</v>
      </c>
      <c r="E154" s="26" t="str">
        <f t="shared" si="18"/>
        <v>A1 (OHA 01948)</v>
      </c>
      <c r="F154" s="26" t="str">
        <f t="shared" si="19"/>
        <v>A1</v>
      </c>
      <c r="G154" s="31" t="s">
        <v>26</v>
      </c>
      <c r="H154" s="27" t="str">
        <f t="shared" si="20"/>
        <v/>
      </c>
      <c r="I154" s="26" t="s">
        <v>25</v>
      </c>
      <c r="J154" s="27"/>
      <c r="K154" s="92"/>
      <c r="L154" s="28" t="e">
        <f>WORKDAY(Tableau1[[#This Row],[Date de début]],+INDEX(Tableau4[Délai maximum avant étape SGMOE],MATCH(Tableau1[Code Workflow],Tableau4[Code workflow],0)))</f>
        <v>#N/A</v>
      </c>
      <c r="M154" s="28" t="e">
        <f>WORKDAY(Tableau1[[#This Row],[Date prévisionnelle de réception SGMOE]],+INDEX(Tableau4[Délai de validation],MATCH(Tableau1[Code Workflow],Tableau4[Code workflow],0)))</f>
        <v>#N/A</v>
      </c>
      <c r="N154" s="28"/>
      <c r="O154" s="29">
        <f t="shared" si="22"/>
        <v>1</v>
      </c>
      <c r="P154" s="30" t="s">
        <v>294</v>
      </c>
    </row>
    <row r="155" spans="2:16" hidden="1" outlineLevel="1" x14ac:dyDescent="0.25">
      <c r="B155" s="28">
        <v>43356</v>
      </c>
      <c r="C155" s="45" t="s">
        <v>24</v>
      </c>
      <c r="D155" s="26" t="str">
        <f t="shared" si="17"/>
        <v>GIGCL</v>
      </c>
      <c r="E155" s="26" t="str">
        <f t="shared" si="18"/>
        <v>B0 (DAF - ECAR</v>
      </c>
      <c r="F155" s="26" t="str">
        <f t="shared" si="19"/>
        <v>B0</v>
      </c>
      <c r="G155" s="31" t="s">
        <v>1</v>
      </c>
      <c r="H155" s="27">
        <f t="shared" si="20"/>
        <v>1</v>
      </c>
      <c r="I155" s="26" t="s">
        <v>23</v>
      </c>
      <c r="J155" s="27"/>
      <c r="K155" s="92"/>
      <c r="L155" s="28" t="e">
        <f>WORKDAY(Tableau1[[#This Row],[Date de début]],+INDEX(Tableau4[Délai maximum avant étape SGMOE],MATCH(Tableau1[Code Workflow],Tableau4[Code workflow],0)))</f>
        <v>#N/A</v>
      </c>
      <c r="M155" s="28" t="e">
        <f>WORKDAY(Tableau1[[#This Row],[Date prévisionnelle de réception SGMOE]],+INDEX(Tableau4[Délai de validation],MATCH(Tableau1[Code Workflow],Tableau4[Code workflow],0)))</f>
        <v>#N/A</v>
      </c>
      <c r="N155" s="28"/>
      <c r="O155" s="29">
        <f t="shared" si="22"/>
        <v>1</v>
      </c>
      <c r="P155" s="30" t="s">
        <v>531</v>
      </c>
    </row>
    <row r="156" spans="2:16" hidden="1" outlineLevel="1" x14ac:dyDescent="0.25">
      <c r="B156" s="28">
        <v>43356</v>
      </c>
      <c r="C156" s="45" t="s">
        <v>22</v>
      </c>
      <c r="D156" s="26" t="str">
        <f t="shared" si="17"/>
        <v>GIWSP</v>
      </c>
      <c r="E156" s="26" t="str">
        <f t="shared" si="18"/>
        <v xml:space="preserve">A1 (OHA 00938 </v>
      </c>
      <c r="F156" s="26" t="str">
        <f t="shared" si="19"/>
        <v>A1</v>
      </c>
      <c r="G156" s="31" t="s">
        <v>10</v>
      </c>
      <c r="H156" s="27" t="str">
        <f t="shared" si="20"/>
        <v/>
      </c>
      <c r="I156" s="26" t="s">
        <v>21</v>
      </c>
      <c r="J156" s="27"/>
      <c r="K156" s="92"/>
      <c r="L156" s="28" t="e">
        <f>WORKDAY(Tableau1[[#This Row],[Date de début]],+INDEX(Tableau4[Délai maximum avant étape SGMOE],MATCH(Tableau1[Code Workflow],Tableau4[Code workflow],0)))</f>
        <v>#N/A</v>
      </c>
      <c r="M156" s="28" t="e">
        <f>WORKDAY(Tableau1[[#This Row],[Date prévisionnelle de réception SGMOE]],+INDEX(Tableau4[Délai de validation],MATCH(Tableau1[Code Workflow],Tableau4[Code workflow],0)))</f>
        <v>#N/A</v>
      </c>
      <c r="N156" s="28"/>
      <c r="O156" s="29">
        <f t="shared" si="22"/>
        <v>1</v>
      </c>
      <c r="P156" s="30" t="s">
        <v>294</v>
      </c>
    </row>
    <row r="157" spans="2:16" hidden="1" outlineLevel="1" x14ac:dyDescent="0.25">
      <c r="B157" s="28">
        <v>43357</v>
      </c>
      <c r="C157" s="45" t="s">
        <v>20</v>
      </c>
      <c r="D157" s="26" t="str">
        <f t="shared" si="17"/>
        <v>GITEC</v>
      </c>
      <c r="E157" s="26" t="str">
        <f t="shared" si="18"/>
        <v>C0 (FDM - PREF</v>
      </c>
      <c r="F157" s="26" t="str">
        <f t="shared" si="19"/>
        <v>C0</v>
      </c>
      <c r="G157" s="31" t="s">
        <v>19</v>
      </c>
      <c r="H157" s="27">
        <f t="shared" si="20"/>
        <v>1</v>
      </c>
      <c r="I157" s="26" t="s">
        <v>18</v>
      </c>
      <c r="J157" s="27"/>
      <c r="K157" s="92"/>
      <c r="L157" s="28" t="e">
        <f>WORKDAY(Tableau1[[#This Row],[Date de début]],+INDEX(Tableau4[Délai maximum avant étape SGMOE],MATCH(Tableau1[Code Workflow],Tableau4[Code workflow],0)))</f>
        <v>#N/A</v>
      </c>
      <c r="M157" s="28" t="e">
        <f>WORKDAY(Tableau1[[#This Row],[Date prévisionnelle de réception SGMOE]],+INDEX(Tableau4[Délai de validation],MATCH(Tableau1[Code Workflow],Tableau4[Code workflow],0)))</f>
        <v>#N/A</v>
      </c>
      <c r="N157" s="28"/>
      <c r="O157" s="29">
        <f t="shared" si="22"/>
        <v>1</v>
      </c>
      <c r="P157" s="30" t="s">
        <v>531</v>
      </c>
    </row>
    <row r="158" spans="2:16" hidden="1" outlineLevel="1" x14ac:dyDescent="0.25">
      <c r="B158" s="28">
        <v>43357</v>
      </c>
      <c r="C158" s="45" t="s">
        <v>17</v>
      </c>
      <c r="D158" s="26" t="str">
        <f t="shared" si="17"/>
        <v>GIEXT</v>
      </c>
      <c r="E158" s="26" t="str">
        <f t="shared" si="18"/>
        <v>B0 (RAPPORT CO</v>
      </c>
      <c r="F158" s="26" t="str">
        <f t="shared" si="19"/>
        <v>B0</v>
      </c>
      <c r="G158" s="31" t="s">
        <v>16</v>
      </c>
      <c r="H158" s="27" t="str">
        <f t="shared" si="20"/>
        <v/>
      </c>
      <c r="I158" s="26" t="s">
        <v>15</v>
      </c>
      <c r="J158" s="27"/>
      <c r="K158" s="92"/>
      <c r="L158" s="28" t="e">
        <f>WORKDAY(Tableau1[[#This Row],[Date de début]],+INDEX(Tableau4[Délai maximum avant étape SGMOE],MATCH(Tableau1[Code Workflow],Tableau4[Code workflow],0)))</f>
        <v>#N/A</v>
      </c>
      <c r="M158" s="28" t="e">
        <f>WORKDAY(Tableau1[[#This Row],[Date prévisionnelle de réception SGMOE]],+INDEX(Tableau4[Délai de validation],MATCH(Tableau1[Code Workflow],Tableau4[Code workflow],0)))</f>
        <v>#N/A</v>
      </c>
      <c r="N158" s="28"/>
      <c r="O158" s="29">
        <f t="shared" si="22"/>
        <v>1</v>
      </c>
      <c r="P158" s="30" t="s">
        <v>531</v>
      </c>
    </row>
    <row r="159" spans="2:16" hidden="1" outlineLevel="1" x14ac:dyDescent="0.25">
      <c r="B159" s="28">
        <v>43357</v>
      </c>
      <c r="C159" s="45" t="s">
        <v>14</v>
      </c>
      <c r="D159" s="26" t="str">
        <f t="shared" si="17"/>
        <v>GISEN</v>
      </c>
      <c r="E159" s="26" t="str">
        <f t="shared" si="18"/>
        <v xml:space="preserve">A1 (PIF 00224 </v>
      </c>
      <c r="F159" s="26" t="str">
        <f t="shared" si="19"/>
        <v>A1</v>
      </c>
      <c r="G159" s="31" t="s">
        <v>13</v>
      </c>
      <c r="H159" s="27" t="str">
        <f t="shared" si="20"/>
        <v/>
      </c>
      <c r="I159" s="26" t="s">
        <v>12</v>
      </c>
      <c r="J159" s="27"/>
      <c r="K159" s="92"/>
      <c r="L159" s="28" t="e">
        <f>WORKDAY(Tableau1[[#This Row],[Date de début]],+INDEX(Tableau4[Délai maximum avant étape SGMOE],MATCH(Tableau1[Code Workflow],Tableau4[Code workflow],0)))</f>
        <v>#N/A</v>
      </c>
      <c r="M159" s="28" t="e">
        <f>WORKDAY(Tableau1[[#This Row],[Date prévisionnelle de réception SGMOE]],+INDEX(Tableau4[Délai de validation],MATCH(Tableau1[Code Workflow],Tableau4[Code workflow],0)))</f>
        <v>#N/A</v>
      </c>
      <c r="N159" s="28"/>
      <c r="O159" s="29">
        <f t="shared" si="22"/>
        <v>1</v>
      </c>
      <c r="P159" s="30" t="s">
        <v>294</v>
      </c>
    </row>
    <row r="160" spans="2:16" hidden="1" outlineLevel="1" x14ac:dyDescent="0.25">
      <c r="B160" s="28">
        <v>43357</v>
      </c>
      <c r="C160" s="45" t="s">
        <v>11</v>
      </c>
      <c r="D160" s="26" t="str">
        <f t="shared" si="17"/>
        <v>GITEC</v>
      </c>
      <c r="E160" s="26" t="str">
        <f t="shared" si="18"/>
        <v xml:space="preserve">A0 (ESSAIS AU </v>
      </c>
      <c r="F160" s="26" t="str">
        <f t="shared" si="19"/>
        <v>A0</v>
      </c>
      <c r="G160" s="31" t="s">
        <v>10</v>
      </c>
      <c r="H160" s="27" t="str">
        <f t="shared" si="20"/>
        <v/>
      </c>
      <c r="I160" s="26" t="s">
        <v>9</v>
      </c>
      <c r="J160" s="27"/>
      <c r="K160" s="92"/>
      <c r="L160" s="28" t="e">
        <f>WORKDAY(Tableau1[[#This Row],[Date de début]],+INDEX(Tableau4[Délai maximum avant étape SGMOE],MATCH(Tableau1[Code Workflow],Tableau4[Code workflow],0)))</f>
        <v>#N/A</v>
      </c>
      <c r="M160" s="28" t="e">
        <f>WORKDAY(Tableau1[[#This Row],[Date prévisionnelle de réception SGMOE]],+INDEX(Tableau4[Délai de validation],MATCH(Tableau1[Code Workflow],Tableau4[Code workflow],0)))</f>
        <v>#N/A</v>
      </c>
      <c r="N160" s="28"/>
      <c r="O160" s="29">
        <f t="shared" si="22"/>
        <v>1</v>
      </c>
      <c r="P160" s="30" t="s">
        <v>294</v>
      </c>
    </row>
    <row r="161" spans="2:16" hidden="1" outlineLevel="1" x14ac:dyDescent="0.25">
      <c r="B161" s="28">
        <v>43357</v>
      </c>
      <c r="C161" s="45" t="s">
        <v>8</v>
      </c>
      <c r="D161" s="26" t="str">
        <f t="shared" si="17"/>
        <v>GIGCL</v>
      </c>
      <c r="E161" s="26" t="str">
        <f t="shared" si="18"/>
        <v>A0 (DAF - ARMA</v>
      </c>
      <c r="F161" s="26" t="str">
        <f t="shared" si="19"/>
        <v>A0</v>
      </c>
      <c r="G161" s="31" t="s">
        <v>1</v>
      </c>
      <c r="H161" s="27">
        <f t="shared" si="20"/>
        <v>1</v>
      </c>
      <c r="I161" s="26" t="s">
        <v>7</v>
      </c>
      <c r="J161" s="27"/>
      <c r="K161" s="92"/>
      <c r="L161" s="28" t="e">
        <f>WORKDAY(Tableau1[[#This Row],[Date de début]],+INDEX(Tableau4[Délai maximum avant étape SGMOE],MATCH(Tableau1[Code Workflow],Tableau4[Code workflow],0)))</f>
        <v>#N/A</v>
      </c>
      <c r="M161" s="28" t="e">
        <f>WORKDAY(Tableau1[[#This Row],[Date prévisionnelle de réception SGMOE]],+INDEX(Tableau4[Délai de validation],MATCH(Tableau1[Code Workflow],Tableau4[Code workflow],0)))</f>
        <v>#N/A</v>
      </c>
      <c r="N161" s="28"/>
      <c r="O161" s="29">
        <f t="shared" si="22"/>
        <v>1</v>
      </c>
      <c r="P161" s="30" t="s">
        <v>531</v>
      </c>
    </row>
    <row r="162" spans="2:16" hidden="1" outlineLevel="1" x14ac:dyDescent="0.25">
      <c r="B162" s="28">
        <v>43357</v>
      </c>
      <c r="C162" s="45" t="s">
        <v>6</v>
      </c>
      <c r="D162" s="26" t="str">
        <f t="shared" si="17"/>
        <v>GIGCL</v>
      </c>
      <c r="E162" s="26" t="str">
        <f t="shared" si="18"/>
        <v>A0 (DAF - ARMA</v>
      </c>
      <c r="F162" s="26" t="str">
        <f t="shared" si="19"/>
        <v>A0</v>
      </c>
      <c r="G162" s="31" t="s">
        <v>1</v>
      </c>
      <c r="H162" s="27">
        <f t="shared" si="20"/>
        <v>1</v>
      </c>
      <c r="I162" s="26" t="s">
        <v>5</v>
      </c>
      <c r="J162" s="27"/>
      <c r="K162" s="92"/>
      <c r="L162" s="28" t="e">
        <f>WORKDAY(Tableau1[[#This Row],[Date de début]],+INDEX(Tableau4[Délai maximum avant étape SGMOE],MATCH(Tableau1[Code Workflow],Tableau4[Code workflow],0)))</f>
        <v>#N/A</v>
      </c>
      <c r="M162" s="28" t="e">
        <f>WORKDAY(Tableau1[[#This Row],[Date prévisionnelle de réception SGMOE]],+INDEX(Tableau4[Délai de validation],MATCH(Tableau1[Code Workflow],Tableau4[Code workflow],0)))</f>
        <v>#N/A</v>
      </c>
      <c r="N162" s="28"/>
      <c r="O162" s="29">
        <f t="shared" si="22"/>
        <v>1</v>
      </c>
      <c r="P162" s="30" t="s">
        <v>531</v>
      </c>
    </row>
    <row r="163" spans="2:16" hidden="1" outlineLevel="1" x14ac:dyDescent="0.25">
      <c r="B163" s="28">
        <v>43357</v>
      </c>
      <c r="C163" s="45" t="s">
        <v>4</v>
      </c>
      <c r="D163" s="26" t="str">
        <f t="shared" si="17"/>
        <v>GIGCL</v>
      </c>
      <c r="E163" s="26" t="str">
        <f t="shared" si="18"/>
        <v>A0 (DAF - ARMA</v>
      </c>
      <c r="F163" s="26" t="str">
        <f t="shared" si="19"/>
        <v>A0</v>
      </c>
      <c r="G163" s="31" t="s">
        <v>1</v>
      </c>
      <c r="H163" s="27">
        <f t="shared" si="20"/>
        <v>1</v>
      </c>
      <c r="I163" s="26" t="s">
        <v>3</v>
      </c>
      <c r="J163" s="27"/>
      <c r="K163" s="92"/>
      <c r="L163" s="28" t="e">
        <f>WORKDAY(Tableau1[[#This Row],[Date de début]],+INDEX(Tableau4[Délai maximum avant étape SGMOE],MATCH(Tableau1[Code Workflow],Tableau4[Code workflow],0)))</f>
        <v>#N/A</v>
      </c>
      <c r="M163" s="28" t="e">
        <f>WORKDAY(Tableau1[[#This Row],[Date prévisionnelle de réception SGMOE]],+INDEX(Tableau4[Délai de validation],MATCH(Tableau1[Code Workflow],Tableau4[Code workflow],0)))</f>
        <v>#N/A</v>
      </c>
      <c r="N163" s="28"/>
      <c r="O163" s="29">
        <f t="shared" si="22"/>
        <v>1</v>
      </c>
      <c r="P163" s="30" t="s">
        <v>531</v>
      </c>
    </row>
    <row r="164" spans="2:16" hidden="1" outlineLevel="1" x14ac:dyDescent="0.25">
      <c r="B164" s="28">
        <v>43357</v>
      </c>
      <c r="C164" s="45" t="s">
        <v>2</v>
      </c>
      <c r="D164" s="26" t="str">
        <f t="shared" si="17"/>
        <v>GIGCL</v>
      </c>
      <c r="E164" s="26" t="str">
        <f t="shared" si="18"/>
        <v>A0 (DAF - ARMA</v>
      </c>
      <c r="F164" s="26" t="str">
        <f t="shared" si="19"/>
        <v>A0</v>
      </c>
      <c r="G164" s="31" t="s">
        <v>1</v>
      </c>
      <c r="H164" s="27">
        <f t="shared" si="20"/>
        <v>1</v>
      </c>
      <c r="I164" s="26" t="s">
        <v>0</v>
      </c>
      <c r="J164" s="27"/>
      <c r="K164" s="92"/>
      <c r="L164" s="28" t="e">
        <f>WORKDAY(Tableau1[[#This Row],[Date de début]],+INDEX(Tableau4[Délai maximum avant étape SGMOE],MATCH(Tableau1[Code Workflow],Tableau4[Code workflow],0)))</f>
        <v>#N/A</v>
      </c>
      <c r="M164" s="28" t="e">
        <f>WORKDAY(Tableau1[[#This Row],[Date prévisionnelle de réception SGMOE]],+INDEX(Tableau4[Délai de validation],MATCH(Tableau1[Code Workflow],Tableau4[Code workflow],0)))</f>
        <v>#N/A</v>
      </c>
      <c r="N164" s="28"/>
      <c r="O164" s="29">
        <f t="shared" si="22"/>
        <v>1</v>
      </c>
      <c r="P164" s="30" t="s">
        <v>531</v>
      </c>
    </row>
    <row r="165" spans="2:16" s="58" customFormat="1" hidden="1" outlineLevel="1" x14ac:dyDescent="0.25">
      <c r="B165" s="59">
        <v>43361</v>
      </c>
      <c r="C165" s="46" t="s">
        <v>296</v>
      </c>
      <c r="D165" s="60" t="str">
        <f t="shared" si="17"/>
        <v>GITEC</v>
      </c>
      <c r="E165" s="60" t="str">
        <f t="shared" si="18"/>
        <v>B1 (ORGANISATI</v>
      </c>
      <c r="F165" s="60" t="str">
        <f t="shared" si="19"/>
        <v>B1</v>
      </c>
      <c r="G165" s="31" t="s">
        <v>297</v>
      </c>
      <c r="H165" s="32"/>
      <c r="I165" s="60" t="s">
        <v>298</v>
      </c>
      <c r="J165" s="61" t="s">
        <v>470</v>
      </c>
      <c r="K165" s="91" t="s">
        <v>1265</v>
      </c>
      <c r="L165" s="59">
        <f>WORKDAY(Tableau1[[#This Row],[Date de début]],+INDEX(Tableau4[Délai maximum avant étape SGMOE],MATCH(Tableau1[Code Workflow],Tableau4[Code workflow],0)))</f>
        <v>43362</v>
      </c>
      <c r="M165" s="59">
        <f>WORKDAY(Tableau1[[#This Row],[Date prévisionnelle de réception SGMOE]],+INDEX(Tableau4[Délai de validation],MATCH(Tableau1[Code Workflow],Tableau4[Code workflow],0)))</f>
        <v>43367</v>
      </c>
      <c r="N165" s="59">
        <v>43361</v>
      </c>
      <c r="O165" s="56">
        <f t="shared" si="22"/>
        <v>1</v>
      </c>
      <c r="P165" s="30" t="s">
        <v>531</v>
      </c>
    </row>
    <row r="166" spans="2:16" hidden="1" outlineLevel="1" x14ac:dyDescent="0.25">
      <c r="B166" s="28">
        <v>43361</v>
      </c>
      <c r="C166" s="46" t="s">
        <v>299</v>
      </c>
      <c r="D166" s="26" t="str">
        <f t="shared" si="17"/>
        <v>GIBEA</v>
      </c>
      <c r="E166" s="26" t="str">
        <f t="shared" si="18"/>
        <v xml:space="preserve">A0 (OHN B0130 </v>
      </c>
      <c r="F166" s="26" t="str">
        <f t="shared" si="19"/>
        <v>A0</v>
      </c>
      <c r="G166" s="31" t="s">
        <v>61</v>
      </c>
      <c r="H166" s="32"/>
      <c r="I166" s="26" t="s">
        <v>300</v>
      </c>
      <c r="J166" s="27" t="s">
        <v>406</v>
      </c>
      <c r="K166" s="91" t="s">
        <v>1268</v>
      </c>
      <c r="L166" s="28">
        <f>WORKDAY(Tableau1[[#This Row],[Date de début]],+INDEX(Tableau4[Délai maximum avant étape SGMOE],MATCH(Tableau1[Code Workflow],Tableau4[Code workflow],0)))</f>
        <v>43362</v>
      </c>
      <c r="M166" s="28">
        <f>WORKDAY(Tableau1[[#This Row],[Date prévisionnelle de réception SGMOE]],+INDEX(Tableau4[Délai de validation],MATCH(Tableau1[Code Workflow],Tableau4[Code workflow],0)))</f>
        <v>43374</v>
      </c>
      <c r="N166" s="28">
        <v>43361</v>
      </c>
      <c r="O166" s="29">
        <f t="shared" si="22"/>
        <v>1</v>
      </c>
      <c r="P166" s="34" t="s">
        <v>294</v>
      </c>
    </row>
    <row r="167" spans="2:16" s="36" customFormat="1" hidden="1" outlineLevel="1" x14ac:dyDescent="0.25">
      <c r="B167" s="28">
        <v>43362</v>
      </c>
      <c r="C167" s="47" t="s">
        <v>303</v>
      </c>
      <c r="D167" s="26" t="str">
        <f>LEFT(C167,5)</f>
        <v>GISET</v>
      </c>
      <c r="E167" s="26" t="str">
        <f t="shared" si="18"/>
        <v>A0 (BASSIN BAM</v>
      </c>
      <c r="F167" s="26" t="str">
        <f>LEFT(E167,2)</f>
        <v>A0</v>
      </c>
      <c r="G167" s="31" t="s">
        <v>26</v>
      </c>
      <c r="H167" s="33"/>
      <c r="I167" s="26" t="s">
        <v>304</v>
      </c>
      <c r="J167" s="27" t="s">
        <v>440</v>
      </c>
      <c r="K167" s="91" t="s">
        <v>1273</v>
      </c>
      <c r="L167" s="28">
        <f>WORKDAY(Tableau1[[#This Row],[Date de début]],+INDEX(Tableau4[Délai maximum avant étape SGMOE],MATCH(Tableau1[Code Workflow],Tableau4[Code workflow],0)))</f>
        <v>43363</v>
      </c>
      <c r="M167" s="28">
        <f>WORKDAY(Tableau1[[#This Row],[Date prévisionnelle de réception SGMOE]],+INDEX(Tableau4[Délai de validation],MATCH(Tableau1[Code Workflow],Tableau4[Code workflow],0)))</f>
        <v>43375</v>
      </c>
      <c r="N167" s="28">
        <v>43363</v>
      </c>
      <c r="O167" s="29">
        <f t="shared" ref="O167:O184" si="23">IF(P167="",0,IF(P167="ok",1,0))</f>
        <v>1</v>
      </c>
      <c r="P167" s="34" t="s">
        <v>294</v>
      </c>
    </row>
    <row r="168" spans="2:16" s="36" customFormat="1" hidden="1" outlineLevel="1" x14ac:dyDescent="0.25">
      <c r="B168" s="28">
        <v>43362</v>
      </c>
      <c r="C168" s="47" t="s">
        <v>305</v>
      </c>
      <c r="D168" s="26" t="str">
        <f t="shared" ref="D168:D209" si="24">LEFT(C168,5)</f>
        <v>GISET</v>
      </c>
      <c r="E168" s="26" t="str">
        <f t="shared" ref="E168:E209" si="25">MID(C168,13,14)</f>
        <v>A0 (BASSIN BAM</v>
      </c>
      <c r="F168" s="26" t="str">
        <f t="shared" ref="F168:F209" si="26">LEFT(E168,2)</f>
        <v>A0</v>
      </c>
      <c r="G168" s="31" t="s">
        <v>26</v>
      </c>
      <c r="H168" s="33"/>
      <c r="I168" s="26" t="s">
        <v>306</v>
      </c>
      <c r="J168" s="27" t="s">
        <v>435</v>
      </c>
      <c r="K168" s="91" t="s">
        <v>1266</v>
      </c>
      <c r="L168" s="28">
        <f>WORKDAY(Tableau1[[#This Row],[Date de début]],+INDEX(Tableau4[Délai maximum avant étape SGMOE],MATCH(Tableau1[Code Workflow],Tableau4[Code workflow],0)))</f>
        <v>43363</v>
      </c>
      <c r="M168" s="28">
        <f>WORKDAY(Tableau1[[#This Row],[Date prévisionnelle de réception SGMOE]],+INDEX(Tableau4[Délai de validation],MATCH(Tableau1[Code Workflow],Tableau4[Code workflow],0)))</f>
        <v>43375</v>
      </c>
      <c r="N168" s="28">
        <v>43363</v>
      </c>
      <c r="O168" s="29">
        <f t="shared" si="23"/>
        <v>1</v>
      </c>
      <c r="P168" s="34" t="s">
        <v>294</v>
      </c>
    </row>
    <row r="169" spans="2:16" s="36" customFormat="1" hidden="1" outlineLevel="1" x14ac:dyDescent="0.25">
      <c r="B169" s="28">
        <v>43362</v>
      </c>
      <c r="C169" s="48" t="s">
        <v>318</v>
      </c>
      <c r="D169" s="26" t="str">
        <f t="shared" si="24"/>
        <v>GIWSP</v>
      </c>
      <c r="E169" s="26" t="str">
        <f t="shared" si="25"/>
        <v>B0 (R094 - MEM</v>
      </c>
      <c r="F169" s="26" t="str">
        <f t="shared" si="26"/>
        <v>B0</v>
      </c>
      <c r="G169" s="31" t="s">
        <v>10</v>
      </c>
      <c r="H169" s="33"/>
      <c r="I169" s="26" t="s">
        <v>307</v>
      </c>
      <c r="J169" s="27" t="s">
        <v>402</v>
      </c>
      <c r="K169" s="91" t="s">
        <v>1271</v>
      </c>
      <c r="L169" s="28">
        <f>WORKDAY(Tableau1[[#This Row],[Date de début]],+INDEX(Tableau4[Délai maximum avant étape SGMOE],MATCH(Tableau1[Code Workflow],Tableau4[Code workflow],0)))</f>
        <v>43363</v>
      </c>
      <c r="M169" s="28">
        <f>WORKDAY(Tableau1[[#This Row],[Date prévisionnelle de réception SGMOE]],+INDEX(Tableau4[Délai de validation],MATCH(Tableau1[Code Workflow],Tableau4[Code workflow],0)))</f>
        <v>43375</v>
      </c>
      <c r="N169" s="28">
        <v>43363</v>
      </c>
      <c r="O169" s="29">
        <f t="shared" si="23"/>
        <v>1</v>
      </c>
      <c r="P169" s="34" t="s">
        <v>294</v>
      </c>
    </row>
    <row r="170" spans="2:16" s="36" customFormat="1" hidden="1" outlineLevel="1" x14ac:dyDescent="0.25">
      <c r="B170" s="28">
        <v>43362</v>
      </c>
      <c r="C170" s="48" t="s">
        <v>319</v>
      </c>
      <c r="D170" s="26" t="str">
        <f t="shared" si="24"/>
        <v>GIWSP</v>
      </c>
      <c r="E170" s="26" t="str">
        <f t="shared" si="25"/>
        <v>A1 (R071 - MEM</v>
      </c>
      <c r="F170" s="26" t="str">
        <f t="shared" si="26"/>
        <v>A1</v>
      </c>
      <c r="G170" s="31" t="s">
        <v>10</v>
      </c>
      <c r="H170" s="33"/>
      <c r="I170" s="26" t="s">
        <v>308</v>
      </c>
      <c r="J170" s="27" t="s">
        <v>402</v>
      </c>
      <c r="K170" s="91" t="s">
        <v>1271</v>
      </c>
      <c r="L170" s="28">
        <f>WORKDAY(Tableau1[[#This Row],[Date de début]],+INDEX(Tableau4[Délai maximum avant étape SGMOE],MATCH(Tableau1[Code Workflow],Tableau4[Code workflow],0)))</f>
        <v>43363</v>
      </c>
      <c r="M170" s="28">
        <f>WORKDAY(Tableau1[[#This Row],[Date prévisionnelle de réception SGMOE]],+INDEX(Tableau4[Délai de validation],MATCH(Tableau1[Code Workflow],Tableau4[Code workflow],0)))</f>
        <v>43375</v>
      </c>
      <c r="N170" s="28">
        <v>43363</v>
      </c>
      <c r="O170" s="29">
        <f t="shared" si="23"/>
        <v>1</v>
      </c>
      <c r="P170" s="34" t="s">
        <v>294</v>
      </c>
    </row>
    <row r="171" spans="2:16" s="57" customFormat="1" hidden="1" outlineLevel="1" x14ac:dyDescent="0.25">
      <c r="B171" s="59">
        <v>43362</v>
      </c>
      <c r="C171" s="48" t="s">
        <v>320</v>
      </c>
      <c r="D171" s="60" t="str">
        <f t="shared" si="24"/>
        <v>GCLAB</v>
      </c>
      <c r="E171" s="60" t="str">
        <f t="shared" si="25"/>
        <v>A2 (STRUCTURES</v>
      </c>
      <c r="F171" s="60" t="str">
        <f t="shared" si="26"/>
        <v>A2</v>
      </c>
      <c r="G171" s="31" t="s">
        <v>10</v>
      </c>
      <c r="H171" s="62"/>
      <c r="I171" s="60" t="s">
        <v>309</v>
      </c>
      <c r="J171" s="61" t="s">
        <v>435</v>
      </c>
      <c r="K171" s="91" t="s">
        <v>1266</v>
      </c>
      <c r="L171" s="59">
        <f>WORKDAY(Tableau1[[#This Row],[Date de début]],+INDEX(Tableau4[Délai maximum avant étape SGMOE],MATCH(Tableau1[Code Workflow],Tableau4[Code workflow],0)))</f>
        <v>43363</v>
      </c>
      <c r="M171" s="59">
        <f>WORKDAY(Tableau1[[#This Row],[Date prévisionnelle de réception SGMOE]],+INDEX(Tableau4[Délai de validation],MATCH(Tableau1[Code Workflow],Tableau4[Code workflow],0)))</f>
        <v>43375</v>
      </c>
      <c r="N171" s="28">
        <v>43363</v>
      </c>
      <c r="O171" s="56">
        <f t="shared" si="23"/>
        <v>1</v>
      </c>
      <c r="P171" s="34" t="s">
        <v>294</v>
      </c>
    </row>
    <row r="172" spans="2:16" s="36" customFormat="1" hidden="1" outlineLevel="1" x14ac:dyDescent="0.25">
      <c r="B172" s="28">
        <v>43362</v>
      </c>
      <c r="C172" s="48" t="s">
        <v>321</v>
      </c>
      <c r="D172" s="26" t="str">
        <f t="shared" si="24"/>
        <v>GISET</v>
      </c>
      <c r="E172" s="26" t="str">
        <f t="shared" si="25"/>
        <v>A0 (PLANCHE 09</v>
      </c>
      <c r="F172" s="26" t="str">
        <f t="shared" si="26"/>
        <v>A0</v>
      </c>
      <c r="G172" s="31" t="s">
        <v>35</v>
      </c>
      <c r="H172" s="33"/>
      <c r="I172" s="26" t="s">
        <v>310</v>
      </c>
      <c r="J172" s="27" t="s">
        <v>435</v>
      </c>
      <c r="K172" s="91" t="s">
        <v>1266</v>
      </c>
      <c r="L172" s="28">
        <f>WORKDAY(Tableau1[[#This Row],[Date de début]],+INDEX(Tableau4[Délai maximum avant étape SGMOE],MATCH(Tableau1[Code Workflow],Tableau4[Code workflow],0)))</f>
        <v>43363</v>
      </c>
      <c r="M172" s="28">
        <f>WORKDAY(Tableau1[[#This Row],[Date prévisionnelle de réception SGMOE]],+INDEX(Tableau4[Délai de validation],MATCH(Tableau1[Code Workflow],Tableau4[Code workflow],0)))</f>
        <v>43375</v>
      </c>
      <c r="N172" s="28">
        <v>43363</v>
      </c>
      <c r="O172" s="29">
        <f t="shared" si="23"/>
        <v>1</v>
      </c>
      <c r="P172" s="34" t="s">
        <v>294</v>
      </c>
    </row>
    <row r="173" spans="2:16" s="36" customFormat="1" hidden="1" outlineLevel="1" x14ac:dyDescent="0.25">
      <c r="B173" s="28">
        <v>43362</v>
      </c>
      <c r="C173" s="48" t="s">
        <v>322</v>
      </c>
      <c r="D173" s="26" t="str">
        <f t="shared" ref="D173:D177" si="27">LEFT(C173,5)</f>
        <v>GISET</v>
      </c>
      <c r="E173" s="26" t="str">
        <f t="shared" ref="E173:E177" si="28">MID(C173,13,14)</f>
        <v>A0 (PLANCHE 09</v>
      </c>
      <c r="F173" s="26" t="str">
        <f t="shared" ref="F173:F177" si="29">LEFT(E173,2)</f>
        <v>A0</v>
      </c>
      <c r="G173" s="31" t="s">
        <v>37</v>
      </c>
      <c r="H173" s="33"/>
      <c r="I173" s="26" t="s">
        <v>310</v>
      </c>
      <c r="J173" s="27" t="s">
        <v>435</v>
      </c>
      <c r="K173" s="91" t="s">
        <v>1266</v>
      </c>
      <c r="L173" s="28">
        <f>WORKDAY(Tableau1[[#This Row],[Date de début]],+INDEX(Tableau4[Délai maximum avant étape SGMOE],MATCH(Tableau1[Code Workflow],Tableau4[Code workflow],0)))</f>
        <v>43363</v>
      </c>
      <c r="M173" s="28">
        <f>WORKDAY(Tableau1[[#This Row],[Date prévisionnelle de réception SGMOE]],+INDEX(Tableau4[Délai de validation],MATCH(Tableau1[Code Workflow],Tableau4[Code workflow],0)))</f>
        <v>43375</v>
      </c>
      <c r="N173" s="28">
        <v>43363</v>
      </c>
      <c r="O173" s="29">
        <f t="shared" ref="O173:O177" si="30">IF(P173="",0,IF(P173="ok",1,0))</f>
        <v>1</v>
      </c>
      <c r="P173" s="34" t="s">
        <v>294</v>
      </c>
    </row>
    <row r="174" spans="2:16" s="36" customFormat="1" hidden="1" outlineLevel="1" x14ac:dyDescent="0.25">
      <c r="B174" s="28">
        <v>43362</v>
      </c>
      <c r="C174" s="48" t="s">
        <v>323</v>
      </c>
      <c r="D174" s="26" t="str">
        <f t="shared" si="27"/>
        <v>GISET</v>
      </c>
      <c r="E174" s="26" t="str">
        <f t="shared" si="28"/>
        <v>A0 (PLANCHE 09</v>
      </c>
      <c r="F174" s="26" t="str">
        <f t="shared" si="29"/>
        <v>A0</v>
      </c>
      <c r="G174" s="31" t="s">
        <v>39</v>
      </c>
      <c r="H174" s="33"/>
      <c r="I174" s="26" t="s">
        <v>310</v>
      </c>
      <c r="J174" s="27" t="s">
        <v>435</v>
      </c>
      <c r="K174" s="91" t="s">
        <v>1266</v>
      </c>
      <c r="L174" s="28">
        <f>WORKDAY(Tableau1[[#This Row],[Date de début]],+INDEX(Tableau4[Délai maximum avant étape SGMOE],MATCH(Tableau1[Code Workflow],Tableau4[Code workflow],0)))</f>
        <v>43363</v>
      </c>
      <c r="M174" s="28">
        <f>WORKDAY(Tableau1[[#This Row],[Date prévisionnelle de réception SGMOE]],+INDEX(Tableau4[Délai de validation],MATCH(Tableau1[Code Workflow],Tableau4[Code workflow],0)))</f>
        <v>43375</v>
      </c>
      <c r="N174" s="28">
        <v>43363</v>
      </c>
      <c r="O174" s="29">
        <f t="shared" si="30"/>
        <v>1</v>
      </c>
      <c r="P174" s="34" t="s">
        <v>294</v>
      </c>
    </row>
    <row r="175" spans="2:16" s="36" customFormat="1" hidden="1" outlineLevel="1" x14ac:dyDescent="0.25">
      <c r="B175" s="28">
        <v>43362</v>
      </c>
      <c r="C175" s="48" t="s">
        <v>324</v>
      </c>
      <c r="D175" s="26" t="str">
        <f t="shared" si="27"/>
        <v>GISET</v>
      </c>
      <c r="E175" s="26" t="str">
        <f t="shared" si="28"/>
        <v>A0 (PLANCHE 09</v>
      </c>
      <c r="F175" s="26" t="str">
        <f t="shared" si="29"/>
        <v>A0</v>
      </c>
      <c r="G175" s="31" t="s">
        <v>39</v>
      </c>
      <c r="H175" s="33"/>
      <c r="I175" s="26" t="s">
        <v>310</v>
      </c>
      <c r="J175" s="27" t="s">
        <v>435</v>
      </c>
      <c r="K175" s="91" t="s">
        <v>1266</v>
      </c>
      <c r="L175" s="28">
        <f>WORKDAY(Tableau1[[#This Row],[Date de début]],+INDEX(Tableau4[Délai maximum avant étape SGMOE],MATCH(Tableau1[Code Workflow],Tableau4[Code workflow],0)))</f>
        <v>43363</v>
      </c>
      <c r="M175" s="28">
        <f>WORKDAY(Tableau1[[#This Row],[Date prévisionnelle de réception SGMOE]],+INDEX(Tableau4[Délai de validation],MATCH(Tableau1[Code Workflow],Tableau4[Code workflow],0)))</f>
        <v>43375</v>
      </c>
      <c r="N175" s="28">
        <v>43363</v>
      </c>
      <c r="O175" s="29">
        <f t="shared" si="30"/>
        <v>1</v>
      </c>
      <c r="P175" s="34" t="s">
        <v>294</v>
      </c>
    </row>
    <row r="176" spans="2:16" s="36" customFormat="1" hidden="1" outlineLevel="1" x14ac:dyDescent="0.25">
      <c r="B176" s="28">
        <v>43362</v>
      </c>
      <c r="C176" s="48" t="s">
        <v>325</v>
      </c>
      <c r="D176" s="26" t="str">
        <f t="shared" si="27"/>
        <v>GISET</v>
      </c>
      <c r="E176" s="26" t="str">
        <f t="shared" si="28"/>
        <v>A0 (PLANCHE 09</v>
      </c>
      <c r="F176" s="26" t="str">
        <f t="shared" si="29"/>
        <v>A0</v>
      </c>
      <c r="G176" s="31" t="s">
        <v>42</v>
      </c>
      <c r="H176" s="33"/>
      <c r="I176" s="26" t="s">
        <v>310</v>
      </c>
      <c r="J176" s="27" t="s">
        <v>435</v>
      </c>
      <c r="K176" s="91" t="s">
        <v>1266</v>
      </c>
      <c r="L176" s="28">
        <f>WORKDAY(Tableau1[[#This Row],[Date de début]],+INDEX(Tableau4[Délai maximum avant étape SGMOE],MATCH(Tableau1[Code Workflow],Tableau4[Code workflow],0)))</f>
        <v>43363</v>
      </c>
      <c r="M176" s="28">
        <f>WORKDAY(Tableau1[[#This Row],[Date prévisionnelle de réception SGMOE]],+INDEX(Tableau4[Délai de validation],MATCH(Tableau1[Code Workflow],Tableau4[Code workflow],0)))</f>
        <v>43375</v>
      </c>
      <c r="N176" s="28">
        <v>43363</v>
      </c>
      <c r="O176" s="29">
        <f t="shared" si="30"/>
        <v>1</v>
      </c>
      <c r="P176" s="34" t="s">
        <v>294</v>
      </c>
    </row>
    <row r="177" spans="2:16" s="36" customFormat="1" hidden="1" outlineLevel="1" x14ac:dyDescent="0.25">
      <c r="B177" s="28">
        <v>43362</v>
      </c>
      <c r="C177" s="48" t="s">
        <v>326</v>
      </c>
      <c r="D177" s="26" t="str">
        <f t="shared" si="27"/>
        <v>GISET</v>
      </c>
      <c r="E177" s="26" t="str">
        <f t="shared" si="28"/>
        <v>A0 (PLANCHE 09</v>
      </c>
      <c r="F177" s="26" t="str">
        <f t="shared" si="29"/>
        <v>A0</v>
      </c>
      <c r="G177" s="31" t="s">
        <v>42</v>
      </c>
      <c r="H177" s="33"/>
      <c r="I177" s="26" t="s">
        <v>310</v>
      </c>
      <c r="J177" s="27" t="s">
        <v>435</v>
      </c>
      <c r="K177" s="91" t="s">
        <v>1266</v>
      </c>
      <c r="L177" s="28">
        <f>WORKDAY(Tableau1[[#This Row],[Date de début]],+INDEX(Tableau4[Délai maximum avant étape SGMOE],MATCH(Tableau1[Code Workflow],Tableau4[Code workflow],0)))</f>
        <v>43363</v>
      </c>
      <c r="M177" s="28">
        <f>WORKDAY(Tableau1[[#This Row],[Date prévisionnelle de réception SGMOE]],+INDEX(Tableau4[Délai de validation],MATCH(Tableau1[Code Workflow],Tableau4[Code workflow],0)))</f>
        <v>43375</v>
      </c>
      <c r="N177" s="28">
        <v>43363</v>
      </c>
      <c r="O177" s="29">
        <f t="shared" si="30"/>
        <v>1</v>
      </c>
      <c r="P177" s="34" t="s">
        <v>294</v>
      </c>
    </row>
    <row r="178" spans="2:16" s="36" customFormat="1" hidden="1" outlineLevel="1" x14ac:dyDescent="0.25">
      <c r="B178" s="28">
        <v>43362</v>
      </c>
      <c r="C178" s="48" t="s">
        <v>327</v>
      </c>
      <c r="D178" s="26" t="str">
        <f t="shared" si="24"/>
        <v>GISET</v>
      </c>
      <c r="E178" s="26" t="str">
        <f t="shared" si="25"/>
        <v>A1 (OHA 01173)</v>
      </c>
      <c r="F178" s="26" t="str">
        <f t="shared" si="26"/>
        <v>A1</v>
      </c>
      <c r="G178" s="31" t="s">
        <v>26</v>
      </c>
      <c r="H178" s="33"/>
      <c r="I178" s="26" t="s">
        <v>311</v>
      </c>
      <c r="J178" s="27" t="s">
        <v>440</v>
      </c>
      <c r="K178" s="91" t="s">
        <v>1273</v>
      </c>
      <c r="L178" s="28">
        <f>WORKDAY(Tableau1[[#This Row],[Date de début]],+INDEX(Tableau4[Délai maximum avant étape SGMOE],MATCH(Tableau1[Code Workflow],Tableau4[Code workflow],0)))</f>
        <v>43363</v>
      </c>
      <c r="M178" s="28">
        <f>WORKDAY(Tableau1[[#This Row],[Date prévisionnelle de réception SGMOE]],+INDEX(Tableau4[Délai de validation],MATCH(Tableau1[Code Workflow],Tableau4[Code workflow],0)))</f>
        <v>43375</v>
      </c>
      <c r="N178" s="28">
        <v>43363</v>
      </c>
      <c r="O178" s="29">
        <f t="shared" si="23"/>
        <v>1</v>
      </c>
      <c r="P178" s="34" t="s">
        <v>294</v>
      </c>
    </row>
    <row r="179" spans="2:16" s="36" customFormat="1" hidden="1" outlineLevel="1" x14ac:dyDescent="0.25">
      <c r="B179" s="28">
        <v>43362</v>
      </c>
      <c r="C179" s="48" t="s">
        <v>328</v>
      </c>
      <c r="D179" s="26" t="str">
        <f t="shared" si="24"/>
        <v>GISET</v>
      </c>
      <c r="E179" s="26" t="str">
        <f t="shared" si="25"/>
        <v xml:space="preserve">A1 (OHA 00591 </v>
      </c>
      <c r="F179" s="26" t="str">
        <f t="shared" si="26"/>
        <v>A1</v>
      </c>
      <c r="G179" s="31" t="s">
        <v>26</v>
      </c>
      <c r="H179" s="33"/>
      <c r="I179" s="26" t="s">
        <v>312</v>
      </c>
      <c r="J179" s="27" t="s">
        <v>435</v>
      </c>
      <c r="K179" s="91" t="s">
        <v>1266</v>
      </c>
      <c r="L179" s="28">
        <f>WORKDAY(Tableau1[[#This Row],[Date de début]],+INDEX(Tableau4[Délai maximum avant étape SGMOE],MATCH(Tableau1[Code Workflow],Tableau4[Code workflow],0)))</f>
        <v>43363</v>
      </c>
      <c r="M179" s="28">
        <f>WORKDAY(Tableau1[[#This Row],[Date prévisionnelle de réception SGMOE]],+INDEX(Tableau4[Délai de validation],MATCH(Tableau1[Code Workflow],Tableau4[Code workflow],0)))</f>
        <v>43375</v>
      </c>
      <c r="N179" s="28">
        <v>43363</v>
      </c>
      <c r="O179" s="29">
        <f t="shared" si="23"/>
        <v>1</v>
      </c>
      <c r="P179" s="34" t="s">
        <v>294</v>
      </c>
    </row>
    <row r="180" spans="2:16" s="36" customFormat="1" hidden="1" outlineLevel="1" x14ac:dyDescent="0.25">
      <c r="B180" s="28">
        <v>43362</v>
      </c>
      <c r="C180" s="48" t="s">
        <v>329</v>
      </c>
      <c r="D180" s="26" t="str">
        <f t="shared" si="24"/>
        <v>GISET</v>
      </c>
      <c r="E180" s="26" t="str">
        <f t="shared" si="25"/>
        <v xml:space="preserve">A1 (OHA 00615 </v>
      </c>
      <c r="F180" s="26" t="str">
        <f t="shared" si="26"/>
        <v>A1</v>
      </c>
      <c r="G180" s="31" t="s">
        <v>26</v>
      </c>
      <c r="H180" s="33"/>
      <c r="I180" s="26" t="s">
        <v>313</v>
      </c>
      <c r="J180" s="27" t="s">
        <v>435</v>
      </c>
      <c r="K180" s="91" t="s">
        <v>1266</v>
      </c>
      <c r="L180" s="28">
        <f>WORKDAY(Tableau1[[#This Row],[Date de début]],+INDEX(Tableau4[Délai maximum avant étape SGMOE],MATCH(Tableau1[Code Workflow],Tableau4[Code workflow],0)))</f>
        <v>43363</v>
      </c>
      <c r="M180" s="28">
        <f>WORKDAY(Tableau1[[#This Row],[Date prévisionnelle de réception SGMOE]],+INDEX(Tableau4[Délai de validation],MATCH(Tableau1[Code Workflow],Tableau4[Code workflow],0)))</f>
        <v>43375</v>
      </c>
      <c r="N180" s="28">
        <v>43363</v>
      </c>
      <c r="O180" s="29">
        <f t="shared" si="23"/>
        <v>1</v>
      </c>
      <c r="P180" s="34" t="s">
        <v>294</v>
      </c>
    </row>
    <row r="181" spans="2:16" s="36" customFormat="1" hidden="1" outlineLevel="1" x14ac:dyDescent="0.25">
      <c r="B181" s="28">
        <v>43362</v>
      </c>
      <c r="C181" s="48" t="s">
        <v>330</v>
      </c>
      <c r="D181" s="26" t="str">
        <f t="shared" si="24"/>
        <v>GISET</v>
      </c>
      <c r="E181" s="26" t="str">
        <f t="shared" si="25"/>
        <v>A2 (PPF 01141)</v>
      </c>
      <c r="F181" s="26" t="str">
        <f t="shared" si="26"/>
        <v>A2</v>
      </c>
      <c r="G181" s="31" t="s">
        <v>26</v>
      </c>
      <c r="H181" s="33"/>
      <c r="I181" s="26" t="s">
        <v>314</v>
      </c>
      <c r="J181" s="27" t="s">
        <v>440</v>
      </c>
      <c r="K181" s="91" t="s">
        <v>1273</v>
      </c>
      <c r="L181" s="28">
        <f>WORKDAY(Tableau1[[#This Row],[Date de début]],+INDEX(Tableau4[Délai maximum avant étape SGMOE],MATCH(Tableau1[Code Workflow],Tableau4[Code workflow],0)))</f>
        <v>43363</v>
      </c>
      <c r="M181" s="28">
        <f>WORKDAY(Tableau1[[#This Row],[Date prévisionnelle de réception SGMOE]],+INDEX(Tableau4[Délai de validation],MATCH(Tableau1[Code Workflow],Tableau4[Code workflow],0)))</f>
        <v>43375</v>
      </c>
      <c r="N181" s="28">
        <v>43363</v>
      </c>
      <c r="O181" s="29">
        <f t="shared" si="23"/>
        <v>1</v>
      </c>
      <c r="P181" s="34" t="s">
        <v>294</v>
      </c>
    </row>
    <row r="182" spans="2:16" s="36" customFormat="1" hidden="1" outlineLevel="1" x14ac:dyDescent="0.25">
      <c r="B182" s="28">
        <v>43362</v>
      </c>
      <c r="C182" s="48" t="s">
        <v>331</v>
      </c>
      <c r="D182" s="26" t="str">
        <f t="shared" si="24"/>
        <v>GISET</v>
      </c>
      <c r="E182" s="26" t="str">
        <f t="shared" si="25"/>
        <v>A1 (PPF 01400)</v>
      </c>
      <c r="F182" s="26" t="str">
        <f t="shared" si="26"/>
        <v>A1</v>
      </c>
      <c r="G182" s="31" t="s">
        <v>26</v>
      </c>
      <c r="H182" s="33"/>
      <c r="I182" s="26" t="s">
        <v>315</v>
      </c>
      <c r="J182" s="27" t="s">
        <v>440</v>
      </c>
      <c r="K182" s="91" t="s">
        <v>1273</v>
      </c>
      <c r="L182" s="28">
        <f>WORKDAY(Tableau1[[#This Row],[Date de début]],+INDEX(Tableau4[Délai maximum avant étape SGMOE],MATCH(Tableau1[Code Workflow],Tableau4[Code workflow],0)))</f>
        <v>43363</v>
      </c>
      <c r="M182" s="28">
        <f>WORKDAY(Tableau1[[#This Row],[Date prévisionnelle de réception SGMOE]],+INDEX(Tableau4[Délai de validation],MATCH(Tableau1[Code Workflow],Tableau4[Code workflow],0)))</f>
        <v>43375</v>
      </c>
      <c r="N182" s="28">
        <v>43363</v>
      </c>
      <c r="O182" s="29">
        <f t="shared" si="23"/>
        <v>1</v>
      </c>
      <c r="P182" s="34" t="s">
        <v>294</v>
      </c>
    </row>
    <row r="183" spans="2:16" s="36" customFormat="1" hidden="1" outlineLevel="1" x14ac:dyDescent="0.25">
      <c r="B183" s="28">
        <v>43362</v>
      </c>
      <c r="C183" s="48" t="s">
        <v>332</v>
      </c>
      <c r="D183" s="26" t="str">
        <f t="shared" si="24"/>
        <v>GISET</v>
      </c>
      <c r="E183" s="26" t="str">
        <f t="shared" si="25"/>
        <v>A1 (PPF 01705)</v>
      </c>
      <c r="F183" s="26" t="str">
        <f t="shared" si="26"/>
        <v>A1</v>
      </c>
      <c r="G183" s="31" t="s">
        <v>26</v>
      </c>
      <c r="H183" s="33"/>
      <c r="I183" s="26" t="s">
        <v>316</v>
      </c>
      <c r="J183" s="27" t="s">
        <v>440</v>
      </c>
      <c r="K183" s="91" t="s">
        <v>1273</v>
      </c>
      <c r="L183" s="28">
        <f>WORKDAY(Tableau1[[#This Row],[Date de début]],+INDEX(Tableau4[Délai maximum avant étape SGMOE],MATCH(Tableau1[Code Workflow],Tableau4[Code workflow],0)))</f>
        <v>43363</v>
      </c>
      <c r="M183" s="28">
        <f>WORKDAY(Tableau1[[#This Row],[Date prévisionnelle de réception SGMOE]],+INDEX(Tableau4[Délai de validation],MATCH(Tableau1[Code Workflow],Tableau4[Code workflow],0)))</f>
        <v>43375</v>
      </c>
      <c r="N183" s="28">
        <v>43363</v>
      </c>
      <c r="O183" s="29">
        <f t="shared" si="23"/>
        <v>1</v>
      </c>
      <c r="P183" s="34" t="s">
        <v>294</v>
      </c>
    </row>
    <row r="184" spans="2:16" s="36" customFormat="1" hidden="1" outlineLevel="1" x14ac:dyDescent="0.25">
      <c r="B184" s="28">
        <v>43362</v>
      </c>
      <c r="C184" s="48" t="s">
        <v>333</v>
      </c>
      <c r="D184" s="26" t="str">
        <f t="shared" si="24"/>
        <v>GISET</v>
      </c>
      <c r="E184" s="26" t="str">
        <f t="shared" si="25"/>
        <v>A1 (PPF 01995)</v>
      </c>
      <c r="F184" s="26" t="str">
        <f t="shared" si="26"/>
        <v>A1</v>
      </c>
      <c r="G184" s="31" t="s">
        <v>26</v>
      </c>
      <c r="H184" s="33"/>
      <c r="I184" s="26" t="s">
        <v>317</v>
      </c>
      <c r="J184" s="27" t="s">
        <v>435</v>
      </c>
      <c r="K184" s="91" t="s">
        <v>1266</v>
      </c>
      <c r="L184" s="28">
        <f>WORKDAY(Tableau1[[#This Row],[Date de début]],+INDEX(Tableau4[Délai maximum avant étape SGMOE],MATCH(Tableau1[Code Workflow],Tableau4[Code workflow],0)))</f>
        <v>43363</v>
      </c>
      <c r="M184" s="28">
        <f>WORKDAY(Tableau1[[#This Row],[Date prévisionnelle de réception SGMOE]],+INDEX(Tableau4[Délai de validation],MATCH(Tableau1[Code Workflow],Tableau4[Code workflow],0)))</f>
        <v>43375</v>
      </c>
      <c r="N184" s="28">
        <v>43363</v>
      </c>
      <c r="O184" s="29">
        <f t="shared" si="23"/>
        <v>1</v>
      </c>
      <c r="P184" s="34" t="s">
        <v>294</v>
      </c>
    </row>
    <row r="185" spans="2:16" hidden="1" outlineLevel="1" x14ac:dyDescent="0.25">
      <c r="B185" s="28">
        <v>43362</v>
      </c>
      <c r="C185" s="47" t="s">
        <v>336</v>
      </c>
      <c r="D185" s="26" t="str">
        <f t="shared" ref="D185:D186" si="31">LEFT(C185,5)</f>
        <v>GIMAT</v>
      </c>
      <c r="E185" s="26" t="str">
        <f t="shared" ref="E185:E186" si="32">MID(C185,13,14)</f>
        <v xml:space="preserve">A0 (OHA 01392 </v>
      </c>
      <c r="F185" s="26" t="str">
        <f t="shared" ref="F185:F186" si="33">LEFT(E185,2)</f>
        <v>A0</v>
      </c>
      <c r="G185" s="31" t="s">
        <v>13</v>
      </c>
      <c r="H185" s="33"/>
      <c r="I185" s="26" t="s">
        <v>334</v>
      </c>
      <c r="J185" s="27" t="s">
        <v>406</v>
      </c>
      <c r="K185" s="91" t="s">
        <v>1268</v>
      </c>
      <c r="L185" s="28">
        <f>WORKDAY(Tableau1[[#This Row],[Date de début]],+INDEX(Tableau4[Délai maximum avant étape SGMOE],MATCH(Tableau1[Code Workflow],Tableau4[Code workflow],0)))</f>
        <v>43363</v>
      </c>
      <c r="M185" s="28">
        <f>WORKDAY(Tableau1[[#This Row],[Date prévisionnelle de réception SGMOE]],+INDEX(Tableau4[Délai de validation],MATCH(Tableau1[Code Workflow],Tableau4[Code workflow],0)))</f>
        <v>43375</v>
      </c>
      <c r="N185" s="28">
        <v>43363</v>
      </c>
      <c r="O185" s="29">
        <f t="shared" ref="O185:O186" si="34">IF(P185="",0,IF(P185="ok",1,0))</f>
        <v>1</v>
      </c>
      <c r="P185" s="34" t="s">
        <v>294</v>
      </c>
    </row>
    <row r="186" spans="2:16" hidden="1" outlineLevel="1" x14ac:dyDescent="0.25">
      <c r="B186" s="28">
        <v>43362</v>
      </c>
      <c r="C186" s="48" t="s">
        <v>337</v>
      </c>
      <c r="D186" s="26" t="str">
        <f t="shared" si="31"/>
        <v>GIWSP</v>
      </c>
      <c r="E186" s="26" t="str">
        <f t="shared" si="32"/>
        <v xml:space="preserve">A1 (OHA 01989 </v>
      </c>
      <c r="F186" s="26" t="str">
        <f t="shared" si="33"/>
        <v>A1</v>
      </c>
      <c r="G186" s="31" t="s">
        <v>10</v>
      </c>
      <c r="H186" s="33"/>
      <c r="I186" s="26" t="s">
        <v>335</v>
      </c>
      <c r="J186" s="27" t="s">
        <v>402</v>
      </c>
      <c r="K186" s="91" t="s">
        <v>1271</v>
      </c>
      <c r="L186" s="28">
        <f>WORKDAY(Tableau1[[#This Row],[Date de début]],+INDEX(Tableau4[Délai maximum avant étape SGMOE],MATCH(Tableau1[Code Workflow],Tableau4[Code workflow],0)))</f>
        <v>43363</v>
      </c>
      <c r="M186" s="28">
        <f>WORKDAY(Tableau1[[#This Row],[Date prévisionnelle de réception SGMOE]],+INDEX(Tableau4[Délai de validation],MATCH(Tableau1[Code Workflow],Tableau4[Code workflow],0)))</f>
        <v>43375</v>
      </c>
      <c r="N186" s="28">
        <v>43363</v>
      </c>
      <c r="O186" s="29">
        <f t="shared" si="34"/>
        <v>1</v>
      </c>
      <c r="P186" s="34" t="s">
        <v>294</v>
      </c>
    </row>
    <row r="187" spans="2:16" ht="30" hidden="1" outlineLevel="1" x14ac:dyDescent="0.25">
      <c r="B187" s="28">
        <v>43364</v>
      </c>
      <c r="C187" s="47" t="s">
        <v>374</v>
      </c>
      <c r="D187" s="26" t="str">
        <f t="shared" si="24"/>
        <v>GITEC</v>
      </c>
      <c r="E187" s="26" t="str">
        <f t="shared" si="25"/>
        <v xml:space="preserve">C0 (ECHANGEUR </v>
      </c>
      <c r="F187" s="26" t="str">
        <f t="shared" si="26"/>
        <v>C0</v>
      </c>
      <c r="G187" s="31" t="s">
        <v>26</v>
      </c>
      <c r="H187" s="33"/>
      <c r="I187" s="26" t="s">
        <v>375</v>
      </c>
      <c r="J187" s="27" t="s">
        <v>438</v>
      </c>
      <c r="K187" s="91" t="s">
        <v>1266</v>
      </c>
      <c r="L187" s="28">
        <f>WORKDAY(Tableau1[[#This Row],[Date de début]],+INDEX(Tableau4[Délai maximum avant étape SGMOE],MATCH(Tableau1[Code Workflow],Tableau4[Code workflow],0)))</f>
        <v>43367</v>
      </c>
      <c r="M187" s="28">
        <f>WORKDAY(Tableau1[[#This Row],[Date prévisionnelle de réception SGMOE]],+INDEX(Tableau4[Délai de validation],MATCH(Tableau1[Code Workflow],Tableau4[Code workflow],0)))</f>
        <v>43371</v>
      </c>
      <c r="N187" s="28">
        <v>43364</v>
      </c>
      <c r="O187" s="29">
        <f>IF(P187="",0,IF(P187="ok",1,0))</f>
        <v>1</v>
      </c>
      <c r="P187" s="34" t="s">
        <v>294</v>
      </c>
    </row>
    <row r="188" spans="2:16" s="58" customFormat="1" hidden="1" outlineLevel="1" collapsed="1" x14ac:dyDescent="0.25">
      <c r="B188" s="59">
        <v>43364</v>
      </c>
      <c r="C188" s="48" t="s">
        <v>376</v>
      </c>
      <c r="D188" s="60" t="str">
        <f t="shared" si="24"/>
        <v>GITER</v>
      </c>
      <c r="E188" s="60" t="str">
        <f t="shared" si="25"/>
        <v>A0 (DAF - CHAU</v>
      </c>
      <c r="F188" s="60" t="str">
        <f t="shared" si="26"/>
        <v>A0</v>
      </c>
      <c r="G188" s="31" t="s">
        <v>1</v>
      </c>
      <c r="H188" s="62"/>
      <c r="I188" s="60" t="s">
        <v>377</v>
      </c>
      <c r="J188" s="61" t="s">
        <v>453</v>
      </c>
      <c r="K188" s="91" t="s">
        <v>1265</v>
      </c>
      <c r="L188" s="59">
        <f>WORKDAY(Tableau1[[#This Row],[Date de début]],+INDEX(Tableau4[Délai maximum avant étape SGMOE],MATCH(Tableau1[Code Workflow],Tableau4[Code workflow],0)))</f>
        <v>43370</v>
      </c>
      <c r="M188" s="59">
        <f>WORKDAY(Tableau1[[#This Row],[Date prévisionnelle de réception SGMOE]],+INDEX(Tableau4[Délai de validation],MATCH(Tableau1[Code Workflow],Tableau4[Code workflow],0)))</f>
        <v>43377</v>
      </c>
      <c r="N188" s="59">
        <v>43370</v>
      </c>
      <c r="O188" s="56">
        <f>IF(P188="",0,IF(P188="ok",1,0))</f>
        <v>1</v>
      </c>
      <c r="P188" s="34" t="s">
        <v>294</v>
      </c>
    </row>
    <row r="189" spans="2:16" s="58" customFormat="1" hidden="1" outlineLevel="1" x14ac:dyDescent="0.25">
      <c r="B189" s="59">
        <v>43364</v>
      </c>
      <c r="C189" s="48" t="s">
        <v>378</v>
      </c>
      <c r="D189" s="60" t="str">
        <f t="shared" si="24"/>
        <v>GITER</v>
      </c>
      <c r="E189" s="60" t="str">
        <f t="shared" si="25"/>
        <v>A0 (DAF - TOUT</v>
      </c>
      <c r="F189" s="60" t="str">
        <f t="shared" si="26"/>
        <v>A0</v>
      </c>
      <c r="G189" s="31" t="s">
        <v>1</v>
      </c>
      <c r="H189" s="62"/>
      <c r="I189" s="60" t="s">
        <v>379</v>
      </c>
      <c r="J189" s="61" t="s">
        <v>453</v>
      </c>
      <c r="K189" s="91" t="s">
        <v>1265</v>
      </c>
      <c r="L189" s="59">
        <f>WORKDAY(Tableau1[[#This Row],[Date de début]],+INDEX(Tableau4[Délai maximum avant étape SGMOE],MATCH(Tableau1[Code Workflow],Tableau4[Code workflow],0)))</f>
        <v>43370</v>
      </c>
      <c r="M189" s="59">
        <f>WORKDAY(Tableau1[[#This Row],[Date prévisionnelle de réception SGMOE]],+INDEX(Tableau4[Délai de validation],MATCH(Tableau1[Code Workflow],Tableau4[Code workflow],0)))</f>
        <v>43377</v>
      </c>
      <c r="N189" s="59">
        <v>43370</v>
      </c>
      <c r="O189" s="56">
        <f>IF(P189="",0,IF(P189="ok",1,0))</f>
        <v>1</v>
      </c>
      <c r="P189" s="34" t="s">
        <v>294</v>
      </c>
    </row>
    <row r="190" spans="2:16" hidden="1" outlineLevel="1" x14ac:dyDescent="0.25">
      <c r="B190" s="28">
        <v>43364</v>
      </c>
      <c r="C190" s="48" t="s">
        <v>380</v>
      </c>
      <c r="D190" s="26" t="str">
        <f t="shared" si="24"/>
        <v>GIECM</v>
      </c>
      <c r="E190" s="26" t="str">
        <f t="shared" si="25"/>
        <v xml:space="preserve">A1 (VIADUC DE </v>
      </c>
      <c r="F190" s="26" t="str">
        <f t="shared" si="26"/>
        <v>A1</v>
      </c>
      <c r="G190" s="31" t="s">
        <v>386</v>
      </c>
      <c r="H190" s="33"/>
      <c r="I190" s="26" t="s">
        <v>387</v>
      </c>
      <c r="J190" s="27" t="s">
        <v>414</v>
      </c>
      <c r="K190" s="91" t="s">
        <v>1267</v>
      </c>
      <c r="L190" s="28">
        <f>WORKDAY(Tableau1[[#This Row],[Date de début]],+INDEX(Tableau4[Délai maximum avant étape SGMOE],MATCH(Tableau1[Code Workflow],Tableau4[Code workflow],0)))</f>
        <v>43367</v>
      </c>
      <c r="M190" s="28">
        <f>WORKDAY(Tableau1[[#This Row],[Date prévisionnelle de réception SGMOE]],+INDEX(Tableau4[Délai de validation],MATCH(Tableau1[Code Workflow],Tableau4[Code workflow],0)))</f>
        <v>43377</v>
      </c>
      <c r="N190" s="28">
        <v>43367</v>
      </c>
      <c r="O190" s="29">
        <f t="shared" ref="O190:O199" si="35">IF(P190="",0,IF(P190="ok",1,0))</f>
        <v>1</v>
      </c>
      <c r="P190" s="34" t="s">
        <v>531</v>
      </c>
    </row>
    <row r="191" spans="2:16" hidden="1" outlineLevel="1" x14ac:dyDescent="0.25">
      <c r="B191" s="28">
        <v>43364</v>
      </c>
      <c r="C191" s="48" t="s">
        <v>381</v>
      </c>
      <c r="D191" s="26" t="str">
        <f t="shared" si="24"/>
        <v>GIECM</v>
      </c>
      <c r="E191" s="26" t="str">
        <f t="shared" si="25"/>
        <v xml:space="preserve">A1 (VIADUC DE </v>
      </c>
      <c r="F191" s="26" t="str">
        <f t="shared" si="26"/>
        <v>A1</v>
      </c>
      <c r="G191" s="31" t="s">
        <v>386</v>
      </c>
      <c r="H191" s="33"/>
      <c r="I191" s="26" t="s">
        <v>387</v>
      </c>
      <c r="J191" s="27" t="s">
        <v>414</v>
      </c>
      <c r="K191" s="91" t="s">
        <v>1267</v>
      </c>
      <c r="L191" s="28">
        <f>WORKDAY(Tableau1[[#This Row],[Date de début]],+INDEX(Tableau4[Délai maximum avant étape SGMOE],MATCH(Tableau1[Code Workflow],Tableau4[Code workflow],0)))</f>
        <v>43367</v>
      </c>
      <c r="M191" s="28">
        <f>WORKDAY(Tableau1[[#This Row],[Date prévisionnelle de réception SGMOE]],+INDEX(Tableau4[Délai de validation],MATCH(Tableau1[Code Workflow],Tableau4[Code workflow],0)))</f>
        <v>43377</v>
      </c>
      <c r="N191" s="28">
        <v>43367</v>
      </c>
      <c r="O191" s="29">
        <f t="shared" si="35"/>
        <v>1</v>
      </c>
      <c r="P191" s="34" t="s">
        <v>531</v>
      </c>
    </row>
    <row r="192" spans="2:16" hidden="1" outlineLevel="1" x14ac:dyDescent="0.25">
      <c r="B192" s="28">
        <v>43364</v>
      </c>
      <c r="C192" s="48" t="s">
        <v>382</v>
      </c>
      <c r="D192" s="26" t="str">
        <f t="shared" si="24"/>
        <v>GIECM</v>
      </c>
      <c r="E192" s="26" t="str">
        <f t="shared" si="25"/>
        <v xml:space="preserve">A1 (VIADUC DE </v>
      </c>
      <c r="F192" s="26" t="str">
        <f t="shared" si="26"/>
        <v>A1</v>
      </c>
      <c r="G192" s="31" t="s">
        <v>386</v>
      </c>
      <c r="H192" s="33"/>
      <c r="I192" s="26" t="s">
        <v>387</v>
      </c>
      <c r="J192" s="27" t="s">
        <v>414</v>
      </c>
      <c r="K192" s="91" t="s">
        <v>1267</v>
      </c>
      <c r="L192" s="28">
        <f>WORKDAY(Tableau1[[#This Row],[Date de début]],+INDEX(Tableau4[Délai maximum avant étape SGMOE],MATCH(Tableau1[Code Workflow],Tableau4[Code workflow],0)))</f>
        <v>43367</v>
      </c>
      <c r="M192" s="28">
        <f>WORKDAY(Tableau1[[#This Row],[Date prévisionnelle de réception SGMOE]],+INDEX(Tableau4[Délai de validation],MATCH(Tableau1[Code Workflow],Tableau4[Code workflow],0)))</f>
        <v>43377</v>
      </c>
      <c r="N192" s="28">
        <v>43367</v>
      </c>
      <c r="O192" s="29">
        <f t="shared" si="35"/>
        <v>1</v>
      </c>
      <c r="P192" s="34" t="s">
        <v>531</v>
      </c>
    </row>
    <row r="193" spans="2:16" hidden="1" outlineLevel="1" x14ac:dyDescent="0.25">
      <c r="B193" s="28">
        <v>43364</v>
      </c>
      <c r="C193" s="48" t="s">
        <v>383</v>
      </c>
      <c r="D193" s="26" t="str">
        <f t="shared" si="24"/>
        <v>GIECM</v>
      </c>
      <c r="E193" s="26" t="str">
        <f t="shared" si="25"/>
        <v xml:space="preserve">B0 (VIADUC DE </v>
      </c>
      <c r="F193" s="26" t="str">
        <f t="shared" si="26"/>
        <v>B0</v>
      </c>
      <c r="G193" s="31" t="s">
        <v>386</v>
      </c>
      <c r="H193" s="33"/>
      <c r="I193" s="26" t="s">
        <v>387</v>
      </c>
      <c r="J193" s="27" t="s">
        <v>414</v>
      </c>
      <c r="K193" s="91" t="s">
        <v>1267</v>
      </c>
      <c r="L193" s="28">
        <f>WORKDAY(Tableau1[[#This Row],[Date de début]],+INDEX(Tableau4[Délai maximum avant étape SGMOE],MATCH(Tableau1[Code Workflow],Tableau4[Code workflow],0)))</f>
        <v>43367</v>
      </c>
      <c r="M193" s="28">
        <f>WORKDAY(Tableau1[[#This Row],[Date prévisionnelle de réception SGMOE]],+INDEX(Tableau4[Délai de validation],MATCH(Tableau1[Code Workflow],Tableau4[Code workflow],0)))</f>
        <v>43377</v>
      </c>
      <c r="N193" s="28">
        <v>43367</v>
      </c>
      <c r="O193" s="29">
        <f t="shared" si="35"/>
        <v>1</v>
      </c>
      <c r="P193" s="34" t="s">
        <v>531</v>
      </c>
    </row>
    <row r="194" spans="2:16" hidden="1" outlineLevel="1" x14ac:dyDescent="0.25">
      <c r="B194" s="28">
        <v>43364</v>
      </c>
      <c r="C194" s="48" t="s">
        <v>384</v>
      </c>
      <c r="D194" s="26" t="str">
        <f t="shared" si="24"/>
        <v>GIECM</v>
      </c>
      <c r="E194" s="26" t="str">
        <f t="shared" si="25"/>
        <v xml:space="preserve">B0 (VIADUC DE </v>
      </c>
      <c r="F194" s="26" t="str">
        <f t="shared" si="26"/>
        <v>B0</v>
      </c>
      <c r="G194" s="31" t="s">
        <v>386</v>
      </c>
      <c r="H194" s="33"/>
      <c r="I194" s="26" t="s">
        <v>387</v>
      </c>
      <c r="J194" s="27" t="s">
        <v>414</v>
      </c>
      <c r="K194" s="91" t="s">
        <v>1267</v>
      </c>
      <c r="L194" s="28">
        <f>WORKDAY(Tableau1[[#This Row],[Date de début]],+INDEX(Tableau4[Délai maximum avant étape SGMOE],MATCH(Tableau1[Code Workflow],Tableau4[Code workflow],0)))</f>
        <v>43367</v>
      </c>
      <c r="M194" s="28">
        <f>WORKDAY(Tableau1[[#This Row],[Date prévisionnelle de réception SGMOE]],+INDEX(Tableau4[Délai de validation],MATCH(Tableau1[Code Workflow],Tableau4[Code workflow],0)))</f>
        <v>43377</v>
      </c>
      <c r="N194" s="28">
        <v>43367</v>
      </c>
      <c r="O194" s="29">
        <f t="shared" si="35"/>
        <v>1</v>
      </c>
      <c r="P194" s="34" t="s">
        <v>531</v>
      </c>
    </row>
    <row r="195" spans="2:16" hidden="1" outlineLevel="1" x14ac:dyDescent="0.25">
      <c r="B195" s="28">
        <v>43364</v>
      </c>
      <c r="C195" s="48" t="s">
        <v>385</v>
      </c>
      <c r="D195" s="26" t="str">
        <f t="shared" si="24"/>
        <v>GIECM</v>
      </c>
      <c r="E195" s="26" t="str">
        <f t="shared" si="25"/>
        <v xml:space="preserve">B0 (VIADUC DE </v>
      </c>
      <c r="F195" s="26" t="str">
        <f t="shared" si="26"/>
        <v>B0</v>
      </c>
      <c r="G195" s="31" t="s">
        <v>386</v>
      </c>
      <c r="H195" s="33"/>
      <c r="I195" s="26" t="s">
        <v>387</v>
      </c>
      <c r="J195" s="27" t="s">
        <v>414</v>
      </c>
      <c r="K195" s="91" t="s">
        <v>1267</v>
      </c>
      <c r="L195" s="28">
        <f>WORKDAY(Tableau1[[#This Row],[Date de début]],+INDEX(Tableau4[Délai maximum avant étape SGMOE],MATCH(Tableau1[Code Workflow],Tableau4[Code workflow],0)))</f>
        <v>43367</v>
      </c>
      <c r="M195" s="28">
        <f>WORKDAY(Tableau1[[#This Row],[Date prévisionnelle de réception SGMOE]],+INDEX(Tableau4[Délai de validation],MATCH(Tableau1[Code Workflow],Tableau4[Code workflow],0)))</f>
        <v>43377</v>
      </c>
      <c r="N195" s="28">
        <v>43367</v>
      </c>
      <c r="O195" s="29">
        <f t="shared" si="35"/>
        <v>1</v>
      </c>
      <c r="P195" s="34" t="s">
        <v>531</v>
      </c>
    </row>
    <row r="196" spans="2:16" hidden="1" outlineLevel="1" x14ac:dyDescent="0.25">
      <c r="B196" s="28">
        <v>43364</v>
      </c>
      <c r="C196" s="48" t="s">
        <v>388</v>
      </c>
      <c r="D196" s="26" t="str">
        <f t="shared" si="24"/>
        <v>GIWSP</v>
      </c>
      <c r="E196" s="26" t="str">
        <f t="shared" si="25"/>
        <v>A1 (R252 - MEM</v>
      </c>
      <c r="F196" s="26" t="str">
        <f t="shared" si="26"/>
        <v>A1</v>
      </c>
      <c r="G196" s="31" t="s">
        <v>10</v>
      </c>
      <c r="H196" s="33"/>
      <c r="I196" s="26" t="s">
        <v>389</v>
      </c>
      <c r="J196" s="27" t="s">
        <v>402</v>
      </c>
      <c r="K196" s="91" t="s">
        <v>1271</v>
      </c>
      <c r="L196" s="28">
        <f>WORKDAY(Tableau1[[#This Row],[Date de début]],+INDEX(Tableau4[Délai maximum avant étape SGMOE],MATCH(Tableau1[Code Workflow],Tableau4[Code workflow],0)))</f>
        <v>43367</v>
      </c>
      <c r="M196" s="28">
        <f>WORKDAY(Tableau1[[#This Row],[Date prévisionnelle de réception SGMOE]],+INDEX(Tableau4[Délai de validation],MATCH(Tableau1[Code Workflow],Tableau4[Code workflow],0)))</f>
        <v>43377</v>
      </c>
      <c r="N196" s="28">
        <v>43367</v>
      </c>
      <c r="O196" s="29">
        <f t="shared" si="35"/>
        <v>1</v>
      </c>
      <c r="P196" s="34" t="s">
        <v>531</v>
      </c>
    </row>
    <row r="197" spans="2:16" hidden="1" outlineLevel="1" x14ac:dyDescent="0.25">
      <c r="B197" s="28">
        <v>43364</v>
      </c>
      <c r="C197" s="48" t="s">
        <v>509</v>
      </c>
      <c r="D197" s="26" t="str">
        <f t="shared" si="24"/>
        <v>GISET</v>
      </c>
      <c r="E197" s="26" t="str">
        <f t="shared" si="25"/>
        <v>A1 (OLA 12350)</v>
      </c>
      <c r="F197" s="26" t="str">
        <f t="shared" si="26"/>
        <v>A1</v>
      </c>
      <c r="G197" s="31" t="s">
        <v>26</v>
      </c>
      <c r="H197" s="33"/>
      <c r="I197" s="26" t="s">
        <v>514</v>
      </c>
      <c r="J197" s="27" t="s">
        <v>440</v>
      </c>
      <c r="K197" s="91" t="s">
        <v>1273</v>
      </c>
      <c r="L197" s="28">
        <f>WORKDAY(Tableau1[[#This Row],[Date de début]],+INDEX(Tableau4[Délai maximum avant étape SGMOE],MATCH(Tableau1[Code Workflow],Tableau4[Code workflow],0)))</f>
        <v>43367</v>
      </c>
      <c r="M197" s="28">
        <f>WORKDAY(Tableau1[[#This Row],[Date prévisionnelle de réception SGMOE]],+INDEX(Tableau4[Délai de validation],MATCH(Tableau1[Code Workflow],Tableau4[Code workflow],0)))</f>
        <v>43377</v>
      </c>
      <c r="N197" s="28">
        <v>43367</v>
      </c>
      <c r="O197" s="29">
        <f t="shared" si="35"/>
        <v>1</v>
      </c>
      <c r="P197" s="34" t="s">
        <v>531</v>
      </c>
    </row>
    <row r="198" spans="2:16" hidden="1" outlineLevel="1" x14ac:dyDescent="0.25">
      <c r="B198" s="28">
        <v>43364</v>
      </c>
      <c r="C198" s="48" t="s">
        <v>510</v>
      </c>
      <c r="D198" s="26" t="str">
        <f t="shared" si="24"/>
        <v>GISET</v>
      </c>
      <c r="E198" s="26" t="str">
        <f t="shared" si="25"/>
        <v xml:space="preserve">A1 (OHA 01434 </v>
      </c>
      <c r="F198" s="26" t="str">
        <f t="shared" si="26"/>
        <v>A1</v>
      </c>
      <c r="G198" s="31" t="s">
        <v>26</v>
      </c>
      <c r="H198" s="33"/>
      <c r="I198" s="26" t="s">
        <v>515</v>
      </c>
      <c r="J198" s="27" t="s">
        <v>440</v>
      </c>
      <c r="K198" s="91" t="s">
        <v>1273</v>
      </c>
      <c r="L198" s="28">
        <f>WORKDAY(Tableau1[[#This Row],[Date de début]],+INDEX(Tableau4[Délai maximum avant étape SGMOE],MATCH(Tableau1[Code Workflow],Tableau4[Code workflow],0)))</f>
        <v>43367</v>
      </c>
      <c r="M198" s="28">
        <f>WORKDAY(Tableau1[[#This Row],[Date prévisionnelle de réception SGMOE]],+INDEX(Tableau4[Délai de validation],MATCH(Tableau1[Code Workflow],Tableau4[Code workflow],0)))</f>
        <v>43377</v>
      </c>
      <c r="N198" s="28">
        <v>43367</v>
      </c>
      <c r="O198" s="29">
        <f t="shared" si="35"/>
        <v>1</v>
      </c>
      <c r="P198" s="34" t="s">
        <v>531</v>
      </c>
    </row>
    <row r="199" spans="2:16" hidden="1" outlineLevel="1" x14ac:dyDescent="0.25">
      <c r="B199" s="28">
        <v>43364</v>
      </c>
      <c r="C199" s="48" t="s">
        <v>511</v>
      </c>
      <c r="D199" s="26" t="str">
        <f t="shared" si="24"/>
        <v>GISET</v>
      </c>
      <c r="E199" s="26" t="str">
        <f t="shared" si="25"/>
        <v>A2 (PPF C0058)</v>
      </c>
      <c r="F199" s="26" t="str">
        <f t="shared" si="26"/>
        <v>A2</v>
      </c>
      <c r="G199" s="31" t="s">
        <v>26</v>
      </c>
      <c r="H199" s="33"/>
      <c r="I199" s="26" t="s">
        <v>516</v>
      </c>
      <c r="J199" s="27" t="s">
        <v>440</v>
      </c>
      <c r="K199" s="91" t="s">
        <v>1273</v>
      </c>
      <c r="L199" s="28">
        <f>WORKDAY(Tableau1[[#This Row],[Date de début]],+INDEX(Tableau4[Délai maximum avant étape SGMOE],MATCH(Tableau1[Code Workflow],Tableau4[Code workflow],0)))</f>
        <v>43367</v>
      </c>
      <c r="M199" s="28">
        <f>WORKDAY(Tableau1[[#This Row],[Date prévisionnelle de réception SGMOE]],+INDEX(Tableau4[Délai de validation],MATCH(Tableau1[Code Workflow],Tableau4[Code workflow],0)))</f>
        <v>43377</v>
      </c>
      <c r="N199" s="28">
        <v>43367</v>
      </c>
      <c r="O199" s="29">
        <f t="shared" si="35"/>
        <v>1</v>
      </c>
      <c r="P199" s="34" t="s">
        <v>531</v>
      </c>
    </row>
    <row r="200" spans="2:16" hidden="1" outlineLevel="1" x14ac:dyDescent="0.25">
      <c r="B200" s="28">
        <v>43364</v>
      </c>
      <c r="C200" s="47" t="s">
        <v>512</v>
      </c>
      <c r="D200" s="26" t="str">
        <f t="shared" si="24"/>
        <v>GISET</v>
      </c>
      <c r="E200" s="26" t="str">
        <f t="shared" si="25"/>
        <v xml:space="preserve">A1 (OHA 00870 </v>
      </c>
      <c r="F200" s="26" t="str">
        <f t="shared" si="26"/>
        <v>A1</v>
      </c>
      <c r="G200" s="31" t="s">
        <v>26</v>
      </c>
      <c r="H200" s="33"/>
      <c r="I200" s="26" t="s">
        <v>517</v>
      </c>
      <c r="J200" s="27" t="s">
        <v>435</v>
      </c>
      <c r="K200" s="91" t="s">
        <v>1266</v>
      </c>
      <c r="L200" s="28">
        <f>WORKDAY(Tableau1[[#This Row],[Date de début]],+INDEX(Tableau4[Délai maximum avant étape SGMOE],MATCH(Tableau1[Code Workflow],Tableau4[Code workflow],0)))</f>
        <v>43367</v>
      </c>
      <c r="M200" s="28">
        <f>WORKDAY(Tableau1[[#This Row],[Date prévisionnelle de réception SGMOE]],+INDEX(Tableau4[Délai de validation],MATCH(Tableau1[Code Workflow],Tableau4[Code workflow],0)))</f>
        <v>43377</v>
      </c>
      <c r="N200" s="28">
        <v>43367</v>
      </c>
      <c r="O200" s="29">
        <f t="shared" ref="O200:O201" si="36">IF(P200="",0,IF(P200="ok",1,0))</f>
        <v>1</v>
      </c>
      <c r="P200" s="34" t="s">
        <v>531</v>
      </c>
    </row>
    <row r="201" spans="2:16" hidden="1" outlineLevel="1" x14ac:dyDescent="0.25">
      <c r="B201" s="28">
        <v>43364</v>
      </c>
      <c r="C201" s="47" t="s">
        <v>513</v>
      </c>
      <c r="D201" s="26" t="str">
        <f t="shared" si="24"/>
        <v>GISET</v>
      </c>
      <c r="E201" s="26" t="str">
        <f t="shared" si="25"/>
        <v>A1 (OHR 18454)</v>
      </c>
      <c r="F201" s="26" t="str">
        <f t="shared" si="26"/>
        <v>A1</v>
      </c>
      <c r="G201" s="31" t="s">
        <v>26</v>
      </c>
      <c r="H201" s="33"/>
      <c r="I201" s="26" t="s">
        <v>518</v>
      </c>
      <c r="J201" s="27" t="s">
        <v>435</v>
      </c>
      <c r="K201" s="91" t="s">
        <v>1266</v>
      </c>
      <c r="L201" s="28">
        <f>WORKDAY(Tableau1[[#This Row],[Date de début]],+INDEX(Tableau4[Délai maximum avant étape SGMOE],MATCH(Tableau1[Code Workflow],Tableau4[Code workflow],0)))</f>
        <v>43367</v>
      </c>
      <c r="M201" s="28">
        <f>WORKDAY(Tableau1[[#This Row],[Date prévisionnelle de réception SGMOE]],+INDEX(Tableau4[Délai de validation],MATCH(Tableau1[Code Workflow],Tableau4[Code workflow],0)))</f>
        <v>43377</v>
      </c>
      <c r="N201" s="28">
        <v>43367</v>
      </c>
      <c r="O201" s="29">
        <f t="shared" si="36"/>
        <v>1</v>
      </c>
      <c r="P201" s="34" t="s">
        <v>531</v>
      </c>
    </row>
    <row r="202" spans="2:16" hidden="1" outlineLevel="1" x14ac:dyDescent="0.25">
      <c r="B202" s="28">
        <v>43364</v>
      </c>
      <c r="C202" s="48" t="s">
        <v>519</v>
      </c>
      <c r="D202" s="26" t="str">
        <f t="shared" si="24"/>
        <v>GIMAT</v>
      </c>
      <c r="E202" s="26" t="str">
        <f t="shared" si="25"/>
        <v xml:space="preserve">B0 (OHA 02140 </v>
      </c>
      <c r="F202" s="26" t="str">
        <f t="shared" si="26"/>
        <v>B0</v>
      </c>
      <c r="G202" s="31" t="s">
        <v>63</v>
      </c>
      <c r="H202" s="33"/>
      <c r="I202" s="26" t="s">
        <v>520</v>
      </c>
      <c r="J202" s="27" t="s">
        <v>420</v>
      </c>
      <c r="K202" s="91" t="s">
        <v>1268</v>
      </c>
      <c r="L202" s="28">
        <f>WORKDAY(Tableau1[[#This Row],[Date de début]],+INDEX(Tableau4[Délai maximum avant étape SGMOE],MATCH(Tableau1[Code Workflow],Tableau4[Code workflow],0)))</f>
        <v>43367</v>
      </c>
      <c r="M202" s="28">
        <f>WORKDAY(Tableau1[[#This Row],[Date prévisionnelle de réception SGMOE]],+INDEX(Tableau4[Délai de validation],MATCH(Tableau1[Code Workflow],Tableau4[Code workflow],0)))</f>
        <v>43371</v>
      </c>
      <c r="N202" s="28">
        <v>43367</v>
      </c>
      <c r="O202" s="29">
        <f>IF(P202="",0,IF(P202="ok",1,0))</f>
        <v>1</v>
      </c>
      <c r="P202" s="34" t="s">
        <v>531</v>
      </c>
    </row>
    <row r="203" spans="2:16" hidden="1" outlineLevel="1" x14ac:dyDescent="0.25">
      <c r="B203" s="28">
        <v>43364</v>
      </c>
      <c r="C203" s="48" t="s">
        <v>521</v>
      </c>
      <c r="D203" s="26" t="str">
        <f t="shared" si="24"/>
        <v>GISEN</v>
      </c>
      <c r="E203" s="26" t="str">
        <f t="shared" si="25"/>
        <v xml:space="preserve">A1 (PSP 01966 </v>
      </c>
      <c r="F203" s="26" t="str">
        <f t="shared" si="26"/>
        <v>A1</v>
      </c>
      <c r="G203" s="31" t="s">
        <v>49</v>
      </c>
      <c r="H203" s="33"/>
      <c r="I203" s="26" t="s">
        <v>525</v>
      </c>
      <c r="J203" s="27" t="s">
        <v>406</v>
      </c>
      <c r="K203" s="91" t="s">
        <v>1268</v>
      </c>
      <c r="L203" s="28">
        <f>WORKDAY(Tableau1[[#This Row],[Date de début]],+INDEX(Tableau4[Délai maximum avant étape SGMOE],MATCH(Tableau1[Code Workflow],Tableau4[Code workflow],0)))</f>
        <v>43367</v>
      </c>
      <c r="M203" s="28">
        <f>WORKDAY(Tableau1[[#This Row],[Date prévisionnelle de réception SGMOE]],+INDEX(Tableau4[Délai de validation],MATCH(Tableau1[Code Workflow],Tableau4[Code workflow],0)))</f>
        <v>43377</v>
      </c>
      <c r="N203" s="28">
        <v>43367</v>
      </c>
      <c r="O203" s="29">
        <f t="shared" ref="O203:O206" si="37">IF(P203="",0,IF(P203="ok",1,0))</f>
        <v>1</v>
      </c>
      <c r="P203" s="34" t="s">
        <v>531</v>
      </c>
    </row>
    <row r="204" spans="2:16" hidden="1" outlineLevel="1" x14ac:dyDescent="0.25">
      <c r="B204" s="28">
        <v>43364</v>
      </c>
      <c r="C204" s="48" t="s">
        <v>522</v>
      </c>
      <c r="D204" s="26" t="str">
        <f t="shared" si="24"/>
        <v>GISEN</v>
      </c>
      <c r="E204" s="26" t="str">
        <f t="shared" si="25"/>
        <v xml:space="preserve">A1 (PSP 01966 </v>
      </c>
      <c r="F204" s="26" t="str">
        <f t="shared" si="26"/>
        <v>A1</v>
      </c>
      <c r="G204" s="31" t="s">
        <v>49</v>
      </c>
      <c r="H204" s="33"/>
      <c r="I204" s="26" t="s">
        <v>525</v>
      </c>
      <c r="J204" s="27" t="s">
        <v>406</v>
      </c>
      <c r="K204" s="91" t="s">
        <v>1268</v>
      </c>
      <c r="L204" s="28">
        <f>WORKDAY(Tableau1[[#This Row],[Date de début]],+INDEX(Tableau4[Délai maximum avant étape SGMOE],MATCH(Tableau1[Code Workflow],Tableau4[Code workflow],0)))</f>
        <v>43367</v>
      </c>
      <c r="M204" s="28">
        <f>WORKDAY(Tableau1[[#This Row],[Date prévisionnelle de réception SGMOE]],+INDEX(Tableau4[Délai de validation],MATCH(Tableau1[Code Workflow],Tableau4[Code workflow],0)))</f>
        <v>43377</v>
      </c>
      <c r="N204" s="28">
        <v>43367</v>
      </c>
      <c r="O204" s="29">
        <f t="shared" si="37"/>
        <v>1</v>
      </c>
      <c r="P204" s="34" t="s">
        <v>531</v>
      </c>
    </row>
    <row r="205" spans="2:16" hidden="1" outlineLevel="1" x14ac:dyDescent="0.25">
      <c r="B205" s="28">
        <v>43364</v>
      </c>
      <c r="C205" s="48" t="s">
        <v>523</v>
      </c>
      <c r="D205" s="26" t="str">
        <f t="shared" si="24"/>
        <v>GISEN</v>
      </c>
      <c r="E205" s="26" t="str">
        <f t="shared" si="25"/>
        <v xml:space="preserve">A1 (PSP 01966 </v>
      </c>
      <c r="F205" s="26" t="str">
        <f t="shared" si="26"/>
        <v>A1</v>
      </c>
      <c r="G205" s="31" t="s">
        <v>49</v>
      </c>
      <c r="H205" s="33"/>
      <c r="I205" s="26" t="s">
        <v>525</v>
      </c>
      <c r="J205" s="27" t="s">
        <v>406</v>
      </c>
      <c r="K205" s="91" t="s">
        <v>1268</v>
      </c>
      <c r="L205" s="28">
        <f>WORKDAY(Tableau1[[#This Row],[Date de début]],+INDEX(Tableau4[Délai maximum avant étape SGMOE],MATCH(Tableau1[Code Workflow],Tableau4[Code workflow],0)))</f>
        <v>43367</v>
      </c>
      <c r="M205" s="28">
        <f>WORKDAY(Tableau1[[#This Row],[Date prévisionnelle de réception SGMOE]],+INDEX(Tableau4[Délai de validation],MATCH(Tableau1[Code Workflow],Tableau4[Code workflow],0)))</f>
        <v>43377</v>
      </c>
      <c r="N205" s="28">
        <v>43367</v>
      </c>
      <c r="O205" s="29">
        <f t="shared" si="37"/>
        <v>1</v>
      </c>
      <c r="P205" s="34" t="s">
        <v>531</v>
      </c>
    </row>
    <row r="206" spans="2:16" hidden="1" outlineLevel="1" x14ac:dyDescent="0.25">
      <c r="B206" s="28">
        <v>43364</v>
      </c>
      <c r="C206" s="48" t="s">
        <v>524</v>
      </c>
      <c r="D206" s="26" t="str">
        <f t="shared" si="24"/>
        <v>GISEN</v>
      </c>
      <c r="E206" s="26" t="str">
        <f t="shared" si="25"/>
        <v xml:space="preserve">A1 (PSP 01966 </v>
      </c>
      <c r="F206" s="26" t="str">
        <f t="shared" si="26"/>
        <v>A1</v>
      </c>
      <c r="G206" s="31" t="s">
        <v>49</v>
      </c>
      <c r="H206" s="33"/>
      <c r="I206" s="26" t="s">
        <v>525</v>
      </c>
      <c r="J206" s="27" t="s">
        <v>406</v>
      </c>
      <c r="K206" s="91" t="s">
        <v>1268</v>
      </c>
      <c r="L206" s="28">
        <f>WORKDAY(Tableau1[[#This Row],[Date de début]],+INDEX(Tableau4[Délai maximum avant étape SGMOE],MATCH(Tableau1[Code Workflow],Tableau4[Code workflow],0)))</f>
        <v>43367</v>
      </c>
      <c r="M206" s="28">
        <f>WORKDAY(Tableau1[[#This Row],[Date prévisionnelle de réception SGMOE]],+INDEX(Tableau4[Délai de validation],MATCH(Tableau1[Code Workflow],Tableau4[Code workflow],0)))</f>
        <v>43377</v>
      </c>
      <c r="N206" s="28">
        <v>43367</v>
      </c>
      <c r="O206" s="29">
        <f t="shared" si="37"/>
        <v>1</v>
      </c>
      <c r="P206" s="34" t="s">
        <v>531</v>
      </c>
    </row>
    <row r="207" spans="2:16" s="58" customFormat="1" hidden="1" outlineLevel="1" x14ac:dyDescent="0.25">
      <c r="B207" s="59">
        <v>43364</v>
      </c>
      <c r="C207" s="47" t="s">
        <v>526</v>
      </c>
      <c r="D207" s="60" t="str">
        <f t="shared" si="24"/>
        <v>GCSAE</v>
      </c>
      <c r="E207" s="60" t="str">
        <f t="shared" si="25"/>
        <v>B0 (PES - SAER</v>
      </c>
      <c r="F207" s="60" t="str">
        <f t="shared" si="26"/>
        <v>B0</v>
      </c>
      <c r="G207" s="31" t="s">
        <v>46</v>
      </c>
      <c r="H207" s="62"/>
      <c r="I207" s="60" t="s">
        <v>527</v>
      </c>
      <c r="J207" s="61" t="s">
        <v>472</v>
      </c>
      <c r="K207" s="91" t="s">
        <v>1265</v>
      </c>
      <c r="L207" s="63">
        <f>WORKDAY(Tableau1[[#This Row],[Date de début]],+INDEX(Tableau4[Délai maximum avant étape SGMOE],MATCH(Tableau1[Code Workflow],Tableau4[Code workflow],0)))</f>
        <v>43369</v>
      </c>
      <c r="M207" s="59">
        <f>WORKDAY(Tableau1[[#This Row],[Date prévisionnelle de réception SGMOE]],+INDEX(Tableau4[Délai de validation],MATCH(Tableau1[Code Workflow],Tableau4[Code workflow],0)))</f>
        <v>43371</v>
      </c>
      <c r="N207" s="59">
        <v>43368</v>
      </c>
      <c r="O207" s="56">
        <f>IF(P207="",0,IF(P207="ok",1,0))</f>
        <v>1</v>
      </c>
      <c r="P207" s="34" t="s">
        <v>294</v>
      </c>
    </row>
    <row r="208" spans="2:16" hidden="1" outlineLevel="1" x14ac:dyDescent="0.25">
      <c r="B208" s="28">
        <v>43368</v>
      </c>
      <c r="C208" s="48" t="s">
        <v>529</v>
      </c>
      <c r="D208" s="26" t="str">
        <f t="shared" si="24"/>
        <v>GISBP</v>
      </c>
      <c r="E208" s="26" t="str">
        <f t="shared" si="25"/>
        <v>C0 (DAF - TUBE</v>
      </c>
      <c r="F208" s="26" t="str">
        <f t="shared" si="26"/>
        <v>C0</v>
      </c>
      <c r="G208" s="31" t="s">
        <v>1</v>
      </c>
      <c r="H208" s="33"/>
      <c r="I208" s="26" t="s">
        <v>530</v>
      </c>
      <c r="J208" s="27" t="s">
        <v>455</v>
      </c>
      <c r="K208" s="91" t="s">
        <v>1269</v>
      </c>
      <c r="L208" s="28">
        <f>WORKDAY(Tableau1[[#This Row],[Date de début]],+INDEX(Tableau4[Délai maximum avant étape SGMOE],MATCH(Tableau1[Code Workflow],Tableau4[Code workflow],0)))</f>
        <v>43374</v>
      </c>
      <c r="M208" s="28">
        <f>WORKDAY(Tableau1[[#This Row],[Date prévisionnelle de réception SGMOE]],+INDEX(Tableau4[Délai de validation],MATCH(Tableau1[Code Workflow],Tableau4[Code workflow],0)))</f>
        <v>43381</v>
      </c>
      <c r="N208" s="28">
        <v>43374</v>
      </c>
      <c r="O208" s="29">
        <f>IF(P208="",0,IF(P208="ok",1,0))</f>
        <v>1</v>
      </c>
      <c r="P208" s="34" t="s">
        <v>294</v>
      </c>
    </row>
    <row r="209" spans="2:16" hidden="1" outlineLevel="1" x14ac:dyDescent="0.25">
      <c r="B209" s="28">
        <v>43369</v>
      </c>
      <c r="C209" s="48" t="s">
        <v>532</v>
      </c>
      <c r="D209" s="26" t="str">
        <f t="shared" si="24"/>
        <v>GISET</v>
      </c>
      <c r="E209" s="26" t="str">
        <f t="shared" si="25"/>
        <v>A0 (VUE EN PLA</v>
      </c>
      <c r="F209" s="26" t="str">
        <f t="shared" si="26"/>
        <v>A0</v>
      </c>
      <c r="G209" s="31" t="s">
        <v>35</v>
      </c>
      <c r="H209" s="33"/>
      <c r="I209" s="26" t="s">
        <v>536</v>
      </c>
      <c r="J209" s="26" t="s">
        <v>435</v>
      </c>
      <c r="K209" s="91" t="s">
        <v>1266</v>
      </c>
      <c r="L209" s="16">
        <f>WORKDAY(Tableau1[[#This Row],[Date de début]],+INDEX(Tableau4[Délai maximum avant étape SGMOE],MATCH(Tableau1[Code Workflow],Tableau4[Code workflow],0)))</f>
        <v>43370</v>
      </c>
      <c r="M209" s="28">
        <f>WORKDAY(Tableau1[[#This Row],[Date prévisionnelle de réception SGMOE]],+INDEX(Tableau4[Délai de validation],MATCH(Tableau1[Code Workflow],Tableau4[Code workflow],0)))</f>
        <v>43382</v>
      </c>
      <c r="N209" s="28">
        <v>43369</v>
      </c>
      <c r="O209" s="29">
        <f t="shared" ref="O209:O214" si="38">IF(P209="",0,IF(P209="ok",1,0))</f>
        <v>1</v>
      </c>
      <c r="P209" s="34" t="s">
        <v>294</v>
      </c>
    </row>
    <row r="210" spans="2:16" s="36" customFormat="1" hidden="1" outlineLevel="1" x14ac:dyDescent="0.25">
      <c r="B210" s="28">
        <v>43369</v>
      </c>
      <c r="C210" s="48" t="s">
        <v>533</v>
      </c>
      <c r="D210" s="26" t="str">
        <f t="shared" ref="D210:D214" si="39">LEFT(C210,5)</f>
        <v>GISET</v>
      </c>
      <c r="E210" s="26" t="str">
        <f t="shared" ref="E210:E214" si="40">MID(C210,13,14)</f>
        <v xml:space="preserve">A0 (PROFIL EN </v>
      </c>
      <c r="F210" s="26" t="str">
        <f t="shared" ref="F210:F214" si="41">LEFT(E210,2)</f>
        <v>A0</v>
      </c>
      <c r="G210" s="31" t="s">
        <v>42</v>
      </c>
      <c r="H210" s="33"/>
      <c r="I210" s="26" t="s">
        <v>536</v>
      </c>
      <c r="J210" s="26" t="s">
        <v>435</v>
      </c>
      <c r="K210" s="91" t="s">
        <v>1266</v>
      </c>
      <c r="L210" s="28">
        <f>WORKDAY(Tableau1[[#This Row],[Date de début]],+INDEX(Tableau4[Délai maximum avant étape SGMOE],MATCH(Tableau1[Code Workflow],Tableau4[Code workflow],0)))</f>
        <v>43370</v>
      </c>
      <c r="M210" s="28">
        <f>WORKDAY(Tableau1[[#This Row],[Date prévisionnelle de réception SGMOE]],+INDEX(Tableau4[Délai de validation],MATCH(Tableau1[Code Workflow],Tableau4[Code workflow],0)))</f>
        <v>43382</v>
      </c>
      <c r="N210" s="28">
        <v>43369</v>
      </c>
      <c r="O210" s="29">
        <f t="shared" si="38"/>
        <v>1</v>
      </c>
      <c r="P210" s="34" t="s">
        <v>294</v>
      </c>
    </row>
    <row r="211" spans="2:16" s="36" customFormat="1" hidden="1" outlineLevel="1" x14ac:dyDescent="0.25">
      <c r="B211" s="28">
        <v>43369</v>
      </c>
      <c r="C211" s="48" t="s">
        <v>534</v>
      </c>
      <c r="D211" s="26" t="str">
        <f t="shared" si="39"/>
        <v>GISET</v>
      </c>
      <c r="E211" s="26" t="str">
        <f t="shared" si="40"/>
        <v>A0 (PROFILS EN</v>
      </c>
      <c r="F211" s="26" t="str">
        <f t="shared" si="41"/>
        <v>A0</v>
      </c>
      <c r="G211" s="31" t="s">
        <v>37</v>
      </c>
      <c r="H211" s="33"/>
      <c r="I211" s="26" t="s">
        <v>536</v>
      </c>
      <c r="J211" s="26" t="s">
        <v>435</v>
      </c>
      <c r="K211" s="91" t="s">
        <v>1266</v>
      </c>
      <c r="L211" s="28">
        <f>WORKDAY(Tableau1[[#This Row],[Date de début]],+INDEX(Tableau4[Délai maximum avant étape SGMOE],MATCH(Tableau1[Code Workflow],Tableau4[Code workflow],0)))</f>
        <v>43370</v>
      </c>
      <c r="M211" s="28">
        <f>WORKDAY(Tableau1[[#This Row],[Date prévisionnelle de réception SGMOE]],+INDEX(Tableau4[Délai de validation],MATCH(Tableau1[Code Workflow],Tableau4[Code workflow],0)))</f>
        <v>43382</v>
      </c>
      <c r="N211" s="28">
        <v>43369</v>
      </c>
      <c r="O211" s="29">
        <f t="shared" si="38"/>
        <v>1</v>
      </c>
      <c r="P211" s="34" t="s">
        <v>294</v>
      </c>
    </row>
    <row r="212" spans="2:16" s="36" customFormat="1" hidden="1" outlineLevel="1" x14ac:dyDescent="0.25">
      <c r="B212" s="28">
        <v>43369</v>
      </c>
      <c r="C212" s="48" t="s">
        <v>535</v>
      </c>
      <c r="D212" s="26" t="str">
        <f t="shared" si="39"/>
        <v>GISET</v>
      </c>
      <c r="E212" s="26" t="str">
        <f t="shared" si="40"/>
        <v>A0 (LISTAGES G</v>
      </c>
      <c r="F212" s="26" t="str">
        <f t="shared" si="41"/>
        <v>A0</v>
      </c>
      <c r="G212" s="31" t="s">
        <v>39</v>
      </c>
      <c r="H212" s="33"/>
      <c r="I212" s="26" t="s">
        <v>536</v>
      </c>
      <c r="J212" s="26" t="s">
        <v>435</v>
      </c>
      <c r="K212" s="91" t="s">
        <v>1266</v>
      </c>
      <c r="L212" s="28">
        <f>WORKDAY(Tableau1[[#This Row],[Date de début]],+INDEX(Tableau4[Délai maximum avant étape SGMOE],MATCH(Tableau1[Code Workflow],Tableau4[Code workflow],0)))</f>
        <v>43370</v>
      </c>
      <c r="M212" s="28">
        <f>WORKDAY(Tableau1[[#This Row],[Date prévisionnelle de réception SGMOE]],+INDEX(Tableau4[Délai de validation],MATCH(Tableau1[Code Workflow],Tableau4[Code workflow],0)))</f>
        <v>43382</v>
      </c>
      <c r="N212" s="28">
        <v>43369</v>
      </c>
      <c r="O212" s="29">
        <f t="shared" si="38"/>
        <v>1</v>
      </c>
      <c r="P212" s="34" t="s">
        <v>294</v>
      </c>
    </row>
    <row r="213" spans="2:16" s="36" customFormat="1" hidden="1" outlineLevel="1" x14ac:dyDescent="0.25">
      <c r="B213" s="28">
        <v>43369</v>
      </c>
      <c r="C213" s="48" t="s">
        <v>537</v>
      </c>
      <c r="D213" s="26" t="str">
        <f t="shared" si="39"/>
        <v>GISET</v>
      </c>
      <c r="E213" s="26" t="str">
        <f t="shared" si="40"/>
        <v xml:space="preserve">A0 (RDT 01883 </v>
      </c>
      <c r="F213" s="26" t="str">
        <f t="shared" si="41"/>
        <v>A0</v>
      </c>
      <c r="G213" s="31" t="s">
        <v>35</v>
      </c>
      <c r="H213" s="33"/>
      <c r="I213" s="26" t="s">
        <v>541</v>
      </c>
      <c r="J213" s="26" t="s">
        <v>435</v>
      </c>
      <c r="K213" s="91" t="s">
        <v>1266</v>
      </c>
      <c r="L213" s="28">
        <f>WORKDAY(Tableau1[[#This Row],[Date de début]],+INDEX(Tableau4[Délai maximum avant étape SGMOE],MATCH(Tableau1[Code Workflow],Tableau4[Code workflow],0)))</f>
        <v>43370</v>
      </c>
      <c r="M213" s="28">
        <f>WORKDAY(Tableau1[[#This Row],[Date prévisionnelle de réception SGMOE]],+INDEX(Tableau4[Délai de validation],MATCH(Tableau1[Code Workflow],Tableau4[Code workflow],0)))</f>
        <v>43382</v>
      </c>
      <c r="N213" s="28">
        <v>43369</v>
      </c>
      <c r="O213" s="29">
        <f t="shared" si="38"/>
        <v>1</v>
      </c>
      <c r="P213" s="34" t="s">
        <v>294</v>
      </c>
    </row>
    <row r="214" spans="2:16" s="36" customFormat="1" hidden="1" outlineLevel="1" x14ac:dyDescent="0.25">
      <c r="B214" s="28">
        <v>43369</v>
      </c>
      <c r="C214" s="48" t="s">
        <v>538</v>
      </c>
      <c r="D214" s="26" t="str">
        <f t="shared" si="39"/>
        <v>GISET</v>
      </c>
      <c r="E214" s="26" t="str">
        <f t="shared" si="40"/>
        <v xml:space="preserve">A0 (RDT 01883 </v>
      </c>
      <c r="F214" s="26" t="str">
        <f t="shared" si="41"/>
        <v>A0</v>
      </c>
      <c r="G214" s="31" t="s">
        <v>42</v>
      </c>
      <c r="H214" s="33"/>
      <c r="I214" s="26" t="s">
        <v>541</v>
      </c>
      <c r="J214" s="26" t="s">
        <v>435</v>
      </c>
      <c r="K214" s="91" t="s">
        <v>1266</v>
      </c>
      <c r="L214" s="28">
        <f>WORKDAY(Tableau1[[#This Row],[Date de début]],+INDEX(Tableau4[Délai maximum avant étape SGMOE],MATCH(Tableau1[Code Workflow],Tableau4[Code workflow],0)))</f>
        <v>43370</v>
      </c>
      <c r="M214" s="28">
        <f>WORKDAY(Tableau1[[#This Row],[Date prévisionnelle de réception SGMOE]],+INDEX(Tableau4[Délai de validation],MATCH(Tableau1[Code Workflow],Tableau4[Code workflow],0)))</f>
        <v>43382</v>
      </c>
      <c r="N214" s="28">
        <v>43369</v>
      </c>
      <c r="O214" s="29">
        <f t="shared" si="38"/>
        <v>1</v>
      </c>
      <c r="P214" s="34" t="s">
        <v>294</v>
      </c>
    </row>
    <row r="215" spans="2:16" s="36" customFormat="1" hidden="1" outlineLevel="1" x14ac:dyDescent="0.25">
      <c r="B215" s="28">
        <v>43369</v>
      </c>
      <c r="C215" s="48" t="s">
        <v>539</v>
      </c>
      <c r="D215" s="26" t="str">
        <f>LEFT(C215,5)</f>
        <v>GISET</v>
      </c>
      <c r="E215" s="26" t="str">
        <f>MID(C215,13,14)</f>
        <v xml:space="preserve">A0 (RDT 01883 </v>
      </c>
      <c r="F215" s="26" t="str">
        <f>LEFT(E215,2)</f>
        <v>A0</v>
      </c>
      <c r="G215" s="31" t="s">
        <v>37</v>
      </c>
      <c r="H215" s="33"/>
      <c r="I215" s="26" t="s">
        <v>541</v>
      </c>
      <c r="J215" s="26" t="s">
        <v>435</v>
      </c>
      <c r="K215" s="91" t="s">
        <v>1266</v>
      </c>
      <c r="L215" s="28">
        <f>WORKDAY(Tableau1[[#This Row],[Date de début]],+INDEX(Tableau4[Délai maximum avant étape SGMOE],MATCH(Tableau1[Code Workflow],Tableau4[Code workflow],0)))</f>
        <v>43370</v>
      </c>
      <c r="M215" s="28">
        <f>WORKDAY(Tableau1[[#This Row],[Date prévisionnelle de réception SGMOE]],+INDEX(Tableau4[Délai de validation],MATCH(Tableau1[Code Workflow],Tableau4[Code workflow],0)))</f>
        <v>43382</v>
      </c>
      <c r="N215" s="28">
        <v>43369</v>
      </c>
      <c r="O215" s="29">
        <f>IF(P215="",0,IF(P215="ok",1,0))</f>
        <v>1</v>
      </c>
      <c r="P215" s="34" t="s">
        <v>294</v>
      </c>
    </row>
    <row r="216" spans="2:16" s="36" customFormat="1" hidden="1" outlineLevel="1" x14ac:dyDescent="0.25">
      <c r="B216" s="28">
        <v>43369</v>
      </c>
      <c r="C216" s="48" t="s">
        <v>540</v>
      </c>
      <c r="D216" s="26" t="str">
        <f t="shared" ref="D216:D223" si="42">LEFT(C216,5)</f>
        <v>GISET</v>
      </c>
      <c r="E216" s="26" t="str">
        <f t="shared" ref="E216:E223" si="43">MID(C216,13,14)</f>
        <v xml:space="preserve">A0 (RDT 01883 </v>
      </c>
      <c r="F216" s="26" t="str">
        <f t="shared" ref="F216:F223" si="44">LEFT(E216,2)</f>
        <v>A0</v>
      </c>
      <c r="G216" s="31" t="s">
        <v>39</v>
      </c>
      <c r="H216" s="33"/>
      <c r="I216" s="26" t="s">
        <v>541</v>
      </c>
      <c r="J216" s="26" t="s">
        <v>435</v>
      </c>
      <c r="K216" s="91" t="s">
        <v>1266</v>
      </c>
      <c r="L216" s="28">
        <f>WORKDAY(Tableau1[[#This Row],[Date de début]],+INDEX(Tableau4[Délai maximum avant étape SGMOE],MATCH(Tableau1[Code Workflow],Tableau4[Code workflow],0)))</f>
        <v>43370</v>
      </c>
      <c r="M216" s="28">
        <f>WORKDAY(Tableau1[[#This Row],[Date prévisionnelle de réception SGMOE]],+INDEX(Tableau4[Délai de validation],MATCH(Tableau1[Code Workflow],Tableau4[Code workflow],0)))</f>
        <v>43382</v>
      </c>
      <c r="N216" s="28">
        <v>43369</v>
      </c>
      <c r="O216" s="29">
        <f t="shared" ref="O216:O221" si="45">IF(P216="",0,IF(P216="ok",1,0))</f>
        <v>1</v>
      </c>
      <c r="P216" s="34" t="s">
        <v>294</v>
      </c>
    </row>
    <row r="217" spans="2:16" s="36" customFormat="1" hidden="1" outlineLevel="1" x14ac:dyDescent="0.25">
      <c r="B217" s="28">
        <v>43369</v>
      </c>
      <c r="C217" s="48" t="s">
        <v>542</v>
      </c>
      <c r="D217" s="26" t="str">
        <f t="shared" si="42"/>
        <v>GISET</v>
      </c>
      <c r="E217" s="26" t="str">
        <f t="shared" si="43"/>
        <v>A0 (BLOC TECHN</v>
      </c>
      <c r="F217" s="26" t="str">
        <f t="shared" si="44"/>
        <v>A0</v>
      </c>
      <c r="G217" s="31" t="s">
        <v>35</v>
      </c>
      <c r="H217" s="33"/>
      <c r="I217" s="26" t="s">
        <v>543</v>
      </c>
      <c r="J217" s="26" t="s">
        <v>440</v>
      </c>
      <c r="K217" s="91" t="s">
        <v>1273</v>
      </c>
      <c r="L217" s="28">
        <f>WORKDAY(Tableau1[[#This Row],[Date de début]],+INDEX(Tableau4[Délai maximum avant étape SGMOE],MATCH(Tableau1[Code Workflow],Tableau4[Code workflow],0)))</f>
        <v>43370</v>
      </c>
      <c r="M217" s="28">
        <f>WORKDAY(Tableau1[[#This Row],[Date prévisionnelle de réception SGMOE]],+INDEX(Tableau4[Délai de validation],MATCH(Tableau1[Code Workflow],Tableau4[Code workflow],0)))</f>
        <v>43382</v>
      </c>
      <c r="N217" s="28">
        <v>43370</v>
      </c>
      <c r="O217" s="29">
        <f t="shared" si="45"/>
        <v>1</v>
      </c>
      <c r="P217" s="34" t="s">
        <v>294</v>
      </c>
    </row>
    <row r="218" spans="2:16" s="36" customFormat="1" hidden="1" outlineLevel="1" x14ac:dyDescent="0.25">
      <c r="B218" s="28">
        <v>43369</v>
      </c>
      <c r="C218" s="48" t="s">
        <v>544</v>
      </c>
      <c r="D218" s="26" t="str">
        <f t="shared" si="42"/>
        <v>GISET</v>
      </c>
      <c r="E218" s="26" t="str">
        <f t="shared" si="43"/>
        <v>A0 (BLOC TECHN</v>
      </c>
      <c r="F218" s="26" t="str">
        <f t="shared" si="44"/>
        <v>A0</v>
      </c>
      <c r="G218" s="31" t="s">
        <v>35</v>
      </c>
      <c r="H218" s="33"/>
      <c r="I218" s="26" t="s">
        <v>545</v>
      </c>
      <c r="J218" s="26" t="s">
        <v>440</v>
      </c>
      <c r="K218" s="91" t="s">
        <v>1273</v>
      </c>
      <c r="L218" s="28">
        <f>WORKDAY(Tableau1[[#This Row],[Date de début]],+INDEX(Tableau4[Délai maximum avant étape SGMOE],MATCH(Tableau1[Code Workflow],Tableau4[Code workflow],0)))</f>
        <v>43370</v>
      </c>
      <c r="M218" s="28">
        <f>WORKDAY(Tableau1[[#This Row],[Date prévisionnelle de réception SGMOE]],+INDEX(Tableau4[Délai de validation],MATCH(Tableau1[Code Workflow],Tableau4[Code workflow],0)))</f>
        <v>43382</v>
      </c>
      <c r="N218" s="28">
        <v>43370</v>
      </c>
      <c r="O218" s="29">
        <f t="shared" si="45"/>
        <v>1</v>
      </c>
      <c r="P218" s="34" t="s">
        <v>294</v>
      </c>
    </row>
    <row r="219" spans="2:16" s="36" customFormat="1" hidden="1" outlineLevel="1" x14ac:dyDescent="0.25">
      <c r="B219" s="28">
        <v>43369</v>
      </c>
      <c r="C219" s="48" t="s">
        <v>546</v>
      </c>
      <c r="D219" s="26" t="str">
        <f t="shared" si="42"/>
        <v>GISET</v>
      </c>
      <c r="E219" s="26" t="str">
        <f t="shared" si="43"/>
        <v>A0 (OHR 13621)</v>
      </c>
      <c r="F219" s="26" t="str">
        <f t="shared" si="44"/>
        <v>A0</v>
      </c>
      <c r="G219" s="31" t="s">
        <v>26</v>
      </c>
      <c r="H219" s="33"/>
      <c r="I219" s="26" t="s">
        <v>547</v>
      </c>
      <c r="J219" s="26" t="s">
        <v>440</v>
      </c>
      <c r="K219" s="91" t="s">
        <v>1273</v>
      </c>
      <c r="L219" s="28">
        <f>WORKDAY(Tableau1[[#This Row],[Date de début]],+INDEX(Tableau4[Délai maximum avant étape SGMOE],MATCH(Tableau1[Code Workflow],Tableau4[Code workflow],0)))</f>
        <v>43370</v>
      </c>
      <c r="M219" s="28">
        <f>WORKDAY(Tableau1[[#This Row],[Date prévisionnelle de réception SGMOE]],+INDEX(Tableau4[Délai de validation],MATCH(Tableau1[Code Workflow],Tableau4[Code workflow],0)))</f>
        <v>43382</v>
      </c>
      <c r="N219" s="28">
        <v>43370</v>
      </c>
      <c r="O219" s="29">
        <f t="shared" si="45"/>
        <v>1</v>
      </c>
      <c r="P219" s="34" t="s">
        <v>294</v>
      </c>
    </row>
    <row r="220" spans="2:16" s="36" customFormat="1" hidden="1" outlineLevel="1" x14ac:dyDescent="0.25">
      <c r="B220" s="28">
        <v>43369</v>
      </c>
      <c r="C220" s="48" t="s">
        <v>548</v>
      </c>
      <c r="D220" s="26" t="str">
        <f t="shared" si="42"/>
        <v>GISET</v>
      </c>
      <c r="E220" s="26" t="str">
        <f t="shared" si="43"/>
        <v>A1 (OTA 01248)</v>
      </c>
      <c r="F220" s="26" t="str">
        <f t="shared" si="44"/>
        <v>A1</v>
      </c>
      <c r="G220" s="31" t="s">
        <v>26</v>
      </c>
      <c r="H220" s="33"/>
      <c r="I220" s="26" t="s">
        <v>549</v>
      </c>
      <c r="J220" s="26" t="s">
        <v>440</v>
      </c>
      <c r="K220" s="91" t="s">
        <v>1273</v>
      </c>
      <c r="L220" s="28">
        <f>WORKDAY(Tableau1[[#This Row],[Date de début]],+INDEX(Tableau4[Délai maximum avant étape SGMOE],MATCH(Tableau1[Code Workflow],Tableau4[Code workflow],0)))</f>
        <v>43370</v>
      </c>
      <c r="M220" s="28">
        <f>WORKDAY(Tableau1[[#This Row],[Date prévisionnelle de réception SGMOE]],+INDEX(Tableau4[Délai de validation],MATCH(Tableau1[Code Workflow],Tableau4[Code workflow],0)))</f>
        <v>43382</v>
      </c>
      <c r="N220" s="28">
        <v>43370</v>
      </c>
      <c r="O220" s="29">
        <f t="shared" si="45"/>
        <v>1</v>
      </c>
      <c r="P220" s="34" t="s">
        <v>294</v>
      </c>
    </row>
    <row r="221" spans="2:16" s="36" customFormat="1" hidden="1" outlineLevel="1" x14ac:dyDescent="0.25">
      <c r="B221" s="28">
        <v>43369</v>
      </c>
      <c r="C221" s="48" t="s">
        <v>550</v>
      </c>
      <c r="D221" s="26" t="str">
        <f t="shared" si="42"/>
        <v>GISET</v>
      </c>
      <c r="E221" s="26" t="str">
        <f t="shared" si="43"/>
        <v>A0 (OT4 F0093)</v>
      </c>
      <c r="F221" s="26" t="str">
        <f t="shared" si="44"/>
        <v>A0</v>
      </c>
      <c r="G221" s="31" t="s">
        <v>26</v>
      </c>
      <c r="H221" s="33"/>
      <c r="I221" s="26" t="s">
        <v>551</v>
      </c>
      <c r="J221" s="26" t="s">
        <v>440</v>
      </c>
      <c r="K221" s="91" t="s">
        <v>1273</v>
      </c>
      <c r="L221" s="28">
        <f>WORKDAY(Tableau1[[#This Row],[Date de début]],+INDEX(Tableau4[Délai maximum avant étape SGMOE],MATCH(Tableau1[Code Workflow],Tableau4[Code workflow],0)))</f>
        <v>43370</v>
      </c>
      <c r="M221" s="28">
        <f>WORKDAY(Tableau1[[#This Row],[Date prévisionnelle de réception SGMOE]],+INDEX(Tableau4[Délai de validation],MATCH(Tableau1[Code Workflow],Tableau4[Code workflow],0)))</f>
        <v>43382</v>
      </c>
      <c r="N221" s="28">
        <v>43370</v>
      </c>
      <c r="O221" s="29">
        <f t="shared" si="45"/>
        <v>1</v>
      </c>
      <c r="P221" s="34" t="s">
        <v>294</v>
      </c>
    </row>
    <row r="222" spans="2:16" s="36" customFormat="1" hidden="1" outlineLevel="1" x14ac:dyDescent="0.25">
      <c r="B222" s="28">
        <v>43369</v>
      </c>
      <c r="C222" s="48" t="s">
        <v>552</v>
      </c>
      <c r="D222" s="26" t="str">
        <f t="shared" si="42"/>
        <v>GIMAT</v>
      </c>
      <c r="E222" s="26" t="str">
        <f t="shared" si="43"/>
        <v xml:space="preserve">B0 (PIF 00411 </v>
      </c>
      <c r="F222" s="26" t="str">
        <f t="shared" si="44"/>
        <v>B0</v>
      </c>
      <c r="G222" s="31" t="s">
        <v>13</v>
      </c>
      <c r="H222" s="33"/>
      <c r="I222" s="26" t="s">
        <v>553</v>
      </c>
      <c r="J222" s="26" t="s">
        <v>420</v>
      </c>
      <c r="K222" s="91" t="s">
        <v>1268</v>
      </c>
      <c r="L222" s="28">
        <f>WORKDAY(Tableau1[[#This Row],[Date de début]],+INDEX(Tableau4[Délai maximum avant étape SGMOE],MATCH(Tableau1[Code Workflow],Tableau4[Code workflow],0)))</f>
        <v>43370</v>
      </c>
      <c r="M222" s="28">
        <f>WORKDAY(Tableau1[[#This Row],[Date prévisionnelle de réception SGMOE]],+INDEX(Tableau4[Délai de validation],MATCH(Tableau1[Code Workflow],Tableau4[Code workflow],0)))</f>
        <v>43376</v>
      </c>
      <c r="N222" s="28">
        <v>43370</v>
      </c>
      <c r="O222" s="29">
        <f t="shared" ref="O222:O230" si="46">IF(P222="",0,IF(P222="ok",1,0))</f>
        <v>1</v>
      </c>
      <c r="P222" s="34" t="s">
        <v>294</v>
      </c>
    </row>
    <row r="223" spans="2:16" s="36" customFormat="1" hidden="1" outlineLevel="1" x14ac:dyDescent="0.25">
      <c r="B223" s="28">
        <v>43369</v>
      </c>
      <c r="C223" s="48" t="s">
        <v>554</v>
      </c>
      <c r="D223" s="26" t="str">
        <f t="shared" si="42"/>
        <v>GIMAT</v>
      </c>
      <c r="E223" s="26" t="str">
        <f t="shared" si="43"/>
        <v xml:space="preserve">B0 (PIF 00411 </v>
      </c>
      <c r="F223" s="26" t="str">
        <f t="shared" si="44"/>
        <v>B0</v>
      </c>
      <c r="G223" s="31" t="s">
        <v>61</v>
      </c>
      <c r="H223" s="33"/>
      <c r="I223" s="26" t="s">
        <v>555</v>
      </c>
      <c r="J223" s="26" t="s">
        <v>420</v>
      </c>
      <c r="K223" s="91" t="s">
        <v>1268</v>
      </c>
      <c r="L223" s="28">
        <f>WORKDAY(Tableau1[[#This Row],[Date de début]],+INDEX(Tableau4[Délai maximum avant étape SGMOE],MATCH(Tableau1[Code Workflow],Tableau4[Code workflow],0)))</f>
        <v>43370</v>
      </c>
      <c r="M223" s="28">
        <f>WORKDAY(Tableau1[[#This Row],[Date prévisionnelle de réception SGMOE]],+INDEX(Tableau4[Délai de validation],MATCH(Tableau1[Code Workflow],Tableau4[Code workflow],0)))</f>
        <v>43376</v>
      </c>
      <c r="N223" s="28">
        <v>43370</v>
      </c>
      <c r="O223" s="29">
        <f t="shared" si="46"/>
        <v>1</v>
      </c>
      <c r="P223" s="34" t="s">
        <v>294</v>
      </c>
    </row>
    <row r="224" spans="2:16" s="36" customFormat="1" hidden="1" outlineLevel="1" x14ac:dyDescent="0.25">
      <c r="B224" s="28">
        <v>43369</v>
      </c>
      <c r="C224" s="48" t="s">
        <v>556</v>
      </c>
      <c r="D224" s="26" t="str">
        <f t="shared" ref="D224:D230" si="47">LEFT(C224,5)</f>
        <v>GCRET</v>
      </c>
      <c r="E224" s="26" t="str">
        <f t="shared" ref="E224:E230" si="48">MID(C224,13,14)</f>
        <v xml:space="preserve">A1 (PROFIL EN </v>
      </c>
      <c r="F224" s="26" t="str">
        <f t="shared" ref="F224:F230" si="49">LEFT(E224,2)</f>
        <v>A1</v>
      </c>
      <c r="G224" s="31" t="s">
        <v>37</v>
      </c>
      <c r="H224" s="33"/>
      <c r="I224" s="26" t="s">
        <v>558</v>
      </c>
      <c r="J224" s="26" t="s">
        <v>435</v>
      </c>
      <c r="K224" s="91" t="s">
        <v>1266</v>
      </c>
      <c r="L224" s="28">
        <f>WORKDAY(Tableau1[[#This Row],[Date de début]],+INDEX(Tableau4[Délai maximum avant étape SGMOE],MATCH(Tableau1[Code Workflow],Tableau4[Code workflow],0)))</f>
        <v>43370</v>
      </c>
      <c r="M224" s="28">
        <f>WORKDAY(Tableau1[[#This Row],[Date prévisionnelle de réception SGMOE]],+INDEX(Tableau4[Délai de validation],MATCH(Tableau1[Code Workflow],Tableau4[Code workflow],0)))</f>
        <v>43382</v>
      </c>
      <c r="N224" s="28">
        <v>43370</v>
      </c>
      <c r="O224" s="29">
        <f t="shared" si="46"/>
        <v>1</v>
      </c>
      <c r="P224" s="34" t="s">
        <v>294</v>
      </c>
    </row>
    <row r="225" spans="2:16" s="36" customFormat="1" hidden="1" outlineLevel="1" x14ac:dyDescent="0.25">
      <c r="B225" s="28">
        <v>43369</v>
      </c>
      <c r="C225" s="48" t="s">
        <v>557</v>
      </c>
      <c r="D225" s="26" t="str">
        <f t="shared" si="47"/>
        <v>GCRET</v>
      </c>
      <c r="E225" s="26" t="str">
        <f t="shared" si="48"/>
        <v>A0 (VUE EN PLA</v>
      </c>
      <c r="F225" s="26" t="str">
        <f t="shared" si="49"/>
        <v>A0</v>
      </c>
      <c r="G225" s="31" t="s">
        <v>35</v>
      </c>
      <c r="H225" s="33"/>
      <c r="I225" s="26" t="s">
        <v>558</v>
      </c>
      <c r="J225" s="26" t="s">
        <v>435</v>
      </c>
      <c r="K225" s="91" t="s">
        <v>1266</v>
      </c>
      <c r="L225" s="28">
        <f>WORKDAY(Tableau1[[#This Row],[Date de début]],+INDEX(Tableau4[Délai maximum avant étape SGMOE],MATCH(Tableau1[Code Workflow],Tableau4[Code workflow],0)))</f>
        <v>43370</v>
      </c>
      <c r="M225" s="28">
        <f>WORKDAY(Tableau1[[#This Row],[Date prévisionnelle de réception SGMOE]],+INDEX(Tableau4[Délai de validation],MATCH(Tableau1[Code Workflow],Tableau4[Code workflow],0)))</f>
        <v>43382</v>
      </c>
      <c r="N225" s="28">
        <v>43370</v>
      </c>
      <c r="O225" s="29">
        <f t="shared" si="46"/>
        <v>1</v>
      </c>
      <c r="P225" s="34" t="s">
        <v>294</v>
      </c>
    </row>
    <row r="226" spans="2:16" s="36" customFormat="1" hidden="1" outlineLevel="1" x14ac:dyDescent="0.25">
      <c r="B226" s="28">
        <v>43369</v>
      </c>
      <c r="C226" s="48" t="s">
        <v>559</v>
      </c>
      <c r="D226" s="26" t="str">
        <f t="shared" si="47"/>
        <v>GIGCL</v>
      </c>
      <c r="E226" s="26" t="str">
        <f t="shared" si="48"/>
        <v>A0 (DAF - BETO</v>
      </c>
      <c r="F226" s="26" t="str">
        <f t="shared" si="49"/>
        <v>A0</v>
      </c>
      <c r="G226" s="31" t="s">
        <v>1</v>
      </c>
      <c r="H226" s="33"/>
      <c r="I226" s="26" t="s">
        <v>560</v>
      </c>
      <c r="J226" s="26" t="s">
        <v>455</v>
      </c>
      <c r="K226" s="91" t="s">
        <v>1269</v>
      </c>
      <c r="L226" s="28">
        <f>WORKDAY(Tableau1[[#This Row],[Date de début]],+INDEX(Tableau4[Délai maximum avant étape SGMOE],MATCH(Tableau1[Code Workflow],Tableau4[Code workflow],0)))</f>
        <v>43375</v>
      </c>
      <c r="M226" s="28">
        <f>WORKDAY(Tableau1[[#This Row],[Date prévisionnelle de réception SGMOE]],+INDEX(Tableau4[Délai de validation],MATCH(Tableau1[Code Workflow],Tableau4[Code workflow],0)))</f>
        <v>43382</v>
      </c>
      <c r="N226" s="28">
        <v>43375</v>
      </c>
      <c r="O226" s="29">
        <f t="shared" si="46"/>
        <v>1</v>
      </c>
      <c r="P226" s="34" t="s">
        <v>294</v>
      </c>
    </row>
    <row r="227" spans="2:16" s="36" customFormat="1" hidden="1" outlineLevel="1" x14ac:dyDescent="0.25">
      <c r="B227" s="28">
        <v>43369</v>
      </c>
      <c r="C227" s="48" t="s">
        <v>561</v>
      </c>
      <c r="D227" s="26" t="str">
        <f t="shared" si="47"/>
        <v>GIGCL</v>
      </c>
      <c r="E227" s="26" t="str">
        <f t="shared" si="48"/>
        <v>A0 (DAF - ACIE</v>
      </c>
      <c r="F227" s="26" t="str">
        <f t="shared" si="49"/>
        <v>A0</v>
      </c>
      <c r="G227" s="31" t="s">
        <v>1</v>
      </c>
      <c r="H227" s="33"/>
      <c r="I227" s="26" t="s">
        <v>562</v>
      </c>
      <c r="J227" s="26" t="s">
        <v>455</v>
      </c>
      <c r="K227" s="91" t="s">
        <v>1269</v>
      </c>
      <c r="L227" s="28">
        <f>WORKDAY(Tableau1[[#This Row],[Date de début]],+INDEX(Tableau4[Délai maximum avant étape SGMOE],MATCH(Tableau1[Code Workflow],Tableau4[Code workflow],0)))</f>
        <v>43375</v>
      </c>
      <c r="M227" s="28">
        <f>WORKDAY(Tableau1[[#This Row],[Date prévisionnelle de réception SGMOE]],+INDEX(Tableau4[Délai de validation],MATCH(Tableau1[Code Workflow],Tableau4[Code workflow],0)))</f>
        <v>43382</v>
      </c>
      <c r="N227" s="28">
        <v>43375</v>
      </c>
      <c r="O227" s="29">
        <f t="shared" si="46"/>
        <v>1</v>
      </c>
      <c r="P227" s="34" t="s">
        <v>294</v>
      </c>
    </row>
    <row r="228" spans="2:16" s="36" customFormat="1" hidden="1" outlineLevel="1" x14ac:dyDescent="0.25">
      <c r="B228" s="28">
        <v>43369</v>
      </c>
      <c r="C228" s="48" t="s">
        <v>563</v>
      </c>
      <c r="D228" s="26" t="str">
        <f t="shared" si="47"/>
        <v>GIGCL</v>
      </c>
      <c r="E228" s="26" t="str">
        <f t="shared" si="48"/>
        <v>A0 (DAF - ACIE</v>
      </c>
      <c r="F228" s="26" t="str">
        <f t="shared" si="49"/>
        <v>A0</v>
      </c>
      <c r="G228" s="31" t="s">
        <v>1</v>
      </c>
      <c r="H228" s="33"/>
      <c r="I228" s="26" t="s">
        <v>564</v>
      </c>
      <c r="J228" s="26" t="s">
        <v>455</v>
      </c>
      <c r="K228" s="91" t="s">
        <v>1269</v>
      </c>
      <c r="L228" s="28">
        <f>WORKDAY(Tableau1[[#This Row],[Date de début]],+INDEX(Tableau4[Délai maximum avant étape SGMOE],MATCH(Tableau1[Code Workflow],Tableau4[Code workflow],0)))</f>
        <v>43375</v>
      </c>
      <c r="M228" s="28">
        <f>WORKDAY(Tableau1[[#This Row],[Date prévisionnelle de réception SGMOE]],+INDEX(Tableau4[Délai de validation],MATCH(Tableau1[Code Workflow],Tableau4[Code workflow],0)))</f>
        <v>43382</v>
      </c>
      <c r="N228" s="28">
        <v>43375</v>
      </c>
      <c r="O228" s="29">
        <f t="shared" si="46"/>
        <v>1</v>
      </c>
      <c r="P228" s="34" t="s">
        <v>294</v>
      </c>
    </row>
    <row r="229" spans="2:16" s="36" customFormat="1" hidden="1" outlineLevel="1" x14ac:dyDescent="0.25">
      <c r="B229" s="28">
        <v>43369</v>
      </c>
      <c r="C229" s="48" t="s">
        <v>565</v>
      </c>
      <c r="D229" s="26" t="str">
        <f t="shared" si="47"/>
        <v>GIGCL</v>
      </c>
      <c r="E229" s="26" t="str">
        <f t="shared" si="48"/>
        <v>A0 (DAF - ACIE</v>
      </c>
      <c r="F229" s="26" t="str">
        <f t="shared" si="49"/>
        <v>A0</v>
      </c>
      <c r="G229" s="31" t="s">
        <v>1</v>
      </c>
      <c r="H229" s="33"/>
      <c r="I229" s="26" t="s">
        <v>566</v>
      </c>
      <c r="J229" s="26" t="s">
        <v>455</v>
      </c>
      <c r="K229" s="91" t="s">
        <v>1269</v>
      </c>
      <c r="L229" s="28">
        <f>WORKDAY(Tableau1[[#This Row],[Date de début]],+INDEX(Tableau4[Délai maximum avant étape SGMOE],MATCH(Tableau1[Code Workflow],Tableau4[Code workflow],0)))</f>
        <v>43375</v>
      </c>
      <c r="M229" s="28">
        <f>WORKDAY(Tableau1[[#This Row],[Date prévisionnelle de réception SGMOE]],+INDEX(Tableau4[Délai de validation],MATCH(Tableau1[Code Workflow],Tableau4[Code workflow],0)))</f>
        <v>43382</v>
      </c>
      <c r="N229" s="28">
        <v>43375</v>
      </c>
      <c r="O229" s="29">
        <f t="shared" si="46"/>
        <v>1</v>
      </c>
      <c r="P229" s="34" t="s">
        <v>294</v>
      </c>
    </row>
    <row r="230" spans="2:16" s="36" customFormat="1" hidden="1" outlineLevel="1" x14ac:dyDescent="0.25">
      <c r="B230" s="28">
        <v>43369</v>
      </c>
      <c r="C230" s="48" t="s">
        <v>567</v>
      </c>
      <c r="D230" s="26" t="str">
        <f t="shared" si="47"/>
        <v>GIGCL</v>
      </c>
      <c r="E230" s="26" t="str">
        <f t="shared" si="48"/>
        <v>A0 (DAF - ACIE</v>
      </c>
      <c r="F230" s="26" t="str">
        <f t="shared" si="49"/>
        <v>A0</v>
      </c>
      <c r="G230" s="31" t="s">
        <v>1</v>
      </c>
      <c r="H230" s="33"/>
      <c r="I230" s="26" t="s">
        <v>568</v>
      </c>
      <c r="J230" s="26" t="s">
        <v>455</v>
      </c>
      <c r="K230" s="91" t="s">
        <v>1269</v>
      </c>
      <c r="L230" s="28">
        <f>WORKDAY(Tableau1[[#This Row],[Date de début]],+INDEX(Tableau4[Délai maximum avant étape SGMOE],MATCH(Tableau1[Code Workflow],Tableau4[Code workflow],0)))</f>
        <v>43375</v>
      </c>
      <c r="M230" s="28">
        <f>WORKDAY(Tableau1[[#This Row],[Date prévisionnelle de réception SGMOE]],+INDEX(Tableau4[Délai de validation],MATCH(Tableau1[Code Workflow],Tableau4[Code workflow],0)))</f>
        <v>43382</v>
      </c>
      <c r="N230" s="28">
        <v>43375</v>
      </c>
      <c r="O230" s="29">
        <f t="shared" si="46"/>
        <v>1</v>
      </c>
      <c r="P230" s="34" t="s">
        <v>294</v>
      </c>
    </row>
    <row r="231" spans="2:16" s="36" customFormat="1" hidden="1" outlineLevel="1" x14ac:dyDescent="0.25">
      <c r="B231" s="28">
        <v>43369</v>
      </c>
      <c r="C231" s="48" t="s">
        <v>569</v>
      </c>
      <c r="D231" s="26" t="str">
        <f t="shared" ref="D231:D237" si="50">LEFT(C231,5)</f>
        <v>GIGCL</v>
      </c>
      <c r="E231" s="26" t="str">
        <f t="shared" ref="E231:E237" si="51">MID(C231,13,14)</f>
        <v>A0 (DAF - DOUI</v>
      </c>
      <c r="F231" s="26" t="str">
        <f t="shared" ref="F231:F237" si="52">LEFT(E231,2)</f>
        <v>A0</v>
      </c>
      <c r="G231" s="31" t="s">
        <v>1</v>
      </c>
      <c r="H231" s="33"/>
      <c r="I231" s="26" t="s">
        <v>570</v>
      </c>
      <c r="J231" s="26" t="s">
        <v>455</v>
      </c>
      <c r="K231" s="91" t="s">
        <v>1269</v>
      </c>
      <c r="L231" s="28">
        <f>WORKDAY(Tableau1[[#This Row],[Date de début]],+INDEX(Tableau4[Délai maximum avant étape SGMOE],MATCH(Tableau1[Code Workflow],Tableau4[Code workflow],0)))</f>
        <v>43375</v>
      </c>
      <c r="M231" s="28">
        <f>WORKDAY(Tableau1[[#This Row],[Date prévisionnelle de réception SGMOE]],+INDEX(Tableau4[Délai de validation],MATCH(Tableau1[Code Workflow],Tableau4[Code workflow],0)))</f>
        <v>43382</v>
      </c>
      <c r="N231" s="28">
        <v>43375</v>
      </c>
      <c r="O231" s="29">
        <f t="shared" ref="O231:O232" si="53">IF(P231="",0,IF(P231="ok",1,0))</f>
        <v>1</v>
      </c>
      <c r="P231" s="34" t="s">
        <v>294</v>
      </c>
    </row>
    <row r="232" spans="2:16" s="36" customFormat="1" hidden="1" outlineLevel="1" x14ac:dyDescent="0.25">
      <c r="B232" s="28">
        <v>43369</v>
      </c>
      <c r="C232" s="48" t="s">
        <v>571</v>
      </c>
      <c r="D232" s="26" t="str">
        <f t="shared" si="50"/>
        <v>GIGCL</v>
      </c>
      <c r="E232" s="26" t="str">
        <f t="shared" si="51"/>
        <v>A0 (DAF - DOUI</v>
      </c>
      <c r="F232" s="26" t="str">
        <f t="shared" si="52"/>
        <v>A0</v>
      </c>
      <c r="G232" s="31" t="s">
        <v>1</v>
      </c>
      <c r="H232" s="33"/>
      <c r="I232" s="26" t="s">
        <v>572</v>
      </c>
      <c r="J232" s="26" t="s">
        <v>455</v>
      </c>
      <c r="K232" s="91" t="s">
        <v>1269</v>
      </c>
      <c r="L232" s="28">
        <f>WORKDAY(Tableau1[[#This Row],[Date de début]],+INDEX(Tableau4[Délai maximum avant étape SGMOE],MATCH(Tableau1[Code Workflow],Tableau4[Code workflow],0)))</f>
        <v>43375</v>
      </c>
      <c r="M232" s="28">
        <f>WORKDAY(Tableau1[[#This Row],[Date prévisionnelle de réception SGMOE]],+INDEX(Tableau4[Délai de validation],MATCH(Tableau1[Code Workflow],Tableau4[Code workflow],0)))</f>
        <v>43382</v>
      </c>
      <c r="N232" s="28">
        <v>43375</v>
      </c>
      <c r="O232" s="29">
        <f t="shared" si="53"/>
        <v>1</v>
      </c>
      <c r="P232" s="34" t="s">
        <v>294</v>
      </c>
    </row>
    <row r="233" spans="2:16" s="36" customFormat="1" hidden="1" outlineLevel="1" x14ac:dyDescent="0.25">
      <c r="B233" s="41">
        <v>43370</v>
      </c>
      <c r="C233" s="49" t="s">
        <v>577</v>
      </c>
      <c r="D233" s="38" t="str">
        <f t="shared" si="50"/>
        <v>GISEN</v>
      </c>
      <c r="E233" s="38" t="str">
        <f t="shared" si="51"/>
        <v xml:space="preserve">A0 (PSP 01966 </v>
      </c>
      <c r="F233" s="38" t="str">
        <f t="shared" si="52"/>
        <v>A0</v>
      </c>
      <c r="G233" s="31" t="s">
        <v>13</v>
      </c>
      <c r="H233" s="39"/>
      <c r="I233" s="38" t="s">
        <v>578</v>
      </c>
      <c r="J233" s="38" t="s">
        <v>406</v>
      </c>
      <c r="K233" s="91" t="s">
        <v>1268</v>
      </c>
      <c r="L233" s="41">
        <f>WORKDAY(Tableau1[[#This Row],[Date de début]],+INDEX(Tableau4[Délai maximum avant étape SGMOE],MATCH(Tableau1[Code Workflow],Tableau4[Code workflow],0)))</f>
        <v>43371</v>
      </c>
      <c r="M233" s="41">
        <f>WORKDAY(Tableau1[[#This Row],[Date prévisionnelle de réception SGMOE]],+INDEX(Tableau4[Délai de validation],MATCH(Tableau1[Code Workflow],Tableau4[Code workflow],0)))</f>
        <v>43383</v>
      </c>
      <c r="N233" s="28">
        <v>43375</v>
      </c>
      <c r="O233" s="40">
        <f t="shared" ref="O233:O234" si="54">IF(P233="",0,IF(P233="ok",1,0))</f>
        <v>1</v>
      </c>
      <c r="P233" s="34" t="s">
        <v>294</v>
      </c>
    </row>
    <row r="234" spans="2:16" s="36" customFormat="1" hidden="1" outlineLevel="1" x14ac:dyDescent="0.25">
      <c r="B234" s="41">
        <v>43370</v>
      </c>
      <c r="C234" s="49" t="s">
        <v>579</v>
      </c>
      <c r="D234" s="38" t="str">
        <f t="shared" si="50"/>
        <v>GISBP</v>
      </c>
      <c r="E234" s="38" t="str">
        <f t="shared" si="51"/>
        <v>B1 (RAPPORT DE</v>
      </c>
      <c r="F234" s="38" t="str">
        <f t="shared" si="52"/>
        <v>B1</v>
      </c>
      <c r="G234" s="31" t="s">
        <v>16</v>
      </c>
      <c r="H234" s="39"/>
      <c r="I234" s="38" t="s">
        <v>580</v>
      </c>
      <c r="J234" s="26" t="s">
        <v>455</v>
      </c>
      <c r="K234" s="91" t="s">
        <v>1269</v>
      </c>
      <c r="L234" s="41">
        <f>WORKDAY(Tableau1[[#This Row],[Date de début]],+INDEX(Tableau4[Délai maximum avant étape SGMOE],MATCH(Tableau1[Code Workflow],Tableau4[Code workflow],0)))</f>
        <v>43376</v>
      </c>
      <c r="M234" s="41">
        <f>WORKDAY(Tableau1[[#This Row],[Date prévisionnelle de réception SGMOE]],+INDEX(Tableau4[Délai de validation],MATCH(Tableau1[Code Workflow],Tableau4[Code workflow],0)))</f>
        <v>43383</v>
      </c>
      <c r="N234" s="28">
        <v>43375</v>
      </c>
      <c r="O234" s="40">
        <f t="shared" si="54"/>
        <v>1</v>
      </c>
      <c r="P234" s="34" t="s">
        <v>294</v>
      </c>
    </row>
    <row r="235" spans="2:16" s="36" customFormat="1" hidden="1" outlineLevel="1" x14ac:dyDescent="0.25">
      <c r="B235" s="41">
        <v>43370</v>
      </c>
      <c r="C235" s="49" t="s">
        <v>581</v>
      </c>
      <c r="D235" s="38" t="str">
        <f t="shared" si="50"/>
        <v>GIMAT</v>
      </c>
      <c r="E235" s="38" t="str">
        <f t="shared" si="51"/>
        <v>A0 (DAF - FORG</v>
      </c>
      <c r="F235" s="38" t="str">
        <f t="shared" si="52"/>
        <v>A0</v>
      </c>
      <c r="G235" s="31" t="s">
        <v>1</v>
      </c>
      <c r="H235" s="39"/>
      <c r="I235" s="38" t="s">
        <v>582</v>
      </c>
      <c r="J235" s="38" t="s">
        <v>455</v>
      </c>
      <c r="K235" s="91" t="s">
        <v>1269</v>
      </c>
      <c r="L235" s="41">
        <f>WORKDAY(Tableau1[[#This Row],[Date de début]],+INDEX(Tableau4[Délai maximum avant étape SGMOE],MATCH(Tableau1[Code Workflow],Tableau4[Code workflow],0)))</f>
        <v>43376</v>
      </c>
      <c r="M235" s="41">
        <f>WORKDAY(Tableau1[[#This Row],[Date prévisionnelle de réception SGMOE]],+INDEX(Tableau4[Délai de validation],MATCH(Tableau1[Code Workflow],Tableau4[Code workflow],0)))</f>
        <v>43383</v>
      </c>
      <c r="N235" s="41">
        <v>43375</v>
      </c>
      <c r="O235" s="40">
        <f t="shared" ref="O235:O239" si="55">IF(P235="",0,IF(P235="ok",1,0))</f>
        <v>1</v>
      </c>
      <c r="P235" s="34" t="s">
        <v>294</v>
      </c>
    </row>
    <row r="236" spans="2:16" s="36" customFormat="1" hidden="1" outlineLevel="1" x14ac:dyDescent="0.25">
      <c r="B236" s="41">
        <v>43370</v>
      </c>
      <c r="C236" s="49" t="s">
        <v>583</v>
      </c>
      <c r="D236" s="38" t="str">
        <f t="shared" si="50"/>
        <v>GIMAT</v>
      </c>
      <c r="E236" s="38" t="str">
        <f t="shared" si="51"/>
        <v>A0 (DAF - FORG</v>
      </c>
      <c r="F236" s="38" t="str">
        <f t="shared" si="52"/>
        <v>A0</v>
      </c>
      <c r="G236" s="31" t="s">
        <v>1</v>
      </c>
      <c r="H236" s="39"/>
      <c r="I236" s="38" t="s">
        <v>584</v>
      </c>
      <c r="J236" s="38" t="s">
        <v>455</v>
      </c>
      <c r="K236" s="91" t="s">
        <v>1269</v>
      </c>
      <c r="L236" s="41">
        <f>WORKDAY(Tableau1[[#This Row],[Date de début]],+INDEX(Tableau4[Délai maximum avant étape SGMOE],MATCH(Tableau1[Code Workflow],Tableau4[Code workflow],0)))</f>
        <v>43376</v>
      </c>
      <c r="M236" s="41">
        <f>WORKDAY(Tableau1[[#This Row],[Date prévisionnelle de réception SGMOE]],+INDEX(Tableau4[Délai de validation],MATCH(Tableau1[Code Workflow],Tableau4[Code workflow],0)))</f>
        <v>43383</v>
      </c>
      <c r="N236" s="41">
        <v>43375</v>
      </c>
      <c r="O236" s="40">
        <f t="shared" si="55"/>
        <v>1</v>
      </c>
      <c r="P236" s="34" t="s">
        <v>294</v>
      </c>
    </row>
    <row r="237" spans="2:16" s="36" customFormat="1" hidden="1" outlineLevel="1" x14ac:dyDescent="0.25">
      <c r="B237" s="41">
        <v>43370</v>
      </c>
      <c r="C237" s="49" t="s">
        <v>588</v>
      </c>
      <c r="D237" s="38" t="str">
        <f t="shared" si="50"/>
        <v>GIMAT</v>
      </c>
      <c r="E237" s="38" t="str">
        <f t="shared" si="51"/>
        <v>A0 (DAF - FORG</v>
      </c>
      <c r="F237" s="38" t="str">
        <f t="shared" si="52"/>
        <v>A0</v>
      </c>
      <c r="G237" s="31" t="s">
        <v>1</v>
      </c>
      <c r="H237" s="39"/>
      <c r="I237" s="38" t="s">
        <v>585</v>
      </c>
      <c r="J237" s="38" t="s">
        <v>455</v>
      </c>
      <c r="K237" s="91" t="s">
        <v>1269</v>
      </c>
      <c r="L237" s="41">
        <f>WORKDAY(Tableau1[[#This Row],[Date de début]],+INDEX(Tableau4[Délai maximum avant étape SGMOE],MATCH(Tableau1[Code Workflow],Tableau4[Code workflow],0)))</f>
        <v>43376</v>
      </c>
      <c r="M237" s="41">
        <f>WORKDAY(Tableau1[[#This Row],[Date prévisionnelle de réception SGMOE]],+INDEX(Tableau4[Délai de validation],MATCH(Tableau1[Code Workflow],Tableau4[Code workflow],0)))</f>
        <v>43383</v>
      </c>
      <c r="N237" s="41">
        <v>43375</v>
      </c>
      <c r="O237" s="40">
        <f t="shared" si="55"/>
        <v>1</v>
      </c>
      <c r="P237" s="34" t="s">
        <v>294</v>
      </c>
    </row>
    <row r="238" spans="2:16" s="57" customFormat="1" hidden="1" outlineLevel="1" x14ac:dyDescent="0.25">
      <c r="B238" s="59">
        <v>43370</v>
      </c>
      <c r="C238" s="49" t="s">
        <v>589</v>
      </c>
      <c r="D238" s="60" t="str">
        <f t="shared" ref="D238:D239" si="56">LEFT(C238,5)</f>
        <v>GIASS</v>
      </c>
      <c r="E238" s="60" t="str">
        <f t="shared" ref="E238:E239" si="57">MID(C238,13,14)</f>
        <v>B0 (PES - POSE</v>
      </c>
      <c r="F238" s="60" t="str">
        <f t="shared" ref="F238:F239" si="58">LEFT(E238,2)</f>
        <v>B0</v>
      </c>
      <c r="G238" s="31" t="s">
        <v>46</v>
      </c>
      <c r="H238" s="62"/>
      <c r="I238" s="60" t="s">
        <v>586</v>
      </c>
      <c r="J238" s="60" t="s">
        <v>462</v>
      </c>
      <c r="K238" s="93" t="s">
        <v>1265</v>
      </c>
      <c r="L238" s="59">
        <f>WORKDAY(Tableau1[[#This Row],[Date de début]],+INDEX(Tableau4[Délai maximum avant étape SGMOE],MATCH(Tableau1[Code Workflow],Tableau4[Code workflow],0)))</f>
        <v>43377</v>
      </c>
      <c r="M238" s="59">
        <f>WORKDAY(Tableau1[[#This Row],[Date prévisionnelle de réception SGMOE]],+INDEX(Tableau4[Délai de validation],MATCH(Tableau1[Code Workflow],Tableau4[Code workflow],0)))</f>
        <v>43382</v>
      </c>
      <c r="N238" s="59">
        <v>43376</v>
      </c>
      <c r="O238" s="56">
        <f t="shared" si="55"/>
        <v>1</v>
      </c>
      <c r="P238" s="34" t="s">
        <v>294</v>
      </c>
    </row>
    <row r="239" spans="2:16" s="57" customFormat="1" hidden="1" outlineLevel="1" x14ac:dyDescent="0.25">
      <c r="B239" s="59">
        <v>43370</v>
      </c>
      <c r="C239" s="49" t="s">
        <v>590</v>
      </c>
      <c r="D239" s="60" t="str">
        <f t="shared" si="56"/>
        <v>GIASS</v>
      </c>
      <c r="E239" s="60" t="str">
        <f t="shared" si="57"/>
        <v>C0 (PES - FOUR</v>
      </c>
      <c r="F239" s="60" t="str">
        <f t="shared" si="58"/>
        <v>C0</v>
      </c>
      <c r="G239" s="31" t="s">
        <v>46</v>
      </c>
      <c r="H239" s="62"/>
      <c r="I239" s="60" t="s">
        <v>587</v>
      </c>
      <c r="J239" s="60" t="s">
        <v>472</v>
      </c>
      <c r="K239" s="91" t="s">
        <v>1265</v>
      </c>
      <c r="L239" s="59">
        <f>WORKDAY(Tableau1[[#This Row],[Date de début]],+INDEX(Tableau4[Délai maximum avant étape SGMOE],MATCH(Tableau1[Code Workflow],Tableau4[Code workflow],0)))</f>
        <v>43375</v>
      </c>
      <c r="M239" s="59">
        <f>WORKDAY(Tableau1[[#This Row],[Date prévisionnelle de réception SGMOE]],+INDEX(Tableau4[Délai de validation],MATCH(Tableau1[Code Workflow],Tableau4[Code workflow],0)))</f>
        <v>43377</v>
      </c>
      <c r="N239" s="59">
        <v>43374</v>
      </c>
      <c r="O239" s="56">
        <f t="shared" si="55"/>
        <v>1</v>
      </c>
      <c r="P239" s="34" t="s">
        <v>294</v>
      </c>
    </row>
    <row r="240" spans="2:16" s="36" customFormat="1" hidden="1" outlineLevel="1" x14ac:dyDescent="0.25">
      <c r="B240" s="41">
        <v>43370</v>
      </c>
      <c r="C240" s="49" t="s">
        <v>591</v>
      </c>
      <c r="D240" s="38" t="str">
        <f>LEFT(C240,5)</f>
        <v>GIWSP</v>
      </c>
      <c r="E240" s="38" t="str">
        <f>MID(C240,13,14)</f>
        <v>B0 (R185 - MEM</v>
      </c>
      <c r="F240" s="38" t="str">
        <f>LEFT(E240,2)</f>
        <v>B0</v>
      </c>
      <c r="G240" s="31" t="s">
        <v>10</v>
      </c>
      <c r="H240" s="39"/>
      <c r="I240" s="38" t="s">
        <v>592</v>
      </c>
      <c r="J240" s="38" t="s">
        <v>402</v>
      </c>
      <c r="K240" s="91" t="s">
        <v>1271</v>
      </c>
      <c r="L240" s="41">
        <f>WORKDAY(Tableau1[[#This Row],[Date de début]],+INDEX(Tableau4[Délai maximum avant étape SGMOE],MATCH(Tableau1[Code Workflow],Tableau4[Code workflow],0)))</f>
        <v>43371</v>
      </c>
      <c r="M240" s="41">
        <f>WORKDAY(Tableau1[[#This Row],[Date prévisionnelle de réception SGMOE]],+INDEX(Tableau4[Délai de validation],MATCH(Tableau1[Code Workflow],Tableau4[Code workflow],0)))</f>
        <v>43383</v>
      </c>
      <c r="N240" s="41">
        <v>43371</v>
      </c>
      <c r="O240" s="40">
        <f>IF(P240="",0,IF(P240="ok",1,0))</f>
        <v>1</v>
      </c>
      <c r="P240" s="34" t="s">
        <v>531</v>
      </c>
    </row>
    <row r="241" spans="2:16" s="36" customFormat="1" hidden="1" outlineLevel="1" x14ac:dyDescent="0.25">
      <c r="B241" s="41">
        <v>43370</v>
      </c>
      <c r="C241" s="51" t="s">
        <v>593</v>
      </c>
      <c r="D241" s="38" t="str">
        <f t="shared" ref="D241:D251" si="59">LEFT(C241,5)</f>
        <v>GIBEA</v>
      </c>
      <c r="E241" s="38" t="str">
        <f t="shared" ref="E241:E251" si="60">MID(C241,13,14)</f>
        <v xml:space="preserve">A1 (PIF 00248 </v>
      </c>
      <c r="F241" s="38" t="str">
        <f t="shared" ref="F241:F251" si="61">LEFT(E241,2)</f>
        <v>A1</v>
      </c>
      <c r="G241" s="31" t="s">
        <v>39</v>
      </c>
      <c r="H241" s="39"/>
      <c r="I241" s="38" t="s">
        <v>597</v>
      </c>
      <c r="J241" s="26" t="s">
        <v>406</v>
      </c>
      <c r="K241" s="91" t="s">
        <v>1268</v>
      </c>
      <c r="L241" s="41">
        <f>WORKDAY(Tableau1[[#This Row],[Date de début]],+INDEX(Tableau4[Délai maximum avant étape SGMOE],MATCH(Tableau1[Code Workflow],Tableau4[Code workflow],0)))</f>
        <v>43371</v>
      </c>
      <c r="M241" s="41">
        <f>WORKDAY(Tableau1[[#This Row],[Date prévisionnelle de réception SGMOE]],+INDEX(Tableau4[Délai de validation],MATCH(Tableau1[Code Workflow],Tableau4[Code workflow],0)))</f>
        <v>43383</v>
      </c>
      <c r="N241" s="41">
        <v>43371</v>
      </c>
      <c r="O241" s="40">
        <f t="shared" ref="O241:O246" si="62">IF(P241="",0,IF(P241="ok",1,0))</f>
        <v>1</v>
      </c>
      <c r="P241" s="34" t="s">
        <v>531</v>
      </c>
    </row>
    <row r="242" spans="2:16" s="36" customFormat="1" hidden="1" outlineLevel="1" x14ac:dyDescent="0.25">
      <c r="B242" s="41">
        <v>43370</v>
      </c>
      <c r="C242" s="51" t="s">
        <v>594</v>
      </c>
      <c r="D242" s="38" t="str">
        <f t="shared" si="59"/>
        <v>GIBEA</v>
      </c>
      <c r="E242" s="38" t="str">
        <f t="shared" si="60"/>
        <v xml:space="preserve">A1 (PIF 00248 </v>
      </c>
      <c r="F242" s="38" t="str">
        <f t="shared" si="61"/>
        <v>A1</v>
      </c>
      <c r="G242" s="31" t="s">
        <v>49</v>
      </c>
      <c r="H242" s="39"/>
      <c r="I242" s="38" t="s">
        <v>597</v>
      </c>
      <c r="J242" s="26" t="s">
        <v>406</v>
      </c>
      <c r="K242" s="91" t="s">
        <v>1268</v>
      </c>
      <c r="L242" s="41">
        <f>WORKDAY(Tableau1[[#This Row],[Date de début]],+INDEX(Tableau4[Délai maximum avant étape SGMOE],MATCH(Tableau1[Code Workflow],Tableau4[Code workflow],0)))</f>
        <v>43371</v>
      </c>
      <c r="M242" s="41">
        <f>WORKDAY(Tableau1[[#This Row],[Date prévisionnelle de réception SGMOE]],+INDEX(Tableau4[Délai de validation],MATCH(Tableau1[Code Workflow],Tableau4[Code workflow],0)))</f>
        <v>43383</v>
      </c>
      <c r="N242" s="41">
        <v>43371</v>
      </c>
      <c r="O242" s="40">
        <f t="shared" si="62"/>
        <v>1</v>
      </c>
      <c r="P242" s="34" t="s">
        <v>531</v>
      </c>
    </row>
    <row r="243" spans="2:16" s="36" customFormat="1" hidden="1" outlineLevel="1" x14ac:dyDescent="0.25">
      <c r="B243" s="41">
        <v>43370</v>
      </c>
      <c r="C243" s="51" t="s">
        <v>595</v>
      </c>
      <c r="D243" s="38" t="str">
        <f t="shared" si="59"/>
        <v>GIBEA</v>
      </c>
      <c r="E243" s="38" t="str">
        <f t="shared" si="60"/>
        <v xml:space="preserve">A1 (PIF 00248 </v>
      </c>
      <c r="F243" s="38" t="str">
        <f t="shared" si="61"/>
        <v>A1</v>
      </c>
      <c r="G243" s="31" t="s">
        <v>49</v>
      </c>
      <c r="H243" s="39"/>
      <c r="I243" s="38" t="s">
        <v>597</v>
      </c>
      <c r="J243" s="26" t="s">
        <v>406</v>
      </c>
      <c r="K243" s="91" t="s">
        <v>1268</v>
      </c>
      <c r="L243" s="41">
        <f>WORKDAY(Tableau1[[#This Row],[Date de début]],+INDEX(Tableau4[Délai maximum avant étape SGMOE],MATCH(Tableau1[Code Workflow],Tableau4[Code workflow],0)))</f>
        <v>43371</v>
      </c>
      <c r="M243" s="41">
        <f>WORKDAY(Tableau1[[#This Row],[Date prévisionnelle de réception SGMOE]],+INDEX(Tableau4[Délai de validation],MATCH(Tableau1[Code Workflow],Tableau4[Code workflow],0)))</f>
        <v>43383</v>
      </c>
      <c r="N243" s="41">
        <v>43371</v>
      </c>
      <c r="O243" s="40">
        <f t="shared" si="62"/>
        <v>1</v>
      </c>
      <c r="P243" s="34" t="s">
        <v>531</v>
      </c>
    </row>
    <row r="244" spans="2:16" s="36" customFormat="1" hidden="1" outlineLevel="1" x14ac:dyDescent="0.25">
      <c r="B244" s="41">
        <v>43370</v>
      </c>
      <c r="C244" s="51" t="s">
        <v>596</v>
      </c>
      <c r="D244" s="38" t="str">
        <f t="shared" si="59"/>
        <v>GIBEA</v>
      </c>
      <c r="E244" s="38" t="str">
        <f t="shared" si="60"/>
        <v xml:space="preserve">A1 (PIF 00248 </v>
      </c>
      <c r="F244" s="38" t="str">
        <f t="shared" si="61"/>
        <v>A1</v>
      </c>
      <c r="G244" s="31" t="s">
        <v>49</v>
      </c>
      <c r="H244" s="39"/>
      <c r="I244" s="38" t="s">
        <v>597</v>
      </c>
      <c r="J244" s="26" t="s">
        <v>406</v>
      </c>
      <c r="K244" s="91" t="s">
        <v>1268</v>
      </c>
      <c r="L244" s="41">
        <f>WORKDAY(Tableau1[[#This Row],[Date de début]],+INDEX(Tableau4[Délai maximum avant étape SGMOE],MATCH(Tableau1[Code Workflow],Tableau4[Code workflow],0)))</f>
        <v>43371</v>
      </c>
      <c r="M244" s="41">
        <f>WORKDAY(Tableau1[[#This Row],[Date prévisionnelle de réception SGMOE]],+INDEX(Tableau4[Délai de validation],MATCH(Tableau1[Code Workflow],Tableau4[Code workflow],0)))</f>
        <v>43383</v>
      </c>
      <c r="N244" s="41">
        <v>43371</v>
      </c>
      <c r="O244" s="40">
        <f t="shared" si="62"/>
        <v>1</v>
      </c>
      <c r="P244" s="34" t="s">
        <v>531</v>
      </c>
    </row>
    <row r="245" spans="2:16" s="36" customFormat="1" hidden="1" outlineLevel="1" x14ac:dyDescent="0.25">
      <c r="B245" s="41">
        <v>43370</v>
      </c>
      <c r="C245" s="51" t="s">
        <v>598</v>
      </c>
      <c r="D245" s="38" t="str">
        <f t="shared" si="59"/>
        <v>GITEC</v>
      </c>
      <c r="E245" s="38" t="str">
        <f t="shared" si="60"/>
        <v xml:space="preserve">B0 (NDC DALOT </v>
      </c>
      <c r="F245" s="38" t="str">
        <f t="shared" si="61"/>
        <v>B0</v>
      </c>
      <c r="G245" s="31" t="s">
        <v>61</v>
      </c>
      <c r="H245" s="39"/>
      <c r="I245" s="38" t="s">
        <v>599</v>
      </c>
      <c r="J245" s="38" t="s">
        <v>435</v>
      </c>
      <c r="K245" s="91" t="s">
        <v>1266</v>
      </c>
      <c r="L245" s="41">
        <f>WORKDAY(Tableau1[[#This Row],[Date de début]],+INDEX(Tableau4[Délai maximum avant étape SGMOE],MATCH(Tableau1[Code Workflow],Tableau4[Code workflow],0)))</f>
        <v>43371</v>
      </c>
      <c r="M245" s="41">
        <f>WORKDAY(Tableau1[[#This Row],[Date prévisionnelle de réception SGMOE]],+INDEX(Tableau4[Délai de validation],MATCH(Tableau1[Code Workflow],Tableau4[Code workflow],0)))</f>
        <v>43383</v>
      </c>
      <c r="N245" s="41">
        <v>43370</v>
      </c>
      <c r="O245" s="40">
        <f t="shared" si="62"/>
        <v>1</v>
      </c>
      <c r="P245" s="34" t="s">
        <v>531</v>
      </c>
    </row>
    <row r="246" spans="2:16" s="36" customFormat="1" hidden="1" outlineLevel="1" x14ac:dyDescent="0.25">
      <c r="B246" s="41">
        <v>43370</v>
      </c>
      <c r="C246" s="49" t="s">
        <v>601</v>
      </c>
      <c r="D246" s="38" t="str">
        <f t="shared" si="59"/>
        <v>GITEC</v>
      </c>
      <c r="E246" s="38" t="str">
        <f t="shared" si="60"/>
        <v xml:space="preserve">B0 (NDC DALOT </v>
      </c>
      <c r="F246" s="38" t="str">
        <f t="shared" si="61"/>
        <v>B0</v>
      </c>
      <c r="G246" s="31" t="s">
        <v>61</v>
      </c>
      <c r="H246" s="39"/>
      <c r="I246" s="38" t="s">
        <v>600</v>
      </c>
      <c r="J246" s="38" t="s">
        <v>435</v>
      </c>
      <c r="K246" s="91" t="s">
        <v>1266</v>
      </c>
      <c r="L246" s="41">
        <f>WORKDAY(Tableau1[[#This Row],[Date de début]],+INDEX(Tableau4[Délai maximum avant étape SGMOE],MATCH(Tableau1[Code Workflow],Tableau4[Code workflow],0)))</f>
        <v>43371</v>
      </c>
      <c r="M246" s="41">
        <f>WORKDAY(Tableau1[[#This Row],[Date prévisionnelle de réception SGMOE]],+INDEX(Tableau4[Délai de validation],MATCH(Tableau1[Code Workflow],Tableau4[Code workflow],0)))</f>
        <v>43383</v>
      </c>
      <c r="N246" s="41">
        <v>43370</v>
      </c>
      <c r="O246" s="40">
        <f t="shared" si="62"/>
        <v>1</v>
      </c>
      <c r="P246" s="34" t="s">
        <v>531</v>
      </c>
    </row>
    <row r="247" spans="2:16" s="57" customFormat="1" hidden="1" outlineLevel="1" x14ac:dyDescent="0.25">
      <c r="B247" s="59">
        <v>43371</v>
      </c>
      <c r="C247" s="49" t="s">
        <v>609</v>
      </c>
      <c r="D247" s="60" t="str">
        <f t="shared" si="59"/>
        <v>GIGCL</v>
      </c>
      <c r="E247" s="60" t="str">
        <f t="shared" si="60"/>
        <v>A0 (PES - REAL</v>
      </c>
      <c r="F247" s="60" t="str">
        <f t="shared" si="61"/>
        <v>A0</v>
      </c>
      <c r="G247" s="31" t="s">
        <v>46</v>
      </c>
      <c r="H247" s="62"/>
      <c r="I247" s="60" t="s">
        <v>602</v>
      </c>
      <c r="J247" s="60" t="s">
        <v>464</v>
      </c>
      <c r="K247" s="93" t="s">
        <v>1269</v>
      </c>
      <c r="L247" s="59">
        <f>WORKDAY(Tableau1[[#This Row],[Date de début]],+INDEX(Tableau4[Délai maximum avant étape SGMOE],MATCH(Tableau1[Code Workflow],Tableau4[Code workflow],0)))</f>
        <v>43378</v>
      </c>
      <c r="M247" s="59">
        <f>WORKDAY(Tableau1[[#This Row],[Date prévisionnelle de réception SGMOE]],+INDEX(Tableau4[Délai de validation],MATCH(Tableau1[Code Workflow],Tableau4[Code workflow],0)))</f>
        <v>43383</v>
      </c>
      <c r="N247" s="59">
        <v>43378</v>
      </c>
      <c r="O247" s="56">
        <f t="shared" ref="O247:O256" si="63">IF(P247="",0,IF(P247="ok",1,0))</f>
        <v>1</v>
      </c>
      <c r="P247" s="34" t="s">
        <v>531</v>
      </c>
    </row>
    <row r="248" spans="2:16" s="36" customFormat="1" hidden="1" outlineLevel="1" x14ac:dyDescent="0.25">
      <c r="B248" s="41">
        <v>43371</v>
      </c>
      <c r="C248" s="49" t="s">
        <v>610</v>
      </c>
      <c r="D248" s="38" t="str">
        <f t="shared" si="59"/>
        <v>GISEN</v>
      </c>
      <c r="E248" s="38" t="str">
        <f t="shared" si="60"/>
        <v xml:space="preserve">B1 (PIF 00529 </v>
      </c>
      <c r="F248" s="38" t="str">
        <f t="shared" si="61"/>
        <v>B1</v>
      </c>
      <c r="G248" s="31" t="s">
        <v>49</v>
      </c>
      <c r="H248" s="39"/>
      <c r="I248" s="26" t="s">
        <v>603</v>
      </c>
      <c r="J248" s="38" t="s">
        <v>406</v>
      </c>
      <c r="K248" s="91" t="s">
        <v>1268</v>
      </c>
      <c r="L248" s="41">
        <f>WORKDAY(Tableau1[[#This Row],[Date de début]],+INDEX(Tableau4[Délai maximum avant étape SGMOE],MATCH(Tableau1[Code Workflow],Tableau4[Code workflow],0)))</f>
        <v>43374</v>
      </c>
      <c r="M248" s="41">
        <f>WORKDAY(Tableau1[[#This Row],[Date prévisionnelle de réception SGMOE]],+INDEX(Tableau4[Délai de validation],MATCH(Tableau1[Code Workflow],Tableau4[Code workflow],0)))</f>
        <v>43384</v>
      </c>
      <c r="N248" s="41">
        <v>43374</v>
      </c>
      <c r="O248" s="40">
        <f t="shared" si="63"/>
        <v>1</v>
      </c>
      <c r="P248" s="34" t="s">
        <v>531</v>
      </c>
    </row>
    <row r="249" spans="2:16" s="36" customFormat="1" hidden="1" outlineLevel="1" x14ac:dyDescent="0.25">
      <c r="B249" s="41">
        <v>43371</v>
      </c>
      <c r="C249" s="49" t="s">
        <v>611</v>
      </c>
      <c r="D249" s="38" t="str">
        <f t="shared" si="59"/>
        <v>GISEN</v>
      </c>
      <c r="E249" s="38" t="str">
        <f t="shared" si="60"/>
        <v xml:space="preserve">B1 (PIF 00529 </v>
      </c>
      <c r="F249" s="38" t="str">
        <f t="shared" si="61"/>
        <v>B1</v>
      </c>
      <c r="G249" s="31" t="s">
        <v>49</v>
      </c>
      <c r="H249" s="39"/>
      <c r="I249" s="26" t="s">
        <v>603</v>
      </c>
      <c r="J249" s="38" t="s">
        <v>406</v>
      </c>
      <c r="K249" s="91" t="s">
        <v>1268</v>
      </c>
      <c r="L249" s="41">
        <f>WORKDAY(Tableau1[[#This Row],[Date de début]],+INDEX(Tableau4[Délai maximum avant étape SGMOE],MATCH(Tableau1[Code Workflow],Tableau4[Code workflow],0)))</f>
        <v>43374</v>
      </c>
      <c r="M249" s="41">
        <f>WORKDAY(Tableau1[[#This Row],[Date prévisionnelle de réception SGMOE]],+INDEX(Tableau4[Délai de validation],MATCH(Tableau1[Code Workflow],Tableau4[Code workflow],0)))</f>
        <v>43384</v>
      </c>
      <c r="N249" s="41">
        <v>43374</v>
      </c>
      <c r="O249" s="40">
        <f t="shared" si="63"/>
        <v>1</v>
      </c>
      <c r="P249" s="34" t="s">
        <v>531</v>
      </c>
    </row>
    <row r="250" spans="2:16" s="36" customFormat="1" hidden="1" outlineLevel="1" x14ac:dyDescent="0.25">
      <c r="B250" s="41">
        <v>43371</v>
      </c>
      <c r="C250" s="49" t="s">
        <v>612</v>
      </c>
      <c r="D250" s="38" t="str">
        <f t="shared" si="59"/>
        <v>GISEN</v>
      </c>
      <c r="E250" s="38" t="str">
        <f t="shared" si="60"/>
        <v xml:space="preserve">B1 (PIF 00529 </v>
      </c>
      <c r="F250" s="38" t="str">
        <f t="shared" si="61"/>
        <v>B1</v>
      </c>
      <c r="G250" s="31" t="s">
        <v>49</v>
      </c>
      <c r="H250" s="39"/>
      <c r="I250" s="26" t="s">
        <v>603</v>
      </c>
      <c r="J250" s="38" t="s">
        <v>406</v>
      </c>
      <c r="K250" s="91" t="s">
        <v>1268</v>
      </c>
      <c r="L250" s="41">
        <f>WORKDAY(Tableau1[[#This Row],[Date de début]],+INDEX(Tableau4[Délai maximum avant étape SGMOE],MATCH(Tableau1[Code Workflow],Tableau4[Code workflow],0)))</f>
        <v>43374</v>
      </c>
      <c r="M250" s="41">
        <f>WORKDAY(Tableau1[[#This Row],[Date prévisionnelle de réception SGMOE]],+INDEX(Tableau4[Délai de validation],MATCH(Tableau1[Code Workflow],Tableau4[Code workflow],0)))</f>
        <v>43384</v>
      </c>
      <c r="N250" s="41">
        <v>43374</v>
      </c>
      <c r="O250" s="40">
        <f t="shared" si="63"/>
        <v>1</v>
      </c>
      <c r="P250" s="34" t="s">
        <v>531</v>
      </c>
    </row>
    <row r="251" spans="2:16" s="36" customFormat="1" hidden="1" outlineLevel="1" x14ac:dyDescent="0.25">
      <c r="B251" s="41">
        <v>43371</v>
      </c>
      <c r="C251" s="49" t="s">
        <v>613</v>
      </c>
      <c r="D251" s="38" t="str">
        <f t="shared" si="59"/>
        <v>GISEN</v>
      </c>
      <c r="E251" s="38" t="str">
        <f t="shared" si="60"/>
        <v xml:space="preserve">B1 (PIF 00529 </v>
      </c>
      <c r="F251" s="38" t="str">
        <f t="shared" si="61"/>
        <v>B1</v>
      </c>
      <c r="G251" s="31" t="s">
        <v>49</v>
      </c>
      <c r="H251" s="39"/>
      <c r="I251" s="26" t="s">
        <v>603</v>
      </c>
      <c r="J251" s="38" t="s">
        <v>406</v>
      </c>
      <c r="K251" s="91" t="s">
        <v>1268</v>
      </c>
      <c r="L251" s="41">
        <f>WORKDAY(Tableau1[[#This Row],[Date de début]],+INDEX(Tableau4[Délai maximum avant étape SGMOE],MATCH(Tableau1[Code Workflow],Tableau4[Code workflow],0)))</f>
        <v>43374</v>
      </c>
      <c r="M251" s="41">
        <f>WORKDAY(Tableau1[[#This Row],[Date prévisionnelle de réception SGMOE]],+INDEX(Tableau4[Délai de validation],MATCH(Tableau1[Code Workflow],Tableau4[Code workflow],0)))</f>
        <v>43384</v>
      </c>
      <c r="N251" s="41">
        <v>43374</v>
      </c>
      <c r="O251" s="40">
        <f t="shared" si="63"/>
        <v>1</v>
      </c>
      <c r="P251" s="34" t="s">
        <v>531</v>
      </c>
    </row>
    <row r="252" spans="2:16" s="36" customFormat="1" hidden="1" outlineLevel="1" x14ac:dyDescent="0.25">
      <c r="B252" s="41">
        <v>43371</v>
      </c>
      <c r="C252" s="49" t="s">
        <v>614</v>
      </c>
      <c r="D252" s="38" t="str">
        <f t="shared" ref="D252:D256" si="64">LEFT(C252,5)</f>
        <v>GISEN</v>
      </c>
      <c r="E252" s="38" t="str">
        <f t="shared" ref="E252:E256" si="65">MID(C252,13,14)</f>
        <v xml:space="preserve">B1 (PIF 00529 </v>
      </c>
      <c r="F252" s="38" t="str">
        <f t="shared" ref="F252:F256" si="66">LEFT(E252,2)</f>
        <v>B1</v>
      </c>
      <c r="G252" s="31" t="s">
        <v>49</v>
      </c>
      <c r="H252" s="39"/>
      <c r="I252" s="26" t="s">
        <v>603</v>
      </c>
      <c r="J252" s="38" t="s">
        <v>406</v>
      </c>
      <c r="K252" s="91" t="s">
        <v>1268</v>
      </c>
      <c r="L252" s="41">
        <f>WORKDAY(Tableau1[[#This Row],[Date de début]],+INDEX(Tableau4[Délai maximum avant étape SGMOE],MATCH(Tableau1[Code Workflow],Tableau4[Code workflow],0)))</f>
        <v>43374</v>
      </c>
      <c r="M252" s="41">
        <f>WORKDAY(Tableau1[[#This Row],[Date prévisionnelle de réception SGMOE]],+INDEX(Tableau4[Délai de validation],MATCH(Tableau1[Code Workflow],Tableau4[Code workflow],0)))</f>
        <v>43384</v>
      </c>
      <c r="N252" s="41">
        <v>43374</v>
      </c>
      <c r="O252" s="40">
        <f t="shared" si="63"/>
        <v>1</v>
      </c>
      <c r="P252" s="34" t="s">
        <v>531</v>
      </c>
    </row>
    <row r="253" spans="2:16" s="36" customFormat="1" hidden="1" outlineLevel="1" x14ac:dyDescent="0.25">
      <c r="B253" s="41">
        <v>43371</v>
      </c>
      <c r="C253" s="49" t="s">
        <v>615</v>
      </c>
      <c r="D253" s="38" t="str">
        <f t="shared" si="64"/>
        <v>GISEN</v>
      </c>
      <c r="E253" s="38" t="str">
        <f t="shared" si="65"/>
        <v xml:space="preserve">B1 (PIF 00529 </v>
      </c>
      <c r="F253" s="38" t="str">
        <f t="shared" si="66"/>
        <v>B1</v>
      </c>
      <c r="G253" s="31" t="s">
        <v>49</v>
      </c>
      <c r="H253" s="39"/>
      <c r="I253" s="26" t="s">
        <v>603</v>
      </c>
      <c r="J253" s="38" t="s">
        <v>406</v>
      </c>
      <c r="K253" s="91" t="s">
        <v>1268</v>
      </c>
      <c r="L253" s="41">
        <f>WORKDAY(Tableau1[[#This Row],[Date de début]],+INDEX(Tableau4[Délai maximum avant étape SGMOE],MATCH(Tableau1[Code Workflow],Tableau4[Code workflow],0)))</f>
        <v>43374</v>
      </c>
      <c r="M253" s="41">
        <f>WORKDAY(Tableau1[[#This Row],[Date prévisionnelle de réception SGMOE]],+INDEX(Tableau4[Délai de validation],MATCH(Tableau1[Code Workflow],Tableau4[Code workflow],0)))</f>
        <v>43384</v>
      </c>
      <c r="N253" s="41">
        <v>43374</v>
      </c>
      <c r="O253" s="40">
        <f t="shared" si="63"/>
        <v>1</v>
      </c>
      <c r="P253" s="34" t="s">
        <v>531</v>
      </c>
    </row>
    <row r="254" spans="2:16" s="36" customFormat="1" hidden="1" outlineLevel="1" x14ac:dyDescent="0.25">
      <c r="B254" s="41">
        <v>43371</v>
      </c>
      <c r="C254" s="49" t="s">
        <v>616</v>
      </c>
      <c r="D254" s="38" t="str">
        <f t="shared" si="64"/>
        <v>GISEN</v>
      </c>
      <c r="E254" s="38" t="str">
        <f t="shared" si="65"/>
        <v xml:space="preserve">B1 (PIF 00529 </v>
      </c>
      <c r="F254" s="38" t="str">
        <f t="shared" si="66"/>
        <v>B1</v>
      </c>
      <c r="G254" s="31" t="s">
        <v>49</v>
      </c>
      <c r="H254" s="39"/>
      <c r="I254" s="26" t="s">
        <v>603</v>
      </c>
      <c r="J254" s="38" t="s">
        <v>406</v>
      </c>
      <c r="K254" s="91" t="s">
        <v>1268</v>
      </c>
      <c r="L254" s="41">
        <f>WORKDAY(Tableau1[[#This Row],[Date de début]],+INDEX(Tableau4[Délai maximum avant étape SGMOE],MATCH(Tableau1[Code Workflow],Tableau4[Code workflow],0)))</f>
        <v>43374</v>
      </c>
      <c r="M254" s="41">
        <f>WORKDAY(Tableau1[[#This Row],[Date prévisionnelle de réception SGMOE]],+INDEX(Tableau4[Délai de validation],MATCH(Tableau1[Code Workflow],Tableau4[Code workflow],0)))</f>
        <v>43384</v>
      </c>
      <c r="N254" s="41">
        <v>43374</v>
      </c>
      <c r="O254" s="40">
        <f t="shared" si="63"/>
        <v>1</v>
      </c>
      <c r="P254" s="34" t="s">
        <v>531</v>
      </c>
    </row>
    <row r="255" spans="2:16" s="36" customFormat="1" hidden="1" outlineLevel="1" x14ac:dyDescent="0.25">
      <c r="B255" s="41">
        <v>43371</v>
      </c>
      <c r="C255" s="49" t="s">
        <v>617</v>
      </c>
      <c r="D255" s="38" t="str">
        <f t="shared" si="64"/>
        <v>GISEN</v>
      </c>
      <c r="E255" s="38" t="str">
        <f t="shared" si="65"/>
        <v xml:space="preserve">B1 (PIF 00529 </v>
      </c>
      <c r="F255" s="38" t="str">
        <f t="shared" si="66"/>
        <v>B1</v>
      </c>
      <c r="G255" s="31" t="s">
        <v>49</v>
      </c>
      <c r="H255" s="39"/>
      <c r="I255" s="26" t="s">
        <v>603</v>
      </c>
      <c r="J255" s="38" t="s">
        <v>406</v>
      </c>
      <c r="K255" s="91" t="s">
        <v>1268</v>
      </c>
      <c r="L255" s="41">
        <f>WORKDAY(Tableau1[[#This Row],[Date de début]],+INDEX(Tableau4[Délai maximum avant étape SGMOE],MATCH(Tableau1[Code Workflow],Tableau4[Code workflow],0)))</f>
        <v>43374</v>
      </c>
      <c r="M255" s="41">
        <f>WORKDAY(Tableau1[[#This Row],[Date prévisionnelle de réception SGMOE]],+INDEX(Tableau4[Délai de validation],MATCH(Tableau1[Code Workflow],Tableau4[Code workflow],0)))</f>
        <v>43384</v>
      </c>
      <c r="N255" s="41">
        <v>43374</v>
      </c>
      <c r="O255" s="40">
        <f t="shared" si="63"/>
        <v>1</v>
      </c>
      <c r="P255" s="34" t="s">
        <v>531</v>
      </c>
    </row>
    <row r="256" spans="2:16" s="36" customFormat="1" hidden="1" outlineLevel="1" x14ac:dyDescent="0.25">
      <c r="B256" s="41">
        <v>43371</v>
      </c>
      <c r="C256" s="49" t="s">
        <v>618</v>
      </c>
      <c r="D256" s="38" t="str">
        <f t="shared" si="64"/>
        <v>GICAP</v>
      </c>
      <c r="E256" s="38" t="str">
        <f t="shared" si="65"/>
        <v>C0 (DAF - FORM</v>
      </c>
      <c r="F256" s="38" t="str">
        <f t="shared" si="66"/>
        <v>C0</v>
      </c>
      <c r="G256" s="31" t="s">
        <v>1</v>
      </c>
      <c r="H256" s="39"/>
      <c r="I256" s="26" t="s">
        <v>604</v>
      </c>
      <c r="J256" s="38" t="s">
        <v>466</v>
      </c>
      <c r="K256" s="91" t="s">
        <v>1269</v>
      </c>
      <c r="L256" s="41">
        <f>WORKDAY(Tableau1[[#This Row],[Date de début]],+INDEX(Tableau4[Délai maximum avant étape SGMOE],MATCH(Tableau1[Code Workflow],Tableau4[Code workflow],0)))</f>
        <v>43376</v>
      </c>
      <c r="M256" s="41">
        <f>WORKDAY(Tableau1[[#This Row],[Date prévisionnelle de réception SGMOE]],+INDEX(Tableau4[Délai de validation],MATCH(Tableau1[Code Workflow],Tableau4[Code workflow],0)))</f>
        <v>43381</v>
      </c>
      <c r="N256" s="41">
        <v>43376</v>
      </c>
      <c r="O256" s="40">
        <f t="shared" si="63"/>
        <v>1</v>
      </c>
      <c r="P256" s="34" t="s">
        <v>531</v>
      </c>
    </row>
    <row r="257" spans="2:16" s="57" customFormat="1" hidden="1" outlineLevel="1" x14ac:dyDescent="0.25">
      <c r="B257" s="59">
        <v>43371</v>
      </c>
      <c r="C257" s="49" t="s">
        <v>619</v>
      </c>
      <c r="D257" s="60" t="str">
        <f t="shared" ref="D257:D269" si="67">LEFT(C257,5)</f>
        <v>GIGCL</v>
      </c>
      <c r="E257" s="60" t="str">
        <f t="shared" ref="E257:E269" si="68">MID(C257,13,14)</f>
        <v>C0 (DAF - BETO</v>
      </c>
      <c r="F257" s="60" t="str">
        <f t="shared" ref="F257:F269" si="69">LEFT(E257,2)</f>
        <v>C0</v>
      </c>
      <c r="G257" s="31" t="s">
        <v>1</v>
      </c>
      <c r="H257" s="62"/>
      <c r="I257" s="60" t="s">
        <v>605</v>
      </c>
      <c r="J257" s="60" t="s">
        <v>466</v>
      </c>
      <c r="K257" s="91" t="s">
        <v>1269</v>
      </c>
      <c r="L257" s="59">
        <f>WORKDAY(Tableau1[[#This Row],[Date de début]],+INDEX(Tableau4[Délai maximum avant étape SGMOE],MATCH(Tableau1[Code Workflow],Tableau4[Code workflow],0)))</f>
        <v>43376</v>
      </c>
      <c r="M257" s="59">
        <f>WORKDAY(Tableau1[[#This Row],[Date prévisionnelle de réception SGMOE]],+INDEX(Tableau4[Délai de validation],MATCH(Tableau1[Code Workflow],Tableau4[Code workflow],0)))</f>
        <v>43381</v>
      </c>
      <c r="N257" s="41">
        <v>43376</v>
      </c>
      <c r="O257" s="56">
        <f t="shared" ref="O257:O260" si="70">IF(P257="",0,IF(P257="ok",1,0))</f>
        <v>1</v>
      </c>
      <c r="P257" s="34" t="s">
        <v>531</v>
      </c>
    </row>
    <row r="258" spans="2:16" s="57" customFormat="1" hidden="1" outlineLevel="1" x14ac:dyDescent="0.25">
      <c r="B258" s="59">
        <v>43371</v>
      </c>
      <c r="C258" s="49" t="s">
        <v>620</v>
      </c>
      <c r="D258" s="60" t="str">
        <f t="shared" si="67"/>
        <v>GIMAT</v>
      </c>
      <c r="E258" s="60" t="str">
        <f t="shared" si="68"/>
        <v>C0 (DAF - BETO</v>
      </c>
      <c r="F258" s="60" t="str">
        <f t="shared" si="69"/>
        <v>C0</v>
      </c>
      <c r="G258" s="31" t="s">
        <v>1</v>
      </c>
      <c r="H258" s="62"/>
      <c r="I258" s="60" t="s">
        <v>606</v>
      </c>
      <c r="J258" s="60" t="s">
        <v>466</v>
      </c>
      <c r="K258" s="91" t="s">
        <v>1269</v>
      </c>
      <c r="L258" s="59">
        <f>WORKDAY(Tableau1[[#This Row],[Date de début]],+INDEX(Tableau4[Délai maximum avant étape SGMOE],MATCH(Tableau1[Code Workflow],Tableau4[Code workflow],0)))</f>
        <v>43376</v>
      </c>
      <c r="M258" s="59">
        <f>WORKDAY(Tableau1[[#This Row],[Date prévisionnelle de réception SGMOE]],+INDEX(Tableau4[Délai de validation],MATCH(Tableau1[Code Workflow],Tableau4[Code workflow],0)))</f>
        <v>43381</v>
      </c>
      <c r="N258" s="41">
        <v>43376</v>
      </c>
      <c r="O258" s="56">
        <f t="shared" si="70"/>
        <v>1</v>
      </c>
      <c r="P258" s="34" t="s">
        <v>531</v>
      </c>
    </row>
    <row r="259" spans="2:16" s="36" customFormat="1" hidden="1" outlineLevel="1" x14ac:dyDescent="0.25">
      <c r="B259" s="41">
        <v>43371</v>
      </c>
      <c r="C259" s="49" t="s">
        <v>621</v>
      </c>
      <c r="D259" s="26" t="str">
        <f t="shared" si="67"/>
        <v>GIMAT</v>
      </c>
      <c r="E259" s="26" t="str">
        <f t="shared" si="68"/>
        <v>B0 (DAF - BETO</v>
      </c>
      <c r="F259" s="26" t="str">
        <f t="shared" si="69"/>
        <v>B0</v>
      </c>
      <c r="G259" s="31" t="s">
        <v>1</v>
      </c>
      <c r="H259" s="33"/>
      <c r="I259" s="26" t="s">
        <v>607</v>
      </c>
      <c r="J259" s="26" t="s">
        <v>466</v>
      </c>
      <c r="K259" s="91" t="s">
        <v>1269</v>
      </c>
      <c r="L259" s="28">
        <f>WORKDAY(Tableau1[[#This Row],[Date de début]],+INDEX(Tableau4[Délai maximum avant étape SGMOE],MATCH(Tableau1[Code Workflow],Tableau4[Code workflow],0)))</f>
        <v>43376</v>
      </c>
      <c r="M259" s="28">
        <f>WORKDAY(Tableau1[[#This Row],[Date prévisionnelle de réception SGMOE]],+INDEX(Tableau4[Délai de validation],MATCH(Tableau1[Code Workflow],Tableau4[Code workflow],0)))</f>
        <v>43381</v>
      </c>
      <c r="N259" s="28">
        <v>43376</v>
      </c>
      <c r="O259" s="29">
        <f t="shared" si="70"/>
        <v>1</v>
      </c>
      <c r="P259" s="34" t="s">
        <v>531</v>
      </c>
    </row>
    <row r="260" spans="2:16" s="36" customFormat="1" hidden="1" outlineLevel="1" x14ac:dyDescent="0.25">
      <c r="B260" s="41">
        <v>43371</v>
      </c>
      <c r="C260" s="49" t="s">
        <v>622</v>
      </c>
      <c r="D260" s="26" t="str">
        <f t="shared" si="67"/>
        <v>GIMAT</v>
      </c>
      <c r="E260" s="26" t="str">
        <f t="shared" si="68"/>
        <v>B0 (DAF - BETO</v>
      </c>
      <c r="F260" s="26" t="str">
        <f t="shared" si="69"/>
        <v>B0</v>
      </c>
      <c r="G260" s="31" t="s">
        <v>1</v>
      </c>
      <c r="H260" s="33"/>
      <c r="I260" s="26" t="s">
        <v>608</v>
      </c>
      <c r="J260" s="26" t="s">
        <v>466</v>
      </c>
      <c r="K260" s="91" t="s">
        <v>1269</v>
      </c>
      <c r="L260" s="28">
        <f>WORKDAY(Tableau1[[#This Row],[Date de début]],+INDEX(Tableau4[Délai maximum avant étape SGMOE],MATCH(Tableau1[Code Workflow],Tableau4[Code workflow],0)))</f>
        <v>43376</v>
      </c>
      <c r="M260" s="28">
        <f>WORKDAY(Tableau1[[#This Row],[Date prévisionnelle de réception SGMOE]],+INDEX(Tableau4[Délai de validation],MATCH(Tableau1[Code Workflow],Tableau4[Code workflow],0)))</f>
        <v>43381</v>
      </c>
      <c r="N260" s="28">
        <v>43376</v>
      </c>
      <c r="O260" s="29">
        <f t="shared" si="70"/>
        <v>1</v>
      </c>
      <c r="P260" s="34" t="s">
        <v>531</v>
      </c>
    </row>
    <row r="261" spans="2:16" s="36" customFormat="1" hidden="1" outlineLevel="1" x14ac:dyDescent="0.25">
      <c r="B261" s="41">
        <v>43371</v>
      </c>
      <c r="C261" s="49" t="s">
        <v>623</v>
      </c>
      <c r="D261" s="38" t="str">
        <f t="shared" si="67"/>
        <v>GIMAT</v>
      </c>
      <c r="E261" s="38" t="str">
        <f t="shared" si="68"/>
        <v xml:space="preserve">C0 (OHA 02140 </v>
      </c>
      <c r="F261" s="38" t="str">
        <f t="shared" si="69"/>
        <v>C0</v>
      </c>
      <c r="G261" s="31" t="s">
        <v>13</v>
      </c>
      <c r="H261" s="39"/>
      <c r="I261" s="38" t="s">
        <v>624</v>
      </c>
      <c r="J261" s="38" t="s">
        <v>420</v>
      </c>
      <c r="K261" s="91" t="s">
        <v>1268</v>
      </c>
      <c r="L261" s="41">
        <f>WORKDAY(Tableau1[[#This Row],[Date de début]],+INDEX(Tableau4[Délai maximum avant étape SGMOE],MATCH(Tableau1[Code Workflow],Tableau4[Code workflow],0)))</f>
        <v>43374</v>
      </c>
      <c r="M261" s="41">
        <f>WORKDAY(Tableau1[[#This Row],[Date prévisionnelle de réception SGMOE]],+INDEX(Tableau4[Délai de validation],MATCH(Tableau1[Code Workflow],Tableau4[Code workflow],0)))</f>
        <v>43378</v>
      </c>
      <c r="N261" s="41">
        <v>43374</v>
      </c>
      <c r="O261" s="40">
        <f t="shared" ref="O261:O268" si="71">IF(P261="",0,IF(P261="ok",1,0))</f>
        <v>1</v>
      </c>
      <c r="P261" s="34" t="s">
        <v>531</v>
      </c>
    </row>
    <row r="262" spans="2:16" s="36" customFormat="1" hidden="1" outlineLevel="1" x14ac:dyDescent="0.25">
      <c r="B262" s="41">
        <v>43371</v>
      </c>
      <c r="C262" s="49" t="s">
        <v>623</v>
      </c>
      <c r="D262" s="38" t="str">
        <f t="shared" si="67"/>
        <v>GIMAT</v>
      </c>
      <c r="E262" s="38" t="str">
        <f t="shared" si="68"/>
        <v xml:space="preserve">C0 (OHA 02140 </v>
      </c>
      <c r="F262" s="38" t="str">
        <f t="shared" si="69"/>
        <v>C0</v>
      </c>
      <c r="G262" s="31" t="s">
        <v>61</v>
      </c>
      <c r="H262" s="39"/>
      <c r="I262" s="38" t="s">
        <v>624</v>
      </c>
      <c r="J262" s="38" t="s">
        <v>420</v>
      </c>
      <c r="K262" s="91" t="s">
        <v>1268</v>
      </c>
      <c r="L262" s="41">
        <f>WORKDAY(Tableau1[[#This Row],[Date de début]],+INDEX(Tableau4[Délai maximum avant étape SGMOE],MATCH(Tableau1[Code Workflow],Tableau4[Code workflow],0)))</f>
        <v>43374</v>
      </c>
      <c r="M262" s="41">
        <f>WORKDAY(Tableau1[[#This Row],[Date prévisionnelle de réception SGMOE]],+INDEX(Tableau4[Délai de validation],MATCH(Tableau1[Code Workflow],Tableau4[Code workflow],0)))</f>
        <v>43378</v>
      </c>
      <c r="N262" s="41">
        <v>43374</v>
      </c>
      <c r="O262" s="40">
        <f t="shared" si="71"/>
        <v>1</v>
      </c>
      <c r="P262" s="34" t="s">
        <v>531</v>
      </c>
    </row>
    <row r="263" spans="2:16" s="36" customFormat="1" hidden="1" outlineLevel="1" x14ac:dyDescent="0.25">
      <c r="B263" s="41">
        <v>43371</v>
      </c>
      <c r="C263" s="49" t="s">
        <v>625</v>
      </c>
      <c r="D263" s="38" t="str">
        <f t="shared" si="67"/>
        <v>GIMAT</v>
      </c>
      <c r="E263" s="38" t="str">
        <f t="shared" si="68"/>
        <v xml:space="preserve">B1 (OHA 02140 </v>
      </c>
      <c r="F263" s="38" t="str">
        <f t="shared" si="69"/>
        <v>B1</v>
      </c>
      <c r="G263" s="31" t="s">
        <v>39</v>
      </c>
      <c r="H263" s="39"/>
      <c r="I263" s="38" t="s">
        <v>629</v>
      </c>
      <c r="J263" s="38" t="s">
        <v>406</v>
      </c>
      <c r="K263" s="91" t="s">
        <v>1268</v>
      </c>
      <c r="L263" s="41">
        <f>WORKDAY(Tableau1[[#This Row],[Date de début]],+INDEX(Tableau4[Délai maximum avant étape SGMOE],MATCH(Tableau1[Code Workflow],Tableau4[Code workflow],0)))</f>
        <v>43374</v>
      </c>
      <c r="M263" s="41">
        <f>WORKDAY(Tableau1[[#This Row],[Date prévisionnelle de réception SGMOE]],+INDEX(Tableau4[Délai de validation],MATCH(Tableau1[Code Workflow],Tableau4[Code workflow],0)))</f>
        <v>43384</v>
      </c>
      <c r="N263" s="41">
        <v>43374</v>
      </c>
      <c r="O263" s="40">
        <f t="shared" si="71"/>
        <v>1</v>
      </c>
      <c r="P263" s="34" t="s">
        <v>531</v>
      </c>
    </row>
    <row r="264" spans="2:16" s="36" customFormat="1" hidden="1" outlineLevel="1" x14ac:dyDescent="0.25">
      <c r="B264" s="41">
        <v>43371</v>
      </c>
      <c r="C264" s="49" t="s">
        <v>626</v>
      </c>
      <c r="D264" s="38" t="str">
        <f t="shared" si="67"/>
        <v>GIMAT</v>
      </c>
      <c r="E264" s="38" t="str">
        <f t="shared" si="68"/>
        <v xml:space="preserve">C0 (OHA 02140 </v>
      </c>
      <c r="F264" s="38" t="str">
        <f t="shared" si="69"/>
        <v>C0</v>
      </c>
      <c r="G264" s="31" t="s">
        <v>49</v>
      </c>
      <c r="H264" s="39"/>
      <c r="I264" s="38" t="s">
        <v>629</v>
      </c>
      <c r="J264" s="38" t="s">
        <v>406</v>
      </c>
      <c r="K264" s="91" t="s">
        <v>1268</v>
      </c>
      <c r="L264" s="41">
        <f>WORKDAY(Tableau1[[#This Row],[Date de début]],+INDEX(Tableau4[Délai maximum avant étape SGMOE],MATCH(Tableau1[Code Workflow],Tableau4[Code workflow],0)))</f>
        <v>43374</v>
      </c>
      <c r="M264" s="41">
        <f>WORKDAY(Tableau1[[#This Row],[Date prévisionnelle de réception SGMOE]],+INDEX(Tableau4[Délai de validation],MATCH(Tableau1[Code Workflow],Tableau4[Code workflow],0)))</f>
        <v>43384</v>
      </c>
      <c r="N264" s="41">
        <v>43374</v>
      </c>
      <c r="O264" s="40">
        <f t="shared" si="71"/>
        <v>1</v>
      </c>
      <c r="P264" s="34" t="s">
        <v>531</v>
      </c>
    </row>
    <row r="265" spans="2:16" s="36" customFormat="1" hidden="1" outlineLevel="1" x14ac:dyDescent="0.25">
      <c r="B265" s="41">
        <v>43371</v>
      </c>
      <c r="C265" s="49" t="s">
        <v>627</v>
      </c>
      <c r="D265" s="38" t="str">
        <f t="shared" si="67"/>
        <v>GIMAT</v>
      </c>
      <c r="E265" s="38" t="str">
        <f t="shared" si="68"/>
        <v xml:space="preserve">B1 (OHA 02140 </v>
      </c>
      <c r="F265" s="38" t="str">
        <f t="shared" si="69"/>
        <v>B1</v>
      </c>
      <c r="G265" s="31" t="s">
        <v>49</v>
      </c>
      <c r="H265" s="39"/>
      <c r="I265" s="38" t="s">
        <v>629</v>
      </c>
      <c r="J265" s="38" t="s">
        <v>406</v>
      </c>
      <c r="K265" s="91" t="s">
        <v>1268</v>
      </c>
      <c r="L265" s="41">
        <f>WORKDAY(Tableau1[[#This Row],[Date de début]],+INDEX(Tableau4[Délai maximum avant étape SGMOE],MATCH(Tableau1[Code Workflow],Tableau4[Code workflow],0)))</f>
        <v>43374</v>
      </c>
      <c r="M265" s="41">
        <f>WORKDAY(Tableau1[[#This Row],[Date prévisionnelle de réception SGMOE]],+INDEX(Tableau4[Délai de validation],MATCH(Tableau1[Code Workflow],Tableau4[Code workflow],0)))</f>
        <v>43384</v>
      </c>
      <c r="N265" s="41">
        <v>43374</v>
      </c>
      <c r="O265" s="40">
        <f t="shared" si="71"/>
        <v>1</v>
      </c>
      <c r="P265" s="34" t="s">
        <v>531</v>
      </c>
    </row>
    <row r="266" spans="2:16" s="36" customFormat="1" hidden="1" outlineLevel="1" x14ac:dyDescent="0.25">
      <c r="B266" s="41">
        <v>43371</v>
      </c>
      <c r="C266" s="49" t="s">
        <v>628</v>
      </c>
      <c r="D266" s="38" t="str">
        <f t="shared" si="67"/>
        <v>GIMAT</v>
      </c>
      <c r="E266" s="38" t="str">
        <f t="shared" si="68"/>
        <v xml:space="preserve">B0 (OHA 02140 </v>
      </c>
      <c r="F266" s="38" t="str">
        <f t="shared" si="69"/>
        <v>B0</v>
      </c>
      <c r="G266" s="31" t="s">
        <v>49</v>
      </c>
      <c r="H266" s="39"/>
      <c r="I266" s="38" t="s">
        <v>629</v>
      </c>
      <c r="J266" s="38" t="s">
        <v>406</v>
      </c>
      <c r="K266" s="91" t="s">
        <v>1268</v>
      </c>
      <c r="L266" s="41">
        <f>WORKDAY(Tableau1[[#This Row],[Date de début]],+INDEX(Tableau4[Délai maximum avant étape SGMOE],MATCH(Tableau1[Code Workflow],Tableau4[Code workflow],0)))</f>
        <v>43374</v>
      </c>
      <c r="M266" s="41">
        <f>WORKDAY(Tableau1[[#This Row],[Date prévisionnelle de réception SGMOE]],+INDEX(Tableau4[Délai de validation],MATCH(Tableau1[Code Workflow],Tableau4[Code workflow],0)))</f>
        <v>43384</v>
      </c>
      <c r="N266" s="41">
        <v>43374</v>
      </c>
      <c r="O266" s="40">
        <f t="shared" si="71"/>
        <v>1</v>
      </c>
      <c r="P266" s="34" t="s">
        <v>531</v>
      </c>
    </row>
    <row r="267" spans="2:16" s="36" customFormat="1" hidden="1" outlineLevel="1" x14ac:dyDescent="0.25">
      <c r="B267" s="41">
        <v>43371</v>
      </c>
      <c r="C267" s="49" t="s">
        <v>630</v>
      </c>
      <c r="D267" s="38" t="str">
        <f t="shared" si="67"/>
        <v>GIMAT</v>
      </c>
      <c r="E267" s="38" t="str">
        <f t="shared" si="68"/>
        <v xml:space="preserve">B0 (OHA 02140 </v>
      </c>
      <c r="F267" s="38" t="str">
        <f t="shared" si="69"/>
        <v>B0</v>
      </c>
      <c r="G267" s="31" t="s">
        <v>63</v>
      </c>
      <c r="H267" s="39"/>
      <c r="I267" s="38" t="s">
        <v>631</v>
      </c>
      <c r="J267" s="38" t="s">
        <v>420</v>
      </c>
      <c r="K267" s="91" t="s">
        <v>1268</v>
      </c>
      <c r="L267" s="41">
        <f>WORKDAY(Tableau1[[#This Row],[Date de début]],+INDEX(Tableau4[Délai maximum avant étape SGMOE],MATCH(Tableau1[Code Workflow],Tableau4[Code workflow],0)))</f>
        <v>43374</v>
      </c>
      <c r="M267" s="41">
        <f>WORKDAY(Tableau1[[#This Row],[Date prévisionnelle de réception SGMOE]],+INDEX(Tableau4[Délai de validation],MATCH(Tableau1[Code Workflow],Tableau4[Code workflow],0)))</f>
        <v>43378</v>
      </c>
      <c r="N267" s="41">
        <v>43374</v>
      </c>
      <c r="O267" s="40">
        <f t="shared" si="71"/>
        <v>1</v>
      </c>
      <c r="P267" s="34" t="s">
        <v>531</v>
      </c>
    </row>
    <row r="268" spans="2:16" s="36" customFormat="1" hidden="1" outlineLevel="1" x14ac:dyDescent="0.25">
      <c r="B268" s="41">
        <v>43371</v>
      </c>
      <c r="C268" s="49" t="s">
        <v>632</v>
      </c>
      <c r="D268" s="38" t="str">
        <f t="shared" si="67"/>
        <v>GIWSP</v>
      </c>
      <c r="E268" s="38" t="str">
        <f t="shared" si="68"/>
        <v>A2 (D103 - MEM</v>
      </c>
      <c r="F268" s="38" t="str">
        <f t="shared" si="69"/>
        <v>A2</v>
      </c>
      <c r="G268" s="31" t="s">
        <v>10</v>
      </c>
      <c r="H268" s="39"/>
      <c r="I268" s="38" t="s">
        <v>633</v>
      </c>
      <c r="J268" s="38" t="s">
        <v>402</v>
      </c>
      <c r="K268" s="91" t="s">
        <v>1271</v>
      </c>
      <c r="L268" s="41">
        <f>WORKDAY(Tableau1[[#This Row],[Date de début]],+INDEX(Tableau4[Délai maximum avant étape SGMOE],MATCH(Tableau1[Code Workflow],Tableau4[Code workflow],0)))</f>
        <v>43374</v>
      </c>
      <c r="M268" s="41">
        <f>WORKDAY(Tableau1[[#This Row],[Date prévisionnelle de réception SGMOE]],+INDEX(Tableau4[Délai de validation],MATCH(Tableau1[Code Workflow],Tableau4[Code workflow],0)))</f>
        <v>43384</v>
      </c>
      <c r="N268" s="41">
        <v>43374</v>
      </c>
      <c r="O268" s="40">
        <f t="shared" si="71"/>
        <v>1</v>
      </c>
      <c r="P268" s="34" t="s">
        <v>531</v>
      </c>
    </row>
    <row r="269" spans="2:16" s="36" customFormat="1" hidden="1" outlineLevel="1" x14ac:dyDescent="0.25">
      <c r="B269" s="41">
        <v>43371</v>
      </c>
      <c r="C269" s="49" t="s">
        <v>638</v>
      </c>
      <c r="D269" s="26" t="str">
        <f t="shared" si="67"/>
        <v>GIWSP</v>
      </c>
      <c r="E269" s="26" t="str">
        <f t="shared" si="68"/>
        <v>B0 (R241 - MEM</v>
      </c>
      <c r="F269" s="26" t="str">
        <f t="shared" si="69"/>
        <v>B0</v>
      </c>
      <c r="G269" s="31" t="s">
        <v>10</v>
      </c>
      <c r="H269" s="33"/>
      <c r="I269" s="38" t="s">
        <v>634</v>
      </c>
      <c r="J269" s="26" t="s">
        <v>402</v>
      </c>
      <c r="K269" s="91" t="s">
        <v>1271</v>
      </c>
      <c r="L269" s="28">
        <f>WORKDAY(Tableau1[[#This Row],[Date de début]],+INDEX(Tableau4[Délai maximum avant étape SGMOE],MATCH(Tableau1[Code Workflow],Tableau4[Code workflow],0)))</f>
        <v>43374</v>
      </c>
      <c r="M269" s="28">
        <f>WORKDAY(Tableau1[[#This Row],[Date prévisionnelle de réception SGMOE]],+INDEX(Tableau4[Délai de validation],MATCH(Tableau1[Code Workflow],Tableau4[Code workflow],0)))</f>
        <v>43384</v>
      </c>
      <c r="N269" s="41">
        <v>43374</v>
      </c>
      <c r="O269" s="29">
        <f t="shared" ref="O269:O278" si="72">IF(P269="",0,IF(P269="ok",1,0))</f>
        <v>1</v>
      </c>
      <c r="P269" s="34" t="s">
        <v>531</v>
      </c>
    </row>
    <row r="270" spans="2:16" s="36" customFormat="1" hidden="1" outlineLevel="1" x14ac:dyDescent="0.25">
      <c r="B270" s="41">
        <v>43371</v>
      </c>
      <c r="C270" s="49" t="s">
        <v>639</v>
      </c>
      <c r="D270" s="26" t="str">
        <f t="shared" ref="D270:D278" si="73">LEFT(C270,5)</f>
        <v>GCRET</v>
      </c>
      <c r="E270" s="26" t="str">
        <f t="shared" ref="E270:E278" si="74">MID(C270,13,14)</f>
        <v>C0 (DEMANDE D'</v>
      </c>
      <c r="F270" s="26" t="str">
        <f t="shared" ref="F270:F278" si="75">LEFT(E270,2)</f>
        <v>C0</v>
      </c>
      <c r="G270" s="31" t="s">
        <v>1</v>
      </c>
      <c r="H270" s="33"/>
      <c r="I270" s="38" t="s">
        <v>635</v>
      </c>
      <c r="J270" s="26" t="s">
        <v>468</v>
      </c>
      <c r="K270" s="91" t="s">
        <v>1265</v>
      </c>
      <c r="L270" s="28">
        <f>WORKDAY(Tableau1[[#This Row],[Date de début]],+INDEX(Tableau4[Délai maximum avant étape SGMOE],MATCH(Tableau1[Code Workflow],Tableau4[Code workflow],0)))</f>
        <v>43376</v>
      </c>
      <c r="M270" s="28">
        <f>WORKDAY(Tableau1[[#This Row],[Date prévisionnelle de réception SGMOE]],+INDEX(Tableau4[Délai de validation],MATCH(Tableau1[Code Workflow],Tableau4[Code workflow],0)))</f>
        <v>43381</v>
      </c>
      <c r="N270" s="28">
        <v>43376</v>
      </c>
      <c r="O270" s="29">
        <f t="shared" si="72"/>
        <v>1</v>
      </c>
      <c r="P270" s="34" t="s">
        <v>531</v>
      </c>
    </row>
    <row r="271" spans="2:16" s="36" customFormat="1" hidden="1" outlineLevel="1" x14ac:dyDescent="0.25">
      <c r="B271" s="41">
        <v>43371</v>
      </c>
      <c r="C271" s="49" t="s">
        <v>640</v>
      </c>
      <c r="D271" s="26" t="str">
        <f t="shared" si="73"/>
        <v>GCRET</v>
      </c>
      <c r="E271" s="26" t="str">
        <f t="shared" si="74"/>
        <v>B0 (DEMANDE D'</v>
      </c>
      <c r="F271" s="26" t="str">
        <f t="shared" si="75"/>
        <v>B0</v>
      </c>
      <c r="G271" s="31" t="s">
        <v>1</v>
      </c>
      <c r="H271" s="33"/>
      <c r="I271" s="38" t="s">
        <v>636</v>
      </c>
      <c r="J271" s="26" t="s">
        <v>453</v>
      </c>
      <c r="K271" s="91" t="s">
        <v>1265</v>
      </c>
      <c r="L271" s="28">
        <f>WORKDAY(Tableau1[[#This Row],[Date de début]],+INDEX(Tableau4[Délai maximum avant étape SGMOE],MATCH(Tableau1[Code Workflow],Tableau4[Code workflow],0)))</f>
        <v>43377</v>
      </c>
      <c r="M271" s="28">
        <f>WORKDAY(Tableau1[[#This Row],[Date prévisionnelle de réception SGMOE]],+INDEX(Tableau4[Délai de validation],MATCH(Tableau1[Code Workflow],Tableau4[Code workflow],0)))</f>
        <v>43384</v>
      </c>
      <c r="N271" s="28">
        <v>43377</v>
      </c>
      <c r="O271" s="29">
        <f t="shared" si="72"/>
        <v>1</v>
      </c>
      <c r="P271" s="34" t="s">
        <v>531</v>
      </c>
    </row>
    <row r="272" spans="2:16" s="36" customFormat="1" hidden="1" outlineLevel="1" x14ac:dyDescent="0.25">
      <c r="B272" s="41">
        <v>43371</v>
      </c>
      <c r="C272" s="49" t="s">
        <v>641</v>
      </c>
      <c r="D272" s="26" t="str">
        <f t="shared" si="73"/>
        <v>GCRET</v>
      </c>
      <c r="E272" s="26" t="str">
        <f t="shared" si="74"/>
        <v>C0 (DEMANDE D'</v>
      </c>
      <c r="F272" s="26" t="str">
        <f t="shared" si="75"/>
        <v>C0</v>
      </c>
      <c r="G272" s="31" t="s">
        <v>1</v>
      </c>
      <c r="H272" s="33"/>
      <c r="I272" s="26" t="s">
        <v>637</v>
      </c>
      <c r="J272" s="26" t="s">
        <v>468</v>
      </c>
      <c r="K272" s="91" t="s">
        <v>1265</v>
      </c>
      <c r="L272" s="28">
        <f>WORKDAY(Tableau1[[#This Row],[Date de début]],+INDEX(Tableau4[Délai maximum avant étape SGMOE],MATCH(Tableau1[Code Workflow],Tableau4[Code workflow],0)))</f>
        <v>43376</v>
      </c>
      <c r="M272" s="28">
        <f>WORKDAY(Tableau1[[#This Row],[Date prévisionnelle de réception SGMOE]],+INDEX(Tableau4[Délai de validation],MATCH(Tableau1[Code Workflow],Tableau4[Code workflow],0)))</f>
        <v>43381</v>
      </c>
      <c r="N272" s="28">
        <v>43376</v>
      </c>
      <c r="O272" s="29">
        <f t="shared" si="72"/>
        <v>1</v>
      </c>
      <c r="P272" s="34" t="s">
        <v>531</v>
      </c>
    </row>
    <row r="273" spans="2:16" s="36" customFormat="1" hidden="1" outlineLevel="1" x14ac:dyDescent="0.25">
      <c r="B273" s="41">
        <v>43371</v>
      </c>
      <c r="C273" s="49" t="s">
        <v>646</v>
      </c>
      <c r="D273" s="26" t="str">
        <f t="shared" si="73"/>
        <v>GCRET</v>
      </c>
      <c r="E273" s="26" t="str">
        <f t="shared" si="74"/>
        <v>C0 (DEMANDE D'</v>
      </c>
      <c r="F273" s="26" t="str">
        <f t="shared" si="75"/>
        <v>C0</v>
      </c>
      <c r="G273" s="31" t="s">
        <v>1</v>
      </c>
      <c r="H273" s="33"/>
      <c r="I273" s="38" t="s">
        <v>642</v>
      </c>
      <c r="J273" s="26" t="s">
        <v>468</v>
      </c>
      <c r="K273" s="91" t="s">
        <v>1265</v>
      </c>
      <c r="L273" s="28">
        <f>WORKDAY(Tableau1[[#This Row],[Date de début]],+INDEX(Tableau4[Délai maximum avant étape SGMOE],MATCH(Tableau1[Code Workflow],Tableau4[Code workflow],0)))</f>
        <v>43376</v>
      </c>
      <c r="M273" s="28">
        <f>WORKDAY(Tableau1[[#This Row],[Date prévisionnelle de réception SGMOE]],+INDEX(Tableau4[Délai de validation],MATCH(Tableau1[Code Workflow],Tableau4[Code workflow],0)))</f>
        <v>43381</v>
      </c>
      <c r="N273" s="28">
        <v>43376</v>
      </c>
      <c r="O273" s="29">
        <f t="shared" si="72"/>
        <v>1</v>
      </c>
      <c r="P273" s="34" t="s">
        <v>531</v>
      </c>
    </row>
    <row r="274" spans="2:16" s="36" customFormat="1" hidden="1" outlineLevel="1" x14ac:dyDescent="0.25">
      <c r="B274" s="41">
        <v>43371</v>
      </c>
      <c r="C274" s="49" t="s">
        <v>647</v>
      </c>
      <c r="D274" s="26" t="str">
        <f t="shared" si="73"/>
        <v>GCRET</v>
      </c>
      <c r="E274" s="26" t="str">
        <f t="shared" si="74"/>
        <v>C0 (DEMANDE D'</v>
      </c>
      <c r="F274" s="26" t="str">
        <f t="shared" si="75"/>
        <v>C0</v>
      </c>
      <c r="G274" s="31" t="s">
        <v>1</v>
      </c>
      <c r="H274" s="33"/>
      <c r="I274" s="38" t="s">
        <v>644</v>
      </c>
      <c r="J274" s="26" t="s">
        <v>453</v>
      </c>
      <c r="K274" s="91" t="s">
        <v>1265</v>
      </c>
      <c r="L274" s="28">
        <f>WORKDAY(Tableau1[[#This Row],[Date de début]],+INDEX(Tableau4[Délai maximum avant étape SGMOE],MATCH(Tableau1[Code Workflow],Tableau4[Code workflow],0)))</f>
        <v>43377</v>
      </c>
      <c r="M274" s="28">
        <f>WORKDAY(Tableau1[[#This Row],[Date prévisionnelle de réception SGMOE]],+INDEX(Tableau4[Délai de validation],MATCH(Tableau1[Code Workflow],Tableau4[Code workflow],0)))</f>
        <v>43384</v>
      </c>
      <c r="N274" s="28">
        <v>43377</v>
      </c>
      <c r="O274" s="29">
        <f t="shared" si="72"/>
        <v>1</v>
      </c>
      <c r="P274" s="34" t="s">
        <v>531</v>
      </c>
    </row>
    <row r="275" spans="2:16" s="36" customFormat="1" hidden="1" outlineLevel="1" x14ac:dyDescent="0.25">
      <c r="B275" s="41">
        <v>43371</v>
      </c>
      <c r="C275" s="49" t="s">
        <v>648</v>
      </c>
      <c r="D275" s="26" t="str">
        <f t="shared" si="73"/>
        <v>GCRET</v>
      </c>
      <c r="E275" s="26" t="str">
        <f t="shared" si="74"/>
        <v>C0 (DEMANDE D'</v>
      </c>
      <c r="F275" s="26" t="str">
        <f t="shared" si="75"/>
        <v>C0</v>
      </c>
      <c r="G275" s="31" t="s">
        <v>1</v>
      </c>
      <c r="H275" s="33"/>
      <c r="I275" s="38" t="s">
        <v>643</v>
      </c>
      <c r="J275" s="26" t="s">
        <v>468</v>
      </c>
      <c r="K275" s="91" t="s">
        <v>1265</v>
      </c>
      <c r="L275" s="28">
        <f>WORKDAY(Tableau1[[#This Row],[Date de début]],+INDEX(Tableau4[Délai maximum avant étape SGMOE],MATCH(Tableau1[Code Workflow],Tableau4[Code workflow],0)))</f>
        <v>43376</v>
      </c>
      <c r="M275" s="28">
        <f>WORKDAY(Tableau1[[#This Row],[Date prévisionnelle de réception SGMOE]],+INDEX(Tableau4[Délai de validation],MATCH(Tableau1[Code Workflow],Tableau4[Code workflow],0)))</f>
        <v>43381</v>
      </c>
      <c r="N275" s="28">
        <v>43376</v>
      </c>
      <c r="O275" s="29">
        <f t="shared" si="72"/>
        <v>1</v>
      </c>
      <c r="P275" s="34" t="s">
        <v>531</v>
      </c>
    </row>
    <row r="276" spans="2:16" s="36" customFormat="1" hidden="1" outlineLevel="1" x14ac:dyDescent="0.25">
      <c r="B276" s="41">
        <v>43371</v>
      </c>
      <c r="C276" s="49" t="s">
        <v>649</v>
      </c>
      <c r="D276" s="26" t="str">
        <f t="shared" si="73"/>
        <v>GCRET</v>
      </c>
      <c r="E276" s="26" t="str">
        <f t="shared" si="74"/>
        <v>C0 (DEMANDE D'</v>
      </c>
      <c r="F276" s="26" t="str">
        <f t="shared" si="75"/>
        <v>C0</v>
      </c>
      <c r="G276" s="31" t="s">
        <v>1</v>
      </c>
      <c r="H276" s="33"/>
      <c r="I276" s="38" t="s">
        <v>645</v>
      </c>
      <c r="J276" s="26" t="s">
        <v>453</v>
      </c>
      <c r="K276" s="91" t="s">
        <v>1265</v>
      </c>
      <c r="L276" s="28">
        <f>WORKDAY(Tableau1[[#This Row],[Date de début]],+INDEX(Tableau4[Délai maximum avant étape SGMOE],MATCH(Tableau1[Code Workflow],Tableau4[Code workflow],0)))</f>
        <v>43377</v>
      </c>
      <c r="M276" s="28">
        <f>WORKDAY(Tableau1[[#This Row],[Date prévisionnelle de réception SGMOE]],+INDEX(Tableau4[Délai de validation],MATCH(Tableau1[Code Workflow],Tableau4[Code workflow],0)))</f>
        <v>43384</v>
      </c>
      <c r="N276" s="28">
        <v>43377</v>
      </c>
      <c r="O276" s="29">
        <f t="shared" si="72"/>
        <v>1</v>
      </c>
      <c r="P276" s="34" t="s">
        <v>531</v>
      </c>
    </row>
    <row r="277" spans="2:16" s="36" customFormat="1" hidden="1" outlineLevel="1" x14ac:dyDescent="0.25">
      <c r="B277" s="41">
        <v>43371</v>
      </c>
      <c r="C277" s="49" t="s">
        <v>655</v>
      </c>
      <c r="D277" s="26" t="str">
        <f t="shared" si="73"/>
        <v>GCRET</v>
      </c>
      <c r="E277" s="26" t="str">
        <f t="shared" si="74"/>
        <v>C0 (DEMANDE D'</v>
      </c>
      <c r="F277" s="26" t="str">
        <f t="shared" si="75"/>
        <v>C0</v>
      </c>
      <c r="G277" s="31" t="s">
        <v>1</v>
      </c>
      <c r="H277" s="33"/>
      <c r="I277" s="26" t="s">
        <v>650</v>
      </c>
      <c r="J277" s="26" t="s">
        <v>453</v>
      </c>
      <c r="K277" s="91" t="s">
        <v>1265</v>
      </c>
      <c r="L277" s="28">
        <f>WORKDAY(Tableau1[[#This Row],[Date de début]],+INDEX(Tableau4[Délai maximum avant étape SGMOE],MATCH(Tableau1[Code Workflow],Tableau4[Code workflow],0)))</f>
        <v>43377</v>
      </c>
      <c r="M277" s="28">
        <f>WORKDAY(Tableau1[[#This Row],[Date prévisionnelle de réception SGMOE]],+INDEX(Tableau4[Délai de validation],MATCH(Tableau1[Code Workflow],Tableau4[Code workflow],0)))</f>
        <v>43384</v>
      </c>
      <c r="N277" s="28">
        <v>43377</v>
      </c>
      <c r="O277" s="29">
        <f t="shared" si="72"/>
        <v>1</v>
      </c>
      <c r="P277" s="34" t="s">
        <v>531</v>
      </c>
    </row>
    <row r="278" spans="2:16" s="36" customFormat="1" hidden="1" outlineLevel="1" x14ac:dyDescent="0.25">
      <c r="B278" s="41">
        <v>43371</v>
      </c>
      <c r="C278" s="49" t="s">
        <v>656</v>
      </c>
      <c r="D278" s="26" t="str">
        <f t="shared" si="73"/>
        <v>GCRET</v>
      </c>
      <c r="E278" s="26" t="str">
        <f t="shared" si="74"/>
        <v>C0 (DEMANDE D'</v>
      </c>
      <c r="F278" s="26" t="str">
        <f t="shared" si="75"/>
        <v>C0</v>
      </c>
      <c r="G278" s="31" t="s">
        <v>1</v>
      </c>
      <c r="H278" s="33"/>
      <c r="I278" s="26" t="s">
        <v>651</v>
      </c>
      <c r="J278" s="26" t="s">
        <v>468</v>
      </c>
      <c r="K278" s="91" t="s">
        <v>1265</v>
      </c>
      <c r="L278" s="28">
        <f>WORKDAY(Tableau1[[#This Row],[Date de début]],+INDEX(Tableau4[Délai maximum avant étape SGMOE],MATCH(Tableau1[Code Workflow],Tableau4[Code workflow],0)))</f>
        <v>43376</v>
      </c>
      <c r="M278" s="28">
        <f>WORKDAY(Tableau1[[#This Row],[Date prévisionnelle de réception SGMOE]],+INDEX(Tableau4[Délai de validation],MATCH(Tableau1[Code Workflow],Tableau4[Code workflow],0)))</f>
        <v>43381</v>
      </c>
      <c r="N278" s="28">
        <v>43376</v>
      </c>
      <c r="O278" s="29">
        <f t="shared" si="72"/>
        <v>1</v>
      </c>
      <c r="P278" s="34" t="s">
        <v>531</v>
      </c>
    </row>
    <row r="279" spans="2:16" s="36" customFormat="1" hidden="1" outlineLevel="1" x14ac:dyDescent="0.25">
      <c r="B279" s="41">
        <v>43371</v>
      </c>
      <c r="C279" s="49" t="s">
        <v>657</v>
      </c>
      <c r="D279" s="26" t="str">
        <f t="shared" ref="D279:D286" si="76">LEFT(C279,5)</f>
        <v>GCRET</v>
      </c>
      <c r="E279" s="26" t="str">
        <f t="shared" ref="E279:E286" si="77">MID(C279,13,14)</f>
        <v>C0 (DEMANDE D'</v>
      </c>
      <c r="F279" s="26" t="str">
        <f t="shared" ref="F279:F286" si="78">LEFT(E279,2)</f>
        <v>C0</v>
      </c>
      <c r="G279" s="31" t="s">
        <v>1</v>
      </c>
      <c r="H279" s="33"/>
      <c r="I279" s="26" t="s">
        <v>652</v>
      </c>
      <c r="J279" s="26" t="s">
        <v>468</v>
      </c>
      <c r="K279" s="91" t="s">
        <v>1265</v>
      </c>
      <c r="L279" s="28">
        <f>WORKDAY(Tableau1[[#This Row],[Date de début]],+INDEX(Tableau4[Délai maximum avant étape SGMOE],MATCH(Tableau1[Code Workflow],Tableau4[Code workflow],0)))</f>
        <v>43376</v>
      </c>
      <c r="M279" s="28">
        <f>WORKDAY(Tableau1[[#This Row],[Date prévisionnelle de réception SGMOE]],+INDEX(Tableau4[Délai de validation],MATCH(Tableau1[Code Workflow],Tableau4[Code workflow],0)))</f>
        <v>43381</v>
      </c>
      <c r="N279" s="28">
        <v>43376</v>
      </c>
      <c r="O279" s="29">
        <f t="shared" ref="O279:O281" si="79">IF(P279="",0,IF(P279="ok",1,0))</f>
        <v>1</v>
      </c>
      <c r="P279" s="34" t="s">
        <v>531</v>
      </c>
    </row>
    <row r="280" spans="2:16" s="36" customFormat="1" hidden="1" outlineLevel="1" x14ac:dyDescent="0.25">
      <c r="B280" s="41">
        <v>43371</v>
      </c>
      <c r="C280" s="49" t="s">
        <v>658</v>
      </c>
      <c r="D280" s="26" t="str">
        <f t="shared" si="76"/>
        <v>GCRET</v>
      </c>
      <c r="E280" s="26" t="str">
        <f t="shared" si="77"/>
        <v>A0 (Demande d'</v>
      </c>
      <c r="F280" s="26" t="str">
        <f t="shared" si="78"/>
        <v>A0</v>
      </c>
      <c r="G280" s="31" t="s">
        <v>1</v>
      </c>
      <c r="H280" s="33"/>
      <c r="I280" s="26" t="s">
        <v>653</v>
      </c>
      <c r="J280" s="26" t="s">
        <v>453</v>
      </c>
      <c r="K280" s="91" t="s">
        <v>1265</v>
      </c>
      <c r="L280" s="28">
        <f>WORKDAY(Tableau1[[#This Row],[Date de début]],+INDEX(Tableau4[Délai maximum avant étape SGMOE],MATCH(Tableau1[Code Workflow],Tableau4[Code workflow],0)))</f>
        <v>43377</v>
      </c>
      <c r="M280" s="28">
        <f>WORKDAY(Tableau1[[#This Row],[Date prévisionnelle de réception SGMOE]],+INDEX(Tableau4[Délai de validation],MATCH(Tableau1[Code Workflow],Tableau4[Code workflow],0)))</f>
        <v>43384</v>
      </c>
      <c r="N280" s="28">
        <v>43377</v>
      </c>
      <c r="O280" s="29">
        <f t="shared" si="79"/>
        <v>1</v>
      </c>
      <c r="P280" s="34" t="s">
        <v>531</v>
      </c>
    </row>
    <row r="281" spans="2:16" s="36" customFormat="1" hidden="1" outlineLevel="1" x14ac:dyDescent="0.25">
      <c r="B281" s="41">
        <v>43371</v>
      </c>
      <c r="C281" s="49" t="s">
        <v>659</v>
      </c>
      <c r="D281" s="26" t="str">
        <f t="shared" si="76"/>
        <v>GCRET</v>
      </c>
      <c r="E281" s="26" t="str">
        <f t="shared" si="77"/>
        <v>A0 (DEMANDE D'</v>
      </c>
      <c r="F281" s="26" t="str">
        <f t="shared" si="78"/>
        <v>A0</v>
      </c>
      <c r="G281" s="31" t="s">
        <v>1</v>
      </c>
      <c r="H281" s="33"/>
      <c r="I281" s="26" t="s">
        <v>654</v>
      </c>
      <c r="J281" s="26" t="s">
        <v>453</v>
      </c>
      <c r="K281" s="91" t="s">
        <v>1265</v>
      </c>
      <c r="L281" s="28">
        <f>WORKDAY(Tableau1[[#This Row],[Date de début]],+INDEX(Tableau4[Délai maximum avant étape SGMOE],MATCH(Tableau1[Code Workflow],Tableau4[Code workflow],0)))</f>
        <v>43377</v>
      </c>
      <c r="M281" s="28">
        <f>WORKDAY(Tableau1[[#This Row],[Date prévisionnelle de réception SGMOE]],+INDEX(Tableau4[Délai de validation],MATCH(Tableau1[Code Workflow],Tableau4[Code workflow],0)))</f>
        <v>43384</v>
      </c>
      <c r="N281" s="28">
        <v>43377</v>
      </c>
      <c r="O281" s="29">
        <f t="shared" si="79"/>
        <v>1</v>
      </c>
      <c r="P281" s="34" t="s">
        <v>531</v>
      </c>
    </row>
    <row r="282" spans="2:16" s="36" customFormat="1" hidden="1" outlineLevel="1" x14ac:dyDescent="0.25">
      <c r="B282" s="41">
        <v>43375</v>
      </c>
      <c r="C282" s="49" t="s">
        <v>680</v>
      </c>
      <c r="D282" s="38" t="str">
        <f t="shared" si="76"/>
        <v>GISEN</v>
      </c>
      <c r="E282" s="38" t="str">
        <f t="shared" si="77"/>
        <v xml:space="preserve">B0 (PIF 00224 </v>
      </c>
      <c r="F282" s="38" t="str">
        <f t="shared" si="78"/>
        <v>B0</v>
      </c>
      <c r="G282" s="31" t="s">
        <v>13</v>
      </c>
      <c r="H282" s="39"/>
      <c r="I282" s="38" t="s">
        <v>681</v>
      </c>
      <c r="J282" s="26" t="s">
        <v>453</v>
      </c>
      <c r="K282" s="91" t="s">
        <v>1265</v>
      </c>
      <c r="L282" s="41">
        <f>WORKDAY(Tableau1[[#This Row],[Date de début]],+INDEX(Tableau4[Délai maximum avant étape SGMOE],MATCH(Tableau1[Code Workflow],Tableau4[Code workflow],0)))</f>
        <v>43381</v>
      </c>
      <c r="M282" s="41">
        <f>WORKDAY(Tableau1[[#This Row],[Date prévisionnelle de réception SGMOE]],+INDEX(Tableau4[Délai de validation],MATCH(Tableau1[Code Workflow],Tableau4[Code workflow],0)))</f>
        <v>43388</v>
      </c>
      <c r="N282" s="41">
        <v>43375</v>
      </c>
      <c r="O282" s="40">
        <f t="shared" ref="O282:O303" si="80">IF(P282="",0,IF(P282="ok",1,0))</f>
        <v>1</v>
      </c>
      <c r="P282" s="34" t="s">
        <v>531</v>
      </c>
    </row>
    <row r="283" spans="2:16" s="36" customFormat="1" hidden="1" outlineLevel="1" x14ac:dyDescent="0.25">
      <c r="B283" s="41">
        <v>43375</v>
      </c>
      <c r="C283" s="49" t="s">
        <v>682</v>
      </c>
      <c r="D283" s="38" t="str">
        <f t="shared" si="76"/>
        <v>GIWSP</v>
      </c>
      <c r="E283" s="38" t="str">
        <f t="shared" si="77"/>
        <v xml:space="preserve">A0 (OHA 01688 </v>
      </c>
      <c r="F283" s="38" t="str">
        <f t="shared" si="78"/>
        <v>A0</v>
      </c>
      <c r="G283" s="31" t="s">
        <v>10</v>
      </c>
      <c r="H283" s="39"/>
      <c r="I283" s="38" t="s">
        <v>683</v>
      </c>
      <c r="J283" s="38" t="s">
        <v>402</v>
      </c>
      <c r="K283" s="91" t="s">
        <v>1271</v>
      </c>
      <c r="L283" s="41">
        <f>WORKDAY(Tableau1[[#This Row],[Date de début]],+INDEX(Tableau4[Délai maximum avant étape SGMOE],MATCH(Tableau1[Code Workflow],Tableau4[Code workflow],0)))</f>
        <v>43376</v>
      </c>
      <c r="M283" s="41">
        <f>WORKDAY(Tableau1[[#This Row],[Date prévisionnelle de réception SGMOE]],+INDEX(Tableau4[Délai de validation],MATCH(Tableau1[Code Workflow],Tableau4[Code workflow],0)))</f>
        <v>43388</v>
      </c>
      <c r="N283" s="41">
        <v>43375</v>
      </c>
      <c r="O283" s="40">
        <f t="shared" si="80"/>
        <v>1</v>
      </c>
      <c r="P283" s="34" t="s">
        <v>531</v>
      </c>
    </row>
    <row r="284" spans="2:16" s="36" customFormat="1" hidden="1" outlineLevel="1" x14ac:dyDescent="0.25">
      <c r="B284" s="41">
        <v>43375</v>
      </c>
      <c r="C284" s="49" t="s">
        <v>684</v>
      </c>
      <c r="D284" s="38" t="str">
        <f t="shared" si="76"/>
        <v>GISET</v>
      </c>
      <c r="E284" s="38" t="str">
        <f t="shared" si="77"/>
        <v>A0 (PLANCHE 06</v>
      </c>
      <c r="F284" s="38" t="str">
        <f t="shared" si="78"/>
        <v>A0</v>
      </c>
      <c r="G284" s="31" t="s">
        <v>35</v>
      </c>
      <c r="H284" s="39"/>
      <c r="I284" s="38" t="s">
        <v>690</v>
      </c>
      <c r="J284" s="38" t="s">
        <v>435</v>
      </c>
      <c r="K284" s="91" t="s">
        <v>1266</v>
      </c>
      <c r="L284" s="41">
        <f>WORKDAY(Tableau1[[#This Row],[Date de début]],+INDEX(Tableau4[Délai maximum avant étape SGMOE],MATCH(Tableau1[Code Workflow],Tableau4[Code workflow],0)))</f>
        <v>43376</v>
      </c>
      <c r="M284" s="41">
        <f>WORKDAY(Tableau1[[#This Row],[Date prévisionnelle de réception SGMOE]],+INDEX(Tableau4[Délai de validation],MATCH(Tableau1[Code Workflow],Tableau4[Code workflow],0)))</f>
        <v>43388</v>
      </c>
      <c r="N284" s="41">
        <v>43375</v>
      </c>
      <c r="O284" s="40">
        <f t="shared" si="80"/>
        <v>1</v>
      </c>
      <c r="P284" s="34" t="s">
        <v>531</v>
      </c>
    </row>
    <row r="285" spans="2:16" s="36" customFormat="1" hidden="1" outlineLevel="1" x14ac:dyDescent="0.25">
      <c r="B285" s="41">
        <v>43375</v>
      </c>
      <c r="C285" s="49" t="s">
        <v>685</v>
      </c>
      <c r="D285" s="38" t="str">
        <f t="shared" si="76"/>
        <v>GISET</v>
      </c>
      <c r="E285" s="38" t="str">
        <f t="shared" si="77"/>
        <v>A0 (PLANCHE 06</v>
      </c>
      <c r="F285" s="38" t="str">
        <f t="shared" si="78"/>
        <v>A0</v>
      </c>
      <c r="G285" s="31" t="s">
        <v>37</v>
      </c>
      <c r="H285" s="39"/>
      <c r="I285" s="38" t="s">
        <v>690</v>
      </c>
      <c r="J285" s="38" t="s">
        <v>435</v>
      </c>
      <c r="K285" s="91" t="s">
        <v>1266</v>
      </c>
      <c r="L285" s="41">
        <f>WORKDAY(Tableau1[[#This Row],[Date de début]],+INDEX(Tableau4[Délai maximum avant étape SGMOE],MATCH(Tableau1[Code Workflow],Tableau4[Code workflow],0)))</f>
        <v>43376</v>
      </c>
      <c r="M285" s="41">
        <f>WORKDAY(Tableau1[[#This Row],[Date prévisionnelle de réception SGMOE]],+INDEX(Tableau4[Délai de validation],MATCH(Tableau1[Code Workflow],Tableau4[Code workflow],0)))</f>
        <v>43388</v>
      </c>
      <c r="N285" s="41">
        <v>43375</v>
      </c>
      <c r="O285" s="40">
        <f t="shared" si="80"/>
        <v>1</v>
      </c>
      <c r="P285" s="34" t="s">
        <v>531</v>
      </c>
    </row>
    <row r="286" spans="2:16" s="36" customFormat="1" hidden="1" outlineLevel="1" x14ac:dyDescent="0.25">
      <c r="B286" s="41">
        <v>43375</v>
      </c>
      <c r="C286" s="49" t="s">
        <v>686</v>
      </c>
      <c r="D286" s="38" t="str">
        <f t="shared" si="76"/>
        <v>GISET</v>
      </c>
      <c r="E286" s="38" t="str">
        <f t="shared" si="77"/>
        <v>A0 (PLANCHE 06</v>
      </c>
      <c r="F286" s="38" t="str">
        <f t="shared" si="78"/>
        <v>A0</v>
      </c>
      <c r="G286" s="31" t="s">
        <v>39</v>
      </c>
      <c r="H286" s="39"/>
      <c r="I286" s="38" t="s">
        <v>690</v>
      </c>
      <c r="J286" s="38" t="s">
        <v>435</v>
      </c>
      <c r="K286" s="91" t="s">
        <v>1266</v>
      </c>
      <c r="L286" s="41">
        <f>WORKDAY(Tableau1[[#This Row],[Date de début]],+INDEX(Tableau4[Délai maximum avant étape SGMOE],MATCH(Tableau1[Code Workflow],Tableau4[Code workflow],0)))</f>
        <v>43376</v>
      </c>
      <c r="M286" s="41">
        <f>WORKDAY(Tableau1[[#This Row],[Date prévisionnelle de réception SGMOE]],+INDEX(Tableau4[Délai de validation],MATCH(Tableau1[Code Workflow],Tableau4[Code workflow],0)))</f>
        <v>43388</v>
      </c>
      <c r="N286" s="41">
        <v>43375</v>
      </c>
      <c r="O286" s="40">
        <f t="shared" si="80"/>
        <v>1</v>
      </c>
      <c r="P286" s="34" t="s">
        <v>531</v>
      </c>
    </row>
    <row r="287" spans="2:16" s="36" customFormat="1" hidden="1" outlineLevel="1" x14ac:dyDescent="0.25">
      <c r="B287" s="41">
        <v>43375</v>
      </c>
      <c r="C287" s="49" t="s">
        <v>687</v>
      </c>
      <c r="D287" s="38" t="str">
        <f t="shared" ref="D287:D303" si="81">LEFT(C287,5)</f>
        <v>GISET</v>
      </c>
      <c r="E287" s="38" t="str">
        <f t="shared" ref="E287:E303" si="82">MID(C287,13,14)</f>
        <v>A0 (PLANCHE 06</v>
      </c>
      <c r="F287" s="38" t="str">
        <f t="shared" ref="F287:F303" si="83">LEFT(E287,2)</f>
        <v>A0</v>
      </c>
      <c r="G287" s="31" t="s">
        <v>39</v>
      </c>
      <c r="H287" s="39"/>
      <c r="I287" s="38" t="s">
        <v>690</v>
      </c>
      <c r="J287" s="38" t="s">
        <v>435</v>
      </c>
      <c r="K287" s="91" t="s">
        <v>1266</v>
      </c>
      <c r="L287" s="41">
        <f>WORKDAY(Tableau1[[#This Row],[Date de début]],+INDEX(Tableau4[Délai maximum avant étape SGMOE],MATCH(Tableau1[Code Workflow],Tableau4[Code workflow],0)))</f>
        <v>43376</v>
      </c>
      <c r="M287" s="41">
        <f>WORKDAY(Tableau1[[#This Row],[Date prévisionnelle de réception SGMOE]],+INDEX(Tableau4[Délai de validation],MATCH(Tableau1[Code Workflow],Tableau4[Code workflow],0)))</f>
        <v>43388</v>
      </c>
      <c r="N287" s="41">
        <v>43375</v>
      </c>
      <c r="O287" s="40">
        <f t="shared" si="80"/>
        <v>1</v>
      </c>
      <c r="P287" s="34" t="s">
        <v>531</v>
      </c>
    </row>
    <row r="288" spans="2:16" s="36" customFormat="1" hidden="1" outlineLevel="1" x14ac:dyDescent="0.25">
      <c r="B288" s="41">
        <v>43375</v>
      </c>
      <c r="C288" s="49" t="s">
        <v>688</v>
      </c>
      <c r="D288" s="38" t="str">
        <f t="shared" si="81"/>
        <v>GISET</v>
      </c>
      <c r="E288" s="38" t="str">
        <f t="shared" si="82"/>
        <v>A0 (PLANCHE 06</v>
      </c>
      <c r="F288" s="38" t="str">
        <f t="shared" si="83"/>
        <v>A0</v>
      </c>
      <c r="G288" s="31" t="s">
        <v>42</v>
      </c>
      <c r="H288" s="39"/>
      <c r="I288" s="38" t="s">
        <v>690</v>
      </c>
      <c r="J288" s="38" t="s">
        <v>435</v>
      </c>
      <c r="K288" s="91" t="s">
        <v>1266</v>
      </c>
      <c r="L288" s="41">
        <f>WORKDAY(Tableau1[[#This Row],[Date de début]],+INDEX(Tableau4[Délai maximum avant étape SGMOE],MATCH(Tableau1[Code Workflow],Tableau4[Code workflow],0)))</f>
        <v>43376</v>
      </c>
      <c r="M288" s="41">
        <f>WORKDAY(Tableau1[[#This Row],[Date prévisionnelle de réception SGMOE]],+INDEX(Tableau4[Délai de validation],MATCH(Tableau1[Code Workflow],Tableau4[Code workflow],0)))</f>
        <v>43388</v>
      </c>
      <c r="N288" s="41">
        <v>43375</v>
      </c>
      <c r="O288" s="40">
        <f t="shared" si="80"/>
        <v>1</v>
      </c>
      <c r="P288" s="34" t="s">
        <v>531</v>
      </c>
    </row>
    <row r="289" spans="2:16" s="36" customFormat="1" hidden="1" outlineLevel="1" x14ac:dyDescent="0.25">
      <c r="B289" s="41">
        <v>43375</v>
      </c>
      <c r="C289" s="49" t="s">
        <v>689</v>
      </c>
      <c r="D289" s="38" t="str">
        <f t="shared" si="81"/>
        <v>GISET</v>
      </c>
      <c r="E289" s="38" t="str">
        <f t="shared" si="82"/>
        <v>A0 (PLANCHE 06</v>
      </c>
      <c r="F289" s="38" t="str">
        <f t="shared" si="83"/>
        <v>A0</v>
      </c>
      <c r="G289" s="31" t="s">
        <v>42</v>
      </c>
      <c r="H289" s="39"/>
      <c r="I289" s="38" t="s">
        <v>690</v>
      </c>
      <c r="J289" s="38" t="s">
        <v>435</v>
      </c>
      <c r="K289" s="91" t="s">
        <v>1266</v>
      </c>
      <c r="L289" s="41">
        <f>WORKDAY(Tableau1[[#This Row],[Date de début]],+INDEX(Tableau4[Délai maximum avant étape SGMOE],MATCH(Tableau1[Code Workflow],Tableau4[Code workflow],0)))</f>
        <v>43376</v>
      </c>
      <c r="M289" s="41">
        <f>WORKDAY(Tableau1[[#This Row],[Date prévisionnelle de réception SGMOE]],+INDEX(Tableau4[Délai de validation],MATCH(Tableau1[Code Workflow],Tableau4[Code workflow],0)))</f>
        <v>43388</v>
      </c>
      <c r="N289" s="41">
        <v>43375</v>
      </c>
      <c r="O289" s="40">
        <f t="shared" si="80"/>
        <v>1</v>
      </c>
      <c r="P289" s="34" t="s">
        <v>531</v>
      </c>
    </row>
    <row r="290" spans="2:16" s="36" customFormat="1" hidden="1" outlineLevel="1" x14ac:dyDescent="0.25">
      <c r="B290" s="41">
        <v>43375</v>
      </c>
      <c r="C290" s="49" t="s">
        <v>691</v>
      </c>
      <c r="D290" s="38" t="str">
        <f t="shared" si="81"/>
        <v>GISET</v>
      </c>
      <c r="E290" s="38" t="str">
        <f t="shared" si="82"/>
        <v>A0 (PLANCHE 15</v>
      </c>
      <c r="F290" s="38" t="str">
        <f t="shared" si="83"/>
        <v>A0</v>
      </c>
      <c r="G290" s="31" t="s">
        <v>35</v>
      </c>
      <c r="H290" s="39"/>
      <c r="I290" s="38" t="s">
        <v>698</v>
      </c>
      <c r="J290" s="38" t="s">
        <v>440</v>
      </c>
      <c r="K290" s="91" t="s">
        <v>1273</v>
      </c>
      <c r="L290" s="41">
        <f>WORKDAY(Tableau1[[#This Row],[Date de début]],+INDEX(Tableau4[Délai maximum avant étape SGMOE],MATCH(Tableau1[Code Workflow],Tableau4[Code workflow],0)))</f>
        <v>43376</v>
      </c>
      <c r="M290" s="41">
        <f>WORKDAY(Tableau1[[#This Row],[Date prévisionnelle de réception SGMOE]],+INDEX(Tableau4[Délai de validation],MATCH(Tableau1[Code Workflow],Tableau4[Code workflow],0)))</f>
        <v>43388</v>
      </c>
      <c r="N290" s="41">
        <v>43375</v>
      </c>
      <c r="O290" s="40">
        <f t="shared" si="80"/>
        <v>1</v>
      </c>
      <c r="P290" s="34" t="s">
        <v>531</v>
      </c>
    </row>
    <row r="291" spans="2:16" s="36" customFormat="1" hidden="1" outlineLevel="1" x14ac:dyDescent="0.25">
      <c r="B291" s="41">
        <v>43375</v>
      </c>
      <c r="C291" s="49" t="s">
        <v>692</v>
      </c>
      <c r="D291" s="38" t="str">
        <f t="shared" si="81"/>
        <v>GISET</v>
      </c>
      <c r="E291" s="38" t="str">
        <f t="shared" si="82"/>
        <v>A0 (PLANCHE 15</v>
      </c>
      <c r="F291" s="38" t="str">
        <f t="shared" si="83"/>
        <v>A0</v>
      </c>
      <c r="G291" s="31" t="s">
        <v>37</v>
      </c>
      <c r="H291" s="39"/>
      <c r="I291" s="38" t="s">
        <v>698</v>
      </c>
      <c r="J291" s="38" t="s">
        <v>440</v>
      </c>
      <c r="K291" s="91" t="s">
        <v>1273</v>
      </c>
      <c r="L291" s="41">
        <f>WORKDAY(Tableau1[[#This Row],[Date de début]],+INDEX(Tableau4[Délai maximum avant étape SGMOE],MATCH(Tableau1[Code Workflow],Tableau4[Code workflow],0)))</f>
        <v>43376</v>
      </c>
      <c r="M291" s="41">
        <f>WORKDAY(Tableau1[[#This Row],[Date prévisionnelle de réception SGMOE]],+INDEX(Tableau4[Délai de validation],MATCH(Tableau1[Code Workflow],Tableau4[Code workflow],0)))</f>
        <v>43388</v>
      </c>
      <c r="N291" s="41">
        <v>43375</v>
      </c>
      <c r="O291" s="40">
        <f t="shared" si="80"/>
        <v>1</v>
      </c>
      <c r="P291" s="34" t="s">
        <v>531</v>
      </c>
    </row>
    <row r="292" spans="2:16" s="36" customFormat="1" hidden="1" outlineLevel="1" x14ac:dyDescent="0.25">
      <c r="B292" s="41">
        <v>43375</v>
      </c>
      <c r="C292" s="49" t="s">
        <v>693</v>
      </c>
      <c r="D292" s="38" t="str">
        <f t="shared" si="81"/>
        <v>GISET</v>
      </c>
      <c r="E292" s="38" t="str">
        <f t="shared" si="82"/>
        <v>A0 (PLANCHE 15</v>
      </c>
      <c r="F292" s="38" t="str">
        <f t="shared" si="83"/>
        <v>A0</v>
      </c>
      <c r="G292" s="31" t="s">
        <v>39</v>
      </c>
      <c r="H292" s="39"/>
      <c r="I292" s="38" t="s">
        <v>698</v>
      </c>
      <c r="J292" s="38" t="s">
        <v>440</v>
      </c>
      <c r="K292" s="91" t="s">
        <v>1273</v>
      </c>
      <c r="L292" s="41">
        <f>WORKDAY(Tableau1[[#This Row],[Date de début]],+INDEX(Tableau4[Délai maximum avant étape SGMOE],MATCH(Tableau1[Code Workflow],Tableau4[Code workflow],0)))</f>
        <v>43376</v>
      </c>
      <c r="M292" s="41">
        <f>WORKDAY(Tableau1[[#This Row],[Date prévisionnelle de réception SGMOE]],+INDEX(Tableau4[Délai de validation],MATCH(Tableau1[Code Workflow],Tableau4[Code workflow],0)))</f>
        <v>43388</v>
      </c>
      <c r="N292" s="41">
        <v>43375</v>
      </c>
      <c r="O292" s="40">
        <f t="shared" si="80"/>
        <v>1</v>
      </c>
      <c r="P292" s="34" t="s">
        <v>531</v>
      </c>
    </row>
    <row r="293" spans="2:16" s="36" customFormat="1" hidden="1" outlineLevel="1" x14ac:dyDescent="0.25">
      <c r="B293" s="41">
        <v>43375</v>
      </c>
      <c r="C293" s="49" t="s">
        <v>694</v>
      </c>
      <c r="D293" s="38" t="str">
        <f t="shared" si="81"/>
        <v>GISET</v>
      </c>
      <c r="E293" s="38" t="str">
        <f t="shared" si="82"/>
        <v>A0 (PLANCHE 15</v>
      </c>
      <c r="F293" s="38" t="str">
        <f t="shared" si="83"/>
        <v>A0</v>
      </c>
      <c r="G293" s="31" t="s">
        <v>16</v>
      </c>
      <c r="H293" s="39"/>
      <c r="I293" s="38" t="s">
        <v>698</v>
      </c>
      <c r="J293" s="38" t="s">
        <v>440</v>
      </c>
      <c r="K293" s="91" t="s">
        <v>1273</v>
      </c>
      <c r="L293" s="41">
        <f>WORKDAY(Tableau1[[#This Row],[Date de début]],+INDEX(Tableau4[Délai maximum avant étape SGMOE],MATCH(Tableau1[Code Workflow],Tableau4[Code workflow],0)))</f>
        <v>43376</v>
      </c>
      <c r="M293" s="41">
        <f>WORKDAY(Tableau1[[#This Row],[Date prévisionnelle de réception SGMOE]],+INDEX(Tableau4[Délai de validation],MATCH(Tableau1[Code Workflow],Tableau4[Code workflow],0)))</f>
        <v>43388</v>
      </c>
      <c r="N293" s="41">
        <v>43375</v>
      </c>
      <c r="O293" s="40">
        <f t="shared" si="80"/>
        <v>1</v>
      </c>
      <c r="P293" s="34" t="s">
        <v>531</v>
      </c>
    </row>
    <row r="294" spans="2:16" s="36" customFormat="1" hidden="1" outlineLevel="1" x14ac:dyDescent="0.25">
      <c r="B294" s="41">
        <v>43375</v>
      </c>
      <c r="C294" s="49" t="s">
        <v>695</v>
      </c>
      <c r="D294" s="38" t="str">
        <f t="shared" si="81"/>
        <v>GISET</v>
      </c>
      <c r="E294" s="38" t="str">
        <f t="shared" si="82"/>
        <v>A0 (PLANCHE 15</v>
      </c>
      <c r="F294" s="38" t="str">
        <f t="shared" si="83"/>
        <v>A0</v>
      </c>
      <c r="G294" s="31" t="s">
        <v>39</v>
      </c>
      <c r="H294" s="39"/>
      <c r="I294" s="38" t="s">
        <v>698</v>
      </c>
      <c r="J294" s="38" t="s">
        <v>440</v>
      </c>
      <c r="K294" s="91" t="s">
        <v>1273</v>
      </c>
      <c r="L294" s="41">
        <f>WORKDAY(Tableau1[[#This Row],[Date de début]],+INDEX(Tableau4[Délai maximum avant étape SGMOE],MATCH(Tableau1[Code Workflow],Tableau4[Code workflow],0)))</f>
        <v>43376</v>
      </c>
      <c r="M294" s="41">
        <f>WORKDAY(Tableau1[[#This Row],[Date prévisionnelle de réception SGMOE]],+INDEX(Tableau4[Délai de validation],MATCH(Tableau1[Code Workflow],Tableau4[Code workflow],0)))</f>
        <v>43388</v>
      </c>
      <c r="N294" s="41">
        <v>43375</v>
      </c>
      <c r="O294" s="40">
        <f t="shared" si="80"/>
        <v>1</v>
      </c>
      <c r="P294" s="34" t="s">
        <v>531</v>
      </c>
    </row>
    <row r="295" spans="2:16" s="36" customFormat="1" hidden="1" outlineLevel="1" x14ac:dyDescent="0.25">
      <c r="B295" s="41">
        <v>43375</v>
      </c>
      <c r="C295" s="49" t="s">
        <v>696</v>
      </c>
      <c r="D295" s="38" t="str">
        <f t="shared" si="81"/>
        <v>GISET</v>
      </c>
      <c r="E295" s="38" t="str">
        <f t="shared" si="82"/>
        <v>A0 (PLANCHE 15</v>
      </c>
      <c r="F295" s="38" t="str">
        <f t="shared" si="83"/>
        <v>A0</v>
      </c>
      <c r="G295" s="31" t="s">
        <v>42</v>
      </c>
      <c r="H295" s="39"/>
      <c r="I295" s="38" t="s">
        <v>698</v>
      </c>
      <c r="J295" s="38" t="s">
        <v>440</v>
      </c>
      <c r="K295" s="91" t="s">
        <v>1273</v>
      </c>
      <c r="L295" s="41">
        <f>WORKDAY(Tableau1[[#This Row],[Date de début]],+INDEX(Tableau4[Délai maximum avant étape SGMOE],MATCH(Tableau1[Code Workflow],Tableau4[Code workflow],0)))</f>
        <v>43376</v>
      </c>
      <c r="M295" s="41">
        <f>WORKDAY(Tableau1[[#This Row],[Date prévisionnelle de réception SGMOE]],+INDEX(Tableau4[Délai de validation],MATCH(Tableau1[Code Workflow],Tableau4[Code workflow],0)))</f>
        <v>43388</v>
      </c>
      <c r="N295" s="41">
        <v>43375</v>
      </c>
      <c r="O295" s="40">
        <f t="shared" si="80"/>
        <v>1</v>
      </c>
      <c r="P295" s="34" t="s">
        <v>531</v>
      </c>
    </row>
    <row r="296" spans="2:16" s="36" customFormat="1" hidden="1" outlineLevel="1" x14ac:dyDescent="0.25">
      <c r="B296" s="41">
        <v>43375</v>
      </c>
      <c r="C296" s="49" t="s">
        <v>697</v>
      </c>
      <c r="D296" s="38" t="str">
        <f t="shared" si="81"/>
        <v>GISET</v>
      </c>
      <c r="E296" s="38" t="str">
        <f t="shared" si="82"/>
        <v>A0 (PLANCHE 15</v>
      </c>
      <c r="F296" s="38" t="str">
        <f t="shared" si="83"/>
        <v>A0</v>
      </c>
      <c r="G296" s="31" t="s">
        <v>42</v>
      </c>
      <c r="H296" s="39"/>
      <c r="I296" s="38" t="s">
        <v>698</v>
      </c>
      <c r="J296" s="38" t="s">
        <v>440</v>
      </c>
      <c r="K296" s="91" t="s">
        <v>1273</v>
      </c>
      <c r="L296" s="41">
        <f>WORKDAY(Tableau1[[#This Row],[Date de début]],+INDEX(Tableau4[Délai maximum avant étape SGMOE],MATCH(Tableau1[Code Workflow],Tableau4[Code workflow],0)))</f>
        <v>43376</v>
      </c>
      <c r="M296" s="41">
        <f>WORKDAY(Tableau1[[#This Row],[Date prévisionnelle de réception SGMOE]],+INDEX(Tableau4[Délai de validation],MATCH(Tableau1[Code Workflow],Tableau4[Code workflow],0)))</f>
        <v>43388</v>
      </c>
      <c r="N296" s="41">
        <v>43375</v>
      </c>
      <c r="O296" s="40">
        <f t="shared" si="80"/>
        <v>1</v>
      </c>
      <c r="P296" s="34" t="s">
        <v>531</v>
      </c>
    </row>
    <row r="297" spans="2:16" s="36" customFormat="1" hidden="1" outlineLevel="1" x14ac:dyDescent="0.25">
      <c r="B297" s="41">
        <v>43375</v>
      </c>
      <c r="C297" s="49" t="s">
        <v>699</v>
      </c>
      <c r="D297" s="38" t="str">
        <f t="shared" si="81"/>
        <v>GISET</v>
      </c>
      <c r="E297" s="38" t="str">
        <f t="shared" si="82"/>
        <v>A0 (PLANCHE 16</v>
      </c>
      <c r="F297" s="38" t="str">
        <f t="shared" si="83"/>
        <v>A0</v>
      </c>
      <c r="G297" s="31" t="s">
        <v>35</v>
      </c>
      <c r="H297" s="39"/>
      <c r="I297" s="38" t="s">
        <v>705</v>
      </c>
      <c r="J297" s="38" t="s">
        <v>440</v>
      </c>
      <c r="K297" s="91" t="s">
        <v>1273</v>
      </c>
      <c r="L297" s="41">
        <f>WORKDAY(Tableau1[[#This Row],[Date de début]],+INDEX(Tableau4[Délai maximum avant étape SGMOE],MATCH(Tableau1[Code Workflow],Tableau4[Code workflow],0)))</f>
        <v>43376</v>
      </c>
      <c r="M297" s="41">
        <f>WORKDAY(Tableau1[[#This Row],[Date prévisionnelle de réception SGMOE]],+INDEX(Tableau4[Délai de validation],MATCH(Tableau1[Code Workflow],Tableau4[Code workflow],0)))</f>
        <v>43388</v>
      </c>
      <c r="N297" s="41">
        <v>43376</v>
      </c>
      <c r="O297" s="40">
        <f t="shared" si="80"/>
        <v>1</v>
      </c>
      <c r="P297" s="34" t="s">
        <v>531</v>
      </c>
    </row>
    <row r="298" spans="2:16" s="36" customFormat="1" hidden="1" outlineLevel="1" x14ac:dyDescent="0.25">
      <c r="B298" s="41">
        <v>43375</v>
      </c>
      <c r="C298" s="49" t="s">
        <v>700</v>
      </c>
      <c r="D298" s="38" t="str">
        <f t="shared" si="81"/>
        <v>GISET</v>
      </c>
      <c r="E298" s="38" t="str">
        <f t="shared" si="82"/>
        <v>A0 (PLANCHE 16</v>
      </c>
      <c r="F298" s="38" t="str">
        <f t="shared" si="83"/>
        <v>A0</v>
      </c>
      <c r="G298" s="31" t="s">
        <v>37</v>
      </c>
      <c r="H298" s="39"/>
      <c r="I298" s="38" t="s">
        <v>705</v>
      </c>
      <c r="J298" s="38" t="s">
        <v>440</v>
      </c>
      <c r="K298" s="91" t="s">
        <v>1273</v>
      </c>
      <c r="L298" s="41">
        <f>WORKDAY(Tableau1[[#This Row],[Date de début]],+INDEX(Tableau4[Délai maximum avant étape SGMOE],MATCH(Tableau1[Code Workflow],Tableau4[Code workflow],0)))</f>
        <v>43376</v>
      </c>
      <c r="M298" s="41">
        <f>WORKDAY(Tableau1[[#This Row],[Date prévisionnelle de réception SGMOE]],+INDEX(Tableau4[Délai de validation],MATCH(Tableau1[Code Workflow],Tableau4[Code workflow],0)))</f>
        <v>43388</v>
      </c>
      <c r="N298" s="41">
        <v>43376</v>
      </c>
      <c r="O298" s="40">
        <f t="shared" si="80"/>
        <v>1</v>
      </c>
      <c r="P298" s="34" t="s">
        <v>531</v>
      </c>
    </row>
    <row r="299" spans="2:16" s="36" customFormat="1" hidden="1" outlineLevel="1" x14ac:dyDescent="0.25">
      <c r="B299" s="41">
        <v>43375</v>
      </c>
      <c r="C299" s="49" t="s">
        <v>701</v>
      </c>
      <c r="D299" s="38" t="str">
        <f t="shared" si="81"/>
        <v>GISET</v>
      </c>
      <c r="E299" s="38" t="str">
        <f t="shared" si="82"/>
        <v>A0 (PLANCHE 16</v>
      </c>
      <c r="F299" s="38" t="str">
        <f t="shared" si="83"/>
        <v>A0</v>
      </c>
      <c r="G299" s="31" t="s">
        <v>39</v>
      </c>
      <c r="H299" s="39"/>
      <c r="I299" s="38" t="s">
        <v>705</v>
      </c>
      <c r="J299" s="38" t="s">
        <v>440</v>
      </c>
      <c r="K299" s="91" t="s">
        <v>1273</v>
      </c>
      <c r="L299" s="41">
        <f>WORKDAY(Tableau1[[#This Row],[Date de début]],+INDEX(Tableau4[Délai maximum avant étape SGMOE],MATCH(Tableau1[Code Workflow],Tableau4[Code workflow],0)))</f>
        <v>43376</v>
      </c>
      <c r="M299" s="41">
        <f>WORKDAY(Tableau1[[#This Row],[Date prévisionnelle de réception SGMOE]],+INDEX(Tableau4[Délai de validation],MATCH(Tableau1[Code Workflow],Tableau4[Code workflow],0)))</f>
        <v>43388</v>
      </c>
      <c r="N299" s="41">
        <v>43376</v>
      </c>
      <c r="O299" s="40">
        <f t="shared" si="80"/>
        <v>1</v>
      </c>
      <c r="P299" s="34" t="s">
        <v>531</v>
      </c>
    </row>
    <row r="300" spans="2:16" s="36" customFormat="1" hidden="1" outlineLevel="1" x14ac:dyDescent="0.25">
      <c r="B300" s="41">
        <v>43375</v>
      </c>
      <c r="C300" s="49" t="s">
        <v>702</v>
      </c>
      <c r="D300" s="38" t="str">
        <f t="shared" si="81"/>
        <v>GISET</v>
      </c>
      <c r="E300" s="38" t="str">
        <f t="shared" si="82"/>
        <v>A0 (PLANCHE 16</v>
      </c>
      <c r="F300" s="38" t="str">
        <f t="shared" si="83"/>
        <v>A0</v>
      </c>
      <c r="G300" s="31" t="s">
        <v>39</v>
      </c>
      <c r="H300" s="39"/>
      <c r="I300" s="38" t="s">
        <v>705</v>
      </c>
      <c r="J300" s="38" t="s">
        <v>440</v>
      </c>
      <c r="K300" s="91" t="s">
        <v>1273</v>
      </c>
      <c r="L300" s="41">
        <f>WORKDAY(Tableau1[[#This Row],[Date de début]],+INDEX(Tableau4[Délai maximum avant étape SGMOE],MATCH(Tableau1[Code Workflow],Tableau4[Code workflow],0)))</f>
        <v>43376</v>
      </c>
      <c r="M300" s="41">
        <f>WORKDAY(Tableau1[[#This Row],[Date prévisionnelle de réception SGMOE]],+INDEX(Tableau4[Délai de validation],MATCH(Tableau1[Code Workflow],Tableau4[Code workflow],0)))</f>
        <v>43388</v>
      </c>
      <c r="N300" s="41">
        <v>43376</v>
      </c>
      <c r="O300" s="40">
        <f t="shared" si="80"/>
        <v>1</v>
      </c>
      <c r="P300" s="34" t="s">
        <v>531</v>
      </c>
    </row>
    <row r="301" spans="2:16" s="36" customFormat="1" hidden="1" outlineLevel="1" x14ac:dyDescent="0.25">
      <c r="B301" s="41">
        <v>43375</v>
      </c>
      <c r="C301" s="49" t="s">
        <v>703</v>
      </c>
      <c r="D301" s="38" t="str">
        <f t="shared" si="81"/>
        <v>GISET</v>
      </c>
      <c r="E301" s="38" t="str">
        <f t="shared" si="82"/>
        <v>A0 (PLANCHE 16</v>
      </c>
      <c r="F301" s="38" t="str">
        <f t="shared" si="83"/>
        <v>A0</v>
      </c>
      <c r="G301" s="31" t="s">
        <v>42</v>
      </c>
      <c r="H301" s="39"/>
      <c r="I301" s="38" t="s">
        <v>705</v>
      </c>
      <c r="J301" s="38" t="s">
        <v>440</v>
      </c>
      <c r="K301" s="91" t="s">
        <v>1273</v>
      </c>
      <c r="L301" s="41">
        <f>WORKDAY(Tableau1[[#This Row],[Date de début]],+INDEX(Tableau4[Délai maximum avant étape SGMOE],MATCH(Tableau1[Code Workflow],Tableau4[Code workflow],0)))</f>
        <v>43376</v>
      </c>
      <c r="M301" s="41">
        <f>WORKDAY(Tableau1[[#This Row],[Date prévisionnelle de réception SGMOE]],+INDEX(Tableau4[Délai de validation],MATCH(Tableau1[Code Workflow],Tableau4[Code workflow],0)))</f>
        <v>43388</v>
      </c>
      <c r="N301" s="41">
        <v>43376</v>
      </c>
      <c r="O301" s="40">
        <f t="shared" si="80"/>
        <v>1</v>
      </c>
      <c r="P301" s="34" t="s">
        <v>531</v>
      </c>
    </row>
    <row r="302" spans="2:16" s="36" customFormat="1" hidden="1" outlineLevel="1" x14ac:dyDescent="0.25">
      <c r="B302" s="41">
        <v>43375</v>
      </c>
      <c r="C302" s="49" t="s">
        <v>704</v>
      </c>
      <c r="D302" s="38" t="str">
        <f t="shared" si="81"/>
        <v>GISET</v>
      </c>
      <c r="E302" s="38" t="str">
        <f t="shared" si="82"/>
        <v>A0 (PLANCHE 16</v>
      </c>
      <c r="F302" s="38" t="str">
        <f t="shared" si="83"/>
        <v>A0</v>
      </c>
      <c r="G302" s="31" t="s">
        <v>42</v>
      </c>
      <c r="H302" s="39"/>
      <c r="I302" s="38" t="s">
        <v>705</v>
      </c>
      <c r="J302" s="38" t="s">
        <v>440</v>
      </c>
      <c r="K302" s="91" t="s">
        <v>1273</v>
      </c>
      <c r="L302" s="41">
        <f>WORKDAY(Tableau1[[#This Row],[Date de début]],+INDEX(Tableau4[Délai maximum avant étape SGMOE],MATCH(Tableau1[Code Workflow],Tableau4[Code workflow],0)))</f>
        <v>43376</v>
      </c>
      <c r="M302" s="41">
        <f>WORKDAY(Tableau1[[#This Row],[Date prévisionnelle de réception SGMOE]],+INDEX(Tableau4[Délai de validation],MATCH(Tableau1[Code Workflow],Tableau4[Code workflow],0)))</f>
        <v>43388</v>
      </c>
      <c r="N302" s="41">
        <v>43376</v>
      </c>
      <c r="O302" s="40">
        <f t="shared" si="80"/>
        <v>1</v>
      </c>
      <c r="P302" s="34" t="s">
        <v>531</v>
      </c>
    </row>
    <row r="303" spans="2:16" s="36" customFormat="1" hidden="1" outlineLevel="1" x14ac:dyDescent="0.25">
      <c r="B303" s="41">
        <v>43375</v>
      </c>
      <c r="C303" s="49" t="s">
        <v>706</v>
      </c>
      <c r="D303" s="38" t="str">
        <f t="shared" si="81"/>
        <v>GISEN</v>
      </c>
      <c r="E303" s="38" t="str">
        <f t="shared" si="82"/>
        <v xml:space="preserve">B0 (PIF 00224 </v>
      </c>
      <c r="F303" s="38" t="str">
        <f t="shared" si="83"/>
        <v>B0</v>
      </c>
      <c r="G303" s="31" t="s">
        <v>39</v>
      </c>
      <c r="H303" s="39"/>
      <c r="I303" s="38" t="s">
        <v>716</v>
      </c>
      <c r="J303" s="38" t="s">
        <v>420</v>
      </c>
      <c r="K303" s="91" t="s">
        <v>1268</v>
      </c>
      <c r="L303" s="41">
        <f>WORKDAY(Tableau1[[#This Row],[Date de début]],+INDEX(Tableau4[Délai maximum avant étape SGMOE],MATCH(Tableau1[Code Workflow],Tableau4[Code workflow],0)))</f>
        <v>43376</v>
      </c>
      <c r="M303" s="41">
        <f>WORKDAY(Tableau1[[#This Row],[Date prévisionnelle de réception SGMOE]],+INDEX(Tableau4[Délai de validation],MATCH(Tableau1[Code Workflow],Tableau4[Code workflow],0)))</f>
        <v>43382</v>
      </c>
      <c r="N303" s="41">
        <v>43376</v>
      </c>
      <c r="O303" s="40">
        <f t="shared" si="80"/>
        <v>1</v>
      </c>
      <c r="P303" s="34" t="s">
        <v>531</v>
      </c>
    </row>
    <row r="304" spans="2:16" s="36" customFormat="1" hidden="1" outlineLevel="1" x14ac:dyDescent="0.25">
      <c r="B304" s="41">
        <v>43375</v>
      </c>
      <c r="C304" s="49" t="s">
        <v>707</v>
      </c>
      <c r="D304" s="26" t="str">
        <f t="shared" ref="D304:D314" si="84">LEFT(C304,5)</f>
        <v>GISEN</v>
      </c>
      <c r="E304" s="26" t="str">
        <f t="shared" ref="E304:E314" si="85">MID(C304,13,14)</f>
        <v xml:space="preserve">B1 (PIF 00224 </v>
      </c>
      <c r="F304" s="26" t="str">
        <f t="shared" ref="F304:F314" si="86">LEFT(E304,2)</f>
        <v>B1</v>
      </c>
      <c r="G304" s="31" t="s">
        <v>49</v>
      </c>
      <c r="H304" s="33"/>
      <c r="I304" s="38" t="s">
        <v>716</v>
      </c>
      <c r="J304" s="26" t="s">
        <v>420</v>
      </c>
      <c r="K304" s="91" t="s">
        <v>1268</v>
      </c>
      <c r="L304" s="28">
        <f>WORKDAY(Tableau1[[#This Row],[Date de début]],+INDEX(Tableau4[Délai maximum avant étape SGMOE],MATCH(Tableau1[Code Workflow],Tableau4[Code workflow],0)))</f>
        <v>43376</v>
      </c>
      <c r="M304" s="28">
        <f>WORKDAY(Tableau1[[#This Row],[Date prévisionnelle de réception SGMOE]],+INDEX(Tableau4[Délai de validation],MATCH(Tableau1[Code Workflow],Tableau4[Code workflow],0)))</f>
        <v>43382</v>
      </c>
      <c r="N304" s="41">
        <v>43376</v>
      </c>
      <c r="O304" s="29">
        <f t="shared" ref="O304:O314" si="87">IF(P304="",0,IF(P304="ok",1,0))</f>
        <v>1</v>
      </c>
      <c r="P304" s="34" t="s">
        <v>531</v>
      </c>
    </row>
    <row r="305" spans="2:16" s="36" customFormat="1" hidden="1" outlineLevel="1" x14ac:dyDescent="0.25">
      <c r="B305" s="41">
        <v>43375</v>
      </c>
      <c r="C305" s="49" t="s">
        <v>708</v>
      </c>
      <c r="D305" s="26" t="str">
        <f t="shared" si="84"/>
        <v>GISEN</v>
      </c>
      <c r="E305" s="26" t="str">
        <f t="shared" si="85"/>
        <v xml:space="preserve">B0 (PIF 00224 </v>
      </c>
      <c r="F305" s="26" t="str">
        <f t="shared" si="86"/>
        <v>B0</v>
      </c>
      <c r="G305" s="31" t="s">
        <v>49</v>
      </c>
      <c r="H305" s="33"/>
      <c r="I305" s="38" t="s">
        <v>716</v>
      </c>
      <c r="J305" s="26" t="s">
        <v>420</v>
      </c>
      <c r="K305" s="91" t="s">
        <v>1268</v>
      </c>
      <c r="L305" s="28">
        <f>WORKDAY(Tableau1[[#This Row],[Date de début]],+INDEX(Tableau4[Délai maximum avant étape SGMOE],MATCH(Tableau1[Code Workflow],Tableau4[Code workflow],0)))</f>
        <v>43376</v>
      </c>
      <c r="M305" s="28">
        <f>WORKDAY(Tableau1[[#This Row],[Date prévisionnelle de réception SGMOE]],+INDEX(Tableau4[Délai de validation],MATCH(Tableau1[Code Workflow],Tableau4[Code workflow],0)))</f>
        <v>43382</v>
      </c>
      <c r="N305" s="41">
        <v>43376</v>
      </c>
      <c r="O305" s="29">
        <f t="shared" si="87"/>
        <v>1</v>
      </c>
      <c r="P305" s="34" t="s">
        <v>531</v>
      </c>
    </row>
    <row r="306" spans="2:16" s="36" customFormat="1" hidden="1" outlineLevel="1" x14ac:dyDescent="0.25">
      <c r="B306" s="41">
        <v>43375</v>
      </c>
      <c r="C306" s="49" t="s">
        <v>709</v>
      </c>
      <c r="D306" s="26" t="str">
        <f t="shared" si="84"/>
        <v>GISEN</v>
      </c>
      <c r="E306" s="26" t="str">
        <f t="shared" si="85"/>
        <v xml:space="preserve">B0 (PIF 00224 </v>
      </c>
      <c r="F306" s="26" t="str">
        <f t="shared" si="86"/>
        <v>B0</v>
      </c>
      <c r="G306" s="31" t="s">
        <v>49</v>
      </c>
      <c r="H306" s="33"/>
      <c r="I306" s="38" t="s">
        <v>716</v>
      </c>
      <c r="J306" s="26" t="s">
        <v>420</v>
      </c>
      <c r="K306" s="91" t="s">
        <v>1268</v>
      </c>
      <c r="L306" s="28">
        <f>WORKDAY(Tableau1[[#This Row],[Date de début]],+INDEX(Tableau4[Délai maximum avant étape SGMOE],MATCH(Tableau1[Code Workflow],Tableau4[Code workflow],0)))</f>
        <v>43376</v>
      </c>
      <c r="M306" s="28">
        <f>WORKDAY(Tableau1[[#This Row],[Date prévisionnelle de réception SGMOE]],+INDEX(Tableau4[Délai de validation],MATCH(Tableau1[Code Workflow],Tableau4[Code workflow],0)))</f>
        <v>43382</v>
      </c>
      <c r="N306" s="41">
        <v>43376</v>
      </c>
      <c r="O306" s="29">
        <f t="shared" si="87"/>
        <v>1</v>
      </c>
      <c r="P306" s="34" t="s">
        <v>531</v>
      </c>
    </row>
    <row r="307" spans="2:16" s="36" customFormat="1" hidden="1" outlineLevel="1" x14ac:dyDescent="0.25">
      <c r="B307" s="41">
        <v>43375</v>
      </c>
      <c r="C307" s="49" t="s">
        <v>710</v>
      </c>
      <c r="D307" s="26" t="str">
        <f t="shared" si="84"/>
        <v>GISEN</v>
      </c>
      <c r="E307" s="26" t="str">
        <f t="shared" si="85"/>
        <v xml:space="preserve">B0 (PIF 00224 </v>
      </c>
      <c r="F307" s="26" t="str">
        <f t="shared" si="86"/>
        <v>B0</v>
      </c>
      <c r="G307" s="31" t="s">
        <v>49</v>
      </c>
      <c r="H307" s="33"/>
      <c r="I307" s="38" t="s">
        <v>716</v>
      </c>
      <c r="J307" s="26" t="s">
        <v>420</v>
      </c>
      <c r="K307" s="91" t="s">
        <v>1268</v>
      </c>
      <c r="L307" s="28">
        <f>WORKDAY(Tableau1[[#This Row],[Date de début]],+INDEX(Tableau4[Délai maximum avant étape SGMOE],MATCH(Tableau1[Code Workflow],Tableau4[Code workflow],0)))</f>
        <v>43376</v>
      </c>
      <c r="M307" s="28">
        <f>WORKDAY(Tableau1[[#This Row],[Date prévisionnelle de réception SGMOE]],+INDEX(Tableau4[Délai de validation],MATCH(Tableau1[Code Workflow],Tableau4[Code workflow],0)))</f>
        <v>43382</v>
      </c>
      <c r="N307" s="41">
        <v>43376</v>
      </c>
      <c r="O307" s="29">
        <f t="shared" si="87"/>
        <v>1</v>
      </c>
      <c r="P307" s="34" t="s">
        <v>531</v>
      </c>
    </row>
    <row r="308" spans="2:16" s="36" customFormat="1" hidden="1" outlineLevel="1" x14ac:dyDescent="0.25">
      <c r="B308" s="41">
        <v>43375</v>
      </c>
      <c r="C308" s="49" t="s">
        <v>711</v>
      </c>
      <c r="D308" s="26" t="str">
        <f t="shared" si="84"/>
        <v>GISEN</v>
      </c>
      <c r="E308" s="26" t="str">
        <f t="shared" si="85"/>
        <v xml:space="preserve">B0 (PIF 00224 </v>
      </c>
      <c r="F308" s="26" t="str">
        <f t="shared" si="86"/>
        <v>B0</v>
      </c>
      <c r="G308" s="31" t="s">
        <v>49</v>
      </c>
      <c r="H308" s="33"/>
      <c r="I308" s="38" t="s">
        <v>716</v>
      </c>
      <c r="J308" s="26" t="s">
        <v>420</v>
      </c>
      <c r="K308" s="91" t="s">
        <v>1268</v>
      </c>
      <c r="L308" s="28">
        <f>WORKDAY(Tableau1[[#This Row],[Date de début]],+INDEX(Tableau4[Délai maximum avant étape SGMOE],MATCH(Tableau1[Code Workflow],Tableau4[Code workflow],0)))</f>
        <v>43376</v>
      </c>
      <c r="M308" s="28">
        <f>WORKDAY(Tableau1[[#This Row],[Date prévisionnelle de réception SGMOE]],+INDEX(Tableau4[Délai de validation],MATCH(Tableau1[Code Workflow],Tableau4[Code workflow],0)))</f>
        <v>43382</v>
      </c>
      <c r="N308" s="41">
        <v>43376</v>
      </c>
      <c r="O308" s="29">
        <f t="shared" si="87"/>
        <v>1</v>
      </c>
      <c r="P308" s="34" t="s">
        <v>531</v>
      </c>
    </row>
    <row r="309" spans="2:16" s="36" customFormat="1" hidden="1" outlineLevel="1" x14ac:dyDescent="0.25">
      <c r="B309" s="41">
        <v>43375</v>
      </c>
      <c r="C309" s="49" t="s">
        <v>712</v>
      </c>
      <c r="D309" s="26" t="str">
        <f t="shared" si="84"/>
        <v>GISEN</v>
      </c>
      <c r="E309" s="26" t="str">
        <f t="shared" si="85"/>
        <v xml:space="preserve">B1 (PIF 00224 </v>
      </c>
      <c r="F309" s="26" t="str">
        <f t="shared" si="86"/>
        <v>B1</v>
      </c>
      <c r="G309" s="31" t="s">
        <v>49</v>
      </c>
      <c r="H309" s="33"/>
      <c r="I309" s="38" t="s">
        <v>716</v>
      </c>
      <c r="J309" s="26" t="s">
        <v>420</v>
      </c>
      <c r="K309" s="91" t="s">
        <v>1268</v>
      </c>
      <c r="L309" s="28">
        <f>WORKDAY(Tableau1[[#This Row],[Date de début]],+INDEX(Tableau4[Délai maximum avant étape SGMOE],MATCH(Tableau1[Code Workflow],Tableau4[Code workflow],0)))</f>
        <v>43376</v>
      </c>
      <c r="M309" s="28">
        <f>WORKDAY(Tableau1[[#This Row],[Date prévisionnelle de réception SGMOE]],+INDEX(Tableau4[Délai de validation],MATCH(Tableau1[Code Workflow],Tableau4[Code workflow],0)))</f>
        <v>43382</v>
      </c>
      <c r="N309" s="41">
        <v>43376</v>
      </c>
      <c r="O309" s="29">
        <f t="shared" si="87"/>
        <v>1</v>
      </c>
      <c r="P309" s="34" t="s">
        <v>531</v>
      </c>
    </row>
    <row r="310" spans="2:16" s="36" customFormat="1" hidden="1" outlineLevel="1" x14ac:dyDescent="0.25">
      <c r="B310" s="41">
        <v>43375</v>
      </c>
      <c r="C310" s="49" t="s">
        <v>713</v>
      </c>
      <c r="D310" s="26" t="str">
        <f t="shared" si="84"/>
        <v>GISEN</v>
      </c>
      <c r="E310" s="26" t="str">
        <f t="shared" si="85"/>
        <v xml:space="preserve">B1 (PIF 00224 </v>
      </c>
      <c r="F310" s="26" t="str">
        <f t="shared" si="86"/>
        <v>B1</v>
      </c>
      <c r="G310" s="31" t="s">
        <v>49</v>
      </c>
      <c r="H310" s="33"/>
      <c r="I310" s="38" t="s">
        <v>716</v>
      </c>
      <c r="J310" s="26" t="s">
        <v>420</v>
      </c>
      <c r="K310" s="91" t="s">
        <v>1268</v>
      </c>
      <c r="L310" s="28">
        <f>WORKDAY(Tableau1[[#This Row],[Date de début]],+INDEX(Tableau4[Délai maximum avant étape SGMOE],MATCH(Tableau1[Code Workflow],Tableau4[Code workflow],0)))</f>
        <v>43376</v>
      </c>
      <c r="M310" s="28">
        <f>WORKDAY(Tableau1[[#This Row],[Date prévisionnelle de réception SGMOE]],+INDEX(Tableau4[Délai de validation],MATCH(Tableau1[Code Workflow],Tableau4[Code workflow],0)))</f>
        <v>43382</v>
      </c>
      <c r="N310" s="41">
        <v>43376</v>
      </c>
      <c r="O310" s="29">
        <f t="shared" si="87"/>
        <v>1</v>
      </c>
      <c r="P310" s="34" t="s">
        <v>531</v>
      </c>
    </row>
    <row r="311" spans="2:16" s="36" customFormat="1" hidden="1" outlineLevel="1" x14ac:dyDescent="0.25">
      <c r="B311" s="41">
        <v>43375</v>
      </c>
      <c r="C311" s="49" t="s">
        <v>714</v>
      </c>
      <c r="D311" s="26" t="str">
        <f t="shared" si="84"/>
        <v>GISEN</v>
      </c>
      <c r="E311" s="26" t="str">
        <f t="shared" si="85"/>
        <v xml:space="preserve">B1 (PIF 00224 </v>
      </c>
      <c r="F311" s="26" t="str">
        <f t="shared" si="86"/>
        <v>B1</v>
      </c>
      <c r="G311" s="31" t="s">
        <v>49</v>
      </c>
      <c r="H311" s="33"/>
      <c r="I311" s="38" t="s">
        <v>716</v>
      </c>
      <c r="J311" s="26" t="s">
        <v>420</v>
      </c>
      <c r="K311" s="91" t="s">
        <v>1268</v>
      </c>
      <c r="L311" s="28">
        <f>WORKDAY(Tableau1[[#This Row],[Date de début]],+INDEX(Tableau4[Délai maximum avant étape SGMOE],MATCH(Tableau1[Code Workflow],Tableau4[Code workflow],0)))</f>
        <v>43376</v>
      </c>
      <c r="M311" s="28">
        <f>WORKDAY(Tableau1[[#This Row],[Date prévisionnelle de réception SGMOE]],+INDEX(Tableau4[Délai de validation],MATCH(Tableau1[Code Workflow],Tableau4[Code workflow],0)))</f>
        <v>43382</v>
      </c>
      <c r="N311" s="41">
        <v>43376</v>
      </c>
      <c r="O311" s="29">
        <f t="shared" si="87"/>
        <v>1</v>
      </c>
      <c r="P311" s="34" t="s">
        <v>531</v>
      </c>
    </row>
    <row r="312" spans="2:16" s="36" customFormat="1" hidden="1" outlineLevel="1" x14ac:dyDescent="0.25">
      <c r="B312" s="41">
        <v>43375</v>
      </c>
      <c r="C312" s="49" t="s">
        <v>715</v>
      </c>
      <c r="D312" s="26" t="str">
        <f t="shared" si="84"/>
        <v>GISEN</v>
      </c>
      <c r="E312" s="26" t="str">
        <f t="shared" si="85"/>
        <v xml:space="preserve">B1 (PIF 00224 </v>
      </c>
      <c r="F312" s="26" t="str">
        <f t="shared" si="86"/>
        <v>B1</v>
      </c>
      <c r="G312" s="31" t="s">
        <v>49</v>
      </c>
      <c r="H312" s="33"/>
      <c r="I312" s="38" t="s">
        <v>716</v>
      </c>
      <c r="J312" s="26" t="s">
        <v>420</v>
      </c>
      <c r="K312" s="91" t="s">
        <v>1268</v>
      </c>
      <c r="L312" s="28">
        <f>WORKDAY(Tableau1[[#This Row],[Date de début]],+INDEX(Tableau4[Délai maximum avant étape SGMOE],MATCH(Tableau1[Code Workflow],Tableau4[Code workflow],0)))</f>
        <v>43376</v>
      </c>
      <c r="M312" s="28">
        <f>WORKDAY(Tableau1[[#This Row],[Date prévisionnelle de réception SGMOE]],+INDEX(Tableau4[Délai de validation],MATCH(Tableau1[Code Workflow],Tableau4[Code workflow],0)))</f>
        <v>43382</v>
      </c>
      <c r="N312" s="41">
        <v>43376</v>
      </c>
      <c r="O312" s="29">
        <f t="shared" si="87"/>
        <v>1</v>
      </c>
      <c r="P312" s="34" t="s">
        <v>531</v>
      </c>
    </row>
    <row r="313" spans="2:16" s="36" customFormat="1" hidden="1" outlineLevel="1" x14ac:dyDescent="0.25">
      <c r="B313" s="41">
        <v>43375</v>
      </c>
      <c r="C313" s="49" t="s">
        <v>717</v>
      </c>
      <c r="D313" s="26" t="str">
        <f t="shared" si="84"/>
        <v>GISET</v>
      </c>
      <c r="E313" s="26" t="str">
        <f t="shared" si="85"/>
        <v>A0 (PLANCHE 22</v>
      </c>
      <c r="F313" s="26" t="str">
        <f t="shared" si="86"/>
        <v>A0</v>
      </c>
      <c r="G313" s="31" t="s">
        <v>35</v>
      </c>
      <c r="H313" s="33"/>
      <c r="I313" s="38" t="s">
        <v>723</v>
      </c>
      <c r="J313" s="26" t="s">
        <v>435</v>
      </c>
      <c r="K313" s="91" t="s">
        <v>1266</v>
      </c>
      <c r="L313" s="28">
        <f>WORKDAY(Tableau1[[#This Row],[Date de début]],+INDEX(Tableau4[Délai maximum avant étape SGMOE],MATCH(Tableau1[Code Workflow],Tableau4[Code workflow],0)))</f>
        <v>43376</v>
      </c>
      <c r="M313" s="28">
        <f>WORKDAY(Tableau1[[#This Row],[Date prévisionnelle de réception SGMOE]],+INDEX(Tableau4[Délai de validation],MATCH(Tableau1[Code Workflow],Tableau4[Code workflow],0)))</f>
        <v>43388</v>
      </c>
      <c r="N313" s="41">
        <v>43376</v>
      </c>
      <c r="O313" s="29">
        <f t="shared" si="87"/>
        <v>1</v>
      </c>
      <c r="P313" s="34" t="s">
        <v>531</v>
      </c>
    </row>
    <row r="314" spans="2:16" s="36" customFormat="1" hidden="1" outlineLevel="1" x14ac:dyDescent="0.25">
      <c r="B314" s="41">
        <v>43375</v>
      </c>
      <c r="C314" s="49" t="s">
        <v>718</v>
      </c>
      <c r="D314" s="26" t="str">
        <f t="shared" si="84"/>
        <v>GISET</v>
      </c>
      <c r="E314" s="26" t="str">
        <f t="shared" si="85"/>
        <v>A0 (PLANCHE 22</v>
      </c>
      <c r="F314" s="26" t="str">
        <f t="shared" si="86"/>
        <v>A0</v>
      </c>
      <c r="G314" s="31" t="s">
        <v>37</v>
      </c>
      <c r="H314" s="33"/>
      <c r="I314" s="38" t="s">
        <v>723</v>
      </c>
      <c r="J314" s="26" t="s">
        <v>435</v>
      </c>
      <c r="K314" s="91" t="s">
        <v>1266</v>
      </c>
      <c r="L314" s="28">
        <f>WORKDAY(Tableau1[[#This Row],[Date de début]],+INDEX(Tableau4[Délai maximum avant étape SGMOE],MATCH(Tableau1[Code Workflow],Tableau4[Code workflow],0)))</f>
        <v>43376</v>
      </c>
      <c r="M314" s="28">
        <f>WORKDAY(Tableau1[[#This Row],[Date prévisionnelle de réception SGMOE]],+INDEX(Tableau4[Délai de validation],MATCH(Tableau1[Code Workflow],Tableau4[Code workflow],0)))</f>
        <v>43388</v>
      </c>
      <c r="N314" s="41">
        <v>43376</v>
      </c>
      <c r="O314" s="29">
        <f t="shared" si="87"/>
        <v>1</v>
      </c>
      <c r="P314" s="34" t="s">
        <v>531</v>
      </c>
    </row>
    <row r="315" spans="2:16" s="36" customFormat="1" hidden="1" outlineLevel="1" x14ac:dyDescent="0.25">
      <c r="B315" s="41">
        <v>43375</v>
      </c>
      <c r="C315" s="49" t="s">
        <v>719</v>
      </c>
      <c r="D315" s="26" t="str">
        <f t="shared" ref="D315:D319" si="88">LEFT(C315,5)</f>
        <v>GISET</v>
      </c>
      <c r="E315" s="26" t="str">
        <f t="shared" ref="E315:E319" si="89">MID(C315,13,14)</f>
        <v>A0 (PLANCHE 22</v>
      </c>
      <c r="F315" s="26" t="str">
        <f t="shared" ref="F315:F319" si="90">LEFT(E315,2)</f>
        <v>A0</v>
      </c>
      <c r="G315" s="31" t="s">
        <v>39</v>
      </c>
      <c r="H315" s="33"/>
      <c r="I315" s="38" t="s">
        <v>723</v>
      </c>
      <c r="J315" s="26" t="s">
        <v>435</v>
      </c>
      <c r="K315" s="91" t="s">
        <v>1266</v>
      </c>
      <c r="L315" s="28">
        <f>WORKDAY(Tableau1[[#This Row],[Date de début]],+INDEX(Tableau4[Délai maximum avant étape SGMOE],MATCH(Tableau1[Code Workflow],Tableau4[Code workflow],0)))</f>
        <v>43376</v>
      </c>
      <c r="M315" s="28">
        <f>WORKDAY(Tableau1[[#This Row],[Date prévisionnelle de réception SGMOE]],+INDEX(Tableau4[Délai de validation],MATCH(Tableau1[Code Workflow],Tableau4[Code workflow],0)))</f>
        <v>43388</v>
      </c>
      <c r="N315" s="41">
        <v>43376</v>
      </c>
      <c r="O315" s="29">
        <f t="shared" ref="O315:O319" si="91">IF(P315="",0,IF(P315="ok",1,0))</f>
        <v>1</v>
      </c>
      <c r="P315" s="34" t="s">
        <v>531</v>
      </c>
    </row>
    <row r="316" spans="2:16" s="36" customFormat="1" hidden="1" outlineLevel="1" x14ac:dyDescent="0.25">
      <c r="B316" s="41">
        <v>43375</v>
      </c>
      <c r="C316" s="49" t="s">
        <v>720</v>
      </c>
      <c r="D316" s="26" t="str">
        <f t="shared" si="88"/>
        <v>GISET</v>
      </c>
      <c r="E316" s="26" t="str">
        <f t="shared" si="89"/>
        <v>A0 (PLANCHE 22</v>
      </c>
      <c r="F316" s="26" t="str">
        <f t="shared" si="90"/>
        <v>A0</v>
      </c>
      <c r="G316" s="31" t="s">
        <v>39</v>
      </c>
      <c r="H316" s="33"/>
      <c r="I316" s="38" t="s">
        <v>723</v>
      </c>
      <c r="J316" s="26" t="s">
        <v>435</v>
      </c>
      <c r="K316" s="91" t="s">
        <v>1266</v>
      </c>
      <c r="L316" s="28">
        <f>WORKDAY(Tableau1[[#This Row],[Date de début]],+INDEX(Tableau4[Délai maximum avant étape SGMOE],MATCH(Tableau1[Code Workflow],Tableau4[Code workflow],0)))</f>
        <v>43376</v>
      </c>
      <c r="M316" s="28">
        <f>WORKDAY(Tableau1[[#This Row],[Date prévisionnelle de réception SGMOE]],+INDEX(Tableau4[Délai de validation],MATCH(Tableau1[Code Workflow],Tableau4[Code workflow],0)))</f>
        <v>43388</v>
      </c>
      <c r="N316" s="41">
        <v>43376</v>
      </c>
      <c r="O316" s="29">
        <f t="shared" si="91"/>
        <v>1</v>
      </c>
      <c r="P316" s="34" t="s">
        <v>531</v>
      </c>
    </row>
    <row r="317" spans="2:16" s="36" customFormat="1" hidden="1" outlineLevel="1" x14ac:dyDescent="0.25">
      <c r="B317" s="41">
        <v>43375</v>
      </c>
      <c r="C317" s="49" t="s">
        <v>721</v>
      </c>
      <c r="D317" s="26" t="str">
        <f t="shared" si="88"/>
        <v>GISET</v>
      </c>
      <c r="E317" s="26" t="str">
        <f t="shared" si="89"/>
        <v>A0 (PLANCHE 22</v>
      </c>
      <c r="F317" s="26" t="str">
        <f t="shared" si="90"/>
        <v>A0</v>
      </c>
      <c r="G317" s="31" t="s">
        <v>42</v>
      </c>
      <c r="H317" s="33"/>
      <c r="I317" s="38" t="s">
        <v>723</v>
      </c>
      <c r="J317" s="26" t="s">
        <v>435</v>
      </c>
      <c r="K317" s="91" t="s">
        <v>1266</v>
      </c>
      <c r="L317" s="28">
        <f>WORKDAY(Tableau1[[#This Row],[Date de début]],+INDEX(Tableau4[Délai maximum avant étape SGMOE],MATCH(Tableau1[Code Workflow],Tableau4[Code workflow],0)))</f>
        <v>43376</v>
      </c>
      <c r="M317" s="28">
        <f>WORKDAY(Tableau1[[#This Row],[Date prévisionnelle de réception SGMOE]],+INDEX(Tableau4[Délai de validation],MATCH(Tableau1[Code Workflow],Tableau4[Code workflow],0)))</f>
        <v>43388</v>
      </c>
      <c r="N317" s="41">
        <v>43376</v>
      </c>
      <c r="O317" s="29">
        <f t="shared" si="91"/>
        <v>1</v>
      </c>
      <c r="P317" s="34" t="s">
        <v>531</v>
      </c>
    </row>
    <row r="318" spans="2:16" s="36" customFormat="1" hidden="1" outlineLevel="1" x14ac:dyDescent="0.25">
      <c r="B318" s="41">
        <v>43375</v>
      </c>
      <c r="C318" s="49" t="s">
        <v>722</v>
      </c>
      <c r="D318" s="26" t="str">
        <f t="shared" si="88"/>
        <v>GISET</v>
      </c>
      <c r="E318" s="26" t="str">
        <f t="shared" si="89"/>
        <v>A0 (PLANCHE 22</v>
      </c>
      <c r="F318" s="26" t="str">
        <f t="shared" si="90"/>
        <v>A0</v>
      </c>
      <c r="G318" s="31" t="s">
        <v>42</v>
      </c>
      <c r="H318" s="33"/>
      <c r="I318" s="38" t="s">
        <v>723</v>
      </c>
      <c r="J318" s="26" t="s">
        <v>435</v>
      </c>
      <c r="K318" s="91" t="s">
        <v>1266</v>
      </c>
      <c r="L318" s="28">
        <f>WORKDAY(Tableau1[[#This Row],[Date de début]],+INDEX(Tableau4[Délai maximum avant étape SGMOE],MATCH(Tableau1[Code Workflow],Tableau4[Code workflow],0)))</f>
        <v>43376</v>
      </c>
      <c r="M318" s="28">
        <f>WORKDAY(Tableau1[[#This Row],[Date prévisionnelle de réception SGMOE]],+INDEX(Tableau4[Délai de validation],MATCH(Tableau1[Code Workflow],Tableau4[Code workflow],0)))</f>
        <v>43388</v>
      </c>
      <c r="N318" s="41">
        <v>43376</v>
      </c>
      <c r="O318" s="29">
        <f t="shared" si="91"/>
        <v>1</v>
      </c>
      <c r="P318" s="34" t="s">
        <v>531</v>
      </c>
    </row>
    <row r="319" spans="2:16" s="36" customFormat="1" hidden="1" outlineLevel="1" x14ac:dyDescent="0.25">
      <c r="B319" s="41">
        <v>43375</v>
      </c>
      <c r="C319" s="49" t="s">
        <v>724</v>
      </c>
      <c r="D319" s="26" t="str">
        <f t="shared" si="88"/>
        <v>GISET</v>
      </c>
      <c r="E319" s="26" t="str">
        <f t="shared" si="89"/>
        <v>A0 (PLANCHE 25</v>
      </c>
      <c r="F319" s="26" t="str">
        <f t="shared" si="90"/>
        <v>A0</v>
      </c>
      <c r="G319" s="31" t="s">
        <v>35</v>
      </c>
      <c r="H319" s="33"/>
      <c r="I319" s="38" t="s">
        <v>730</v>
      </c>
      <c r="J319" s="26" t="s">
        <v>435</v>
      </c>
      <c r="K319" s="91" t="s">
        <v>1266</v>
      </c>
      <c r="L319" s="28">
        <f>WORKDAY(Tableau1[[#This Row],[Date de début]],+INDEX(Tableau4[Délai maximum avant étape SGMOE],MATCH(Tableau1[Code Workflow],Tableau4[Code workflow],0)))</f>
        <v>43376</v>
      </c>
      <c r="M319" s="28">
        <f>WORKDAY(Tableau1[[#This Row],[Date prévisionnelle de réception SGMOE]],+INDEX(Tableau4[Délai de validation],MATCH(Tableau1[Code Workflow],Tableau4[Code workflow],0)))</f>
        <v>43388</v>
      </c>
      <c r="N319" s="41">
        <v>43376</v>
      </c>
      <c r="O319" s="29">
        <f t="shared" si="91"/>
        <v>1</v>
      </c>
      <c r="P319" s="34" t="s">
        <v>531</v>
      </c>
    </row>
    <row r="320" spans="2:16" s="36" customFormat="1" hidden="1" outlineLevel="1" x14ac:dyDescent="0.25">
      <c r="B320" s="41">
        <v>43375</v>
      </c>
      <c r="C320" s="49" t="s">
        <v>725</v>
      </c>
      <c r="D320" s="26" t="str">
        <f t="shared" ref="D320:D322" si="92">LEFT(C320,5)</f>
        <v>GISET</v>
      </c>
      <c r="E320" s="26" t="str">
        <f t="shared" ref="E320:E322" si="93">MID(C320,13,14)</f>
        <v>A0 (PLANCHE 25</v>
      </c>
      <c r="F320" s="26" t="str">
        <f t="shared" ref="F320:F322" si="94">LEFT(E320,2)</f>
        <v>A0</v>
      </c>
      <c r="G320" s="31" t="s">
        <v>37</v>
      </c>
      <c r="H320" s="33"/>
      <c r="I320" s="38" t="s">
        <v>730</v>
      </c>
      <c r="J320" s="26" t="s">
        <v>435</v>
      </c>
      <c r="K320" s="91" t="s">
        <v>1266</v>
      </c>
      <c r="L320" s="28">
        <f>WORKDAY(Tableau1[[#This Row],[Date de début]],+INDEX(Tableau4[Délai maximum avant étape SGMOE],MATCH(Tableau1[Code Workflow],Tableau4[Code workflow],0)))</f>
        <v>43376</v>
      </c>
      <c r="M320" s="28">
        <f>WORKDAY(Tableau1[[#This Row],[Date prévisionnelle de réception SGMOE]],+INDEX(Tableau4[Délai de validation],MATCH(Tableau1[Code Workflow],Tableau4[Code workflow],0)))</f>
        <v>43388</v>
      </c>
      <c r="N320" s="41">
        <v>43376</v>
      </c>
      <c r="O320" s="29">
        <f t="shared" ref="O320:O322" si="95">IF(P320="",0,IF(P320="ok",1,0))</f>
        <v>1</v>
      </c>
      <c r="P320" s="34" t="s">
        <v>531</v>
      </c>
    </row>
    <row r="321" spans="2:16" s="36" customFormat="1" hidden="1" outlineLevel="1" x14ac:dyDescent="0.25">
      <c r="B321" s="41">
        <v>43375</v>
      </c>
      <c r="C321" s="49" t="s">
        <v>726</v>
      </c>
      <c r="D321" s="26" t="str">
        <f t="shared" si="92"/>
        <v>GISET</v>
      </c>
      <c r="E321" s="26" t="str">
        <f t="shared" si="93"/>
        <v>A0 (PLANCHE 25</v>
      </c>
      <c r="F321" s="26" t="str">
        <f t="shared" si="94"/>
        <v>A0</v>
      </c>
      <c r="G321" s="31" t="s">
        <v>39</v>
      </c>
      <c r="H321" s="33"/>
      <c r="I321" s="38" t="s">
        <v>730</v>
      </c>
      <c r="J321" s="26" t="s">
        <v>435</v>
      </c>
      <c r="K321" s="91" t="s">
        <v>1266</v>
      </c>
      <c r="L321" s="28">
        <f>WORKDAY(Tableau1[[#This Row],[Date de début]],+INDEX(Tableau4[Délai maximum avant étape SGMOE],MATCH(Tableau1[Code Workflow],Tableau4[Code workflow],0)))</f>
        <v>43376</v>
      </c>
      <c r="M321" s="28">
        <f>WORKDAY(Tableau1[[#This Row],[Date prévisionnelle de réception SGMOE]],+INDEX(Tableau4[Délai de validation],MATCH(Tableau1[Code Workflow],Tableau4[Code workflow],0)))</f>
        <v>43388</v>
      </c>
      <c r="N321" s="41">
        <v>43376</v>
      </c>
      <c r="O321" s="29">
        <f t="shared" si="95"/>
        <v>1</v>
      </c>
      <c r="P321" s="34" t="s">
        <v>531</v>
      </c>
    </row>
    <row r="322" spans="2:16" s="36" customFormat="1" hidden="1" outlineLevel="1" x14ac:dyDescent="0.25">
      <c r="B322" s="41">
        <v>43375</v>
      </c>
      <c r="C322" s="49" t="s">
        <v>727</v>
      </c>
      <c r="D322" s="26" t="str">
        <f t="shared" si="92"/>
        <v>GISET</v>
      </c>
      <c r="E322" s="26" t="str">
        <f t="shared" si="93"/>
        <v>A0 (PLANCHE 25</v>
      </c>
      <c r="F322" s="26" t="str">
        <f t="shared" si="94"/>
        <v>A0</v>
      </c>
      <c r="G322" s="31" t="s">
        <v>39</v>
      </c>
      <c r="H322" s="33"/>
      <c r="I322" s="38" t="s">
        <v>730</v>
      </c>
      <c r="J322" s="26" t="s">
        <v>435</v>
      </c>
      <c r="K322" s="91" t="s">
        <v>1266</v>
      </c>
      <c r="L322" s="28">
        <f>WORKDAY(Tableau1[[#This Row],[Date de début]],+INDEX(Tableau4[Délai maximum avant étape SGMOE],MATCH(Tableau1[Code Workflow],Tableau4[Code workflow],0)))</f>
        <v>43376</v>
      </c>
      <c r="M322" s="28">
        <f>WORKDAY(Tableau1[[#This Row],[Date prévisionnelle de réception SGMOE]],+INDEX(Tableau4[Délai de validation],MATCH(Tableau1[Code Workflow],Tableau4[Code workflow],0)))</f>
        <v>43388</v>
      </c>
      <c r="N322" s="41">
        <v>43376</v>
      </c>
      <c r="O322" s="29">
        <f t="shared" si="95"/>
        <v>1</v>
      </c>
      <c r="P322" s="34" t="s">
        <v>531</v>
      </c>
    </row>
    <row r="323" spans="2:16" s="36" customFormat="1" hidden="1" outlineLevel="1" x14ac:dyDescent="0.25">
      <c r="B323" s="41">
        <v>43375</v>
      </c>
      <c r="C323" s="49" t="s">
        <v>728</v>
      </c>
      <c r="D323" s="26" t="str">
        <f t="shared" ref="D323:D324" si="96">LEFT(C323,5)</f>
        <v>GISET</v>
      </c>
      <c r="E323" s="26" t="str">
        <f t="shared" ref="E323:E324" si="97">MID(C323,13,14)</f>
        <v>A0 (PLANCHE 25</v>
      </c>
      <c r="F323" s="26" t="str">
        <f t="shared" ref="F323:F324" si="98">LEFT(E323,2)</f>
        <v>A0</v>
      </c>
      <c r="G323" s="31" t="s">
        <v>42</v>
      </c>
      <c r="H323" s="33"/>
      <c r="I323" s="38" t="s">
        <v>730</v>
      </c>
      <c r="J323" s="26" t="s">
        <v>435</v>
      </c>
      <c r="K323" s="91" t="s">
        <v>1266</v>
      </c>
      <c r="L323" s="28">
        <f>WORKDAY(Tableau1[[#This Row],[Date de début]],+INDEX(Tableau4[Délai maximum avant étape SGMOE],MATCH(Tableau1[Code Workflow],Tableau4[Code workflow],0)))</f>
        <v>43376</v>
      </c>
      <c r="M323" s="28">
        <f>WORKDAY(Tableau1[[#This Row],[Date prévisionnelle de réception SGMOE]],+INDEX(Tableau4[Délai de validation],MATCH(Tableau1[Code Workflow],Tableau4[Code workflow],0)))</f>
        <v>43388</v>
      </c>
      <c r="N323" s="41">
        <v>43376</v>
      </c>
      <c r="O323" s="29">
        <f t="shared" ref="O323:O324" si="99">IF(P323="",0,IF(P323="ok",1,0))</f>
        <v>1</v>
      </c>
      <c r="P323" s="34" t="s">
        <v>531</v>
      </c>
    </row>
    <row r="324" spans="2:16" s="36" customFormat="1" hidden="1" outlineLevel="1" x14ac:dyDescent="0.25">
      <c r="B324" s="41">
        <v>43375</v>
      </c>
      <c r="C324" s="49" t="s">
        <v>729</v>
      </c>
      <c r="D324" s="26" t="str">
        <f t="shared" si="96"/>
        <v>GISET</v>
      </c>
      <c r="E324" s="26" t="str">
        <f t="shared" si="97"/>
        <v>A0 (PLANCHE 25</v>
      </c>
      <c r="F324" s="26" t="str">
        <f t="shared" si="98"/>
        <v>A0</v>
      </c>
      <c r="G324" s="31" t="s">
        <v>42</v>
      </c>
      <c r="H324" s="33"/>
      <c r="I324" s="38" t="s">
        <v>730</v>
      </c>
      <c r="J324" s="26" t="s">
        <v>435</v>
      </c>
      <c r="K324" s="91" t="s">
        <v>1266</v>
      </c>
      <c r="L324" s="28">
        <f>WORKDAY(Tableau1[[#This Row],[Date de début]],+INDEX(Tableau4[Délai maximum avant étape SGMOE],MATCH(Tableau1[Code Workflow],Tableau4[Code workflow],0)))</f>
        <v>43376</v>
      </c>
      <c r="M324" s="28">
        <f>WORKDAY(Tableau1[[#This Row],[Date prévisionnelle de réception SGMOE]],+INDEX(Tableau4[Délai de validation],MATCH(Tableau1[Code Workflow],Tableau4[Code workflow],0)))</f>
        <v>43388</v>
      </c>
      <c r="N324" s="41">
        <v>43376</v>
      </c>
      <c r="O324" s="29">
        <f t="shared" si="99"/>
        <v>1</v>
      </c>
      <c r="P324" s="34" t="s">
        <v>531</v>
      </c>
    </row>
    <row r="325" spans="2:16" s="36" customFormat="1" hidden="1" outlineLevel="1" x14ac:dyDescent="0.25">
      <c r="B325" s="41">
        <v>43375</v>
      </c>
      <c r="C325" s="49" t="s">
        <v>732</v>
      </c>
      <c r="D325" s="38" t="str">
        <f t="shared" ref="D325:D340" si="100">LEFT(C325,5)</f>
        <v>GISET</v>
      </c>
      <c r="E325" s="38" t="str">
        <f t="shared" ref="E325:E340" si="101">MID(C325,13,14)</f>
        <v xml:space="preserve">A0 (RDT 01989 </v>
      </c>
      <c r="F325" s="38" t="str">
        <f t="shared" ref="F325:F340" si="102">LEFT(E325,2)</f>
        <v>A0</v>
      </c>
      <c r="G325" s="31" t="s">
        <v>35</v>
      </c>
      <c r="H325" s="39"/>
      <c r="I325" s="38" t="s">
        <v>736</v>
      </c>
      <c r="J325" s="38" t="s">
        <v>435</v>
      </c>
      <c r="K325" s="91" t="s">
        <v>1266</v>
      </c>
      <c r="L325" s="41">
        <f>WORKDAY(Tableau1[[#This Row],[Date de début]],+INDEX(Tableau4[Délai maximum avant étape SGMOE],MATCH(Tableau1[Code Workflow],Tableau4[Code workflow],0)))</f>
        <v>43376</v>
      </c>
      <c r="M325" s="41">
        <f>WORKDAY(Tableau1[[#This Row],[Date prévisionnelle de réception SGMOE]],+INDEX(Tableau4[Délai de validation],MATCH(Tableau1[Code Workflow],Tableau4[Code workflow],0)))</f>
        <v>43388</v>
      </c>
      <c r="N325" s="41">
        <v>43376</v>
      </c>
      <c r="O325" s="40">
        <f t="shared" ref="O325:O335" si="103">IF(P325="",0,IF(P325="ok",1,0))</f>
        <v>1</v>
      </c>
      <c r="P325" s="34" t="s">
        <v>531</v>
      </c>
    </row>
    <row r="326" spans="2:16" s="36" customFormat="1" hidden="1" outlineLevel="1" x14ac:dyDescent="0.25">
      <c r="B326" s="41">
        <v>43375</v>
      </c>
      <c r="C326" s="49" t="s">
        <v>733</v>
      </c>
      <c r="D326" s="38" t="str">
        <f t="shared" si="100"/>
        <v>GISET</v>
      </c>
      <c r="E326" s="38" t="str">
        <f t="shared" si="101"/>
        <v xml:space="preserve">A0 (RDT 01989 </v>
      </c>
      <c r="F326" s="38" t="str">
        <f t="shared" si="102"/>
        <v>A0</v>
      </c>
      <c r="G326" s="31" t="s">
        <v>42</v>
      </c>
      <c r="H326" s="39"/>
      <c r="I326" s="38" t="s">
        <v>736</v>
      </c>
      <c r="J326" s="38" t="s">
        <v>435</v>
      </c>
      <c r="K326" s="91" t="s">
        <v>1266</v>
      </c>
      <c r="L326" s="41">
        <f>WORKDAY(Tableau1[[#This Row],[Date de début]],+INDEX(Tableau4[Délai maximum avant étape SGMOE],MATCH(Tableau1[Code Workflow],Tableau4[Code workflow],0)))</f>
        <v>43376</v>
      </c>
      <c r="M326" s="41">
        <f>WORKDAY(Tableau1[[#This Row],[Date prévisionnelle de réception SGMOE]],+INDEX(Tableau4[Délai de validation],MATCH(Tableau1[Code Workflow],Tableau4[Code workflow],0)))</f>
        <v>43388</v>
      </c>
      <c r="N326" s="41">
        <v>43376</v>
      </c>
      <c r="O326" s="40">
        <f t="shared" si="103"/>
        <v>1</v>
      </c>
      <c r="P326" s="34" t="s">
        <v>531</v>
      </c>
    </row>
    <row r="327" spans="2:16" s="36" customFormat="1" hidden="1" outlineLevel="1" x14ac:dyDescent="0.25">
      <c r="B327" s="41">
        <v>43375</v>
      </c>
      <c r="C327" s="49" t="s">
        <v>734</v>
      </c>
      <c r="D327" s="38" t="str">
        <f t="shared" si="100"/>
        <v>GISET</v>
      </c>
      <c r="E327" s="38" t="str">
        <f t="shared" si="101"/>
        <v xml:space="preserve">A0 (RDT 01989 </v>
      </c>
      <c r="F327" s="38" t="str">
        <f t="shared" si="102"/>
        <v>A0</v>
      </c>
      <c r="G327" s="31" t="s">
        <v>37</v>
      </c>
      <c r="H327" s="39"/>
      <c r="I327" s="38" t="s">
        <v>736</v>
      </c>
      <c r="J327" s="38" t="s">
        <v>435</v>
      </c>
      <c r="K327" s="91" t="s">
        <v>1266</v>
      </c>
      <c r="L327" s="41">
        <f>WORKDAY(Tableau1[[#This Row],[Date de début]],+INDEX(Tableau4[Délai maximum avant étape SGMOE],MATCH(Tableau1[Code Workflow],Tableau4[Code workflow],0)))</f>
        <v>43376</v>
      </c>
      <c r="M327" s="41">
        <f>WORKDAY(Tableau1[[#This Row],[Date prévisionnelle de réception SGMOE]],+INDEX(Tableau4[Délai de validation],MATCH(Tableau1[Code Workflow],Tableau4[Code workflow],0)))</f>
        <v>43388</v>
      </c>
      <c r="N327" s="41">
        <v>43376</v>
      </c>
      <c r="O327" s="40">
        <f t="shared" si="103"/>
        <v>1</v>
      </c>
      <c r="P327" s="34" t="s">
        <v>531</v>
      </c>
    </row>
    <row r="328" spans="2:16" s="36" customFormat="1" hidden="1" outlineLevel="1" x14ac:dyDescent="0.25">
      <c r="B328" s="41">
        <v>43375</v>
      </c>
      <c r="C328" s="49" t="s">
        <v>735</v>
      </c>
      <c r="D328" s="38" t="str">
        <f t="shared" si="100"/>
        <v>GISET</v>
      </c>
      <c r="E328" s="38" t="str">
        <f t="shared" si="101"/>
        <v xml:space="preserve">A0 (RDT 01989 </v>
      </c>
      <c r="F328" s="38" t="str">
        <f t="shared" si="102"/>
        <v>A0</v>
      </c>
      <c r="G328" s="31" t="s">
        <v>39</v>
      </c>
      <c r="H328" s="39"/>
      <c r="I328" s="38" t="s">
        <v>736</v>
      </c>
      <c r="J328" s="38" t="s">
        <v>435</v>
      </c>
      <c r="K328" s="91" t="s">
        <v>1266</v>
      </c>
      <c r="L328" s="41">
        <f>WORKDAY(Tableau1[[#This Row],[Date de début]],+INDEX(Tableau4[Délai maximum avant étape SGMOE],MATCH(Tableau1[Code Workflow],Tableau4[Code workflow],0)))</f>
        <v>43376</v>
      </c>
      <c r="M328" s="41">
        <f>WORKDAY(Tableau1[[#This Row],[Date prévisionnelle de réception SGMOE]],+INDEX(Tableau4[Délai de validation],MATCH(Tableau1[Code Workflow],Tableau4[Code workflow],0)))</f>
        <v>43388</v>
      </c>
      <c r="N328" s="41">
        <v>43376</v>
      </c>
      <c r="O328" s="40">
        <f t="shared" si="103"/>
        <v>1</v>
      </c>
      <c r="P328" s="34" t="s">
        <v>531</v>
      </c>
    </row>
    <row r="329" spans="2:16" s="57" customFormat="1" hidden="1" outlineLevel="1" x14ac:dyDescent="0.25">
      <c r="B329" s="59">
        <v>43375</v>
      </c>
      <c r="C329" s="49" t="s">
        <v>737</v>
      </c>
      <c r="D329" s="60" t="str">
        <f t="shared" si="100"/>
        <v>GILAB</v>
      </c>
      <c r="E329" s="60" t="str">
        <f t="shared" si="101"/>
        <v>A0 (RAPPORT DE</v>
      </c>
      <c r="F329" s="60" t="str">
        <f t="shared" si="102"/>
        <v>A0</v>
      </c>
      <c r="G329" s="31" t="s">
        <v>16</v>
      </c>
      <c r="H329" s="62"/>
      <c r="I329" s="60" t="s">
        <v>738</v>
      </c>
      <c r="J329" s="60" t="s">
        <v>455</v>
      </c>
      <c r="K329" s="91" t="s">
        <v>1269</v>
      </c>
      <c r="L329" s="59">
        <f>WORKDAY(Tableau1[[#This Row],[Date de début]],+INDEX(Tableau4[Délai maximum avant étape SGMOE],MATCH(Tableau1[Code Workflow],Tableau4[Code workflow],0)))</f>
        <v>43381</v>
      </c>
      <c r="M329" s="59">
        <f>WORKDAY(Tableau1[[#This Row],[Date prévisionnelle de réception SGMOE]],+INDEX(Tableau4[Délai de validation],MATCH(Tableau1[Code Workflow],Tableau4[Code workflow],0)))</f>
        <v>43388</v>
      </c>
      <c r="N329" s="59">
        <v>43381</v>
      </c>
      <c r="O329" s="56">
        <f t="shared" si="103"/>
        <v>1</v>
      </c>
      <c r="P329" s="34" t="s">
        <v>531</v>
      </c>
    </row>
    <row r="330" spans="2:16" s="57" customFormat="1" hidden="1" outlineLevel="1" x14ac:dyDescent="0.25">
      <c r="B330" s="59">
        <v>43375</v>
      </c>
      <c r="C330" s="49" t="s">
        <v>741</v>
      </c>
      <c r="D330" s="60" t="str">
        <f t="shared" si="100"/>
        <v>GILAB</v>
      </c>
      <c r="E330" s="60" t="str">
        <f t="shared" si="101"/>
        <v>A0 (RAPPORT DE</v>
      </c>
      <c r="F330" s="60" t="str">
        <f t="shared" si="102"/>
        <v>A0</v>
      </c>
      <c r="G330" s="31" t="s">
        <v>16</v>
      </c>
      <c r="H330" s="62"/>
      <c r="I330" s="60" t="s">
        <v>739</v>
      </c>
      <c r="J330" s="60" t="s">
        <v>455</v>
      </c>
      <c r="K330" s="91" t="s">
        <v>1269</v>
      </c>
      <c r="L330" s="59">
        <f>WORKDAY(Tableau1[[#This Row],[Date de début]],+INDEX(Tableau4[Délai maximum avant étape SGMOE],MATCH(Tableau1[Code Workflow],Tableau4[Code workflow],0)))</f>
        <v>43381</v>
      </c>
      <c r="M330" s="59">
        <f>WORKDAY(Tableau1[[#This Row],[Date prévisionnelle de réception SGMOE]],+INDEX(Tableau4[Délai de validation],MATCH(Tableau1[Code Workflow],Tableau4[Code workflow],0)))</f>
        <v>43388</v>
      </c>
      <c r="N330" s="59">
        <v>43381</v>
      </c>
      <c r="O330" s="56">
        <f t="shared" si="103"/>
        <v>1</v>
      </c>
      <c r="P330" s="34" t="s">
        <v>531</v>
      </c>
    </row>
    <row r="331" spans="2:16" s="57" customFormat="1" hidden="1" outlineLevel="1" x14ac:dyDescent="0.25">
      <c r="B331" s="59">
        <v>43375</v>
      </c>
      <c r="C331" s="49" t="s">
        <v>742</v>
      </c>
      <c r="D331" s="60" t="str">
        <f t="shared" si="100"/>
        <v>GILAB</v>
      </c>
      <c r="E331" s="60" t="str">
        <f t="shared" si="101"/>
        <v>A0 (RAPPORT DE</v>
      </c>
      <c r="F331" s="60" t="str">
        <f t="shared" si="102"/>
        <v>A0</v>
      </c>
      <c r="G331" s="31" t="s">
        <v>16</v>
      </c>
      <c r="H331" s="62"/>
      <c r="I331" s="60" t="s">
        <v>740</v>
      </c>
      <c r="J331" s="60" t="s">
        <v>455</v>
      </c>
      <c r="K331" s="91" t="s">
        <v>1269</v>
      </c>
      <c r="L331" s="59">
        <f>WORKDAY(Tableau1[[#This Row],[Date de début]],+INDEX(Tableau4[Délai maximum avant étape SGMOE],MATCH(Tableau1[Code Workflow],Tableau4[Code workflow],0)))</f>
        <v>43381</v>
      </c>
      <c r="M331" s="59">
        <f>WORKDAY(Tableau1[[#This Row],[Date prévisionnelle de réception SGMOE]],+INDEX(Tableau4[Délai de validation],MATCH(Tableau1[Code Workflow],Tableau4[Code workflow],0)))</f>
        <v>43388</v>
      </c>
      <c r="N331" s="59">
        <v>43381</v>
      </c>
      <c r="O331" s="56">
        <f t="shared" si="103"/>
        <v>1</v>
      </c>
      <c r="P331" s="34" t="s">
        <v>531</v>
      </c>
    </row>
    <row r="332" spans="2:16" s="36" customFormat="1" hidden="1" outlineLevel="1" x14ac:dyDescent="0.25">
      <c r="B332" s="41">
        <v>43375</v>
      </c>
      <c r="C332" s="49" t="s">
        <v>743</v>
      </c>
      <c r="D332" s="38" t="str">
        <f t="shared" si="100"/>
        <v>GISET</v>
      </c>
      <c r="E332" s="38" t="str">
        <f t="shared" si="101"/>
        <v xml:space="preserve">A0 (DHD 01848 </v>
      </c>
      <c r="F332" s="38" t="str">
        <f t="shared" si="102"/>
        <v>A0</v>
      </c>
      <c r="G332" s="31" t="s">
        <v>35</v>
      </c>
      <c r="H332" s="39"/>
      <c r="I332" s="38" t="s">
        <v>747</v>
      </c>
      <c r="J332" s="38" t="s">
        <v>435</v>
      </c>
      <c r="K332" s="91" t="s">
        <v>1266</v>
      </c>
      <c r="L332" s="41">
        <f>WORKDAY(Tableau1[[#This Row],[Date de début]],+INDEX(Tableau4[Délai maximum avant étape SGMOE],MATCH(Tableau1[Code Workflow],Tableau4[Code workflow],0)))</f>
        <v>43376</v>
      </c>
      <c r="M332" s="41">
        <f>WORKDAY(Tableau1[[#This Row],[Date prévisionnelle de réception SGMOE]],+INDEX(Tableau4[Délai de validation],MATCH(Tableau1[Code Workflow],Tableau4[Code workflow],0)))</f>
        <v>43388</v>
      </c>
      <c r="N332" s="41">
        <v>43376</v>
      </c>
      <c r="O332" s="40">
        <f t="shared" si="103"/>
        <v>1</v>
      </c>
      <c r="P332" s="34" t="s">
        <v>531</v>
      </c>
    </row>
    <row r="333" spans="2:16" s="36" customFormat="1" hidden="1" outlineLevel="1" x14ac:dyDescent="0.25">
      <c r="B333" s="41">
        <v>43375</v>
      </c>
      <c r="C333" s="49" t="s">
        <v>744</v>
      </c>
      <c r="D333" s="38" t="str">
        <f t="shared" si="100"/>
        <v>GISET</v>
      </c>
      <c r="E333" s="38" t="str">
        <f t="shared" si="101"/>
        <v xml:space="preserve">A0 (DHD 01848 </v>
      </c>
      <c r="F333" s="38" t="str">
        <f t="shared" si="102"/>
        <v>A0</v>
      </c>
      <c r="G333" s="31" t="s">
        <v>42</v>
      </c>
      <c r="H333" s="39"/>
      <c r="I333" s="38" t="s">
        <v>747</v>
      </c>
      <c r="J333" s="38" t="s">
        <v>435</v>
      </c>
      <c r="K333" s="91" t="s">
        <v>1266</v>
      </c>
      <c r="L333" s="41">
        <f>WORKDAY(Tableau1[[#This Row],[Date de début]],+INDEX(Tableau4[Délai maximum avant étape SGMOE],MATCH(Tableau1[Code Workflow],Tableau4[Code workflow],0)))</f>
        <v>43376</v>
      </c>
      <c r="M333" s="41">
        <f>WORKDAY(Tableau1[[#This Row],[Date prévisionnelle de réception SGMOE]],+INDEX(Tableau4[Délai de validation],MATCH(Tableau1[Code Workflow],Tableau4[Code workflow],0)))</f>
        <v>43388</v>
      </c>
      <c r="N333" s="41">
        <v>43376</v>
      </c>
      <c r="O333" s="40">
        <f t="shared" si="103"/>
        <v>1</v>
      </c>
      <c r="P333" s="34" t="s">
        <v>531</v>
      </c>
    </row>
    <row r="334" spans="2:16" s="36" customFormat="1" hidden="1" outlineLevel="1" x14ac:dyDescent="0.25">
      <c r="B334" s="41">
        <v>43375</v>
      </c>
      <c r="C334" s="49" t="s">
        <v>745</v>
      </c>
      <c r="D334" s="38" t="str">
        <f t="shared" si="100"/>
        <v>GISET</v>
      </c>
      <c r="E334" s="38" t="str">
        <f t="shared" si="101"/>
        <v xml:space="preserve">A0 (DHD 01848 </v>
      </c>
      <c r="F334" s="38" t="str">
        <f t="shared" si="102"/>
        <v>A0</v>
      </c>
      <c r="G334" s="31" t="s">
        <v>37</v>
      </c>
      <c r="H334" s="39"/>
      <c r="I334" s="38" t="s">
        <v>747</v>
      </c>
      <c r="J334" s="38" t="s">
        <v>435</v>
      </c>
      <c r="K334" s="91" t="s">
        <v>1266</v>
      </c>
      <c r="L334" s="41">
        <f>WORKDAY(Tableau1[[#This Row],[Date de début]],+INDEX(Tableau4[Délai maximum avant étape SGMOE],MATCH(Tableau1[Code Workflow],Tableau4[Code workflow],0)))</f>
        <v>43376</v>
      </c>
      <c r="M334" s="41">
        <f>WORKDAY(Tableau1[[#This Row],[Date prévisionnelle de réception SGMOE]],+INDEX(Tableau4[Délai de validation],MATCH(Tableau1[Code Workflow],Tableau4[Code workflow],0)))</f>
        <v>43388</v>
      </c>
      <c r="N334" s="41">
        <v>43376</v>
      </c>
      <c r="O334" s="40">
        <f t="shared" si="103"/>
        <v>1</v>
      </c>
      <c r="P334" s="34" t="s">
        <v>531</v>
      </c>
    </row>
    <row r="335" spans="2:16" s="36" customFormat="1" hidden="1" outlineLevel="1" x14ac:dyDescent="0.25">
      <c r="B335" s="41">
        <v>43375</v>
      </c>
      <c r="C335" s="47" t="s">
        <v>746</v>
      </c>
      <c r="D335" s="26" t="str">
        <f t="shared" si="100"/>
        <v>GISET</v>
      </c>
      <c r="E335" s="26" t="str">
        <f t="shared" si="101"/>
        <v xml:space="preserve">A0 (DHD 01848 </v>
      </c>
      <c r="F335" s="26" t="str">
        <f t="shared" si="102"/>
        <v>A0</v>
      </c>
      <c r="G335" s="31" t="s">
        <v>39</v>
      </c>
      <c r="H335" s="33"/>
      <c r="I335" s="26" t="s">
        <v>747</v>
      </c>
      <c r="J335" s="26" t="s">
        <v>435</v>
      </c>
      <c r="K335" s="91" t="s">
        <v>1266</v>
      </c>
      <c r="L335" s="28">
        <f>WORKDAY(Tableau1[[#This Row],[Date de début]],+INDEX(Tableau4[Délai maximum avant étape SGMOE],MATCH(Tableau1[Code Workflow],Tableau4[Code workflow],0)))</f>
        <v>43376</v>
      </c>
      <c r="M335" s="28">
        <f>WORKDAY(Tableau1[[#This Row],[Date prévisionnelle de réception SGMOE]],+INDEX(Tableau4[Délai de validation],MATCH(Tableau1[Code Workflow],Tableau4[Code workflow],0)))</f>
        <v>43388</v>
      </c>
      <c r="N335" s="41">
        <v>43376</v>
      </c>
      <c r="O335" s="29">
        <f t="shared" si="103"/>
        <v>1</v>
      </c>
      <c r="P335" s="34" t="s">
        <v>531</v>
      </c>
    </row>
    <row r="336" spans="2:16" s="36" customFormat="1" hidden="1" outlineLevel="1" x14ac:dyDescent="0.25">
      <c r="B336" s="41">
        <v>43375</v>
      </c>
      <c r="C336" s="49" t="s">
        <v>748</v>
      </c>
      <c r="D336" s="38" t="str">
        <f t="shared" si="100"/>
        <v>GISET</v>
      </c>
      <c r="E336" s="38" t="str">
        <f t="shared" si="101"/>
        <v>A0 (PLANCHE 26</v>
      </c>
      <c r="F336" s="38" t="str">
        <f t="shared" si="102"/>
        <v>A0</v>
      </c>
      <c r="G336" s="31" t="s">
        <v>35</v>
      </c>
      <c r="H336" s="39"/>
      <c r="I336" s="26" t="s">
        <v>754</v>
      </c>
      <c r="J336" s="38" t="s">
        <v>435</v>
      </c>
      <c r="K336" s="91" t="s">
        <v>1266</v>
      </c>
      <c r="L336" s="41">
        <f>WORKDAY(Tableau1[[#This Row],[Date de début]],+INDEX(Tableau4[Délai maximum avant étape SGMOE],MATCH(Tableau1[Code Workflow],Tableau4[Code workflow],0)))</f>
        <v>43376</v>
      </c>
      <c r="M336" s="41">
        <f>WORKDAY(Tableau1[[#This Row],[Date prévisionnelle de réception SGMOE]],+INDEX(Tableau4[Délai de validation],MATCH(Tableau1[Code Workflow],Tableau4[Code workflow],0)))</f>
        <v>43388</v>
      </c>
      <c r="N336" s="41">
        <v>43376</v>
      </c>
      <c r="O336" s="40">
        <f t="shared" ref="O336:O348" si="104">IF(P336="",0,IF(P336="ok",1,0))</f>
        <v>1</v>
      </c>
      <c r="P336" s="34" t="s">
        <v>531</v>
      </c>
    </row>
    <row r="337" spans="2:16" s="36" customFormat="1" hidden="1" outlineLevel="1" x14ac:dyDescent="0.25">
      <c r="B337" s="41">
        <v>43375</v>
      </c>
      <c r="C337" s="49" t="s">
        <v>749</v>
      </c>
      <c r="D337" s="38" t="str">
        <f t="shared" si="100"/>
        <v>GISET</v>
      </c>
      <c r="E337" s="38" t="str">
        <f t="shared" si="101"/>
        <v>A0 (PLANCHE 26</v>
      </c>
      <c r="F337" s="38" t="str">
        <f t="shared" si="102"/>
        <v>A0</v>
      </c>
      <c r="G337" s="31" t="s">
        <v>37</v>
      </c>
      <c r="H337" s="39"/>
      <c r="I337" s="26" t="s">
        <v>754</v>
      </c>
      <c r="J337" s="38" t="s">
        <v>435</v>
      </c>
      <c r="K337" s="91" t="s">
        <v>1266</v>
      </c>
      <c r="L337" s="41">
        <f>WORKDAY(Tableau1[[#This Row],[Date de début]],+INDEX(Tableau4[Délai maximum avant étape SGMOE],MATCH(Tableau1[Code Workflow],Tableau4[Code workflow],0)))</f>
        <v>43376</v>
      </c>
      <c r="M337" s="41">
        <f>WORKDAY(Tableau1[[#This Row],[Date prévisionnelle de réception SGMOE]],+INDEX(Tableau4[Délai de validation],MATCH(Tableau1[Code Workflow],Tableau4[Code workflow],0)))</f>
        <v>43388</v>
      </c>
      <c r="N337" s="41">
        <v>43376</v>
      </c>
      <c r="O337" s="40">
        <f t="shared" si="104"/>
        <v>1</v>
      </c>
      <c r="P337" s="34" t="s">
        <v>531</v>
      </c>
    </row>
    <row r="338" spans="2:16" s="36" customFormat="1" hidden="1" outlineLevel="1" x14ac:dyDescent="0.25">
      <c r="B338" s="41">
        <v>43375</v>
      </c>
      <c r="C338" s="49" t="s">
        <v>750</v>
      </c>
      <c r="D338" s="38" t="str">
        <f t="shared" si="100"/>
        <v>GISET</v>
      </c>
      <c r="E338" s="38" t="str">
        <f t="shared" si="101"/>
        <v>A0 (PLANCHE 26</v>
      </c>
      <c r="F338" s="38" t="str">
        <f t="shared" si="102"/>
        <v>A0</v>
      </c>
      <c r="G338" s="31" t="s">
        <v>39</v>
      </c>
      <c r="H338" s="39"/>
      <c r="I338" s="26" t="s">
        <v>754</v>
      </c>
      <c r="J338" s="38" t="s">
        <v>435</v>
      </c>
      <c r="K338" s="91" t="s">
        <v>1266</v>
      </c>
      <c r="L338" s="41">
        <f>WORKDAY(Tableau1[[#This Row],[Date de début]],+INDEX(Tableau4[Délai maximum avant étape SGMOE],MATCH(Tableau1[Code Workflow],Tableau4[Code workflow],0)))</f>
        <v>43376</v>
      </c>
      <c r="M338" s="41">
        <f>WORKDAY(Tableau1[[#This Row],[Date prévisionnelle de réception SGMOE]],+INDEX(Tableau4[Délai de validation],MATCH(Tableau1[Code Workflow],Tableau4[Code workflow],0)))</f>
        <v>43388</v>
      </c>
      <c r="N338" s="41">
        <v>43376</v>
      </c>
      <c r="O338" s="40">
        <f t="shared" si="104"/>
        <v>1</v>
      </c>
      <c r="P338" s="34" t="s">
        <v>531</v>
      </c>
    </row>
    <row r="339" spans="2:16" s="36" customFormat="1" hidden="1" outlineLevel="1" x14ac:dyDescent="0.25">
      <c r="B339" s="41">
        <v>43375</v>
      </c>
      <c r="C339" s="49" t="s">
        <v>751</v>
      </c>
      <c r="D339" s="38" t="str">
        <f t="shared" si="100"/>
        <v>GISET</v>
      </c>
      <c r="E339" s="38" t="str">
        <f t="shared" si="101"/>
        <v>A0 (PLANCHE 26</v>
      </c>
      <c r="F339" s="38" t="str">
        <f t="shared" si="102"/>
        <v>A0</v>
      </c>
      <c r="G339" s="31" t="s">
        <v>39</v>
      </c>
      <c r="H339" s="39"/>
      <c r="I339" s="26" t="s">
        <v>754</v>
      </c>
      <c r="J339" s="38" t="s">
        <v>435</v>
      </c>
      <c r="K339" s="91" t="s">
        <v>1266</v>
      </c>
      <c r="L339" s="41">
        <f>WORKDAY(Tableau1[[#This Row],[Date de début]],+INDEX(Tableau4[Délai maximum avant étape SGMOE],MATCH(Tableau1[Code Workflow],Tableau4[Code workflow],0)))</f>
        <v>43376</v>
      </c>
      <c r="M339" s="41">
        <f>WORKDAY(Tableau1[[#This Row],[Date prévisionnelle de réception SGMOE]],+INDEX(Tableau4[Délai de validation],MATCH(Tableau1[Code Workflow],Tableau4[Code workflow],0)))</f>
        <v>43388</v>
      </c>
      <c r="N339" s="41">
        <v>43376</v>
      </c>
      <c r="O339" s="40">
        <f t="shared" si="104"/>
        <v>1</v>
      </c>
      <c r="P339" s="34" t="s">
        <v>531</v>
      </c>
    </row>
    <row r="340" spans="2:16" s="36" customFormat="1" hidden="1" outlineLevel="1" x14ac:dyDescent="0.25">
      <c r="B340" s="41">
        <v>43375</v>
      </c>
      <c r="C340" s="49" t="s">
        <v>752</v>
      </c>
      <c r="D340" s="38" t="str">
        <f t="shared" si="100"/>
        <v>GISET</v>
      </c>
      <c r="E340" s="38" t="str">
        <f t="shared" si="101"/>
        <v>A0 (PLANCHE 26</v>
      </c>
      <c r="F340" s="38" t="str">
        <f t="shared" si="102"/>
        <v>A0</v>
      </c>
      <c r="G340" s="31" t="s">
        <v>42</v>
      </c>
      <c r="H340" s="39"/>
      <c r="I340" s="26" t="s">
        <v>754</v>
      </c>
      <c r="J340" s="38" t="s">
        <v>435</v>
      </c>
      <c r="K340" s="91" t="s">
        <v>1266</v>
      </c>
      <c r="L340" s="41">
        <f>WORKDAY(Tableau1[[#This Row],[Date de début]],+INDEX(Tableau4[Délai maximum avant étape SGMOE],MATCH(Tableau1[Code Workflow],Tableau4[Code workflow],0)))</f>
        <v>43376</v>
      </c>
      <c r="M340" s="41">
        <f>WORKDAY(Tableau1[[#This Row],[Date prévisionnelle de réception SGMOE]],+INDEX(Tableau4[Délai de validation],MATCH(Tableau1[Code Workflow],Tableau4[Code workflow],0)))</f>
        <v>43388</v>
      </c>
      <c r="N340" s="41">
        <v>43376</v>
      </c>
      <c r="O340" s="40">
        <f t="shared" si="104"/>
        <v>1</v>
      </c>
      <c r="P340" s="34" t="s">
        <v>531</v>
      </c>
    </row>
    <row r="341" spans="2:16" s="36" customFormat="1" hidden="1" outlineLevel="1" x14ac:dyDescent="0.25">
      <c r="B341" s="41">
        <v>43375</v>
      </c>
      <c r="C341" s="49" t="s">
        <v>753</v>
      </c>
      <c r="D341" s="38" t="str">
        <f t="shared" ref="D341:D348" si="105">LEFT(C341,5)</f>
        <v>GISET</v>
      </c>
      <c r="E341" s="38" t="str">
        <f t="shared" ref="E341:E348" si="106">MID(C341,13,14)</f>
        <v>A0 (PLANCHE 26</v>
      </c>
      <c r="F341" s="38" t="str">
        <f t="shared" ref="F341:F348" si="107">LEFT(E341,2)</f>
        <v>A0</v>
      </c>
      <c r="G341" s="31" t="s">
        <v>42</v>
      </c>
      <c r="H341" s="39"/>
      <c r="I341" s="26" t="s">
        <v>754</v>
      </c>
      <c r="J341" s="38" t="s">
        <v>435</v>
      </c>
      <c r="K341" s="91" t="s">
        <v>1266</v>
      </c>
      <c r="L341" s="41">
        <f>WORKDAY(Tableau1[[#This Row],[Date de début]],+INDEX(Tableau4[Délai maximum avant étape SGMOE],MATCH(Tableau1[Code Workflow],Tableau4[Code workflow],0)))</f>
        <v>43376</v>
      </c>
      <c r="M341" s="41">
        <f>WORKDAY(Tableau1[[#This Row],[Date prévisionnelle de réception SGMOE]],+INDEX(Tableau4[Délai de validation],MATCH(Tableau1[Code Workflow],Tableau4[Code workflow],0)))</f>
        <v>43388</v>
      </c>
      <c r="N341" s="41">
        <v>43376</v>
      </c>
      <c r="O341" s="40">
        <f t="shared" si="104"/>
        <v>1</v>
      </c>
      <c r="P341" s="34" t="s">
        <v>531</v>
      </c>
    </row>
    <row r="342" spans="2:16" s="36" customFormat="1" hidden="1" outlineLevel="1" x14ac:dyDescent="0.25">
      <c r="B342" s="41">
        <v>43375</v>
      </c>
      <c r="C342" s="49" t="s">
        <v>755</v>
      </c>
      <c r="D342" s="38" t="str">
        <f t="shared" si="105"/>
        <v>GIMAT</v>
      </c>
      <c r="E342" s="38" t="str">
        <f t="shared" si="106"/>
        <v>A3 (TRANCHEE C</v>
      </c>
      <c r="F342" s="38" t="str">
        <f t="shared" si="107"/>
        <v>A3</v>
      </c>
      <c r="G342" s="31" t="s">
        <v>13</v>
      </c>
      <c r="H342" s="39"/>
      <c r="I342" s="26" t="s">
        <v>756</v>
      </c>
      <c r="J342" s="38" t="s">
        <v>406</v>
      </c>
      <c r="K342" s="91" t="s">
        <v>1268</v>
      </c>
      <c r="L342" s="41">
        <f>WORKDAY(Tableau1[[#This Row],[Date de début]],+INDEX(Tableau4[Délai maximum avant étape SGMOE],MATCH(Tableau1[Code Workflow],Tableau4[Code workflow],0)))</f>
        <v>43376</v>
      </c>
      <c r="M342" s="41">
        <f>WORKDAY(Tableau1[[#This Row],[Date prévisionnelle de réception SGMOE]],+INDEX(Tableau4[Délai de validation],MATCH(Tableau1[Code Workflow],Tableau4[Code workflow],0)))</f>
        <v>43388</v>
      </c>
      <c r="N342" s="41">
        <v>43376</v>
      </c>
      <c r="O342" s="40">
        <f t="shared" si="104"/>
        <v>1</v>
      </c>
      <c r="P342" s="34" t="s">
        <v>531</v>
      </c>
    </row>
    <row r="343" spans="2:16" s="57" customFormat="1" hidden="1" outlineLevel="1" x14ac:dyDescent="0.25">
      <c r="B343" s="59">
        <v>43375</v>
      </c>
      <c r="C343" s="49" t="s">
        <v>758</v>
      </c>
      <c r="D343" s="60" t="str">
        <f t="shared" si="105"/>
        <v>GIGCL</v>
      </c>
      <c r="E343" s="60" t="str">
        <f t="shared" si="106"/>
        <v>A0 (PES - REAL</v>
      </c>
      <c r="F343" s="60" t="str">
        <f t="shared" si="107"/>
        <v>A0</v>
      </c>
      <c r="G343" s="31" t="s">
        <v>46</v>
      </c>
      <c r="H343" s="62"/>
      <c r="I343" s="60" t="s">
        <v>757</v>
      </c>
      <c r="J343" s="60" t="s">
        <v>464</v>
      </c>
      <c r="K343" s="93" t="s">
        <v>1269</v>
      </c>
      <c r="L343" s="59">
        <f>WORKDAY(Tableau1[[#This Row],[Date de début]],+INDEX(Tableau4[Délai maximum avant étape SGMOE],MATCH(Tableau1[Code Workflow],Tableau4[Code workflow],0)))</f>
        <v>43382</v>
      </c>
      <c r="M343" s="59">
        <f>WORKDAY(Tableau1[[#This Row],[Date prévisionnelle de réception SGMOE]],+INDEX(Tableau4[Délai de validation],MATCH(Tableau1[Code Workflow],Tableau4[Code workflow],0)))</f>
        <v>43385</v>
      </c>
      <c r="N343" s="59">
        <v>43382</v>
      </c>
      <c r="O343" s="56">
        <f t="shared" si="104"/>
        <v>1</v>
      </c>
      <c r="P343" s="34" t="s">
        <v>531</v>
      </c>
    </row>
    <row r="344" spans="2:16" s="36" customFormat="1" hidden="1" outlineLevel="1" x14ac:dyDescent="0.25">
      <c r="B344" s="41">
        <v>43375</v>
      </c>
      <c r="C344" s="49" t="s">
        <v>759</v>
      </c>
      <c r="D344" s="38" t="str">
        <f t="shared" si="105"/>
        <v>GISOA</v>
      </c>
      <c r="E344" s="38" t="str">
        <f t="shared" si="106"/>
        <v xml:space="preserve">D0 (VIADUC DE </v>
      </c>
      <c r="F344" s="38" t="str">
        <f t="shared" si="107"/>
        <v>D0</v>
      </c>
      <c r="G344" s="31" t="s">
        <v>13</v>
      </c>
      <c r="H344" s="39"/>
      <c r="I344" s="38" t="s">
        <v>765</v>
      </c>
      <c r="J344" s="38" t="s">
        <v>418</v>
      </c>
      <c r="K344" s="91" t="s">
        <v>1267</v>
      </c>
      <c r="L344" s="41">
        <f>WORKDAY(Tableau1[[#This Row],[Date de début]],+INDEX(Tableau4[Délai maximum avant étape SGMOE],MATCH(Tableau1[Code Workflow],Tableau4[Code workflow],0)))</f>
        <v>43376</v>
      </c>
      <c r="M344" s="41">
        <f>WORKDAY(Tableau1[[#This Row],[Date prévisionnelle de réception SGMOE]],+INDEX(Tableau4[Délai de validation],MATCH(Tableau1[Code Workflow],Tableau4[Code workflow],0)))</f>
        <v>43382</v>
      </c>
      <c r="N344" s="41">
        <v>43376</v>
      </c>
      <c r="O344" s="40">
        <f t="shared" si="104"/>
        <v>1</v>
      </c>
      <c r="P344" s="34" t="s">
        <v>531</v>
      </c>
    </row>
    <row r="345" spans="2:16" s="36" customFormat="1" hidden="1" outlineLevel="1" x14ac:dyDescent="0.25">
      <c r="B345" s="41">
        <v>43375</v>
      </c>
      <c r="C345" s="49" t="s">
        <v>760</v>
      </c>
      <c r="D345" s="38" t="str">
        <f t="shared" si="105"/>
        <v>GISOA</v>
      </c>
      <c r="E345" s="38" t="str">
        <f t="shared" si="106"/>
        <v xml:space="preserve">B0 (VIADUC DE </v>
      </c>
      <c r="F345" s="38" t="str">
        <f t="shared" si="107"/>
        <v>B0</v>
      </c>
      <c r="G345" s="31" t="s">
        <v>61</v>
      </c>
      <c r="H345" s="39"/>
      <c r="I345" s="38" t="s">
        <v>765</v>
      </c>
      <c r="J345" s="38" t="s">
        <v>418</v>
      </c>
      <c r="K345" s="91" t="s">
        <v>1267</v>
      </c>
      <c r="L345" s="41">
        <f>WORKDAY(Tableau1[[#This Row],[Date de début]],+INDEX(Tableau4[Délai maximum avant étape SGMOE],MATCH(Tableau1[Code Workflow],Tableau4[Code workflow],0)))</f>
        <v>43376</v>
      </c>
      <c r="M345" s="41">
        <f>WORKDAY(Tableau1[[#This Row],[Date prévisionnelle de réception SGMOE]],+INDEX(Tableau4[Délai de validation],MATCH(Tableau1[Code Workflow],Tableau4[Code workflow],0)))</f>
        <v>43382</v>
      </c>
      <c r="N345" s="41">
        <v>43376</v>
      </c>
      <c r="O345" s="40">
        <f t="shared" si="104"/>
        <v>1</v>
      </c>
      <c r="P345" s="34" t="s">
        <v>531</v>
      </c>
    </row>
    <row r="346" spans="2:16" s="36" customFormat="1" hidden="1" outlineLevel="1" x14ac:dyDescent="0.25">
      <c r="B346" s="41">
        <v>43375</v>
      </c>
      <c r="C346" s="49" t="s">
        <v>761</v>
      </c>
      <c r="D346" s="38" t="str">
        <f t="shared" si="105"/>
        <v>GISOA</v>
      </c>
      <c r="E346" s="38" t="str">
        <f t="shared" si="106"/>
        <v xml:space="preserve">B0 (VIADUC DE </v>
      </c>
      <c r="F346" s="38" t="str">
        <f t="shared" si="107"/>
        <v>B0</v>
      </c>
      <c r="G346" s="31" t="s">
        <v>61</v>
      </c>
      <c r="H346" s="39"/>
      <c r="I346" s="38" t="s">
        <v>765</v>
      </c>
      <c r="J346" s="38" t="s">
        <v>418</v>
      </c>
      <c r="K346" s="91" t="s">
        <v>1267</v>
      </c>
      <c r="L346" s="41">
        <f>WORKDAY(Tableau1[[#This Row],[Date de début]],+INDEX(Tableau4[Délai maximum avant étape SGMOE],MATCH(Tableau1[Code Workflow],Tableau4[Code workflow],0)))</f>
        <v>43376</v>
      </c>
      <c r="M346" s="41">
        <f>WORKDAY(Tableau1[[#This Row],[Date prévisionnelle de réception SGMOE]],+INDEX(Tableau4[Délai de validation],MATCH(Tableau1[Code Workflow],Tableau4[Code workflow],0)))</f>
        <v>43382</v>
      </c>
      <c r="N346" s="41">
        <v>43376</v>
      </c>
      <c r="O346" s="40">
        <f t="shared" si="104"/>
        <v>1</v>
      </c>
      <c r="P346" s="34" t="s">
        <v>531</v>
      </c>
    </row>
    <row r="347" spans="2:16" s="36" customFormat="1" hidden="1" outlineLevel="1" x14ac:dyDescent="0.25">
      <c r="B347" s="41">
        <v>43375</v>
      </c>
      <c r="C347" s="49" t="s">
        <v>762</v>
      </c>
      <c r="D347" s="38" t="str">
        <f t="shared" si="105"/>
        <v>GISOA</v>
      </c>
      <c r="E347" s="38" t="str">
        <f t="shared" si="106"/>
        <v xml:space="preserve">B0 (VIADUC DE </v>
      </c>
      <c r="F347" s="38" t="str">
        <f t="shared" si="107"/>
        <v>B0</v>
      </c>
      <c r="G347" s="31" t="s">
        <v>61</v>
      </c>
      <c r="H347" s="39"/>
      <c r="I347" s="38" t="s">
        <v>765</v>
      </c>
      <c r="J347" s="38" t="s">
        <v>418</v>
      </c>
      <c r="K347" s="91" t="s">
        <v>1267</v>
      </c>
      <c r="L347" s="41">
        <f>WORKDAY(Tableau1[[#This Row],[Date de début]],+INDEX(Tableau4[Délai maximum avant étape SGMOE],MATCH(Tableau1[Code Workflow],Tableau4[Code workflow],0)))</f>
        <v>43376</v>
      </c>
      <c r="M347" s="41">
        <f>WORKDAY(Tableau1[[#This Row],[Date prévisionnelle de réception SGMOE]],+INDEX(Tableau4[Délai de validation],MATCH(Tableau1[Code Workflow],Tableau4[Code workflow],0)))</f>
        <v>43382</v>
      </c>
      <c r="N347" s="41">
        <v>43376</v>
      </c>
      <c r="O347" s="40">
        <f t="shared" si="104"/>
        <v>1</v>
      </c>
      <c r="P347" s="34" t="s">
        <v>531</v>
      </c>
    </row>
    <row r="348" spans="2:16" s="36" customFormat="1" hidden="1" outlineLevel="1" x14ac:dyDescent="0.25">
      <c r="B348" s="41">
        <v>43375</v>
      </c>
      <c r="C348" s="49" t="s">
        <v>763</v>
      </c>
      <c r="D348" s="38" t="str">
        <f t="shared" si="105"/>
        <v>GISOA</v>
      </c>
      <c r="E348" s="38" t="str">
        <f t="shared" si="106"/>
        <v xml:space="preserve">B0 (VIADUC DE </v>
      </c>
      <c r="F348" s="38" t="str">
        <f t="shared" si="107"/>
        <v>B0</v>
      </c>
      <c r="G348" s="31" t="s">
        <v>61</v>
      </c>
      <c r="H348" s="39"/>
      <c r="I348" s="38" t="s">
        <v>765</v>
      </c>
      <c r="J348" s="38" t="s">
        <v>418</v>
      </c>
      <c r="K348" s="91" t="s">
        <v>1267</v>
      </c>
      <c r="L348" s="41">
        <f>WORKDAY(Tableau1[[#This Row],[Date de début]],+INDEX(Tableau4[Délai maximum avant étape SGMOE],MATCH(Tableau1[Code Workflow],Tableau4[Code workflow],0)))</f>
        <v>43376</v>
      </c>
      <c r="M348" s="41">
        <f>WORKDAY(Tableau1[[#This Row],[Date prévisionnelle de réception SGMOE]],+INDEX(Tableau4[Délai de validation],MATCH(Tableau1[Code Workflow],Tableau4[Code workflow],0)))</f>
        <v>43382</v>
      </c>
      <c r="N348" s="41">
        <v>43376</v>
      </c>
      <c r="O348" s="40">
        <f t="shared" si="104"/>
        <v>1</v>
      </c>
      <c r="P348" s="34" t="s">
        <v>531</v>
      </c>
    </row>
    <row r="349" spans="2:16" s="36" customFormat="1" hidden="1" outlineLevel="1" x14ac:dyDescent="0.25">
      <c r="B349" s="41">
        <v>43375</v>
      </c>
      <c r="C349" s="49" t="s">
        <v>764</v>
      </c>
      <c r="D349" s="38" t="str">
        <f t="shared" ref="D349:D350" si="108">LEFT(C349,5)</f>
        <v>GISOA</v>
      </c>
      <c r="E349" s="38" t="str">
        <f t="shared" ref="E349:E350" si="109">MID(C349,13,14)</f>
        <v xml:space="preserve">B0 (VIADUC DE </v>
      </c>
      <c r="F349" s="38" t="str">
        <f t="shared" ref="F349:F350" si="110">LEFT(E349,2)</f>
        <v>B0</v>
      </c>
      <c r="G349" s="31" t="s">
        <v>61</v>
      </c>
      <c r="H349" s="39"/>
      <c r="I349" s="38" t="s">
        <v>765</v>
      </c>
      <c r="J349" s="38" t="s">
        <v>418</v>
      </c>
      <c r="K349" s="91" t="s">
        <v>1267</v>
      </c>
      <c r="L349" s="41">
        <f>WORKDAY(Tableau1[[#This Row],[Date de début]],+INDEX(Tableau4[Délai maximum avant étape SGMOE],MATCH(Tableau1[Code Workflow],Tableau4[Code workflow],0)))</f>
        <v>43376</v>
      </c>
      <c r="M349" s="41">
        <f>WORKDAY(Tableau1[[#This Row],[Date prévisionnelle de réception SGMOE]],+INDEX(Tableau4[Délai de validation],MATCH(Tableau1[Code Workflow],Tableau4[Code workflow],0)))</f>
        <v>43382</v>
      </c>
      <c r="N349" s="41">
        <v>43376</v>
      </c>
      <c r="O349" s="40">
        <f t="shared" ref="O349:O350" si="111">IF(P349="",0,IF(P349="ok",1,0))</f>
        <v>1</v>
      </c>
      <c r="P349" s="34" t="s">
        <v>531</v>
      </c>
    </row>
    <row r="350" spans="2:16" s="36" customFormat="1" hidden="1" outlineLevel="1" x14ac:dyDescent="0.25">
      <c r="B350" s="41">
        <v>43375</v>
      </c>
      <c r="C350" s="49" t="s">
        <v>766</v>
      </c>
      <c r="D350" s="38" t="str">
        <f t="shared" si="108"/>
        <v>GIECM</v>
      </c>
      <c r="E350" s="38" t="str">
        <f t="shared" si="109"/>
        <v xml:space="preserve">B0 (VIADUC DE </v>
      </c>
      <c r="F350" s="38" t="str">
        <f t="shared" si="110"/>
        <v>B0</v>
      </c>
      <c r="G350" s="31" t="s">
        <v>61</v>
      </c>
      <c r="H350" s="39"/>
      <c r="I350" s="38" t="s">
        <v>767</v>
      </c>
      <c r="J350" s="38" t="s">
        <v>418</v>
      </c>
      <c r="K350" s="91" t="s">
        <v>1267</v>
      </c>
      <c r="L350" s="41">
        <f>WORKDAY(Tableau1[[#This Row],[Date de début]],+INDEX(Tableau4[Délai maximum avant étape SGMOE],MATCH(Tableau1[Code Workflow],Tableau4[Code workflow],0)))</f>
        <v>43376</v>
      </c>
      <c r="M350" s="41">
        <f>WORKDAY(Tableau1[[#This Row],[Date prévisionnelle de réception SGMOE]],+INDEX(Tableau4[Délai de validation],MATCH(Tableau1[Code Workflow],Tableau4[Code workflow],0)))</f>
        <v>43382</v>
      </c>
      <c r="N350" s="41">
        <v>43376</v>
      </c>
      <c r="O350" s="40">
        <f t="shared" si="111"/>
        <v>1</v>
      </c>
      <c r="P350" s="34" t="s">
        <v>531</v>
      </c>
    </row>
    <row r="351" spans="2:16" s="57" customFormat="1" hidden="1" outlineLevel="1" x14ac:dyDescent="0.25">
      <c r="B351" s="59">
        <v>43376</v>
      </c>
      <c r="C351" s="49" t="s">
        <v>768</v>
      </c>
      <c r="D351" s="60" t="str">
        <f t="shared" ref="D351:D376" si="112">LEFT(C351,5)</f>
        <v>GIEXT</v>
      </c>
      <c r="E351" s="60" t="str">
        <f t="shared" ref="E351:E376" si="113">MID(C351,13,14)</f>
        <v xml:space="preserve">A1 (PES - PIF </v>
      </c>
      <c r="F351" s="60" t="str">
        <f t="shared" ref="F351:F376" si="114">LEFT(E351,2)</f>
        <v>A1</v>
      </c>
      <c r="G351" s="31" t="s">
        <v>46</v>
      </c>
      <c r="H351" s="62"/>
      <c r="I351" s="60" t="s">
        <v>769</v>
      </c>
      <c r="J351" s="60" t="s">
        <v>464</v>
      </c>
      <c r="K351" s="93" t="s">
        <v>1269</v>
      </c>
      <c r="L351" s="59">
        <f>WORKDAY(Tableau1[[#This Row],[Date de début]],+INDEX(Tableau4[Délai maximum avant étape SGMOE],MATCH(Tableau1[Code Workflow],Tableau4[Code workflow],0)))</f>
        <v>43383</v>
      </c>
      <c r="M351" s="59">
        <f>WORKDAY(Tableau1[[#This Row],[Date prévisionnelle de réception SGMOE]],+INDEX(Tableau4[Délai de validation],MATCH(Tableau1[Code Workflow],Tableau4[Code workflow],0)))</f>
        <v>43388</v>
      </c>
      <c r="N351" s="59">
        <v>43383</v>
      </c>
      <c r="O351" s="56">
        <f t="shared" ref="O351:O376" si="115">IF(P351="",0,IF(P351="ok",1,0))</f>
        <v>1</v>
      </c>
      <c r="P351" s="34" t="s">
        <v>531</v>
      </c>
    </row>
    <row r="352" spans="2:16" s="36" customFormat="1" hidden="1" outlineLevel="1" x14ac:dyDescent="0.25">
      <c r="B352" s="41">
        <v>43376</v>
      </c>
      <c r="C352" s="49" t="s">
        <v>770</v>
      </c>
      <c r="D352" s="38" t="str">
        <f t="shared" si="112"/>
        <v>GISET</v>
      </c>
      <c r="E352" s="38" t="str">
        <f t="shared" si="113"/>
        <v xml:space="preserve">A0 (RDT 02051 </v>
      </c>
      <c r="F352" s="38" t="str">
        <f t="shared" si="114"/>
        <v>A0</v>
      </c>
      <c r="G352" s="31" t="s">
        <v>35</v>
      </c>
      <c r="H352" s="39"/>
      <c r="I352" s="38" t="s">
        <v>774</v>
      </c>
      <c r="J352" s="26" t="s">
        <v>435</v>
      </c>
      <c r="K352" s="91" t="s">
        <v>1266</v>
      </c>
      <c r="L352" s="41">
        <f>WORKDAY(Tableau1[[#This Row],[Date de début]],+INDEX(Tableau4[Délai maximum avant étape SGMOE],MATCH(Tableau1[Code Workflow],Tableau4[Code workflow],0)))</f>
        <v>43377</v>
      </c>
      <c r="M352" s="41">
        <f>WORKDAY(Tableau1[[#This Row],[Date prévisionnelle de réception SGMOE]],+INDEX(Tableau4[Délai de validation],MATCH(Tableau1[Code Workflow],Tableau4[Code workflow],0)))</f>
        <v>43389</v>
      </c>
      <c r="N352" s="41">
        <v>43377</v>
      </c>
      <c r="O352" s="40">
        <f t="shared" si="115"/>
        <v>1</v>
      </c>
      <c r="P352" s="34" t="s">
        <v>531</v>
      </c>
    </row>
    <row r="353" spans="2:16" s="36" customFormat="1" hidden="1" outlineLevel="1" x14ac:dyDescent="0.25">
      <c r="B353" s="41">
        <v>43376</v>
      </c>
      <c r="C353" s="49" t="s">
        <v>771</v>
      </c>
      <c r="D353" s="38" t="str">
        <f t="shared" si="112"/>
        <v>GISET</v>
      </c>
      <c r="E353" s="38" t="str">
        <f t="shared" si="113"/>
        <v xml:space="preserve">A0 (RDT 02051 </v>
      </c>
      <c r="F353" s="38" t="str">
        <f t="shared" si="114"/>
        <v>A0</v>
      </c>
      <c r="G353" s="31" t="s">
        <v>42</v>
      </c>
      <c r="H353" s="39"/>
      <c r="I353" s="38" t="s">
        <v>774</v>
      </c>
      <c r="J353" s="38" t="s">
        <v>435</v>
      </c>
      <c r="K353" s="91" t="s">
        <v>1266</v>
      </c>
      <c r="L353" s="41">
        <f>WORKDAY(Tableau1[[#This Row],[Date de début]],+INDEX(Tableau4[Délai maximum avant étape SGMOE],MATCH(Tableau1[Code Workflow],Tableau4[Code workflow],0)))</f>
        <v>43377</v>
      </c>
      <c r="M353" s="41">
        <f>WORKDAY(Tableau1[[#This Row],[Date prévisionnelle de réception SGMOE]],+INDEX(Tableau4[Délai de validation],MATCH(Tableau1[Code Workflow],Tableau4[Code workflow],0)))</f>
        <v>43389</v>
      </c>
      <c r="N353" s="41">
        <v>43377</v>
      </c>
      <c r="O353" s="40">
        <f t="shared" si="115"/>
        <v>1</v>
      </c>
      <c r="P353" s="34" t="s">
        <v>531</v>
      </c>
    </row>
    <row r="354" spans="2:16" s="36" customFormat="1" hidden="1" outlineLevel="1" x14ac:dyDescent="0.25">
      <c r="B354" s="41">
        <v>43376</v>
      </c>
      <c r="C354" s="49" t="s">
        <v>772</v>
      </c>
      <c r="D354" s="38" t="str">
        <f t="shared" si="112"/>
        <v>GISET</v>
      </c>
      <c r="E354" s="38" t="str">
        <f t="shared" si="113"/>
        <v xml:space="preserve">A0 (RDT 02051 </v>
      </c>
      <c r="F354" s="38" t="str">
        <f t="shared" si="114"/>
        <v>A0</v>
      </c>
      <c r="G354" s="31" t="s">
        <v>37</v>
      </c>
      <c r="H354" s="39"/>
      <c r="I354" s="38" t="s">
        <v>774</v>
      </c>
      <c r="J354" s="38" t="s">
        <v>435</v>
      </c>
      <c r="K354" s="91" t="s">
        <v>1266</v>
      </c>
      <c r="L354" s="41">
        <f>WORKDAY(Tableau1[[#This Row],[Date de début]],+INDEX(Tableau4[Délai maximum avant étape SGMOE],MATCH(Tableau1[Code Workflow],Tableau4[Code workflow],0)))</f>
        <v>43377</v>
      </c>
      <c r="M354" s="41">
        <f>WORKDAY(Tableau1[[#This Row],[Date prévisionnelle de réception SGMOE]],+INDEX(Tableau4[Délai de validation],MATCH(Tableau1[Code Workflow],Tableau4[Code workflow],0)))</f>
        <v>43389</v>
      </c>
      <c r="N354" s="41">
        <v>43377</v>
      </c>
      <c r="O354" s="40">
        <f t="shared" si="115"/>
        <v>1</v>
      </c>
      <c r="P354" s="34" t="s">
        <v>531</v>
      </c>
    </row>
    <row r="355" spans="2:16" s="36" customFormat="1" hidden="1" outlineLevel="1" x14ac:dyDescent="0.25">
      <c r="B355" s="41">
        <v>43376</v>
      </c>
      <c r="C355" s="49" t="s">
        <v>773</v>
      </c>
      <c r="D355" s="38" t="str">
        <f t="shared" si="112"/>
        <v>GISET</v>
      </c>
      <c r="E355" s="38" t="str">
        <f t="shared" si="113"/>
        <v xml:space="preserve">A0 (RDT 02051 </v>
      </c>
      <c r="F355" s="38" t="str">
        <f t="shared" si="114"/>
        <v>A0</v>
      </c>
      <c r="G355" s="31" t="s">
        <v>39</v>
      </c>
      <c r="H355" s="39"/>
      <c r="I355" s="38" t="s">
        <v>774</v>
      </c>
      <c r="J355" s="38" t="s">
        <v>435</v>
      </c>
      <c r="K355" s="91" t="s">
        <v>1266</v>
      </c>
      <c r="L355" s="41">
        <f>WORKDAY(Tableau1[[#This Row],[Date de début]],+INDEX(Tableau4[Délai maximum avant étape SGMOE],MATCH(Tableau1[Code Workflow],Tableau4[Code workflow],0)))</f>
        <v>43377</v>
      </c>
      <c r="M355" s="41">
        <f>WORKDAY(Tableau1[[#This Row],[Date prévisionnelle de réception SGMOE]],+INDEX(Tableau4[Délai de validation],MATCH(Tableau1[Code Workflow],Tableau4[Code workflow],0)))</f>
        <v>43389</v>
      </c>
      <c r="N355" s="41">
        <v>43377</v>
      </c>
      <c r="O355" s="40">
        <f t="shared" si="115"/>
        <v>1</v>
      </c>
      <c r="P355" s="34" t="s">
        <v>531</v>
      </c>
    </row>
    <row r="356" spans="2:16" s="36" customFormat="1" hidden="1" outlineLevel="1" x14ac:dyDescent="0.25">
      <c r="B356" s="41">
        <v>43376</v>
      </c>
      <c r="C356" s="49" t="s">
        <v>775</v>
      </c>
      <c r="D356" s="38" t="str">
        <f t="shared" si="112"/>
        <v>GISET</v>
      </c>
      <c r="E356" s="38" t="str">
        <f t="shared" si="113"/>
        <v>A0 (PLANCHE 21</v>
      </c>
      <c r="F356" s="38" t="str">
        <f t="shared" si="114"/>
        <v>A0</v>
      </c>
      <c r="G356" s="31" t="s">
        <v>35</v>
      </c>
      <c r="H356" s="39"/>
      <c r="I356" s="38" t="s">
        <v>781</v>
      </c>
      <c r="J356" s="38" t="s">
        <v>435</v>
      </c>
      <c r="K356" s="91" t="s">
        <v>1266</v>
      </c>
      <c r="L356" s="41">
        <f>WORKDAY(Tableau1[[#This Row],[Date de début]],+INDEX(Tableau4[Délai maximum avant étape SGMOE],MATCH(Tableau1[Code Workflow],Tableau4[Code workflow],0)))</f>
        <v>43377</v>
      </c>
      <c r="M356" s="41">
        <f>WORKDAY(Tableau1[[#This Row],[Date prévisionnelle de réception SGMOE]],+INDEX(Tableau4[Délai de validation],MATCH(Tableau1[Code Workflow],Tableau4[Code workflow],0)))</f>
        <v>43389</v>
      </c>
      <c r="N356" s="41">
        <v>43377</v>
      </c>
      <c r="O356" s="40">
        <f t="shared" si="115"/>
        <v>1</v>
      </c>
      <c r="P356" s="34" t="s">
        <v>531</v>
      </c>
    </row>
    <row r="357" spans="2:16" s="36" customFormat="1" hidden="1" outlineLevel="1" x14ac:dyDescent="0.25">
      <c r="B357" s="41">
        <v>43376</v>
      </c>
      <c r="C357" s="49" t="s">
        <v>776</v>
      </c>
      <c r="D357" s="38" t="str">
        <f t="shared" si="112"/>
        <v>GISET</v>
      </c>
      <c r="E357" s="38" t="str">
        <f t="shared" si="113"/>
        <v>A0 (PLANCHE 21</v>
      </c>
      <c r="F357" s="38" t="str">
        <f t="shared" si="114"/>
        <v>A0</v>
      </c>
      <c r="G357" s="31" t="s">
        <v>37</v>
      </c>
      <c r="H357" s="39"/>
      <c r="I357" s="38" t="s">
        <v>781</v>
      </c>
      <c r="J357" s="38" t="s">
        <v>435</v>
      </c>
      <c r="K357" s="91" t="s">
        <v>1266</v>
      </c>
      <c r="L357" s="41">
        <f>WORKDAY(Tableau1[[#This Row],[Date de début]],+INDEX(Tableau4[Délai maximum avant étape SGMOE],MATCH(Tableau1[Code Workflow],Tableau4[Code workflow],0)))</f>
        <v>43377</v>
      </c>
      <c r="M357" s="41">
        <f>WORKDAY(Tableau1[[#This Row],[Date prévisionnelle de réception SGMOE]],+INDEX(Tableau4[Délai de validation],MATCH(Tableau1[Code Workflow],Tableau4[Code workflow],0)))</f>
        <v>43389</v>
      </c>
      <c r="N357" s="41">
        <v>43377</v>
      </c>
      <c r="O357" s="40">
        <f t="shared" si="115"/>
        <v>1</v>
      </c>
      <c r="P357" s="34" t="s">
        <v>531</v>
      </c>
    </row>
    <row r="358" spans="2:16" s="36" customFormat="1" hidden="1" outlineLevel="1" x14ac:dyDescent="0.25">
      <c r="B358" s="41">
        <v>43376</v>
      </c>
      <c r="C358" s="49" t="s">
        <v>777</v>
      </c>
      <c r="D358" s="38" t="str">
        <f t="shared" si="112"/>
        <v>GISET</v>
      </c>
      <c r="E358" s="38" t="str">
        <f t="shared" si="113"/>
        <v>A0 (PLANCHE 21</v>
      </c>
      <c r="F358" s="38" t="str">
        <f t="shared" si="114"/>
        <v>A0</v>
      </c>
      <c r="G358" s="31" t="s">
        <v>39</v>
      </c>
      <c r="H358" s="39"/>
      <c r="I358" s="38" t="s">
        <v>781</v>
      </c>
      <c r="J358" s="38" t="s">
        <v>435</v>
      </c>
      <c r="K358" s="91" t="s">
        <v>1266</v>
      </c>
      <c r="L358" s="41">
        <f>WORKDAY(Tableau1[[#This Row],[Date de début]],+INDEX(Tableau4[Délai maximum avant étape SGMOE],MATCH(Tableau1[Code Workflow],Tableau4[Code workflow],0)))</f>
        <v>43377</v>
      </c>
      <c r="M358" s="41">
        <f>WORKDAY(Tableau1[[#This Row],[Date prévisionnelle de réception SGMOE]],+INDEX(Tableau4[Délai de validation],MATCH(Tableau1[Code Workflow],Tableau4[Code workflow],0)))</f>
        <v>43389</v>
      </c>
      <c r="N358" s="41">
        <v>43377</v>
      </c>
      <c r="O358" s="40">
        <f t="shared" si="115"/>
        <v>1</v>
      </c>
      <c r="P358" s="34" t="s">
        <v>531</v>
      </c>
    </row>
    <row r="359" spans="2:16" s="36" customFormat="1" hidden="1" outlineLevel="1" x14ac:dyDescent="0.25">
      <c r="B359" s="41">
        <v>43376</v>
      </c>
      <c r="C359" s="49" t="s">
        <v>778</v>
      </c>
      <c r="D359" s="38" t="str">
        <f t="shared" si="112"/>
        <v>GISET</v>
      </c>
      <c r="E359" s="38" t="str">
        <f t="shared" si="113"/>
        <v>A0 (PLANCHE 21</v>
      </c>
      <c r="F359" s="38" t="str">
        <f t="shared" si="114"/>
        <v>A0</v>
      </c>
      <c r="G359" s="31" t="s">
        <v>39</v>
      </c>
      <c r="H359" s="39"/>
      <c r="I359" s="38" t="s">
        <v>781</v>
      </c>
      <c r="J359" s="38" t="s">
        <v>435</v>
      </c>
      <c r="K359" s="91" t="s">
        <v>1266</v>
      </c>
      <c r="L359" s="41">
        <f>WORKDAY(Tableau1[[#This Row],[Date de début]],+INDEX(Tableau4[Délai maximum avant étape SGMOE],MATCH(Tableau1[Code Workflow],Tableau4[Code workflow],0)))</f>
        <v>43377</v>
      </c>
      <c r="M359" s="41">
        <f>WORKDAY(Tableau1[[#This Row],[Date prévisionnelle de réception SGMOE]],+INDEX(Tableau4[Délai de validation],MATCH(Tableau1[Code Workflow],Tableau4[Code workflow],0)))</f>
        <v>43389</v>
      </c>
      <c r="N359" s="41">
        <v>43377</v>
      </c>
      <c r="O359" s="40">
        <f t="shared" si="115"/>
        <v>1</v>
      </c>
      <c r="P359" s="34" t="s">
        <v>531</v>
      </c>
    </row>
    <row r="360" spans="2:16" s="36" customFormat="1" hidden="1" outlineLevel="1" x14ac:dyDescent="0.25">
      <c r="B360" s="41">
        <v>43376</v>
      </c>
      <c r="C360" s="49" t="s">
        <v>779</v>
      </c>
      <c r="D360" s="38" t="str">
        <f t="shared" si="112"/>
        <v>GISET</v>
      </c>
      <c r="E360" s="38" t="str">
        <f t="shared" si="113"/>
        <v>A0 (PLANCHE 21</v>
      </c>
      <c r="F360" s="38" t="str">
        <f t="shared" si="114"/>
        <v>A0</v>
      </c>
      <c r="G360" s="31" t="s">
        <v>42</v>
      </c>
      <c r="H360" s="39"/>
      <c r="I360" s="38" t="s">
        <v>781</v>
      </c>
      <c r="J360" s="38" t="s">
        <v>435</v>
      </c>
      <c r="K360" s="91" t="s">
        <v>1266</v>
      </c>
      <c r="L360" s="41">
        <f>WORKDAY(Tableau1[[#This Row],[Date de début]],+INDEX(Tableau4[Délai maximum avant étape SGMOE],MATCH(Tableau1[Code Workflow],Tableau4[Code workflow],0)))</f>
        <v>43377</v>
      </c>
      <c r="M360" s="41">
        <f>WORKDAY(Tableau1[[#This Row],[Date prévisionnelle de réception SGMOE]],+INDEX(Tableau4[Délai de validation],MATCH(Tableau1[Code Workflow],Tableau4[Code workflow],0)))</f>
        <v>43389</v>
      </c>
      <c r="N360" s="41">
        <v>43377</v>
      </c>
      <c r="O360" s="40">
        <f t="shared" si="115"/>
        <v>1</v>
      </c>
      <c r="P360" s="34" t="s">
        <v>531</v>
      </c>
    </row>
    <row r="361" spans="2:16" s="36" customFormat="1" hidden="1" outlineLevel="1" x14ac:dyDescent="0.25">
      <c r="B361" s="41">
        <v>43376</v>
      </c>
      <c r="C361" s="49" t="s">
        <v>780</v>
      </c>
      <c r="D361" s="38" t="str">
        <f t="shared" si="112"/>
        <v>GISET</v>
      </c>
      <c r="E361" s="38" t="str">
        <f t="shared" si="113"/>
        <v>A0 (PLANCHE 21</v>
      </c>
      <c r="F361" s="38" t="str">
        <f t="shared" si="114"/>
        <v>A0</v>
      </c>
      <c r="G361" s="31" t="s">
        <v>42</v>
      </c>
      <c r="H361" s="39"/>
      <c r="I361" s="38" t="s">
        <v>781</v>
      </c>
      <c r="J361" s="38" t="s">
        <v>435</v>
      </c>
      <c r="K361" s="91" t="s">
        <v>1266</v>
      </c>
      <c r="L361" s="41">
        <f>WORKDAY(Tableau1[[#This Row],[Date de début]],+INDEX(Tableau4[Délai maximum avant étape SGMOE],MATCH(Tableau1[Code Workflow],Tableau4[Code workflow],0)))</f>
        <v>43377</v>
      </c>
      <c r="M361" s="41">
        <f>WORKDAY(Tableau1[[#This Row],[Date prévisionnelle de réception SGMOE]],+INDEX(Tableau4[Délai de validation],MATCH(Tableau1[Code Workflow],Tableau4[Code workflow],0)))</f>
        <v>43389</v>
      </c>
      <c r="N361" s="41">
        <v>43377</v>
      </c>
      <c r="O361" s="40">
        <f t="shared" si="115"/>
        <v>1</v>
      </c>
      <c r="P361" s="34" t="s">
        <v>531</v>
      </c>
    </row>
    <row r="362" spans="2:16" s="36" customFormat="1" hidden="1" outlineLevel="1" x14ac:dyDescent="0.25">
      <c r="B362" s="41">
        <v>43376</v>
      </c>
      <c r="C362" s="49" t="s">
        <v>782</v>
      </c>
      <c r="D362" s="38" t="str">
        <f t="shared" si="112"/>
        <v>GISET</v>
      </c>
      <c r="E362" s="38" t="str">
        <f t="shared" si="113"/>
        <v>A0 (PLANCHE 11</v>
      </c>
      <c r="F362" s="38" t="str">
        <f t="shared" si="114"/>
        <v>A0</v>
      </c>
      <c r="G362" s="31" t="s">
        <v>35</v>
      </c>
      <c r="H362" s="39"/>
      <c r="I362" s="38" t="s">
        <v>788</v>
      </c>
      <c r="J362" s="38" t="s">
        <v>435</v>
      </c>
      <c r="K362" s="91" t="s">
        <v>1266</v>
      </c>
      <c r="L362" s="41">
        <f>WORKDAY(Tableau1[[#This Row],[Date de début]],+INDEX(Tableau4[Délai maximum avant étape SGMOE],MATCH(Tableau1[Code Workflow],Tableau4[Code workflow],0)))</f>
        <v>43377</v>
      </c>
      <c r="M362" s="41">
        <f>WORKDAY(Tableau1[[#This Row],[Date prévisionnelle de réception SGMOE]],+INDEX(Tableau4[Délai de validation],MATCH(Tableau1[Code Workflow],Tableau4[Code workflow],0)))</f>
        <v>43389</v>
      </c>
      <c r="N362" s="41">
        <v>43377</v>
      </c>
      <c r="O362" s="40">
        <f t="shared" si="115"/>
        <v>1</v>
      </c>
      <c r="P362" s="34" t="s">
        <v>531</v>
      </c>
    </row>
    <row r="363" spans="2:16" s="36" customFormat="1" hidden="1" outlineLevel="1" x14ac:dyDescent="0.25">
      <c r="B363" s="41">
        <v>43376</v>
      </c>
      <c r="C363" s="49" t="s">
        <v>783</v>
      </c>
      <c r="D363" s="38" t="str">
        <f t="shared" si="112"/>
        <v>GISET</v>
      </c>
      <c r="E363" s="38" t="str">
        <f t="shared" si="113"/>
        <v>A0 (PLANCHE 11</v>
      </c>
      <c r="F363" s="38" t="str">
        <f t="shared" si="114"/>
        <v>A0</v>
      </c>
      <c r="G363" s="31" t="s">
        <v>37</v>
      </c>
      <c r="H363" s="39"/>
      <c r="I363" s="38" t="s">
        <v>788</v>
      </c>
      <c r="J363" s="38" t="s">
        <v>435</v>
      </c>
      <c r="K363" s="91" t="s">
        <v>1266</v>
      </c>
      <c r="L363" s="41">
        <f>WORKDAY(Tableau1[[#This Row],[Date de début]],+INDEX(Tableau4[Délai maximum avant étape SGMOE],MATCH(Tableau1[Code Workflow],Tableau4[Code workflow],0)))</f>
        <v>43377</v>
      </c>
      <c r="M363" s="41">
        <f>WORKDAY(Tableau1[[#This Row],[Date prévisionnelle de réception SGMOE]],+INDEX(Tableau4[Délai de validation],MATCH(Tableau1[Code Workflow],Tableau4[Code workflow],0)))</f>
        <v>43389</v>
      </c>
      <c r="N363" s="41">
        <v>43377</v>
      </c>
      <c r="O363" s="40">
        <f t="shared" si="115"/>
        <v>1</v>
      </c>
      <c r="P363" s="34" t="s">
        <v>531</v>
      </c>
    </row>
    <row r="364" spans="2:16" s="36" customFormat="1" hidden="1" outlineLevel="1" x14ac:dyDescent="0.25">
      <c r="B364" s="41">
        <v>43376</v>
      </c>
      <c r="C364" s="49" t="s">
        <v>784</v>
      </c>
      <c r="D364" s="38" t="str">
        <f t="shared" si="112"/>
        <v>GISET</v>
      </c>
      <c r="E364" s="38" t="str">
        <f t="shared" si="113"/>
        <v>A0 (PLANCHE 11</v>
      </c>
      <c r="F364" s="38" t="str">
        <f t="shared" si="114"/>
        <v>A0</v>
      </c>
      <c r="G364" s="31" t="s">
        <v>39</v>
      </c>
      <c r="H364" s="39"/>
      <c r="I364" s="38" t="s">
        <v>788</v>
      </c>
      <c r="J364" s="38" t="s">
        <v>435</v>
      </c>
      <c r="K364" s="91" t="s">
        <v>1266</v>
      </c>
      <c r="L364" s="41">
        <f>WORKDAY(Tableau1[[#This Row],[Date de début]],+INDEX(Tableau4[Délai maximum avant étape SGMOE],MATCH(Tableau1[Code Workflow],Tableau4[Code workflow],0)))</f>
        <v>43377</v>
      </c>
      <c r="M364" s="41">
        <f>WORKDAY(Tableau1[[#This Row],[Date prévisionnelle de réception SGMOE]],+INDEX(Tableau4[Délai de validation],MATCH(Tableau1[Code Workflow],Tableau4[Code workflow],0)))</f>
        <v>43389</v>
      </c>
      <c r="N364" s="41">
        <v>43377</v>
      </c>
      <c r="O364" s="40">
        <f t="shared" si="115"/>
        <v>1</v>
      </c>
      <c r="P364" s="34" t="s">
        <v>531</v>
      </c>
    </row>
    <row r="365" spans="2:16" s="36" customFormat="1" hidden="1" outlineLevel="1" x14ac:dyDescent="0.25">
      <c r="B365" s="41">
        <v>43376</v>
      </c>
      <c r="C365" s="49" t="s">
        <v>785</v>
      </c>
      <c r="D365" s="38" t="str">
        <f t="shared" si="112"/>
        <v>GISET</v>
      </c>
      <c r="E365" s="38" t="str">
        <f t="shared" si="113"/>
        <v>A0 (PLANCHE 11</v>
      </c>
      <c r="F365" s="38" t="str">
        <f t="shared" si="114"/>
        <v>A0</v>
      </c>
      <c r="G365" s="31" t="s">
        <v>39</v>
      </c>
      <c r="H365" s="39"/>
      <c r="I365" s="38" t="s">
        <v>788</v>
      </c>
      <c r="J365" s="38" t="s">
        <v>435</v>
      </c>
      <c r="K365" s="91" t="s">
        <v>1266</v>
      </c>
      <c r="L365" s="41">
        <f>WORKDAY(Tableau1[[#This Row],[Date de début]],+INDEX(Tableau4[Délai maximum avant étape SGMOE],MATCH(Tableau1[Code Workflow],Tableau4[Code workflow],0)))</f>
        <v>43377</v>
      </c>
      <c r="M365" s="41">
        <f>WORKDAY(Tableau1[[#This Row],[Date prévisionnelle de réception SGMOE]],+INDEX(Tableau4[Délai de validation],MATCH(Tableau1[Code Workflow],Tableau4[Code workflow],0)))</f>
        <v>43389</v>
      </c>
      <c r="N365" s="41">
        <v>43377</v>
      </c>
      <c r="O365" s="40">
        <f t="shared" si="115"/>
        <v>1</v>
      </c>
      <c r="P365" s="34" t="s">
        <v>531</v>
      </c>
    </row>
    <row r="366" spans="2:16" s="36" customFormat="1" hidden="1" outlineLevel="1" x14ac:dyDescent="0.25">
      <c r="B366" s="41">
        <v>43376</v>
      </c>
      <c r="C366" s="49" t="s">
        <v>786</v>
      </c>
      <c r="D366" s="38" t="str">
        <f t="shared" si="112"/>
        <v>GISET</v>
      </c>
      <c r="E366" s="38" t="str">
        <f t="shared" si="113"/>
        <v>A0 (PLANCHE 11</v>
      </c>
      <c r="F366" s="38" t="str">
        <f t="shared" si="114"/>
        <v>A0</v>
      </c>
      <c r="G366" s="31" t="s">
        <v>42</v>
      </c>
      <c r="H366" s="39"/>
      <c r="I366" s="38" t="s">
        <v>788</v>
      </c>
      <c r="J366" s="38" t="s">
        <v>435</v>
      </c>
      <c r="K366" s="91" t="s">
        <v>1266</v>
      </c>
      <c r="L366" s="41">
        <f>WORKDAY(Tableau1[[#This Row],[Date de début]],+INDEX(Tableau4[Délai maximum avant étape SGMOE],MATCH(Tableau1[Code Workflow],Tableau4[Code workflow],0)))</f>
        <v>43377</v>
      </c>
      <c r="M366" s="41">
        <f>WORKDAY(Tableau1[[#This Row],[Date prévisionnelle de réception SGMOE]],+INDEX(Tableau4[Délai de validation],MATCH(Tableau1[Code Workflow],Tableau4[Code workflow],0)))</f>
        <v>43389</v>
      </c>
      <c r="N366" s="41">
        <v>43377</v>
      </c>
      <c r="O366" s="40">
        <f t="shared" si="115"/>
        <v>1</v>
      </c>
      <c r="P366" s="34" t="s">
        <v>531</v>
      </c>
    </row>
    <row r="367" spans="2:16" s="36" customFormat="1" hidden="1" outlineLevel="1" x14ac:dyDescent="0.25">
      <c r="B367" s="41">
        <v>43376</v>
      </c>
      <c r="C367" s="49" t="s">
        <v>787</v>
      </c>
      <c r="D367" s="38" t="str">
        <f t="shared" si="112"/>
        <v>GISET</v>
      </c>
      <c r="E367" s="38" t="str">
        <f t="shared" si="113"/>
        <v>A0 (PLANCHE 11</v>
      </c>
      <c r="F367" s="38" t="str">
        <f t="shared" si="114"/>
        <v>A0</v>
      </c>
      <c r="G367" s="31" t="s">
        <v>42</v>
      </c>
      <c r="H367" s="39"/>
      <c r="I367" s="38" t="s">
        <v>788</v>
      </c>
      <c r="J367" s="38" t="s">
        <v>435</v>
      </c>
      <c r="K367" s="91" t="s">
        <v>1266</v>
      </c>
      <c r="L367" s="41">
        <f>WORKDAY(Tableau1[[#This Row],[Date de début]],+INDEX(Tableau4[Délai maximum avant étape SGMOE],MATCH(Tableau1[Code Workflow],Tableau4[Code workflow],0)))</f>
        <v>43377</v>
      </c>
      <c r="M367" s="41">
        <f>WORKDAY(Tableau1[[#This Row],[Date prévisionnelle de réception SGMOE]],+INDEX(Tableau4[Délai de validation],MATCH(Tableau1[Code Workflow],Tableau4[Code workflow],0)))</f>
        <v>43389</v>
      </c>
      <c r="N367" s="41">
        <v>43377</v>
      </c>
      <c r="O367" s="40">
        <f t="shared" si="115"/>
        <v>1</v>
      </c>
      <c r="P367" s="34" t="s">
        <v>531</v>
      </c>
    </row>
    <row r="368" spans="2:16" s="36" customFormat="1" hidden="1" outlineLevel="1" x14ac:dyDescent="0.25">
      <c r="B368" s="41">
        <v>43376</v>
      </c>
      <c r="C368" s="49" t="s">
        <v>789</v>
      </c>
      <c r="D368" s="38" t="str">
        <f t="shared" si="112"/>
        <v>GIASS</v>
      </c>
      <c r="E368" s="38" t="str">
        <f t="shared" si="113"/>
        <v>B0 (DAF - REGA</v>
      </c>
      <c r="F368" s="38" t="str">
        <f t="shared" si="114"/>
        <v>B0</v>
      </c>
      <c r="G368" s="31" t="s">
        <v>1</v>
      </c>
      <c r="H368" s="39"/>
      <c r="I368" s="38" t="s">
        <v>790</v>
      </c>
      <c r="J368" s="38" t="s">
        <v>468</v>
      </c>
      <c r="K368" s="91" t="s">
        <v>1265</v>
      </c>
      <c r="L368" s="41">
        <f>WORKDAY(Tableau1[[#This Row],[Date de début]],+INDEX(Tableau4[Délai maximum avant étape SGMOE],MATCH(Tableau1[Code Workflow],Tableau4[Code workflow],0)))</f>
        <v>43381</v>
      </c>
      <c r="M368" s="41">
        <f>WORKDAY(Tableau1[[#This Row],[Date prévisionnelle de réception SGMOE]],+INDEX(Tableau4[Délai de validation],MATCH(Tableau1[Code Workflow],Tableau4[Code workflow],0)))</f>
        <v>43384</v>
      </c>
      <c r="N368" s="41">
        <v>43381</v>
      </c>
      <c r="O368" s="40">
        <f t="shared" si="115"/>
        <v>1</v>
      </c>
      <c r="P368" s="34" t="s">
        <v>294</v>
      </c>
    </row>
    <row r="369" spans="2:16" s="57" customFormat="1" hidden="1" outlineLevel="1" x14ac:dyDescent="0.25">
      <c r="B369" s="59">
        <v>43376</v>
      </c>
      <c r="C369" s="49" t="s">
        <v>791</v>
      </c>
      <c r="D369" s="60" t="str">
        <f t="shared" si="112"/>
        <v>GIECM</v>
      </c>
      <c r="E369" s="60" t="str">
        <f t="shared" si="113"/>
        <v>A1 (DAF - FORG</v>
      </c>
      <c r="F369" s="60" t="str">
        <f t="shared" si="114"/>
        <v>A1</v>
      </c>
      <c r="G369" s="31" t="s">
        <v>1</v>
      </c>
      <c r="H369" s="62"/>
      <c r="I369" s="60" t="s">
        <v>792</v>
      </c>
      <c r="J369" s="60" t="s">
        <v>466</v>
      </c>
      <c r="K369" s="91" t="s">
        <v>1269</v>
      </c>
      <c r="L369" s="59">
        <f>WORKDAY(Tableau1[[#This Row],[Date de début]],+INDEX(Tableau4[Délai maximum avant étape SGMOE],MATCH(Tableau1[Code Workflow],Tableau4[Code workflow],0)))</f>
        <v>43381</v>
      </c>
      <c r="M369" s="59">
        <f>WORKDAY(Tableau1[[#This Row],[Date prévisionnelle de réception SGMOE]],+INDEX(Tableau4[Délai de validation],MATCH(Tableau1[Code Workflow],Tableau4[Code workflow],0)))</f>
        <v>43384</v>
      </c>
      <c r="N369" s="41">
        <v>43381</v>
      </c>
      <c r="O369" s="56">
        <f t="shared" si="115"/>
        <v>1</v>
      </c>
      <c r="P369" s="34" t="s">
        <v>294</v>
      </c>
    </row>
    <row r="370" spans="2:16" s="36" customFormat="1" hidden="1" outlineLevel="1" x14ac:dyDescent="0.25">
      <c r="B370" s="41">
        <v>43376</v>
      </c>
      <c r="C370" s="49" t="s">
        <v>793</v>
      </c>
      <c r="D370" s="38" t="str">
        <f t="shared" si="112"/>
        <v>GIECM</v>
      </c>
      <c r="E370" s="38" t="str">
        <f t="shared" si="113"/>
        <v>A1 (DAF - FORG</v>
      </c>
      <c r="F370" s="38" t="str">
        <f t="shared" si="114"/>
        <v>A1</v>
      </c>
      <c r="G370" s="31" t="s">
        <v>1</v>
      </c>
      <c r="H370" s="39"/>
      <c r="I370" s="38" t="s">
        <v>794</v>
      </c>
      <c r="J370" s="26" t="s">
        <v>466</v>
      </c>
      <c r="K370" s="91" t="s">
        <v>1269</v>
      </c>
      <c r="L370" s="41">
        <f>WORKDAY(Tableau1[[#This Row],[Date de début]],+INDEX(Tableau4[Délai maximum avant étape SGMOE],MATCH(Tableau1[Code Workflow],Tableau4[Code workflow],0)))</f>
        <v>43381</v>
      </c>
      <c r="M370" s="41">
        <f>WORKDAY(Tableau1[[#This Row],[Date prévisionnelle de réception SGMOE]],+INDEX(Tableau4[Délai de validation],MATCH(Tableau1[Code Workflow],Tableau4[Code workflow],0)))</f>
        <v>43384</v>
      </c>
      <c r="N370" s="41">
        <v>43381</v>
      </c>
      <c r="O370" s="40">
        <f t="shared" si="115"/>
        <v>1</v>
      </c>
      <c r="P370" s="34" t="s">
        <v>294</v>
      </c>
    </row>
    <row r="371" spans="2:16" s="36" customFormat="1" hidden="1" outlineLevel="1" x14ac:dyDescent="0.25">
      <c r="B371" s="41">
        <v>43376</v>
      </c>
      <c r="C371" s="49" t="s">
        <v>795</v>
      </c>
      <c r="D371" s="38" t="str">
        <f t="shared" si="112"/>
        <v>GIECM</v>
      </c>
      <c r="E371" s="38" t="str">
        <f t="shared" si="113"/>
        <v>A1 (DAF - FORG</v>
      </c>
      <c r="F371" s="38" t="str">
        <f t="shared" si="114"/>
        <v>A1</v>
      </c>
      <c r="G371" s="31" t="s">
        <v>1</v>
      </c>
      <c r="H371" s="39"/>
      <c r="I371" s="38" t="s">
        <v>796</v>
      </c>
      <c r="J371" s="26" t="s">
        <v>466</v>
      </c>
      <c r="K371" s="91" t="s">
        <v>1269</v>
      </c>
      <c r="L371" s="41">
        <f>WORKDAY(Tableau1[[#This Row],[Date de début]],+INDEX(Tableau4[Délai maximum avant étape SGMOE],MATCH(Tableau1[Code Workflow],Tableau4[Code workflow],0)))</f>
        <v>43381</v>
      </c>
      <c r="M371" s="41">
        <f>WORKDAY(Tableau1[[#This Row],[Date prévisionnelle de réception SGMOE]],+INDEX(Tableau4[Délai de validation],MATCH(Tableau1[Code Workflow],Tableau4[Code workflow],0)))</f>
        <v>43384</v>
      </c>
      <c r="N371" s="41">
        <v>43381</v>
      </c>
      <c r="O371" s="40">
        <f t="shared" si="115"/>
        <v>1</v>
      </c>
      <c r="P371" s="34" t="s">
        <v>294</v>
      </c>
    </row>
    <row r="372" spans="2:16" s="36" customFormat="1" hidden="1" outlineLevel="1" x14ac:dyDescent="0.25">
      <c r="B372" s="41">
        <v>43376</v>
      </c>
      <c r="C372" s="49" t="s">
        <v>797</v>
      </c>
      <c r="D372" s="38" t="str">
        <f t="shared" si="112"/>
        <v>GIECM</v>
      </c>
      <c r="E372" s="38" t="str">
        <f t="shared" si="113"/>
        <v>A1 (DAF - FORG</v>
      </c>
      <c r="F372" s="38" t="str">
        <f t="shared" si="114"/>
        <v>A1</v>
      </c>
      <c r="G372" s="31" t="s">
        <v>1</v>
      </c>
      <c r="H372" s="39"/>
      <c r="I372" s="38" t="s">
        <v>798</v>
      </c>
      <c r="J372" s="26" t="s">
        <v>466</v>
      </c>
      <c r="K372" s="91" t="s">
        <v>1269</v>
      </c>
      <c r="L372" s="41">
        <f>WORKDAY(Tableau1[[#This Row],[Date de début]],+INDEX(Tableau4[Délai maximum avant étape SGMOE],MATCH(Tableau1[Code Workflow],Tableau4[Code workflow],0)))</f>
        <v>43381</v>
      </c>
      <c r="M372" s="41">
        <f>WORKDAY(Tableau1[[#This Row],[Date prévisionnelle de réception SGMOE]],+INDEX(Tableau4[Délai de validation],MATCH(Tableau1[Code Workflow],Tableau4[Code workflow],0)))</f>
        <v>43384</v>
      </c>
      <c r="N372" s="41">
        <v>43381</v>
      </c>
      <c r="O372" s="40">
        <f t="shared" si="115"/>
        <v>1</v>
      </c>
      <c r="P372" s="34" t="s">
        <v>294</v>
      </c>
    </row>
    <row r="373" spans="2:16" s="36" customFormat="1" hidden="1" outlineLevel="1" x14ac:dyDescent="0.25">
      <c r="B373" s="41">
        <v>43376</v>
      </c>
      <c r="C373" s="49" t="s">
        <v>799</v>
      </c>
      <c r="D373" s="38" t="str">
        <f t="shared" si="112"/>
        <v>GIECM</v>
      </c>
      <c r="E373" s="38" t="str">
        <f t="shared" si="113"/>
        <v>A1 (DAF - FORG</v>
      </c>
      <c r="F373" s="38" t="str">
        <f t="shared" si="114"/>
        <v>A1</v>
      </c>
      <c r="G373" s="31" t="s">
        <v>1</v>
      </c>
      <c r="H373" s="39"/>
      <c r="I373" s="38" t="s">
        <v>800</v>
      </c>
      <c r="J373" s="26" t="s">
        <v>466</v>
      </c>
      <c r="K373" s="91" t="s">
        <v>1269</v>
      </c>
      <c r="L373" s="41">
        <f>WORKDAY(Tableau1[[#This Row],[Date de début]],+INDEX(Tableau4[Délai maximum avant étape SGMOE],MATCH(Tableau1[Code Workflow],Tableau4[Code workflow],0)))</f>
        <v>43381</v>
      </c>
      <c r="M373" s="41">
        <f>WORKDAY(Tableau1[[#This Row],[Date prévisionnelle de réception SGMOE]],+INDEX(Tableau4[Délai de validation],MATCH(Tableau1[Code Workflow],Tableau4[Code workflow],0)))</f>
        <v>43384</v>
      </c>
      <c r="N373" s="41">
        <v>43381</v>
      </c>
      <c r="O373" s="40">
        <f t="shared" si="115"/>
        <v>1</v>
      </c>
      <c r="P373" s="34" t="s">
        <v>294</v>
      </c>
    </row>
    <row r="374" spans="2:16" s="36" customFormat="1" hidden="1" outlineLevel="1" x14ac:dyDescent="0.25">
      <c r="B374" s="41">
        <v>43376</v>
      </c>
      <c r="C374" s="49" t="s">
        <v>801</v>
      </c>
      <c r="D374" s="38" t="str">
        <f t="shared" si="112"/>
        <v>GISOA</v>
      </c>
      <c r="E374" s="38" t="str">
        <f t="shared" si="113"/>
        <v xml:space="preserve">B0 (VIADUC DE </v>
      </c>
      <c r="F374" s="38" t="str">
        <f t="shared" si="114"/>
        <v>B0</v>
      </c>
      <c r="G374" s="31" t="s">
        <v>63</v>
      </c>
      <c r="H374" s="39"/>
      <c r="I374" s="38" t="s">
        <v>803</v>
      </c>
      <c r="J374" s="38" t="s">
        <v>418</v>
      </c>
      <c r="K374" s="91" t="s">
        <v>1267</v>
      </c>
      <c r="L374" s="41">
        <f>WORKDAY(Tableau1[[#This Row],[Date de début]],+INDEX(Tableau4[Délai maximum avant étape SGMOE],MATCH(Tableau1[Code Workflow],Tableau4[Code workflow],0)))</f>
        <v>43377</v>
      </c>
      <c r="M374" s="41">
        <f>WORKDAY(Tableau1[[#This Row],[Date prévisionnelle de réception SGMOE]],+INDEX(Tableau4[Délai de validation],MATCH(Tableau1[Code Workflow],Tableau4[Code workflow],0)))</f>
        <v>43383</v>
      </c>
      <c r="N374" s="41">
        <v>43377</v>
      </c>
      <c r="O374" s="40">
        <f t="shared" si="115"/>
        <v>1</v>
      </c>
      <c r="P374" s="34" t="s">
        <v>531</v>
      </c>
    </row>
    <row r="375" spans="2:16" s="36" customFormat="1" hidden="1" outlineLevel="1" x14ac:dyDescent="0.25">
      <c r="B375" s="41">
        <v>43376</v>
      </c>
      <c r="C375" s="49" t="s">
        <v>802</v>
      </c>
      <c r="D375" s="38" t="str">
        <f t="shared" si="112"/>
        <v>GISOA</v>
      </c>
      <c r="E375" s="38" t="str">
        <f t="shared" si="113"/>
        <v xml:space="preserve">B0 (VIADUC DE </v>
      </c>
      <c r="F375" s="38" t="str">
        <f t="shared" si="114"/>
        <v>B0</v>
      </c>
      <c r="G375" s="31" t="s">
        <v>63</v>
      </c>
      <c r="H375" s="39"/>
      <c r="I375" s="38" t="s">
        <v>803</v>
      </c>
      <c r="J375" s="38" t="s">
        <v>418</v>
      </c>
      <c r="K375" s="91" t="s">
        <v>1267</v>
      </c>
      <c r="L375" s="41">
        <f>WORKDAY(Tableau1[[#This Row],[Date de début]],+INDEX(Tableau4[Délai maximum avant étape SGMOE],MATCH(Tableau1[Code Workflow],Tableau4[Code workflow],0)))</f>
        <v>43377</v>
      </c>
      <c r="M375" s="41">
        <f>WORKDAY(Tableau1[[#This Row],[Date prévisionnelle de réception SGMOE]],+INDEX(Tableau4[Délai de validation],MATCH(Tableau1[Code Workflow],Tableau4[Code workflow],0)))</f>
        <v>43383</v>
      </c>
      <c r="N375" s="41">
        <v>43377</v>
      </c>
      <c r="O375" s="40">
        <f t="shared" si="115"/>
        <v>1</v>
      </c>
      <c r="P375" s="34" t="s">
        <v>531</v>
      </c>
    </row>
    <row r="376" spans="2:16" s="36" customFormat="1" hidden="1" outlineLevel="1" x14ac:dyDescent="0.25">
      <c r="B376" s="41">
        <v>43376</v>
      </c>
      <c r="C376" s="49" t="s">
        <v>804</v>
      </c>
      <c r="D376" s="38" t="str">
        <f t="shared" si="112"/>
        <v>GIMAT</v>
      </c>
      <c r="E376" s="38" t="str">
        <f t="shared" si="113"/>
        <v xml:space="preserve">C0 (OHA 02140 </v>
      </c>
      <c r="F376" s="38" t="str">
        <f t="shared" si="114"/>
        <v>C0</v>
      </c>
      <c r="G376" s="31" t="s">
        <v>63</v>
      </c>
      <c r="H376" s="39"/>
      <c r="I376" s="38" t="s">
        <v>805</v>
      </c>
      <c r="J376" s="38" t="s">
        <v>420</v>
      </c>
      <c r="K376" s="91" t="s">
        <v>1268</v>
      </c>
      <c r="L376" s="41">
        <f>WORKDAY(Tableau1[[#This Row],[Date de début]],+INDEX(Tableau4[Délai maximum avant étape SGMOE],MATCH(Tableau1[Code Workflow],Tableau4[Code workflow],0)))</f>
        <v>43377</v>
      </c>
      <c r="M376" s="41">
        <f>WORKDAY(Tableau1[[#This Row],[Date prévisionnelle de réception SGMOE]],+INDEX(Tableau4[Délai de validation],MATCH(Tableau1[Code Workflow],Tableau4[Code workflow],0)))</f>
        <v>43383</v>
      </c>
      <c r="N376" s="41">
        <v>43377</v>
      </c>
      <c r="O376" s="40">
        <f t="shared" si="115"/>
        <v>1</v>
      </c>
      <c r="P376" s="34" t="s">
        <v>531</v>
      </c>
    </row>
    <row r="377" spans="2:16" s="36" customFormat="1" hidden="1" outlineLevel="1" x14ac:dyDescent="0.25">
      <c r="B377" s="41">
        <v>43377</v>
      </c>
      <c r="C377" s="49" t="s">
        <v>806</v>
      </c>
      <c r="D377" s="38" t="str">
        <f>LEFT(C377,5)</f>
        <v>GISEN</v>
      </c>
      <c r="E377" s="38" t="str">
        <f>MID(C377,13,14)</f>
        <v xml:space="preserve">A2 (PIN A0099 </v>
      </c>
      <c r="F377" s="38" t="str">
        <f>LEFT(E377,2)</f>
        <v>A2</v>
      </c>
      <c r="G377" s="31" t="s">
        <v>13</v>
      </c>
      <c r="H377" s="39"/>
      <c r="I377" s="38" t="s">
        <v>807</v>
      </c>
      <c r="J377" s="38" t="s">
        <v>406</v>
      </c>
      <c r="K377" s="91" t="s">
        <v>1268</v>
      </c>
      <c r="L377" s="41">
        <f>WORKDAY(Tableau1[[#This Row],[Date de début]],+INDEX(Tableau4[Délai maximum avant étape SGMOE],MATCH(Tableau1[Code Workflow],Tableau4[Code workflow],0)))</f>
        <v>43378</v>
      </c>
      <c r="M377" s="41">
        <f>WORKDAY(Tableau1[[#This Row],[Date prévisionnelle de réception SGMOE]],+INDEX(Tableau4[Délai de validation],MATCH(Tableau1[Code Workflow],Tableau4[Code workflow],0)))</f>
        <v>43390</v>
      </c>
      <c r="N377" s="41">
        <v>43377</v>
      </c>
      <c r="O377" s="40">
        <f>IF(P377="",0,IF(P377="ok",1,0))</f>
        <v>1</v>
      </c>
      <c r="P377" s="34" t="s">
        <v>531</v>
      </c>
    </row>
    <row r="378" spans="2:16" s="36" customFormat="1" hidden="1" outlineLevel="1" collapsed="1" x14ac:dyDescent="0.25">
      <c r="B378" s="41">
        <v>43378</v>
      </c>
      <c r="C378" s="49" t="s">
        <v>808</v>
      </c>
      <c r="D378" s="38" t="str">
        <f t="shared" ref="D378:D403" si="116">LEFT(C378,5)</f>
        <v>GIMAT</v>
      </c>
      <c r="E378" s="38" t="str">
        <f t="shared" ref="E378:E403" si="117">MID(C378,13,14)</f>
        <v xml:space="preserve">B0 (PIF 00293 </v>
      </c>
      <c r="F378" s="38" t="str">
        <f t="shared" ref="F378:F403" si="118">LEFT(E378,2)</f>
        <v>B0</v>
      </c>
      <c r="G378" s="31" t="s">
        <v>13</v>
      </c>
      <c r="H378" s="39"/>
      <c r="I378" s="38" t="s">
        <v>810</v>
      </c>
      <c r="J378" s="38" t="s">
        <v>420</v>
      </c>
      <c r="K378" s="91" t="s">
        <v>1268</v>
      </c>
      <c r="L378" s="41">
        <f>WORKDAY(Tableau1[[#This Row],[Date de début]],+INDEX(Tableau4[Délai maximum avant étape SGMOE],MATCH(Tableau1[Code Workflow],Tableau4[Code workflow],0)))</f>
        <v>43381</v>
      </c>
      <c r="M378" s="41">
        <f>WORKDAY(Tableau1[[#This Row],[Date prévisionnelle de réception SGMOE]],+INDEX(Tableau4[Délai de validation],MATCH(Tableau1[Code Workflow],Tableau4[Code workflow],0)))</f>
        <v>43385</v>
      </c>
      <c r="N378" s="41">
        <v>43381</v>
      </c>
      <c r="O378" s="40">
        <f t="shared" ref="O378:O403" si="119">IF(P378="",0,IF(P378="ok",1,0))</f>
        <v>1</v>
      </c>
      <c r="P378" s="34" t="s">
        <v>531</v>
      </c>
    </row>
    <row r="379" spans="2:16" s="36" customFormat="1" hidden="1" outlineLevel="1" x14ac:dyDescent="0.25">
      <c r="B379" s="41">
        <v>43378</v>
      </c>
      <c r="C379" s="49" t="s">
        <v>809</v>
      </c>
      <c r="D379" s="38" t="str">
        <f t="shared" si="116"/>
        <v>GIMAT</v>
      </c>
      <c r="E379" s="38" t="str">
        <f t="shared" si="117"/>
        <v xml:space="preserve">B0 (PIF 00293 </v>
      </c>
      <c r="F379" s="38" t="str">
        <f t="shared" si="118"/>
        <v>B0</v>
      </c>
      <c r="G379" s="31" t="s">
        <v>61</v>
      </c>
      <c r="H379" s="39"/>
      <c r="I379" s="38" t="s">
        <v>810</v>
      </c>
      <c r="J379" s="38" t="s">
        <v>420</v>
      </c>
      <c r="K379" s="91" t="s">
        <v>1268</v>
      </c>
      <c r="L379" s="41">
        <f>WORKDAY(Tableau1[[#This Row],[Date de début]],+INDEX(Tableau4[Délai maximum avant étape SGMOE],MATCH(Tableau1[Code Workflow],Tableau4[Code workflow],0)))</f>
        <v>43381</v>
      </c>
      <c r="M379" s="41">
        <f>WORKDAY(Tableau1[[#This Row],[Date prévisionnelle de réception SGMOE]],+INDEX(Tableau4[Délai de validation],MATCH(Tableau1[Code Workflow],Tableau4[Code workflow],0)))</f>
        <v>43385</v>
      </c>
      <c r="N379" s="41">
        <v>43381</v>
      </c>
      <c r="O379" s="40">
        <f t="shared" si="119"/>
        <v>1</v>
      </c>
      <c r="P379" s="34" t="s">
        <v>531</v>
      </c>
    </row>
    <row r="380" spans="2:16" s="36" customFormat="1" hidden="1" outlineLevel="1" collapsed="1" x14ac:dyDescent="0.25">
      <c r="B380" s="41">
        <v>43378</v>
      </c>
      <c r="C380" s="49" t="s">
        <v>811</v>
      </c>
      <c r="D380" s="38" t="str">
        <f t="shared" si="116"/>
        <v>GCRET</v>
      </c>
      <c r="E380" s="38" t="str">
        <f t="shared" si="117"/>
        <v>A0 (DEMANDE D'</v>
      </c>
      <c r="F380" s="38" t="str">
        <f t="shared" si="118"/>
        <v>A0</v>
      </c>
      <c r="G380" s="31" t="s">
        <v>1</v>
      </c>
      <c r="H380" s="39"/>
      <c r="I380" s="38" t="s">
        <v>812</v>
      </c>
      <c r="J380" s="38" t="s">
        <v>453</v>
      </c>
      <c r="K380" s="91" t="s">
        <v>1265</v>
      </c>
      <c r="L380" s="41">
        <f>WORKDAY(Tableau1[[#This Row],[Date de début]],+INDEX(Tableau4[Délai maximum avant étape SGMOE],MATCH(Tableau1[Code Workflow],Tableau4[Code workflow],0)))</f>
        <v>43384</v>
      </c>
      <c r="M380" s="41">
        <f>WORKDAY(Tableau1[[#This Row],[Date prévisionnelle de réception SGMOE]],+INDEX(Tableau4[Délai de validation],MATCH(Tableau1[Code Workflow],Tableau4[Code workflow],0)))</f>
        <v>43391</v>
      </c>
      <c r="N380" s="41">
        <v>43384</v>
      </c>
      <c r="O380" s="40">
        <f t="shared" si="119"/>
        <v>1</v>
      </c>
      <c r="P380" s="34" t="s">
        <v>531</v>
      </c>
    </row>
    <row r="381" spans="2:16" s="36" customFormat="1" hidden="1" outlineLevel="1" x14ac:dyDescent="0.25">
      <c r="B381" s="41">
        <v>43378</v>
      </c>
      <c r="C381" s="49" t="s">
        <v>813</v>
      </c>
      <c r="D381" s="38" t="str">
        <f t="shared" si="116"/>
        <v>GCRET</v>
      </c>
      <c r="E381" s="38" t="str">
        <f t="shared" si="117"/>
        <v>A0 (DEMANDE D'</v>
      </c>
      <c r="F381" s="38" t="str">
        <f t="shared" si="118"/>
        <v>A0</v>
      </c>
      <c r="G381" s="31" t="s">
        <v>1</v>
      </c>
      <c r="H381" s="39"/>
      <c r="I381" s="38" t="s">
        <v>814</v>
      </c>
      <c r="J381" s="38" t="s">
        <v>453</v>
      </c>
      <c r="K381" s="91" t="s">
        <v>1265</v>
      </c>
      <c r="L381" s="41">
        <f>WORKDAY(Tableau1[[#This Row],[Date de début]],+INDEX(Tableau4[Délai maximum avant étape SGMOE],MATCH(Tableau1[Code Workflow],Tableau4[Code workflow],0)))</f>
        <v>43384</v>
      </c>
      <c r="M381" s="41">
        <f>WORKDAY(Tableau1[[#This Row],[Date prévisionnelle de réception SGMOE]],+INDEX(Tableau4[Délai de validation],MATCH(Tableau1[Code Workflow],Tableau4[Code workflow],0)))</f>
        <v>43391</v>
      </c>
      <c r="N381" s="41">
        <v>43384</v>
      </c>
      <c r="O381" s="40">
        <f t="shared" si="119"/>
        <v>1</v>
      </c>
      <c r="P381" s="34" t="s">
        <v>531</v>
      </c>
    </row>
    <row r="382" spans="2:16" s="36" customFormat="1" hidden="1" outlineLevel="1" x14ac:dyDescent="0.25">
      <c r="B382" s="41">
        <v>43378</v>
      </c>
      <c r="C382" s="49" t="s">
        <v>815</v>
      </c>
      <c r="D382" s="38" t="str">
        <f t="shared" si="116"/>
        <v>GCRET</v>
      </c>
      <c r="E382" s="38" t="str">
        <f t="shared" si="117"/>
        <v>A0 (DEMANDE D'</v>
      </c>
      <c r="F382" s="38" t="str">
        <f t="shared" si="118"/>
        <v>A0</v>
      </c>
      <c r="G382" s="31" t="s">
        <v>1</v>
      </c>
      <c r="H382" s="39"/>
      <c r="I382" s="38" t="s">
        <v>816</v>
      </c>
      <c r="J382" s="38" t="s">
        <v>453</v>
      </c>
      <c r="K382" s="91" t="s">
        <v>1265</v>
      </c>
      <c r="L382" s="41">
        <f>WORKDAY(Tableau1[[#This Row],[Date de début]],+INDEX(Tableau4[Délai maximum avant étape SGMOE],MATCH(Tableau1[Code Workflow],Tableau4[Code workflow],0)))</f>
        <v>43384</v>
      </c>
      <c r="M382" s="41">
        <f>WORKDAY(Tableau1[[#This Row],[Date prévisionnelle de réception SGMOE]],+INDEX(Tableau4[Délai de validation],MATCH(Tableau1[Code Workflow],Tableau4[Code workflow],0)))</f>
        <v>43391</v>
      </c>
      <c r="N382" s="41">
        <v>43384</v>
      </c>
      <c r="O382" s="40">
        <f t="shared" si="119"/>
        <v>1</v>
      </c>
      <c r="P382" s="34" t="s">
        <v>531</v>
      </c>
    </row>
    <row r="383" spans="2:16" s="36" customFormat="1" hidden="1" outlineLevel="1" x14ac:dyDescent="0.25">
      <c r="B383" s="41">
        <v>43378</v>
      </c>
      <c r="C383" s="49" t="s">
        <v>817</v>
      </c>
      <c r="D383" s="38" t="str">
        <f t="shared" si="116"/>
        <v>GCRET</v>
      </c>
      <c r="E383" s="38" t="str">
        <f t="shared" si="117"/>
        <v>A0 (DEMANDE D'</v>
      </c>
      <c r="F383" s="38" t="str">
        <f t="shared" si="118"/>
        <v>A0</v>
      </c>
      <c r="G383" s="31" t="s">
        <v>1</v>
      </c>
      <c r="H383" s="39"/>
      <c r="I383" s="38" t="s">
        <v>818</v>
      </c>
      <c r="J383" s="38" t="s">
        <v>453</v>
      </c>
      <c r="K383" s="91" t="s">
        <v>1265</v>
      </c>
      <c r="L383" s="41">
        <f>WORKDAY(Tableau1[[#This Row],[Date de début]],+INDEX(Tableau4[Délai maximum avant étape SGMOE],MATCH(Tableau1[Code Workflow],Tableau4[Code workflow],0)))</f>
        <v>43384</v>
      </c>
      <c r="M383" s="41">
        <f>WORKDAY(Tableau1[[#This Row],[Date prévisionnelle de réception SGMOE]],+INDEX(Tableau4[Délai de validation],MATCH(Tableau1[Code Workflow],Tableau4[Code workflow],0)))</f>
        <v>43391</v>
      </c>
      <c r="N383" s="41">
        <v>43384</v>
      </c>
      <c r="O383" s="40">
        <f t="shared" si="119"/>
        <v>1</v>
      </c>
      <c r="P383" s="34" t="s">
        <v>531</v>
      </c>
    </row>
    <row r="384" spans="2:16" s="36" customFormat="1" hidden="1" outlineLevel="1" x14ac:dyDescent="0.25">
      <c r="B384" s="41">
        <v>43378</v>
      </c>
      <c r="C384" s="49" t="s">
        <v>819</v>
      </c>
      <c r="D384" s="38" t="str">
        <f t="shared" si="116"/>
        <v>GCRET</v>
      </c>
      <c r="E384" s="38" t="str">
        <f t="shared" si="117"/>
        <v>A0 (DEMANDE D'</v>
      </c>
      <c r="F384" s="38" t="str">
        <f t="shared" si="118"/>
        <v>A0</v>
      </c>
      <c r="G384" s="31" t="s">
        <v>1</v>
      </c>
      <c r="H384" s="39"/>
      <c r="I384" s="38" t="s">
        <v>820</v>
      </c>
      <c r="J384" s="38" t="s">
        <v>453</v>
      </c>
      <c r="K384" s="91" t="s">
        <v>1265</v>
      </c>
      <c r="L384" s="41">
        <f>WORKDAY(Tableau1[[#This Row],[Date de début]],+INDEX(Tableau4[Délai maximum avant étape SGMOE],MATCH(Tableau1[Code Workflow],Tableau4[Code workflow],0)))</f>
        <v>43384</v>
      </c>
      <c r="M384" s="41">
        <f>WORKDAY(Tableau1[[#This Row],[Date prévisionnelle de réception SGMOE]],+INDEX(Tableau4[Délai de validation],MATCH(Tableau1[Code Workflow],Tableau4[Code workflow],0)))</f>
        <v>43391</v>
      </c>
      <c r="N384" s="41">
        <v>43384</v>
      </c>
      <c r="O384" s="40">
        <f t="shared" si="119"/>
        <v>1</v>
      </c>
      <c r="P384" s="34" t="s">
        <v>531</v>
      </c>
    </row>
    <row r="385" spans="2:16" s="36" customFormat="1" hidden="1" outlineLevel="1" x14ac:dyDescent="0.25">
      <c r="B385" s="41">
        <v>43378</v>
      </c>
      <c r="C385" s="49" t="s">
        <v>821</v>
      </c>
      <c r="D385" s="38" t="str">
        <f t="shared" si="116"/>
        <v>GCRET</v>
      </c>
      <c r="E385" s="38" t="str">
        <f t="shared" si="117"/>
        <v>A0 (DEMANDE D'</v>
      </c>
      <c r="F385" s="38" t="str">
        <f t="shared" si="118"/>
        <v>A0</v>
      </c>
      <c r="G385" s="31" t="s">
        <v>1</v>
      </c>
      <c r="H385" s="39"/>
      <c r="I385" s="38" t="s">
        <v>822</v>
      </c>
      <c r="J385" s="38" t="s">
        <v>453</v>
      </c>
      <c r="K385" s="91" t="s">
        <v>1265</v>
      </c>
      <c r="L385" s="41">
        <f>WORKDAY(Tableau1[[#This Row],[Date de début]],+INDEX(Tableau4[Délai maximum avant étape SGMOE],MATCH(Tableau1[Code Workflow],Tableau4[Code workflow],0)))</f>
        <v>43384</v>
      </c>
      <c r="M385" s="41">
        <f>WORKDAY(Tableau1[[#This Row],[Date prévisionnelle de réception SGMOE]],+INDEX(Tableau4[Délai de validation],MATCH(Tableau1[Code Workflow],Tableau4[Code workflow],0)))</f>
        <v>43391</v>
      </c>
      <c r="N385" s="41">
        <v>43384</v>
      </c>
      <c r="O385" s="40">
        <f t="shared" si="119"/>
        <v>1</v>
      </c>
      <c r="P385" s="34" t="s">
        <v>294</v>
      </c>
    </row>
    <row r="386" spans="2:16" s="36" customFormat="1" hidden="1" outlineLevel="1" x14ac:dyDescent="0.25">
      <c r="B386" s="41">
        <v>43378</v>
      </c>
      <c r="C386" s="49" t="s">
        <v>823</v>
      </c>
      <c r="D386" s="38" t="str">
        <f t="shared" si="116"/>
        <v>GCRET</v>
      </c>
      <c r="E386" s="38" t="str">
        <f t="shared" si="117"/>
        <v>A0 (DEMANDE D'</v>
      </c>
      <c r="F386" s="38" t="str">
        <f t="shared" si="118"/>
        <v>A0</v>
      </c>
      <c r="G386" s="31" t="s">
        <v>1</v>
      </c>
      <c r="H386" s="39"/>
      <c r="I386" s="38" t="s">
        <v>824</v>
      </c>
      <c r="J386" s="38" t="s">
        <v>453</v>
      </c>
      <c r="K386" s="91" t="s">
        <v>1265</v>
      </c>
      <c r="L386" s="41">
        <f>WORKDAY(Tableau1[[#This Row],[Date de début]],+INDEX(Tableau4[Délai maximum avant étape SGMOE],MATCH(Tableau1[Code Workflow],Tableau4[Code workflow],0)))</f>
        <v>43384</v>
      </c>
      <c r="M386" s="41">
        <f>WORKDAY(Tableau1[[#This Row],[Date prévisionnelle de réception SGMOE]],+INDEX(Tableau4[Délai de validation],MATCH(Tableau1[Code Workflow],Tableau4[Code workflow],0)))</f>
        <v>43391</v>
      </c>
      <c r="N386" s="41">
        <v>43384</v>
      </c>
      <c r="O386" s="40">
        <f t="shared" si="119"/>
        <v>1</v>
      </c>
      <c r="P386" s="34" t="s">
        <v>294</v>
      </c>
    </row>
    <row r="387" spans="2:16" s="36" customFormat="1" hidden="1" outlineLevel="1" x14ac:dyDescent="0.25">
      <c r="B387" s="41">
        <v>43378</v>
      </c>
      <c r="C387" s="49" t="s">
        <v>825</v>
      </c>
      <c r="D387" s="38" t="str">
        <f t="shared" si="116"/>
        <v>GCRET</v>
      </c>
      <c r="E387" s="38" t="str">
        <f t="shared" si="117"/>
        <v>A0 (DEMANDE D'</v>
      </c>
      <c r="F387" s="38" t="str">
        <f t="shared" si="118"/>
        <v>A0</v>
      </c>
      <c r="G387" s="31" t="s">
        <v>1</v>
      </c>
      <c r="H387" s="39"/>
      <c r="I387" s="38" t="s">
        <v>826</v>
      </c>
      <c r="J387" s="38" t="s">
        <v>453</v>
      </c>
      <c r="K387" s="91" t="s">
        <v>1265</v>
      </c>
      <c r="L387" s="41">
        <f>WORKDAY(Tableau1[[#This Row],[Date de début]],+INDEX(Tableau4[Délai maximum avant étape SGMOE],MATCH(Tableau1[Code Workflow],Tableau4[Code workflow],0)))</f>
        <v>43384</v>
      </c>
      <c r="M387" s="41">
        <f>WORKDAY(Tableau1[[#This Row],[Date prévisionnelle de réception SGMOE]],+INDEX(Tableau4[Délai de validation],MATCH(Tableau1[Code Workflow],Tableau4[Code workflow],0)))</f>
        <v>43391</v>
      </c>
      <c r="N387" s="41">
        <v>43384</v>
      </c>
      <c r="O387" s="40">
        <f t="shared" si="119"/>
        <v>1</v>
      </c>
      <c r="P387" s="34" t="s">
        <v>294</v>
      </c>
    </row>
    <row r="388" spans="2:16" s="36" customFormat="1" hidden="1" outlineLevel="1" x14ac:dyDescent="0.25">
      <c r="B388" s="41">
        <v>43378</v>
      </c>
      <c r="C388" s="49" t="s">
        <v>827</v>
      </c>
      <c r="D388" s="38" t="str">
        <f t="shared" si="116"/>
        <v>GIBEA</v>
      </c>
      <c r="E388" s="38" t="str">
        <f t="shared" si="117"/>
        <v xml:space="preserve">B1 (OHN E0023 </v>
      </c>
      <c r="F388" s="38" t="str">
        <f t="shared" si="118"/>
        <v>B1</v>
      </c>
      <c r="G388" s="31" t="s">
        <v>39</v>
      </c>
      <c r="H388" s="39"/>
      <c r="I388" s="26" t="s">
        <v>828</v>
      </c>
      <c r="J388" s="38" t="s">
        <v>406</v>
      </c>
      <c r="K388" s="91" t="s">
        <v>1268</v>
      </c>
      <c r="L388" s="41">
        <f>WORKDAY(Tableau1[[#This Row],[Date de début]],+INDEX(Tableau4[Délai maximum avant étape SGMOE],MATCH(Tableau1[Code Workflow],Tableau4[Code workflow],0)))</f>
        <v>43381</v>
      </c>
      <c r="M388" s="41">
        <f>WORKDAY(Tableau1[[#This Row],[Date prévisionnelle de réception SGMOE]],+INDEX(Tableau4[Délai de validation],MATCH(Tableau1[Code Workflow],Tableau4[Code workflow],0)))</f>
        <v>43391</v>
      </c>
      <c r="N388" s="41">
        <v>43381</v>
      </c>
      <c r="O388" s="40">
        <f t="shared" si="119"/>
        <v>1</v>
      </c>
      <c r="P388" s="34" t="s">
        <v>294</v>
      </c>
    </row>
    <row r="389" spans="2:16" s="36" customFormat="1" hidden="1" outlineLevel="1" x14ac:dyDescent="0.25">
      <c r="B389" s="41">
        <v>43378</v>
      </c>
      <c r="C389" s="49" t="s">
        <v>829</v>
      </c>
      <c r="D389" s="38" t="str">
        <f t="shared" si="116"/>
        <v>GIBEA</v>
      </c>
      <c r="E389" s="38" t="str">
        <f t="shared" si="117"/>
        <v xml:space="preserve">B1 (OHN B0130 </v>
      </c>
      <c r="F389" s="38" t="str">
        <f t="shared" si="118"/>
        <v>B1</v>
      </c>
      <c r="G389" s="31" t="s">
        <v>49</v>
      </c>
      <c r="H389" s="39"/>
      <c r="I389" s="38" t="s">
        <v>830</v>
      </c>
      <c r="J389" s="38" t="s">
        <v>406</v>
      </c>
      <c r="K389" s="91" t="s">
        <v>1268</v>
      </c>
      <c r="L389" s="41">
        <f>WORKDAY(Tableau1[[#This Row],[Date de début]],+INDEX(Tableau4[Délai maximum avant étape SGMOE],MATCH(Tableau1[Code Workflow],Tableau4[Code workflow],0)))</f>
        <v>43381</v>
      </c>
      <c r="M389" s="41">
        <f>WORKDAY(Tableau1[[#This Row],[Date prévisionnelle de réception SGMOE]],+INDEX(Tableau4[Délai de validation],MATCH(Tableau1[Code Workflow],Tableau4[Code workflow],0)))</f>
        <v>43391</v>
      </c>
      <c r="N389" s="41">
        <v>43381</v>
      </c>
      <c r="O389" s="40">
        <f t="shared" si="119"/>
        <v>1</v>
      </c>
      <c r="P389" s="34" t="s">
        <v>294</v>
      </c>
    </row>
    <row r="390" spans="2:16" s="36" customFormat="1" hidden="1" outlineLevel="1" x14ac:dyDescent="0.25">
      <c r="B390" s="41">
        <v>43378</v>
      </c>
      <c r="C390" s="49" t="s">
        <v>831</v>
      </c>
      <c r="D390" s="38" t="str">
        <f t="shared" si="116"/>
        <v>GIBEA</v>
      </c>
      <c r="E390" s="38" t="str">
        <f t="shared" si="117"/>
        <v xml:space="preserve">B1 (OHN E0023 </v>
      </c>
      <c r="F390" s="38" t="str">
        <f t="shared" si="118"/>
        <v>B1</v>
      </c>
      <c r="G390" s="31" t="s">
        <v>49</v>
      </c>
      <c r="H390" s="39"/>
      <c r="I390" s="38" t="s">
        <v>832</v>
      </c>
      <c r="J390" s="38" t="s">
        <v>406</v>
      </c>
      <c r="K390" s="91" t="s">
        <v>1268</v>
      </c>
      <c r="L390" s="41">
        <f>WORKDAY(Tableau1[[#This Row],[Date de début]],+INDEX(Tableau4[Délai maximum avant étape SGMOE],MATCH(Tableau1[Code Workflow],Tableau4[Code workflow],0)))</f>
        <v>43381</v>
      </c>
      <c r="M390" s="41">
        <f>WORKDAY(Tableau1[[#This Row],[Date prévisionnelle de réception SGMOE]],+INDEX(Tableau4[Délai de validation],MATCH(Tableau1[Code Workflow],Tableau4[Code workflow],0)))</f>
        <v>43391</v>
      </c>
      <c r="N390" s="41">
        <v>43381</v>
      </c>
      <c r="O390" s="40">
        <f t="shared" si="119"/>
        <v>1</v>
      </c>
      <c r="P390" s="34" t="s">
        <v>294</v>
      </c>
    </row>
    <row r="391" spans="2:16" s="36" customFormat="1" hidden="1" outlineLevel="1" x14ac:dyDescent="0.25">
      <c r="B391" s="41">
        <v>43378</v>
      </c>
      <c r="C391" s="49" t="s">
        <v>833</v>
      </c>
      <c r="D391" s="38" t="str">
        <f t="shared" si="116"/>
        <v>GISOA</v>
      </c>
      <c r="E391" s="38" t="str">
        <f t="shared" si="117"/>
        <v xml:space="preserve">B0 (VIADUC DE </v>
      </c>
      <c r="F391" s="38" t="str">
        <f t="shared" si="118"/>
        <v>B0</v>
      </c>
      <c r="G391" s="31" t="s">
        <v>63</v>
      </c>
      <c r="H391" s="39"/>
      <c r="I391" s="38" t="s">
        <v>835</v>
      </c>
      <c r="J391" s="38" t="s">
        <v>418</v>
      </c>
      <c r="K391" s="91" t="s">
        <v>1267</v>
      </c>
      <c r="L391" s="41">
        <f>WORKDAY(Tableau1[[#This Row],[Date de début]],+INDEX(Tableau4[Délai maximum avant étape SGMOE],MATCH(Tableau1[Code Workflow],Tableau4[Code workflow],0)))</f>
        <v>43381</v>
      </c>
      <c r="M391" s="41">
        <f>WORKDAY(Tableau1[[#This Row],[Date prévisionnelle de réception SGMOE]],+INDEX(Tableau4[Délai de validation],MATCH(Tableau1[Code Workflow],Tableau4[Code workflow],0)))</f>
        <v>43385</v>
      </c>
      <c r="N391" s="41">
        <v>43381</v>
      </c>
      <c r="O391" s="40">
        <f t="shared" si="119"/>
        <v>1</v>
      </c>
      <c r="P391" s="34" t="s">
        <v>294</v>
      </c>
    </row>
    <row r="392" spans="2:16" s="36" customFormat="1" hidden="1" outlineLevel="1" x14ac:dyDescent="0.25">
      <c r="B392" s="41">
        <v>43378</v>
      </c>
      <c r="C392" s="49" t="s">
        <v>834</v>
      </c>
      <c r="D392" s="38" t="str">
        <f t="shared" si="116"/>
        <v>GISOA</v>
      </c>
      <c r="E392" s="38" t="str">
        <f t="shared" si="117"/>
        <v xml:space="preserve">B0 (VIADUC DE </v>
      </c>
      <c r="F392" s="38" t="str">
        <f t="shared" si="118"/>
        <v>B0</v>
      </c>
      <c r="G392" s="31" t="s">
        <v>63</v>
      </c>
      <c r="H392" s="39"/>
      <c r="I392" s="26" t="s">
        <v>835</v>
      </c>
      <c r="J392" s="38" t="s">
        <v>418</v>
      </c>
      <c r="K392" s="91" t="s">
        <v>1267</v>
      </c>
      <c r="L392" s="41">
        <f>WORKDAY(Tableau1[[#This Row],[Date de début]],+INDEX(Tableau4[Délai maximum avant étape SGMOE],MATCH(Tableau1[Code Workflow],Tableau4[Code workflow],0)))</f>
        <v>43381</v>
      </c>
      <c r="M392" s="41">
        <f>WORKDAY(Tableau1[[#This Row],[Date prévisionnelle de réception SGMOE]],+INDEX(Tableau4[Délai de validation],MATCH(Tableau1[Code Workflow],Tableau4[Code workflow],0)))</f>
        <v>43385</v>
      </c>
      <c r="N392" s="41">
        <v>43381</v>
      </c>
      <c r="O392" s="40">
        <f t="shared" si="119"/>
        <v>1</v>
      </c>
      <c r="P392" s="34" t="s">
        <v>294</v>
      </c>
    </row>
    <row r="393" spans="2:16" s="36" customFormat="1" hidden="1" outlineLevel="1" x14ac:dyDescent="0.25">
      <c r="B393" s="41">
        <v>43378</v>
      </c>
      <c r="C393" s="49" t="s">
        <v>836</v>
      </c>
      <c r="D393" s="38" t="str">
        <f t="shared" si="116"/>
        <v>GIBEA</v>
      </c>
      <c r="E393" s="38" t="str">
        <f t="shared" si="117"/>
        <v xml:space="preserve">A1 (OHN B0130 </v>
      </c>
      <c r="F393" s="38" t="str">
        <f t="shared" si="118"/>
        <v>A1</v>
      </c>
      <c r="G393" s="31" t="s">
        <v>63</v>
      </c>
      <c r="H393" s="39"/>
      <c r="I393" s="38" t="s">
        <v>838</v>
      </c>
      <c r="J393" s="38" t="s">
        <v>406</v>
      </c>
      <c r="K393" s="91" t="s">
        <v>1268</v>
      </c>
      <c r="L393" s="41">
        <f>WORKDAY(Tableau1[[#This Row],[Date de début]],+INDEX(Tableau4[Délai maximum avant étape SGMOE],MATCH(Tableau1[Code Workflow],Tableau4[Code workflow],0)))</f>
        <v>43381</v>
      </c>
      <c r="M393" s="41">
        <f>WORKDAY(Tableau1[[#This Row],[Date prévisionnelle de réception SGMOE]],+INDEX(Tableau4[Délai de validation],MATCH(Tableau1[Code Workflow],Tableau4[Code workflow],0)))</f>
        <v>43391</v>
      </c>
      <c r="N393" s="41">
        <v>43381</v>
      </c>
      <c r="O393" s="40">
        <f t="shared" si="119"/>
        <v>1</v>
      </c>
      <c r="P393" s="34" t="s">
        <v>294</v>
      </c>
    </row>
    <row r="394" spans="2:16" s="36" customFormat="1" hidden="1" outlineLevel="1" x14ac:dyDescent="0.25">
      <c r="B394" s="41">
        <v>43378</v>
      </c>
      <c r="C394" s="49" t="s">
        <v>837</v>
      </c>
      <c r="D394" s="38" t="str">
        <f t="shared" si="116"/>
        <v>GIBEA</v>
      </c>
      <c r="E394" s="38" t="str">
        <f t="shared" si="117"/>
        <v xml:space="preserve">A1 (OHN B0130 </v>
      </c>
      <c r="F394" s="38" t="str">
        <f t="shared" si="118"/>
        <v>A1</v>
      </c>
      <c r="G394" s="31" t="s">
        <v>63</v>
      </c>
      <c r="H394" s="39"/>
      <c r="I394" s="38" t="s">
        <v>838</v>
      </c>
      <c r="J394" s="38" t="s">
        <v>406</v>
      </c>
      <c r="K394" s="91" t="s">
        <v>1268</v>
      </c>
      <c r="L394" s="41">
        <f>WORKDAY(Tableau1[[#This Row],[Date de début]],+INDEX(Tableau4[Délai maximum avant étape SGMOE],MATCH(Tableau1[Code Workflow],Tableau4[Code workflow],0)))</f>
        <v>43381</v>
      </c>
      <c r="M394" s="41">
        <f>WORKDAY(Tableau1[[#This Row],[Date prévisionnelle de réception SGMOE]],+INDEX(Tableau4[Délai de validation],MATCH(Tableau1[Code Workflow],Tableau4[Code workflow],0)))</f>
        <v>43391</v>
      </c>
      <c r="N394" s="41">
        <v>43381</v>
      </c>
      <c r="O394" s="40">
        <f t="shared" si="119"/>
        <v>1</v>
      </c>
      <c r="P394" s="34" t="s">
        <v>294</v>
      </c>
    </row>
    <row r="395" spans="2:16" s="36" customFormat="1" hidden="1" outlineLevel="1" x14ac:dyDescent="0.25">
      <c r="B395" s="41">
        <v>43378</v>
      </c>
      <c r="C395" s="49" t="s">
        <v>839</v>
      </c>
      <c r="D395" s="38" t="str">
        <f t="shared" si="116"/>
        <v>GIBEA</v>
      </c>
      <c r="E395" s="38" t="str">
        <f t="shared" si="117"/>
        <v xml:space="preserve">A1 (OHN E0023 </v>
      </c>
      <c r="F395" s="38" t="str">
        <f t="shared" si="118"/>
        <v>A1</v>
      </c>
      <c r="G395" s="31" t="s">
        <v>63</v>
      </c>
      <c r="H395" s="39"/>
      <c r="I395" s="38" t="s">
        <v>841</v>
      </c>
      <c r="J395" s="38" t="s">
        <v>406</v>
      </c>
      <c r="K395" s="91" t="s">
        <v>1268</v>
      </c>
      <c r="L395" s="41">
        <f>WORKDAY(Tableau1[[#This Row],[Date de début]],+INDEX(Tableau4[Délai maximum avant étape SGMOE],MATCH(Tableau1[Code Workflow],Tableau4[Code workflow],0)))</f>
        <v>43381</v>
      </c>
      <c r="M395" s="41">
        <f>WORKDAY(Tableau1[[#This Row],[Date prévisionnelle de réception SGMOE]],+INDEX(Tableau4[Délai de validation],MATCH(Tableau1[Code Workflow],Tableau4[Code workflow],0)))</f>
        <v>43391</v>
      </c>
      <c r="N395" s="41">
        <v>43381</v>
      </c>
      <c r="O395" s="40">
        <f t="shared" si="119"/>
        <v>1</v>
      </c>
      <c r="P395" s="34" t="s">
        <v>294</v>
      </c>
    </row>
    <row r="396" spans="2:16" s="36" customFormat="1" hidden="1" outlineLevel="1" x14ac:dyDescent="0.25">
      <c r="B396" s="41">
        <v>43378</v>
      </c>
      <c r="C396" s="49" t="s">
        <v>840</v>
      </c>
      <c r="D396" s="38" t="str">
        <f t="shared" si="116"/>
        <v>GIBEA</v>
      </c>
      <c r="E396" s="38" t="str">
        <f t="shared" si="117"/>
        <v xml:space="preserve">A0 (OHN E0023 </v>
      </c>
      <c r="F396" s="38" t="str">
        <f t="shared" si="118"/>
        <v>A0</v>
      </c>
      <c r="G396" s="31" t="s">
        <v>63</v>
      </c>
      <c r="H396" s="39"/>
      <c r="I396" s="38" t="s">
        <v>841</v>
      </c>
      <c r="J396" s="38" t="s">
        <v>406</v>
      </c>
      <c r="K396" s="91" t="s">
        <v>1268</v>
      </c>
      <c r="L396" s="41">
        <f>WORKDAY(Tableau1[[#This Row],[Date de début]],+INDEX(Tableau4[Délai maximum avant étape SGMOE],MATCH(Tableau1[Code Workflow],Tableau4[Code workflow],0)))</f>
        <v>43381</v>
      </c>
      <c r="M396" s="41">
        <f>WORKDAY(Tableau1[[#This Row],[Date prévisionnelle de réception SGMOE]],+INDEX(Tableau4[Délai de validation],MATCH(Tableau1[Code Workflow],Tableau4[Code workflow],0)))</f>
        <v>43391</v>
      </c>
      <c r="N396" s="41">
        <v>43381</v>
      </c>
      <c r="O396" s="40">
        <f t="shared" si="119"/>
        <v>1</v>
      </c>
      <c r="P396" s="34" t="s">
        <v>294</v>
      </c>
    </row>
    <row r="397" spans="2:16" s="36" customFormat="1" hidden="1" outlineLevel="1" x14ac:dyDescent="0.25">
      <c r="B397" s="41">
        <v>43378</v>
      </c>
      <c r="C397" s="49" t="s">
        <v>842</v>
      </c>
      <c r="D397" s="38" t="str">
        <f t="shared" si="116"/>
        <v>GIBEA</v>
      </c>
      <c r="E397" s="38" t="str">
        <f t="shared" si="117"/>
        <v xml:space="preserve">A1 (OHN B0130 </v>
      </c>
      <c r="F397" s="38" t="str">
        <f t="shared" si="118"/>
        <v>A1</v>
      </c>
      <c r="G397" s="31" t="s">
        <v>63</v>
      </c>
      <c r="H397" s="39"/>
      <c r="I397" s="38" t="s">
        <v>843</v>
      </c>
      <c r="J397" s="38" t="s">
        <v>406</v>
      </c>
      <c r="K397" s="91" t="s">
        <v>1268</v>
      </c>
      <c r="L397" s="41">
        <f>WORKDAY(Tableau1[[#This Row],[Date de début]],+INDEX(Tableau4[Délai maximum avant étape SGMOE],MATCH(Tableau1[Code Workflow],Tableau4[Code workflow],0)))</f>
        <v>43381</v>
      </c>
      <c r="M397" s="41">
        <f>WORKDAY(Tableau1[[#This Row],[Date prévisionnelle de réception SGMOE]],+INDEX(Tableau4[Délai de validation],MATCH(Tableau1[Code Workflow],Tableau4[Code workflow],0)))</f>
        <v>43391</v>
      </c>
      <c r="N397" s="41">
        <v>43381</v>
      </c>
      <c r="O397" s="40">
        <f t="shared" si="119"/>
        <v>1</v>
      </c>
      <c r="P397" s="34" t="s">
        <v>294</v>
      </c>
    </row>
    <row r="398" spans="2:16" s="36" customFormat="1" hidden="1" outlineLevel="1" x14ac:dyDescent="0.25">
      <c r="B398" s="41">
        <v>43378</v>
      </c>
      <c r="C398" s="49" t="s">
        <v>844</v>
      </c>
      <c r="D398" s="38" t="str">
        <f t="shared" si="116"/>
        <v>GISET</v>
      </c>
      <c r="E398" s="38" t="str">
        <f t="shared" si="117"/>
        <v>A0 (RD 64 - VU</v>
      </c>
      <c r="F398" s="38" t="str">
        <f t="shared" si="118"/>
        <v>A0</v>
      </c>
      <c r="G398" s="31" t="s">
        <v>35</v>
      </c>
      <c r="H398" s="39"/>
      <c r="I398" s="38" t="s">
        <v>848</v>
      </c>
      <c r="J398" s="38" t="s">
        <v>440</v>
      </c>
      <c r="K398" s="91" t="s">
        <v>1273</v>
      </c>
      <c r="L398" s="41">
        <f>WORKDAY(Tableau1[[#This Row],[Date de début]],+INDEX(Tableau4[Délai maximum avant étape SGMOE],MATCH(Tableau1[Code Workflow],Tableau4[Code workflow],0)))</f>
        <v>43381</v>
      </c>
      <c r="M398" s="41">
        <f>WORKDAY(Tableau1[[#This Row],[Date prévisionnelle de réception SGMOE]],+INDEX(Tableau4[Délai de validation],MATCH(Tableau1[Code Workflow],Tableau4[Code workflow],0)))</f>
        <v>43391</v>
      </c>
      <c r="N398" s="41">
        <v>43381</v>
      </c>
      <c r="O398" s="40">
        <f t="shared" si="119"/>
        <v>1</v>
      </c>
      <c r="P398" s="34" t="s">
        <v>294</v>
      </c>
    </row>
    <row r="399" spans="2:16" s="36" customFormat="1" hidden="1" outlineLevel="1" x14ac:dyDescent="0.25">
      <c r="B399" s="41">
        <v>43378</v>
      </c>
      <c r="C399" s="49" t="s">
        <v>845</v>
      </c>
      <c r="D399" s="38" t="str">
        <f t="shared" si="116"/>
        <v>GISET</v>
      </c>
      <c r="E399" s="38" t="str">
        <f t="shared" si="117"/>
        <v>A0 (RD 64 - PR</v>
      </c>
      <c r="F399" s="38" t="str">
        <f t="shared" si="118"/>
        <v>A0</v>
      </c>
      <c r="G399" s="31" t="s">
        <v>42</v>
      </c>
      <c r="H399" s="39"/>
      <c r="I399" s="38" t="s">
        <v>848</v>
      </c>
      <c r="J399" s="38" t="s">
        <v>440</v>
      </c>
      <c r="K399" s="91" t="s">
        <v>1273</v>
      </c>
      <c r="L399" s="41">
        <f>WORKDAY(Tableau1[[#This Row],[Date de début]],+INDEX(Tableau4[Délai maximum avant étape SGMOE],MATCH(Tableau1[Code Workflow],Tableau4[Code workflow],0)))</f>
        <v>43381</v>
      </c>
      <c r="M399" s="41">
        <f>WORKDAY(Tableau1[[#This Row],[Date prévisionnelle de réception SGMOE]],+INDEX(Tableau4[Délai de validation],MATCH(Tableau1[Code Workflow],Tableau4[Code workflow],0)))</f>
        <v>43391</v>
      </c>
      <c r="N399" s="41">
        <v>43381</v>
      </c>
      <c r="O399" s="40">
        <f t="shared" si="119"/>
        <v>1</v>
      </c>
      <c r="P399" s="34" t="s">
        <v>294</v>
      </c>
    </row>
    <row r="400" spans="2:16" s="36" customFormat="1" hidden="1" outlineLevel="1" x14ac:dyDescent="0.25">
      <c r="B400" s="41">
        <v>43378</v>
      </c>
      <c r="C400" s="49" t="s">
        <v>846</v>
      </c>
      <c r="D400" s="38" t="str">
        <f t="shared" si="116"/>
        <v>GISET</v>
      </c>
      <c r="E400" s="38" t="str">
        <f t="shared" si="117"/>
        <v>A0 (RD 64 - PR</v>
      </c>
      <c r="F400" s="38" t="str">
        <f t="shared" si="118"/>
        <v>A0</v>
      </c>
      <c r="G400" s="31" t="s">
        <v>37</v>
      </c>
      <c r="H400" s="39"/>
      <c r="I400" s="38" t="s">
        <v>848</v>
      </c>
      <c r="J400" s="38" t="s">
        <v>440</v>
      </c>
      <c r="K400" s="91" t="s">
        <v>1273</v>
      </c>
      <c r="L400" s="41">
        <f>WORKDAY(Tableau1[[#This Row],[Date de début]],+INDEX(Tableau4[Délai maximum avant étape SGMOE],MATCH(Tableau1[Code Workflow],Tableau4[Code workflow],0)))</f>
        <v>43381</v>
      </c>
      <c r="M400" s="41">
        <f>WORKDAY(Tableau1[[#This Row],[Date prévisionnelle de réception SGMOE]],+INDEX(Tableau4[Délai de validation],MATCH(Tableau1[Code Workflow],Tableau4[Code workflow],0)))</f>
        <v>43391</v>
      </c>
      <c r="N400" s="41">
        <v>43381</v>
      </c>
      <c r="O400" s="40">
        <f t="shared" si="119"/>
        <v>1</v>
      </c>
      <c r="P400" s="34" t="s">
        <v>294</v>
      </c>
    </row>
    <row r="401" spans="2:16" s="36" customFormat="1" hidden="1" outlineLevel="1" x14ac:dyDescent="0.25">
      <c r="B401" s="41">
        <v>43378</v>
      </c>
      <c r="C401" s="49" t="s">
        <v>847</v>
      </c>
      <c r="D401" s="38" t="str">
        <f t="shared" si="116"/>
        <v>GISET</v>
      </c>
      <c r="E401" s="38" t="str">
        <f t="shared" si="117"/>
        <v>A0 (RD 64 - LI</v>
      </c>
      <c r="F401" s="38" t="str">
        <f t="shared" si="118"/>
        <v>A0</v>
      </c>
      <c r="G401" s="31" t="s">
        <v>39</v>
      </c>
      <c r="H401" s="39"/>
      <c r="I401" s="38" t="s">
        <v>848</v>
      </c>
      <c r="J401" s="38" t="s">
        <v>440</v>
      </c>
      <c r="K401" s="91" t="s">
        <v>1273</v>
      </c>
      <c r="L401" s="41">
        <f>WORKDAY(Tableau1[[#This Row],[Date de début]],+INDEX(Tableau4[Délai maximum avant étape SGMOE],MATCH(Tableau1[Code Workflow],Tableau4[Code workflow],0)))</f>
        <v>43381</v>
      </c>
      <c r="M401" s="41">
        <f>WORKDAY(Tableau1[[#This Row],[Date prévisionnelle de réception SGMOE]],+INDEX(Tableau4[Délai de validation],MATCH(Tableau1[Code Workflow],Tableau4[Code workflow],0)))</f>
        <v>43391</v>
      </c>
      <c r="N401" s="41">
        <v>43381</v>
      </c>
      <c r="O401" s="40">
        <f t="shared" si="119"/>
        <v>1</v>
      </c>
      <c r="P401" s="34" t="s">
        <v>294</v>
      </c>
    </row>
    <row r="402" spans="2:16" s="36" customFormat="1" hidden="1" outlineLevel="1" x14ac:dyDescent="0.25">
      <c r="B402" s="41">
        <v>43378</v>
      </c>
      <c r="C402" s="49" t="s">
        <v>844</v>
      </c>
      <c r="D402" s="38" t="str">
        <f t="shared" si="116"/>
        <v>GISET</v>
      </c>
      <c r="E402" s="38" t="str">
        <f t="shared" si="117"/>
        <v>A0 (RD 64 - VU</v>
      </c>
      <c r="F402" s="38" t="str">
        <f t="shared" si="118"/>
        <v>A0</v>
      </c>
      <c r="G402" s="31" t="s">
        <v>35</v>
      </c>
      <c r="H402" s="39"/>
      <c r="I402" s="38" t="s">
        <v>848</v>
      </c>
      <c r="J402" s="38" t="s">
        <v>440</v>
      </c>
      <c r="K402" s="91" t="s">
        <v>1273</v>
      </c>
      <c r="L402" s="41">
        <f>WORKDAY(Tableau1[[#This Row],[Date de début]],+INDEX(Tableau4[Délai maximum avant étape SGMOE],MATCH(Tableau1[Code Workflow],Tableau4[Code workflow],0)))</f>
        <v>43381</v>
      </c>
      <c r="M402" s="41">
        <f>WORKDAY(Tableau1[[#This Row],[Date prévisionnelle de réception SGMOE]],+INDEX(Tableau4[Délai de validation],MATCH(Tableau1[Code Workflow],Tableau4[Code workflow],0)))</f>
        <v>43391</v>
      </c>
      <c r="N402" s="41">
        <v>43381</v>
      </c>
      <c r="O402" s="40">
        <f t="shared" si="119"/>
        <v>1</v>
      </c>
      <c r="P402" s="34" t="s">
        <v>294</v>
      </c>
    </row>
    <row r="403" spans="2:16" s="36" customFormat="1" hidden="1" outlineLevel="1" x14ac:dyDescent="0.25">
      <c r="B403" s="41">
        <v>43378</v>
      </c>
      <c r="C403" s="49" t="s">
        <v>845</v>
      </c>
      <c r="D403" s="38" t="str">
        <f t="shared" si="116"/>
        <v>GISET</v>
      </c>
      <c r="E403" s="38" t="str">
        <f t="shared" si="117"/>
        <v>A0 (RD 64 - PR</v>
      </c>
      <c r="F403" s="38" t="str">
        <f t="shared" si="118"/>
        <v>A0</v>
      </c>
      <c r="G403" s="31" t="s">
        <v>42</v>
      </c>
      <c r="H403" s="39"/>
      <c r="I403" s="38" t="s">
        <v>848</v>
      </c>
      <c r="J403" s="38" t="s">
        <v>440</v>
      </c>
      <c r="K403" s="91" t="s">
        <v>1273</v>
      </c>
      <c r="L403" s="41">
        <f>WORKDAY(Tableau1[[#This Row],[Date de début]],+INDEX(Tableau4[Délai maximum avant étape SGMOE],MATCH(Tableau1[Code Workflow],Tableau4[Code workflow],0)))</f>
        <v>43381</v>
      </c>
      <c r="M403" s="41">
        <f>WORKDAY(Tableau1[[#This Row],[Date prévisionnelle de réception SGMOE]],+INDEX(Tableau4[Délai de validation],MATCH(Tableau1[Code Workflow],Tableau4[Code workflow],0)))</f>
        <v>43391</v>
      </c>
      <c r="N403" s="41">
        <v>43381</v>
      </c>
      <c r="O403" s="40">
        <f t="shared" si="119"/>
        <v>1</v>
      </c>
      <c r="P403" s="34" t="s">
        <v>294</v>
      </c>
    </row>
    <row r="404" spans="2:16" s="36" customFormat="1" hidden="1" outlineLevel="1" x14ac:dyDescent="0.25">
      <c r="B404" s="41">
        <v>43378</v>
      </c>
      <c r="C404" s="49" t="s">
        <v>846</v>
      </c>
      <c r="D404" s="26" t="str">
        <f t="shared" ref="D404:D410" si="120">LEFT(C404,5)</f>
        <v>GISET</v>
      </c>
      <c r="E404" s="26" t="str">
        <f t="shared" ref="E404:E410" si="121">MID(C404,13,14)</f>
        <v>A0 (RD 64 - PR</v>
      </c>
      <c r="F404" s="26" t="str">
        <f t="shared" ref="F404:F410" si="122">LEFT(E404,2)</f>
        <v>A0</v>
      </c>
      <c r="G404" s="31" t="s">
        <v>37</v>
      </c>
      <c r="H404" s="33"/>
      <c r="I404" s="26" t="s">
        <v>848</v>
      </c>
      <c r="J404" s="26" t="s">
        <v>440</v>
      </c>
      <c r="K404" s="91" t="s">
        <v>1273</v>
      </c>
      <c r="L404" s="28">
        <f>WORKDAY(Tableau1[[#This Row],[Date de début]],+INDEX(Tableau4[Délai maximum avant étape SGMOE],MATCH(Tableau1[Code Workflow],Tableau4[Code workflow],0)))</f>
        <v>43381</v>
      </c>
      <c r="M404" s="28">
        <f>WORKDAY(Tableau1[[#This Row],[Date prévisionnelle de réception SGMOE]],+INDEX(Tableau4[Délai de validation],MATCH(Tableau1[Code Workflow],Tableau4[Code workflow],0)))</f>
        <v>43391</v>
      </c>
      <c r="N404" s="41">
        <v>43381</v>
      </c>
      <c r="O404" s="29">
        <f t="shared" ref="O404:O410" si="123">IF(P404="",0,IF(P404="ok",1,0))</f>
        <v>1</v>
      </c>
      <c r="P404" s="34" t="s">
        <v>294</v>
      </c>
    </row>
    <row r="405" spans="2:16" s="36" customFormat="1" hidden="1" outlineLevel="1" x14ac:dyDescent="0.25">
      <c r="B405" s="41">
        <v>43378</v>
      </c>
      <c r="C405" s="49" t="s">
        <v>847</v>
      </c>
      <c r="D405" s="26" t="str">
        <f t="shared" si="120"/>
        <v>GISET</v>
      </c>
      <c r="E405" s="26" t="str">
        <f t="shared" si="121"/>
        <v>A0 (RD 64 - LI</v>
      </c>
      <c r="F405" s="26" t="str">
        <f t="shared" si="122"/>
        <v>A0</v>
      </c>
      <c r="G405" s="31" t="s">
        <v>39</v>
      </c>
      <c r="H405" s="33"/>
      <c r="I405" s="26" t="s">
        <v>848</v>
      </c>
      <c r="J405" s="26" t="s">
        <v>440</v>
      </c>
      <c r="K405" s="91" t="s">
        <v>1273</v>
      </c>
      <c r="L405" s="28">
        <f>WORKDAY(Tableau1[[#This Row],[Date de début]],+INDEX(Tableau4[Délai maximum avant étape SGMOE],MATCH(Tableau1[Code Workflow],Tableau4[Code workflow],0)))</f>
        <v>43381</v>
      </c>
      <c r="M405" s="28">
        <f>WORKDAY(Tableau1[[#This Row],[Date prévisionnelle de réception SGMOE]],+INDEX(Tableau4[Délai de validation],MATCH(Tableau1[Code Workflow],Tableau4[Code workflow],0)))</f>
        <v>43391</v>
      </c>
      <c r="N405" s="41">
        <v>43381</v>
      </c>
      <c r="O405" s="29">
        <f t="shared" si="123"/>
        <v>1</v>
      </c>
      <c r="P405" s="34" t="s">
        <v>294</v>
      </c>
    </row>
    <row r="406" spans="2:16" s="57" customFormat="1" hidden="1" outlineLevel="1" x14ac:dyDescent="0.25">
      <c r="B406" s="59">
        <v>43378</v>
      </c>
      <c r="C406" s="49" t="s">
        <v>849</v>
      </c>
      <c r="D406" s="60" t="str">
        <f t="shared" si="120"/>
        <v>GICAP</v>
      </c>
      <c r="E406" s="60" t="str">
        <f t="shared" si="121"/>
        <v>B0 (DAF - CALE</v>
      </c>
      <c r="F406" s="60" t="str">
        <f t="shared" si="122"/>
        <v>B0</v>
      </c>
      <c r="G406" s="31" t="s">
        <v>1</v>
      </c>
      <c r="H406" s="62"/>
      <c r="I406" s="60" t="s">
        <v>850</v>
      </c>
      <c r="J406" s="60" t="s">
        <v>466</v>
      </c>
      <c r="K406" s="91" t="s">
        <v>1269</v>
      </c>
      <c r="L406" s="59">
        <f>WORKDAY(Tableau1[[#This Row],[Date de début]],+INDEX(Tableau4[Délai maximum avant étape SGMOE],MATCH(Tableau1[Code Workflow],Tableau4[Code workflow],0)))</f>
        <v>43383</v>
      </c>
      <c r="M406" s="59">
        <f>WORKDAY(Tableau1[[#This Row],[Date prévisionnelle de réception SGMOE]],+INDEX(Tableau4[Délai de validation],MATCH(Tableau1[Code Workflow],Tableau4[Code workflow],0)))</f>
        <v>43388</v>
      </c>
      <c r="N406" s="59">
        <v>43383</v>
      </c>
      <c r="O406" s="56">
        <f t="shared" si="123"/>
        <v>1</v>
      </c>
      <c r="P406" s="34" t="s">
        <v>294</v>
      </c>
    </row>
    <row r="407" spans="2:16" s="57" customFormat="1" hidden="1" outlineLevel="1" x14ac:dyDescent="0.25">
      <c r="B407" s="59">
        <v>43378</v>
      </c>
      <c r="C407" s="49" t="s">
        <v>851</v>
      </c>
      <c r="D407" s="60" t="str">
        <f t="shared" si="120"/>
        <v>GILB7</v>
      </c>
      <c r="E407" s="60" t="str">
        <f t="shared" si="121"/>
        <v>B0 (DAF - CALE</v>
      </c>
      <c r="F407" s="60" t="str">
        <f t="shared" si="122"/>
        <v>B0</v>
      </c>
      <c r="G407" s="31" t="s">
        <v>1</v>
      </c>
      <c r="H407" s="62"/>
      <c r="I407" s="60" t="s">
        <v>852</v>
      </c>
      <c r="J407" s="60" t="s">
        <v>466</v>
      </c>
      <c r="K407" s="91" t="s">
        <v>1269</v>
      </c>
      <c r="L407" s="59">
        <f>WORKDAY(Tableau1[[#This Row],[Date de début]],+INDEX(Tableau4[Délai maximum avant étape SGMOE],MATCH(Tableau1[Code Workflow],Tableau4[Code workflow],0)))</f>
        <v>43383</v>
      </c>
      <c r="M407" s="59">
        <f>WORKDAY(Tableau1[[#This Row],[Date prévisionnelle de réception SGMOE]],+INDEX(Tableau4[Délai de validation],MATCH(Tableau1[Code Workflow],Tableau4[Code workflow],0)))</f>
        <v>43388</v>
      </c>
      <c r="N407" s="59">
        <v>43383</v>
      </c>
      <c r="O407" s="56">
        <f t="shared" si="123"/>
        <v>1</v>
      </c>
      <c r="P407" s="34" t="s">
        <v>294</v>
      </c>
    </row>
    <row r="408" spans="2:16" s="57" customFormat="1" hidden="1" outlineLevel="1" collapsed="1" x14ac:dyDescent="0.25">
      <c r="B408" s="59">
        <v>43378</v>
      </c>
      <c r="C408" s="49" t="s">
        <v>853</v>
      </c>
      <c r="D408" s="60" t="str">
        <f t="shared" si="120"/>
        <v>GIGCL</v>
      </c>
      <c r="E408" s="60" t="str">
        <f t="shared" si="121"/>
        <v xml:space="preserve">B0 (PES - PIF </v>
      </c>
      <c r="F408" s="60" t="str">
        <f t="shared" si="122"/>
        <v>B0</v>
      </c>
      <c r="G408" s="31" t="s">
        <v>46</v>
      </c>
      <c r="H408" s="62"/>
      <c r="I408" s="60" t="s">
        <v>854</v>
      </c>
      <c r="J408" s="60" t="s">
        <v>464</v>
      </c>
      <c r="K408" s="93" t="s">
        <v>1269</v>
      </c>
      <c r="L408" s="59">
        <f>WORKDAY(Tableau1[[#This Row],[Date de début]],+INDEX(Tableau4[Délai maximum avant étape SGMOE],MATCH(Tableau1[Code Workflow],Tableau4[Code workflow],0)))</f>
        <v>43385</v>
      </c>
      <c r="M408" s="59">
        <f>WORKDAY(Tableau1[[#This Row],[Date prévisionnelle de réception SGMOE]],+INDEX(Tableau4[Délai de validation],MATCH(Tableau1[Code Workflow],Tableau4[Code workflow],0)))</f>
        <v>43390</v>
      </c>
      <c r="N408" s="59">
        <v>43385</v>
      </c>
      <c r="O408" s="56">
        <f t="shared" si="123"/>
        <v>1</v>
      </c>
      <c r="P408" s="34" t="s">
        <v>294</v>
      </c>
    </row>
    <row r="409" spans="2:16" s="36" customFormat="1" hidden="1" outlineLevel="1" x14ac:dyDescent="0.25">
      <c r="B409" s="41">
        <v>43378</v>
      </c>
      <c r="C409" s="49" t="s">
        <v>855</v>
      </c>
      <c r="D409" s="26" t="str">
        <f t="shared" si="120"/>
        <v>GISET</v>
      </c>
      <c r="E409" s="26" t="str">
        <f t="shared" si="121"/>
        <v>A0 (RD 64 - VU</v>
      </c>
      <c r="F409" s="26" t="str">
        <f t="shared" si="122"/>
        <v>A0</v>
      </c>
      <c r="G409" s="31" t="s">
        <v>35</v>
      </c>
      <c r="H409" s="33"/>
      <c r="I409" s="26" t="s">
        <v>859</v>
      </c>
      <c r="J409" s="26" t="s">
        <v>440</v>
      </c>
      <c r="K409" s="91" t="s">
        <v>1273</v>
      </c>
      <c r="L409" s="28">
        <f>WORKDAY(Tableau1[[#This Row],[Date de début]],+INDEX(Tableau4[Délai maximum avant étape SGMOE],MATCH(Tableau1[Code Workflow],Tableau4[Code workflow],0)))</f>
        <v>43381</v>
      </c>
      <c r="M409" s="28">
        <f>WORKDAY(Tableau1[[#This Row],[Date prévisionnelle de réception SGMOE]],+INDEX(Tableau4[Délai de validation],MATCH(Tableau1[Code Workflow],Tableau4[Code workflow],0)))</f>
        <v>43391</v>
      </c>
      <c r="N409" s="28">
        <v>43381</v>
      </c>
      <c r="O409" s="29">
        <f t="shared" si="123"/>
        <v>1</v>
      </c>
      <c r="P409" s="34" t="s">
        <v>294</v>
      </c>
    </row>
    <row r="410" spans="2:16" s="36" customFormat="1" hidden="1" outlineLevel="1" x14ac:dyDescent="0.25">
      <c r="B410" s="41">
        <v>43378</v>
      </c>
      <c r="C410" s="49" t="s">
        <v>856</v>
      </c>
      <c r="D410" s="26" t="str">
        <f t="shared" si="120"/>
        <v>GISET</v>
      </c>
      <c r="E410" s="26" t="str">
        <f t="shared" si="121"/>
        <v>A0 (RD 64 - PR</v>
      </c>
      <c r="F410" s="26" t="str">
        <f t="shared" si="122"/>
        <v>A0</v>
      </c>
      <c r="G410" s="31" t="s">
        <v>42</v>
      </c>
      <c r="H410" s="33"/>
      <c r="I410" s="26" t="s">
        <v>859</v>
      </c>
      <c r="J410" s="26" t="s">
        <v>440</v>
      </c>
      <c r="K410" s="91" t="s">
        <v>1273</v>
      </c>
      <c r="L410" s="28">
        <f>WORKDAY(Tableau1[[#This Row],[Date de début]],+INDEX(Tableau4[Délai maximum avant étape SGMOE],MATCH(Tableau1[Code Workflow],Tableau4[Code workflow],0)))</f>
        <v>43381</v>
      </c>
      <c r="M410" s="28">
        <f>WORKDAY(Tableau1[[#This Row],[Date prévisionnelle de réception SGMOE]],+INDEX(Tableau4[Délai de validation],MATCH(Tableau1[Code Workflow],Tableau4[Code workflow],0)))</f>
        <v>43391</v>
      </c>
      <c r="N410" s="28">
        <v>43381</v>
      </c>
      <c r="O410" s="29">
        <f t="shared" si="123"/>
        <v>1</v>
      </c>
      <c r="P410" s="34" t="s">
        <v>294</v>
      </c>
    </row>
    <row r="411" spans="2:16" s="36" customFormat="1" hidden="1" outlineLevel="1" x14ac:dyDescent="0.25">
      <c r="B411" s="41">
        <v>43378</v>
      </c>
      <c r="C411" s="49" t="s">
        <v>857</v>
      </c>
      <c r="D411" s="26" t="str">
        <f t="shared" ref="D411:D413" si="124">LEFT(C411,5)</f>
        <v>GISET</v>
      </c>
      <c r="E411" s="26" t="str">
        <f t="shared" ref="E411:E413" si="125">MID(C411,13,14)</f>
        <v>A0 (RD 64 - PR</v>
      </c>
      <c r="F411" s="26" t="str">
        <f t="shared" ref="F411:F413" si="126">LEFT(E411,2)</f>
        <v>A0</v>
      </c>
      <c r="G411" s="31" t="s">
        <v>37</v>
      </c>
      <c r="H411" s="33"/>
      <c r="I411" s="26" t="s">
        <v>859</v>
      </c>
      <c r="J411" s="26" t="s">
        <v>440</v>
      </c>
      <c r="K411" s="91" t="s">
        <v>1273</v>
      </c>
      <c r="L411" s="28">
        <f>WORKDAY(Tableau1[[#This Row],[Date de début]],+INDEX(Tableau4[Délai maximum avant étape SGMOE],MATCH(Tableau1[Code Workflow],Tableau4[Code workflow],0)))</f>
        <v>43381</v>
      </c>
      <c r="M411" s="28">
        <f>WORKDAY(Tableau1[[#This Row],[Date prévisionnelle de réception SGMOE]],+INDEX(Tableau4[Délai de validation],MATCH(Tableau1[Code Workflow],Tableau4[Code workflow],0)))</f>
        <v>43391</v>
      </c>
      <c r="N411" s="28">
        <v>43381</v>
      </c>
      <c r="O411" s="29">
        <f t="shared" ref="O411:O413" si="127">IF(P411="",0,IF(P411="ok",1,0))</f>
        <v>1</v>
      </c>
      <c r="P411" s="34" t="s">
        <v>294</v>
      </c>
    </row>
    <row r="412" spans="2:16" s="36" customFormat="1" hidden="1" outlineLevel="1" x14ac:dyDescent="0.25">
      <c r="B412" s="41">
        <v>43378</v>
      </c>
      <c r="C412" s="49" t="s">
        <v>858</v>
      </c>
      <c r="D412" s="26" t="str">
        <f t="shared" si="124"/>
        <v>GISET</v>
      </c>
      <c r="E412" s="26" t="str">
        <f t="shared" si="125"/>
        <v>A0 (RD 64 - LI</v>
      </c>
      <c r="F412" s="26" t="str">
        <f t="shared" si="126"/>
        <v>A0</v>
      </c>
      <c r="G412" s="31" t="s">
        <v>39</v>
      </c>
      <c r="H412" s="33"/>
      <c r="I412" s="26" t="s">
        <v>859</v>
      </c>
      <c r="J412" s="26" t="s">
        <v>440</v>
      </c>
      <c r="K412" s="91" t="s">
        <v>1273</v>
      </c>
      <c r="L412" s="28">
        <f>WORKDAY(Tableau1[[#This Row],[Date de début]],+INDEX(Tableau4[Délai maximum avant étape SGMOE],MATCH(Tableau1[Code Workflow],Tableau4[Code workflow],0)))</f>
        <v>43381</v>
      </c>
      <c r="M412" s="28">
        <f>WORKDAY(Tableau1[[#This Row],[Date prévisionnelle de réception SGMOE]],+INDEX(Tableau4[Délai de validation],MATCH(Tableau1[Code Workflow],Tableau4[Code workflow],0)))</f>
        <v>43391</v>
      </c>
      <c r="N412" s="28">
        <v>43381</v>
      </c>
      <c r="O412" s="29">
        <f t="shared" si="127"/>
        <v>1</v>
      </c>
      <c r="P412" s="34" t="s">
        <v>294</v>
      </c>
    </row>
    <row r="413" spans="2:16" s="57" customFormat="1" hidden="1" outlineLevel="1" collapsed="1" x14ac:dyDescent="0.25">
      <c r="B413" s="59">
        <v>43378</v>
      </c>
      <c r="C413" s="49" t="s">
        <v>860</v>
      </c>
      <c r="D413" s="60" t="str">
        <f t="shared" si="124"/>
        <v>GITEC</v>
      </c>
      <c r="E413" s="60" t="str">
        <f t="shared" si="125"/>
        <v>B0 (FDM - PREF</v>
      </c>
      <c r="F413" s="60" t="str">
        <f t="shared" si="126"/>
        <v>B0</v>
      </c>
      <c r="G413" s="31" t="s">
        <v>19</v>
      </c>
      <c r="H413" s="62"/>
      <c r="I413" s="60" t="s">
        <v>861</v>
      </c>
      <c r="J413" s="60" t="s">
        <v>422</v>
      </c>
      <c r="K413" s="91" t="s">
        <v>1269</v>
      </c>
      <c r="L413" s="59">
        <f>WORKDAY(Tableau1[[#This Row],[Date de début]],+INDEX(Tableau4[Délai maximum avant étape SGMOE],MATCH(Tableau1[Code Workflow],Tableau4[Code workflow],0)))</f>
        <v>43388</v>
      </c>
      <c r="M413" s="59">
        <f>WORKDAY(Tableau1[[#This Row],[Date prévisionnelle de réception SGMOE]],+INDEX(Tableau4[Délai de validation],MATCH(Tableau1[Code Workflow],Tableau4[Code workflow],0)))</f>
        <v>43395</v>
      </c>
      <c r="N413" s="59">
        <v>43385</v>
      </c>
      <c r="O413" s="56">
        <f t="shared" si="127"/>
        <v>1</v>
      </c>
      <c r="P413" s="34" t="s">
        <v>294</v>
      </c>
    </row>
    <row r="414" spans="2:16" s="57" customFormat="1" hidden="1" outlineLevel="1" collapsed="1" x14ac:dyDescent="0.25">
      <c r="B414" s="59">
        <v>43381</v>
      </c>
      <c r="C414" s="49" t="s">
        <v>866</v>
      </c>
      <c r="D414" s="60" t="str">
        <f t="shared" ref="D414:D417" si="128">LEFT(C414,5)</f>
        <v>GCRET</v>
      </c>
      <c r="E414" s="60" t="str">
        <f t="shared" ref="E414:E417" si="129">MID(C414,13,14)</f>
        <v>A0 (DEMANDE D'</v>
      </c>
      <c r="F414" s="60" t="str">
        <f t="shared" ref="F414:F417" si="130">LEFT(E414,2)</f>
        <v>A0</v>
      </c>
      <c r="G414" s="31" t="s">
        <v>1</v>
      </c>
      <c r="H414" s="62"/>
      <c r="I414" s="60" t="s">
        <v>862</v>
      </c>
      <c r="J414" s="60" t="s">
        <v>453</v>
      </c>
      <c r="K414" s="91" t="s">
        <v>1265</v>
      </c>
      <c r="L414" s="59">
        <f>WORKDAY(Tableau1[[#This Row],[Date de début]],+INDEX(Tableau4[Délai maximum avant étape SGMOE],MATCH(Tableau1[Code Workflow],Tableau4[Code workflow],0)))</f>
        <v>43385</v>
      </c>
      <c r="M414" s="59">
        <f>WORKDAY(Tableau1[[#This Row],[Date prévisionnelle de réception SGMOE]],+INDEX(Tableau4[Délai de validation],MATCH(Tableau1[Code Workflow],Tableau4[Code workflow],0)))</f>
        <v>43392</v>
      </c>
      <c r="N414" s="59">
        <v>43385</v>
      </c>
      <c r="O414" s="56">
        <f t="shared" ref="O414:O417" si="131">IF(P414="",0,IF(P414="ok",1,0))</f>
        <v>1</v>
      </c>
      <c r="P414" s="34" t="s">
        <v>294</v>
      </c>
    </row>
    <row r="415" spans="2:16" s="57" customFormat="1" hidden="1" outlineLevel="1" x14ac:dyDescent="0.25">
      <c r="B415" s="59">
        <v>43381</v>
      </c>
      <c r="C415" s="49" t="s">
        <v>867</v>
      </c>
      <c r="D415" s="60" t="str">
        <f t="shared" si="128"/>
        <v>GITER</v>
      </c>
      <c r="E415" s="60" t="str">
        <f t="shared" si="129"/>
        <v>C0 (DAF - TOUT</v>
      </c>
      <c r="F415" s="60" t="str">
        <f t="shared" si="130"/>
        <v>C0</v>
      </c>
      <c r="G415" s="31" t="s">
        <v>1</v>
      </c>
      <c r="H415" s="62"/>
      <c r="I415" s="60" t="s">
        <v>863</v>
      </c>
      <c r="J415" s="60" t="s">
        <v>453</v>
      </c>
      <c r="K415" s="91" t="s">
        <v>1265</v>
      </c>
      <c r="L415" s="59">
        <f>WORKDAY(Tableau1[[#This Row],[Date de début]],+INDEX(Tableau4[Délai maximum avant étape SGMOE],MATCH(Tableau1[Code Workflow],Tableau4[Code workflow],0)))</f>
        <v>43385</v>
      </c>
      <c r="M415" s="59">
        <f>WORKDAY(Tableau1[[#This Row],[Date prévisionnelle de réception SGMOE]],+INDEX(Tableau4[Délai de validation],MATCH(Tableau1[Code Workflow],Tableau4[Code workflow],0)))</f>
        <v>43392</v>
      </c>
      <c r="N415" s="59">
        <v>43385</v>
      </c>
      <c r="O415" s="56">
        <f t="shared" si="131"/>
        <v>1</v>
      </c>
      <c r="P415" s="34" t="s">
        <v>294</v>
      </c>
    </row>
    <row r="416" spans="2:16" s="36" customFormat="1" hidden="1" outlineLevel="1" x14ac:dyDescent="0.25">
      <c r="B416" s="41">
        <v>43381</v>
      </c>
      <c r="C416" s="49" t="s">
        <v>868</v>
      </c>
      <c r="D416" s="38" t="str">
        <f t="shared" si="128"/>
        <v>GIMAT</v>
      </c>
      <c r="E416" s="38" t="str">
        <f t="shared" si="129"/>
        <v xml:space="preserve">B0 (PIF 00411 </v>
      </c>
      <c r="F416" s="38" t="str">
        <f t="shared" si="130"/>
        <v>B0</v>
      </c>
      <c r="G416" s="31" t="s">
        <v>49</v>
      </c>
      <c r="H416" s="39"/>
      <c r="I416" s="38" t="s">
        <v>864</v>
      </c>
      <c r="J416" s="26" t="s">
        <v>406</v>
      </c>
      <c r="K416" s="91" t="s">
        <v>1268</v>
      </c>
      <c r="L416" s="41">
        <f>WORKDAY(Tableau1[[#This Row],[Date de début]],+INDEX(Tableau4[Délai maximum avant étape SGMOE],MATCH(Tableau1[Code Workflow],Tableau4[Code workflow],0)))</f>
        <v>43382</v>
      </c>
      <c r="M416" s="41">
        <f>WORKDAY(Tableau1[[#This Row],[Date prévisionnelle de réception SGMOE]],+INDEX(Tableau4[Délai de validation],MATCH(Tableau1[Code Workflow],Tableau4[Code workflow],0)))</f>
        <v>43392</v>
      </c>
      <c r="N416" s="41">
        <v>43382</v>
      </c>
      <c r="O416" s="40">
        <f t="shared" si="131"/>
        <v>1</v>
      </c>
      <c r="P416" s="34" t="s">
        <v>294</v>
      </c>
    </row>
    <row r="417" spans="2:16" s="36" customFormat="1" hidden="1" outlineLevel="1" x14ac:dyDescent="0.25">
      <c r="B417" s="41">
        <v>43381</v>
      </c>
      <c r="C417" s="49" t="s">
        <v>869</v>
      </c>
      <c r="D417" s="38" t="str">
        <f t="shared" si="128"/>
        <v>GIMAT</v>
      </c>
      <c r="E417" s="38" t="str">
        <f t="shared" si="129"/>
        <v xml:space="preserve">A1 (PIF 00411 </v>
      </c>
      <c r="F417" s="38" t="str">
        <f t="shared" si="130"/>
        <v>A1</v>
      </c>
      <c r="G417" s="31" t="s">
        <v>63</v>
      </c>
      <c r="H417" s="39"/>
      <c r="I417" s="38" t="s">
        <v>865</v>
      </c>
      <c r="J417" s="26" t="s">
        <v>406</v>
      </c>
      <c r="K417" s="91" t="s">
        <v>1268</v>
      </c>
      <c r="L417" s="41">
        <f>WORKDAY(Tableau1[[#This Row],[Date de début]],+INDEX(Tableau4[Délai maximum avant étape SGMOE],MATCH(Tableau1[Code Workflow],Tableau4[Code workflow],0)))</f>
        <v>43382</v>
      </c>
      <c r="M417" s="41">
        <f>WORKDAY(Tableau1[[#This Row],[Date prévisionnelle de réception SGMOE]],+INDEX(Tableau4[Délai de validation],MATCH(Tableau1[Code Workflow],Tableau4[Code workflow],0)))</f>
        <v>43392</v>
      </c>
      <c r="N417" s="41">
        <v>43382</v>
      </c>
      <c r="O417" s="40">
        <f t="shared" si="131"/>
        <v>1</v>
      </c>
      <c r="P417" s="34" t="s">
        <v>294</v>
      </c>
    </row>
    <row r="418" spans="2:16" s="36" customFormat="1" hidden="1" outlineLevel="1" x14ac:dyDescent="0.25">
      <c r="B418" s="41">
        <v>43382</v>
      </c>
      <c r="C418" s="49" t="s">
        <v>872</v>
      </c>
      <c r="D418" s="38" t="str">
        <f t="shared" ref="D418:D433" si="132">LEFT(C418,5)</f>
        <v>GIMAT</v>
      </c>
      <c r="E418" s="38" t="str">
        <f t="shared" ref="E418:E433" si="133">MID(C418,13,14)</f>
        <v xml:space="preserve">B0 (PIF 00557 </v>
      </c>
      <c r="F418" s="38" t="str">
        <f t="shared" ref="F418:F433" si="134">LEFT(E418,2)</f>
        <v>B0</v>
      </c>
      <c r="G418" s="31" t="s">
        <v>13</v>
      </c>
      <c r="H418" s="39"/>
      <c r="I418" s="38" t="s">
        <v>873</v>
      </c>
      <c r="J418" s="38" t="s">
        <v>406</v>
      </c>
      <c r="K418" s="91" t="s">
        <v>1268</v>
      </c>
      <c r="L418" s="41">
        <f>WORKDAY(Tableau1[[#This Row],[Date de début]],+INDEX(Tableau4[Délai maximum avant étape SGMOE],MATCH(Tableau1[Code Workflow],Tableau4[Code workflow],0)))</f>
        <v>43383</v>
      </c>
      <c r="M418" s="41">
        <f>WORKDAY(Tableau1[[#This Row],[Date prévisionnelle de réception SGMOE]],+INDEX(Tableau4[Délai de validation],MATCH(Tableau1[Code Workflow],Tableau4[Code workflow],0)))</f>
        <v>43395</v>
      </c>
      <c r="N418" s="41">
        <v>43382</v>
      </c>
      <c r="O418" s="40">
        <f t="shared" ref="O418:O433" si="135">IF(P418="",0,IF(P418="ok",1,0))</f>
        <v>1</v>
      </c>
      <c r="P418" s="34" t="s">
        <v>294</v>
      </c>
    </row>
    <row r="419" spans="2:16" s="36" customFormat="1" hidden="1" outlineLevel="1" x14ac:dyDescent="0.25">
      <c r="B419" s="41">
        <v>43382</v>
      </c>
      <c r="C419" s="49" t="s">
        <v>886</v>
      </c>
      <c r="D419" s="38" t="str">
        <f t="shared" si="132"/>
        <v>GIMAT</v>
      </c>
      <c r="E419" s="38" t="str">
        <f t="shared" si="133"/>
        <v xml:space="preserve">B0 (PIF 00557 </v>
      </c>
      <c r="F419" s="38" t="str">
        <f t="shared" si="134"/>
        <v>B0</v>
      </c>
      <c r="G419" s="31" t="s">
        <v>61</v>
      </c>
      <c r="H419" s="39"/>
      <c r="I419" s="38" t="s">
        <v>874</v>
      </c>
      <c r="J419" s="38" t="s">
        <v>420</v>
      </c>
      <c r="K419" s="91" t="s">
        <v>1268</v>
      </c>
      <c r="L419" s="41">
        <f>WORKDAY(Tableau1[[#This Row],[Date de début]],+INDEX(Tableau4[Délai maximum avant étape SGMOE],MATCH(Tableau1[Code Workflow],Tableau4[Code workflow],0)))</f>
        <v>43383</v>
      </c>
      <c r="M419" s="41">
        <f>WORKDAY(Tableau1[[#This Row],[Date prévisionnelle de réception SGMOE]],+INDEX(Tableau4[Délai de validation],MATCH(Tableau1[Code Workflow],Tableau4[Code workflow],0)))</f>
        <v>43389</v>
      </c>
      <c r="N419" s="41">
        <v>43382</v>
      </c>
      <c r="O419" s="40">
        <f t="shared" si="135"/>
        <v>1</v>
      </c>
      <c r="P419" s="34" t="s">
        <v>294</v>
      </c>
    </row>
    <row r="420" spans="2:16" s="36" customFormat="1" hidden="1" outlineLevel="1" x14ac:dyDescent="0.25">
      <c r="B420" s="41">
        <v>43382</v>
      </c>
      <c r="C420" s="49" t="s">
        <v>887</v>
      </c>
      <c r="D420" s="38" t="str">
        <f t="shared" si="132"/>
        <v>GISOA</v>
      </c>
      <c r="E420" s="38" t="str">
        <f t="shared" si="133"/>
        <v xml:space="preserve">B0 (VIADUC DE </v>
      </c>
      <c r="F420" s="38" t="str">
        <f t="shared" si="134"/>
        <v>B0</v>
      </c>
      <c r="G420" s="31" t="s">
        <v>61</v>
      </c>
      <c r="H420" s="39"/>
      <c r="I420" s="38" t="s">
        <v>875</v>
      </c>
      <c r="J420" s="38" t="s">
        <v>418</v>
      </c>
      <c r="K420" s="91" t="s">
        <v>1267</v>
      </c>
      <c r="L420" s="41">
        <f>WORKDAY(Tableau1[[#This Row],[Date de début]],+INDEX(Tableau4[Délai maximum avant étape SGMOE],MATCH(Tableau1[Code Workflow],Tableau4[Code workflow],0)))</f>
        <v>43383</v>
      </c>
      <c r="M420" s="41">
        <f>WORKDAY(Tableau1[[#This Row],[Date prévisionnelle de réception SGMOE]],+INDEX(Tableau4[Délai de validation],MATCH(Tableau1[Code Workflow],Tableau4[Code workflow],0)))</f>
        <v>43389</v>
      </c>
      <c r="N420" s="41">
        <v>43382</v>
      </c>
      <c r="O420" s="40">
        <f t="shared" si="135"/>
        <v>1</v>
      </c>
      <c r="P420" s="34" t="s">
        <v>294</v>
      </c>
    </row>
    <row r="421" spans="2:16" s="36" customFormat="1" hidden="1" outlineLevel="1" x14ac:dyDescent="0.25">
      <c r="B421" s="41">
        <v>43382</v>
      </c>
      <c r="C421" s="49" t="s">
        <v>888</v>
      </c>
      <c r="D421" s="38" t="str">
        <f t="shared" si="132"/>
        <v>GISOA</v>
      </c>
      <c r="E421" s="38" t="str">
        <f t="shared" si="133"/>
        <v xml:space="preserve">B0 (VIADUC DE </v>
      </c>
      <c r="F421" s="38" t="str">
        <f t="shared" si="134"/>
        <v>B0</v>
      </c>
      <c r="G421" s="31" t="s">
        <v>61</v>
      </c>
      <c r="H421" s="39"/>
      <c r="I421" s="38" t="s">
        <v>875</v>
      </c>
      <c r="J421" s="38" t="s">
        <v>418</v>
      </c>
      <c r="K421" s="91" t="s">
        <v>1267</v>
      </c>
      <c r="L421" s="41">
        <f>WORKDAY(Tableau1[[#This Row],[Date de début]],+INDEX(Tableau4[Délai maximum avant étape SGMOE],MATCH(Tableau1[Code Workflow],Tableau4[Code workflow],0)))</f>
        <v>43383</v>
      </c>
      <c r="M421" s="41">
        <f>WORKDAY(Tableau1[[#This Row],[Date prévisionnelle de réception SGMOE]],+INDEX(Tableau4[Délai de validation],MATCH(Tableau1[Code Workflow],Tableau4[Code workflow],0)))</f>
        <v>43389</v>
      </c>
      <c r="N421" s="41">
        <v>43382</v>
      </c>
      <c r="O421" s="40">
        <f t="shared" si="135"/>
        <v>1</v>
      </c>
      <c r="P421" s="34" t="s">
        <v>294</v>
      </c>
    </row>
    <row r="422" spans="2:16" s="36" customFormat="1" hidden="1" outlineLevel="1" x14ac:dyDescent="0.25">
      <c r="B422" s="41">
        <v>43382</v>
      </c>
      <c r="C422" s="49" t="s">
        <v>889</v>
      </c>
      <c r="D422" s="38" t="str">
        <f t="shared" si="132"/>
        <v>GISOA</v>
      </c>
      <c r="E422" s="38" t="str">
        <f t="shared" si="133"/>
        <v xml:space="preserve">A1 (VIADUC DE </v>
      </c>
      <c r="F422" s="38" t="str">
        <f t="shared" si="134"/>
        <v>A1</v>
      </c>
      <c r="G422" s="31" t="s">
        <v>63</v>
      </c>
      <c r="H422" s="39"/>
      <c r="I422" s="38" t="s">
        <v>876</v>
      </c>
      <c r="J422" s="38" t="s">
        <v>414</v>
      </c>
      <c r="K422" s="91" t="s">
        <v>1267</v>
      </c>
      <c r="L422" s="41">
        <f>WORKDAY(Tableau1[[#This Row],[Date de début]],+INDEX(Tableau4[Délai maximum avant étape SGMOE],MATCH(Tableau1[Code Workflow],Tableau4[Code workflow],0)))</f>
        <v>43383</v>
      </c>
      <c r="M422" s="41">
        <f>WORKDAY(Tableau1[[#This Row],[Date prévisionnelle de réception SGMOE]],+INDEX(Tableau4[Délai de validation],MATCH(Tableau1[Code Workflow],Tableau4[Code workflow],0)))</f>
        <v>43395</v>
      </c>
      <c r="N422" s="41">
        <v>43382</v>
      </c>
      <c r="O422" s="40">
        <f t="shared" si="135"/>
        <v>1</v>
      </c>
      <c r="P422" s="34" t="s">
        <v>294</v>
      </c>
    </row>
    <row r="423" spans="2:16" s="36" customFormat="1" hidden="1" outlineLevel="1" x14ac:dyDescent="0.25">
      <c r="B423" s="41">
        <v>43382</v>
      </c>
      <c r="C423" s="49" t="s">
        <v>890</v>
      </c>
      <c r="D423" s="38" t="str">
        <f t="shared" si="132"/>
        <v>GISOA</v>
      </c>
      <c r="E423" s="38" t="str">
        <f t="shared" si="133"/>
        <v xml:space="preserve">A1 (VIADUC DE </v>
      </c>
      <c r="F423" s="38" t="str">
        <f t="shared" si="134"/>
        <v>A1</v>
      </c>
      <c r="G423" s="31" t="s">
        <v>63</v>
      </c>
      <c r="H423" s="39"/>
      <c r="I423" s="38" t="s">
        <v>877</v>
      </c>
      <c r="J423" s="38" t="s">
        <v>414</v>
      </c>
      <c r="K423" s="91" t="s">
        <v>1267</v>
      </c>
      <c r="L423" s="41">
        <f>WORKDAY(Tableau1[[#This Row],[Date de début]],+INDEX(Tableau4[Délai maximum avant étape SGMOE],MATCH(Tableau1[Code Workflow],Tableau4[Code workflow],0)))</f>
        <v>43383</v>
      </c>
      <c r="M423" s="41">
        <f>WORKDAY(Tableau1[[#This Row],[Date prévisionnelle de réception SGMOE]],+INDEX(Tableau4[Délai de validation],MATCH(Tableau1[Code Workflow],Tableau4[Code workflow],0)))</f>
        <v>43395</v>
      </c>
      <c r="N423" s="41">
        <v>43382</v>
      </c>
      <c r="O423" s="40">
        <f t="shared" si="135"/>
        <v>1</v>
      </c>
      <c r="P423" s="34" t="s">
        <v>294</v>
      </c>
    </row>
    <row r="424" spans="2:16" s="36" customFormat="1" hidden="1" outlineLevel="1" x14ac:dyDescent="0.25">
      <c r="B424" s="41">
        <v>43382</v>
      </c>
      <c r="C424" s="49" t="s">
        <v>891</v>
      </c>
      <c r="D424" s="38" t="str">
        <f t="shared" si="132"/>
        <v>GISOA</v>
      </c>
      <c r="E424" s="38" t="str">
        <f t="shared" si="133"/>
        <v xml:space="preserve">A1 (VIADUC DE </v>
      </c>
      <c r="F424" s="38" t="str">
        <f t="shared" si="134"/>
        <v>A1</v>
      </c>
      <c r="G424" s="31" t="s">
        <v>63</v>
      </c>
      <c r="H424" s="39"/>
      <c r="I424" s="38" t="s">
        <v>877</v>
      </c>
      <c r="J424" s="38" t="s">
        <v>414</v>
      </c>
      <c r="K424" s="91" t="s">
        <v>1267</v>
      </c>
      <c r="L424" s="41">
        <f>WORKDAY(Tableau1[[#This Row],[Date de début]],+INDEX(Tableau4[Délai maximum avant étape SGMOE],MATCH(Tableau1[Code Workflow],Tableau4[Code workflow],0)))</f>
        <v>43383</v>
      </c>
      <c r="M424" s="41">
        <f>WORKDAY(Tableau1[[#This Row],[Date prévisionnelle de réception SGMOE]],+INDEX(Tableau4[Délai de validation],MATCH(Tableau1[Code Workflow],Tableau4[Code workflow],0)))</f>
        <v>43395</v>
      </c>
      <c r="N424" s="41">
        <v>43382</v>
      </c>
      <c r="O424" s="40">
        <f t="shared" si="135"/>
        <v>1</v>
      </c>
      <c r="P424" s="34" t="s">
        <v>294</v>
      </c>
    </row>
    <row r="425" spans="2:16" s="57" customFormat="1" hidden="1" outlineLevel="1" collapsed="1" x14ac:dyDescent="0.25">
      <c r="B425" s="59">
        <v>43382</v>
      </c>
      <c r="C425" s="49" t="s">
        <v>892</v>
      </c>
      <c r="D425" s="60" t="str">
        <f t="shared" si="132"/>
        <v>GCRET</v>
      </c>
      <c r="E425" s="60" t="str">
        <f t="shared" si="133"/>
        <v>B0 (PES - MISE</v>
      </c>
      <c r="F425" s="60" t="str">
        <f t="shared" si="134"/>
        <v>B0</v>
      </c>
      <c r="G425" s="31" t="s">
        <v>46</v>
      </c>
      <c r="H425" s="62"/>
      <c r="I425" s="60" t="s">
        <v>878</v>
      </c>
      <c r="J425" s="60" t="s">
        <v>462</v>
      </c>
      <c r="K425" s="93" t="s">
        <v>1265</v>
      </c>
      <c r="L425" s="59">
        <f>WORKDAY(Tableau1[[#This Row],[Date de début]],+INDEX(Tableau4[Délai maximum avant étape SGMOE],MATCH(Tableau1[Code Workflow],Tableau4[Code workflow],0)))</f>
        <v>43389</v>
      </c>
      <c r="M425" s="59">
        <f>WORKDAY(Tableau1[[#This Row],[Date prévisionnelle de réception SGMOE]],+INDEX(Tableau4[Délai de validation],MATCH(Tableau1[Code Workflow],Tableau4[Code workflow],0)))</f>
        <v>43392</v>
      </c>
      <c r="N425" s="59">
        <v>43388</v>
      </c>
      <c r="O425" s="56">
        <f t="shared" si="135"/>
        <v>1</v>
      </c>
      <c r="P425" s="34" t="s">
        <v>531</v>
      </c>
    </row>
    <row r="426" spans="2:16" s="57" customFormat="1" hidden="1" outlineLevel="1" x14ac:dyDescent="0.25">
      <c r="B426" s="59">
        <v>43382</v>
      </c>
      <c r="C426" s="49" t="s">
        <v>893</v>
      </c>
      <c r="D426" s="60" t="str">
        <f t="shared" si="132"/>
        <v>GCLAB</v>
      </c>
      <c r="E426" s="60" t="str">
        <f t="shared" si="133"/>
        <v xml:space="preserve">A0 (STRUCTURE </v>
      </c>
      <c r="F426" s="60" t="str">
        <f t="shared" si="134"/>
        <v>A0</v>
      </c>
      <c r="G426" s="31" t="s">
        <v>10</v>
      </c>
      <c r="H426" s="62"/>
      <c r="I426" s="60" t="s">
        <v>879</v>
      </c>
      <c r="J426" s="60" t="s">
        <v>435</v>
      </c>
      <c r="K426" s="91" t="s">
        <v>1266</v>
      </c>
      <c r="L426" s="59">
        <f>WORKDAY(Tableau1[[#This Row],[Date de début]],+INDEX(Tableau4[Délai maximum avant étape SGMOE],MATCH(Tableau1[Code Workflow],Tableau4[Code workflow],0)))</f>
        <v>43383</v>
      </c>
      <c r="M426" s="59">
        <f>WORKDAY(Tableau1[[#This Row],[Date prévisionnelle de réception SGMOE]],+INDEX(Tableau4[Délai de validation],MATCH(Tableau1[Code Workflow],Tableau4[Code workflow],0)))</f>
        <v>43395</v>
      </c>
      <c r="N426" s="59">
        <v>43382</v>
      </c>
      <c r="O426" s="56">
        <f t="shared" si="135"/>
        <v>1</v>
      </c>
      <c r="P426" s="34" t="s">
        <v>294</v>
      </c>
    </row>
    <row r="427" spans="2:16" s="57" customFormat="1" hidden="1" outlineLevel="1" x14ac:dyDescent="0.25">
      <c r="B427" s="59">
        <v>43382</v>
      </c>
      <c r="C427" s="49" t="s">
        <v>894</v>
      </c>
      <c r="D427" s="60" t="str">
        <f t="shared" si="132"/>
        <v>GISET</v>
      </c>
      <c r="E427" s="60" t="str">
        <f t="shared" si="133"/>
        <v>A0 (OLA 13000)</v>
      </c>
      <c r="F427" s="60" t="str">
        <f t="shared" si="134"/>
        <v>A0</v>
      </c>
      <c r="G427" s="31" t="s">
        <v>26</v>
      </c>
      <c r="H427" s="62"/>
      <c r="I427" s="60" t="s">
        <v>880</v>
      </c>
      <c r="J427" s="60" t="s">
        <v>440</v>
      </c>
      <c r="K427" s="91" t="s">
        <v>1273</v>
      </c>
      <c r="L427" s="59">
        <f>WORKDAY(Tableau1[[#This Row],[Date de début]],+INDEX(Tableau4[Délai maximum avant étape SGMOE],MATCH(Tableau1[Code Workflow],Tableau4[Code workflow],0)))</f>
        <v>43383</v>
      </c>
      <c r="M427" s="59">
        <f>WORKDAY(Tableau1[[#This Row],[Date prévisionnelle de réception SGMOE]],+INDEX(Tableau4[Délai de validation],MATCH(Tableau1[Code Workflow],Tableau4[Code workflow],0)))</f>
        <v>43395</v>
      </c>
      <c r="N427" s="59">
        <v>43383</v>
      </c>
      <c r="O427" s="56">
        <f t="shared" si="135"/>
        <v>1</v>
      </c>
      <c r="P427" s="34" t="s">
        <v>294</v>
      </c>
    </row>
    <row r="428" spans="2:16" s="57" customFormat="1" hidden="1" outlineLevel="1" x14ac:dyDescent="0.25">
      <c r="B428" s="59">
        <v>43382</v>
      </c>
      <c r="C428" s="49" t="s">
        <v>895</v>
      </c>
      <c r="D428" s="60" t="str">
        <f t="shared" si="132"/>
        <v>GISET</v>
      </c>
      <c r="E428" s="60" t="str">
        <f t="shared" si="133"/>
        <v xml:space="preserve">A1 (OHA 00477 </v>
      </c>
      <c r="F428" s="60" t="str">
        <f t="shared" si="134"/>
        <v>A1</v>
      </c>
      <c r="G428" s="31" t="s">
        <v>26</v>
      </c>
      <c r="H428" s="62"/>
      <c r="I428" s="60" t="s">
        <v>881</v>
      </c>
      <c r="J428" s="60" t="s">
        <v>435</v>
      </c>
      <c r="K428" s="91" t="s">
        <v>1266</v>
      </c>
      <c r="L428" s="59">
        <f>WORKDAY(Tableau1[[#This Row],[Date de début]],+INDEX(Tableau4[Délai maximum avant étape SGMOE],MATCH(Tableau1[Code Workflow],Tableau4[Code workflow],0)))</f>
        <v>43383</v>
      </c>
      <c r="M428" s="59">
        <f>WORKDAY(Tableau1[[#This Row],[Date prévisionnelle de réception SGMOE]],+INDEX(Tableau4[Délai de validation],MATCH(Tableau1[Code Workflow],Tableau4[Code workflow],0)))</f>
        <v>43395</v>
      </c>
      <c r="N428" s="59">
        <v>43383</v>
      </c>
      <c r="O428" s="56">
        <f t="shared" si="135"/>
        <v>1</v>
      </c>
      <c r="P428" s="34" t="s">
        <v>294</v>
      </c>
    </row>
    <row r="429" spans="2:16" s="57" customFormat="1" hidden="1" outlineLevel="1" x14ac:dyDescent="0.25">
      <c r="B429" s="59">
        <v>43382</v>
      </c>
      <c r="C429" s="49" t="s">
        <v>896</v>
      </c>
      <c r="D429" s="60" t="str">
        <f t="shared" si="132"/>
        <v>GISET</v>
      </c>
      <c r="E429" s="60" t="str">
        <f t="shared" si="133"/>
        <v xml:space="preserve">A1 (OHA 00481 </v>
      </c>
      <c r="F429" s="60" t="str">
        <f t="shared" si="134"/>
        <v>A1</v>
      </c>
      <c r="G429" s="31" t="s">
        <v>26</v>
      </c>
      <c r="H429" s="62"/>
      <c r="I429" s="60" t="s">
        <v>882</v>
      </c>
      <c r="J429" s="60" t="s">
        <v>435</v>
      </c>
      <c r="K429" s="91" t="s">
        <v>1266</v>
      </c>
      <c r="L429" s="59">
        <f>WORKDAY(Tableau1[[#This Row],[Date de début]],+INDEX(Tableau4[Délai maximum avant étape SGMOE],MATCH(Tableau1[Code Workflow],Tableau4[Code workflow],0)))</f>
        <v>43383</v>
      </c>
      <c r="M429" s="59">
        <f>WORKDAY(Tableau1[[#This Row],[Date prévisionnelle de réception SGMOE]],+INDEX(Tableau4[Délai de validation],MATCH(Tableau1[Code Workflow],Tableau4[Code workflow],0)))</f>
        <v>43395</v>
      </c>
      <c r="N429" s="59">
        <v>43383</v>
      </c>
      <c r="O429" s="56">
        <f t="shared" si="135"/>
        <v>1</v>
      </c>
      <c r="P429" s="34" t="s">
        <v>294</v>
      </c>
    </row>
    <row r="430" spans="2:16" s="57" customFormat="1" hidden="1" outlineLevel="1" x14ac:dyDescent="0.25">
      <c r="B430" s="59">
        <v>43382</v>
      </c>
      <c r="C430" s="49" t="s">
        <v>897</v>
      </c>
      <c r="D430" s="60" t="str">
        <f t="shared" si="132"/>
        <v>GISET</v>
      </c>
      <c r="E430" s="60" t="str">
        <f t="shared" si="133"/>
        <v xml:space="preserve">A1 (OHA 00484 </v>
      </c>
      <c r="F430" s="60" t="str">
        <f t="shared" si="134"/>
        <v>A1</v>
      </c>
      <c r="G430" s="31" t="s">
        <v>26</v>
      </c>
      <c r="H430" s="62"/>
      <c r="I430" s="60" t="s">
        <v>883</v>
      </c>
      <c r="J430" s="60" t="s">
        <v>435</v>
      </c>
      <c r="K430" s="91" t="s">
        <v>1266</v>
      </c>
      <c r="L430" s="59">
        <f>WORKDAY(Tableau1[[#This Row],[Date de début]],+INDEX(Tableau4[Délai maximum avant étape SGMOE],MATCH(Tableau1[Code Workflow],Tableau4[Code workflow],0)))</f>
        <v>43383</v>
      </c>
      <c r="M430" s="59">
        <f>WORKDAY(Tableau1[[#This Row],[Date prévisionnelle de réception SGMOE]],+INDEX(Tableau4[Délai de validation],MATCH(Tableau1[Code Workflow],Tableau4[Code workflow],0)))</f>
        <v>43395</v>
      </c>
      <c r="N430" s="59">
        <v>43383</v>
      </c>
      <c r="O430" s="56">
        <f t="shared" si="135"/>
        <v>1</v>
      </c>
      <c r="P430" s="34" t="s">
        <v>294</v>
      </c>
    </row>
    <row r="431" spans="2:16" s="57" customFormat="1" hidden="1" outlineLevel="1" x14ac:dyDescent="0.25">
      <c r="B431" s="59">
        <v>43382</v>
      </c>
      <c r="C431" s="49" t="s">
        <v>898</v>
      </c>
      <c r="D431" s="60" t="str">
        <f t="shared" si="132"/>
        <v>GISET</v>
      </c>
      <c r="E431" s="60" t="str">
        <f t="shared" si="133"/>
        <v>A0 (VUE EN PLA</v>
      </c>
      <c r="F431" s="60" t="str">
        <f t="shared" si="134"/>
        <v>A0</v>
      </c>
      <c r="G431" s="31" t="s">
        <v>35</v>
      </c>
      <c r="H431" s="62"/>
      <c r="I431" s="60" t="s">
        <v>884</v>
      </c>
      <c r="J431" s="60" t="s">
        <v>435</v>
      </c>
      <c r="K431" s="91" t="s">
        <v>1266</v>
      </c>
      <c r="L431" s="59">
        <f>WORKDAY(Tableau1[[#This Row],[Date de début]],+INDEX(Tableau4[Délai maximum avant étape SGMOE],MATCH(Tableau1[Code Workflow],Tableau4[Code workflow],0)))</f>
        <v>43383</v>
      </c>
      <c r="M431" s="59">
        <f>WORKDAY(Tableau1[[#This Row],[Date prévisionnelle de réception SGMOE]],+INDEX(Tableau4[Délai de validation],MATCH(Tableau1[Code Workflow],Tableau4[Code workflow],0)))</f>
        <v>43395</v>
      </c>
      <c r="N431" s="59">
        <v>43383</v>
      </c>
      <c r="O431" s="56">
        <f t="shared" si="135"/>
        <v>1</v>
      </c>
      <c r="P431" s="34" t="s">
        <v>294</v>
      </c>
    </row>
    <row r="432" spans="2:16" s="57" customFormat="1" hidden="1" outlineLevel="1" x14ac:dyDescent="0.25">
      <c r="B432" s="59">
        <v>43382</v>
      </c>
      <c r="C432" s="49" t="s">
        <v>899</v>
      </c>
      <c r="D432" s="60" t="str">
        <f t="shared" si="132"/>
        <v>GISET</v>
      </c>
      <c r="E432" s="60" t="str">
        <f t="shared" si="133"/>
        <v xml:space="preserve">A0 (PROFIL EN </v>
      </c>
      <c r="F432" s="60" t="str">
        <f t="shared" si="134"/>
        <v>A0</v>
      </c>
      <c r="G432" s="31" t="s">
        <v>42</v>
      </c>
      <c r="H432" s="62"/>
      <c r="I432" s="60" t="s">
        <v>884</v>
      </c>
      <c r="J432" s="60" t="s">
        <v>435</v>
      </c>
      <c r="K432" s="91" t="s">
        <v>1266</v>
      </c>
      <c r="L432" s="59">
        <f>WORKDAY(Tableau1[[#This Row],[Date de début]],+INDEX(Tableau4[Délai maximum avant étape SGMOE],MATCH(Tableau1[Code Workflow],Tableau4[Code workflow],0)))</f>
        <v>43383</v>
      </c>
      <c r="M432" s="59">
        <f>WORKDAY(Tableau1[[#This Row],[Date prévisionnelle de réception SGMOE]],+INDEX(Tableau4[Délai de validation],MATCH(Tableau1[Code Workflow],Tableau4[Code workflow],0)))</f>
        <v>43395</v>
      </c>
      <c r="N432" s="59">
        <v>43383</v>
      </c>
      <c r="O432" s="56">
        <f t="shared" si="135"/>
        <v>1</v>
      </c>
      <c r="P432" s="34" t="s">
        <v>294</v>
      </c>
    </row>
    <row r="433" spans="2:16" s="57" customFormat="1" hidden="1" outlineLevel="1" x14ac:dyDescent="0.25">
      <c r="B433" s="59">
        <v>43382</v>
      </c>
      <c r="C433" s="49" t="s">
        <v>900</v>
      </c>
      <c r="D433" s="60" t="str">
        <f t="shared" si="132"/>
        <v>GISET</v>
      </c>
      <c r="E433" s="60" t="str">
        <f t="shared" si="133"/>
        <v>A0 (PROFILS EN</v>
      </c>
      <c r="F433" s="60" t="str">
        <f t="shared" si="134"/>
        <v>A0</v>
      </c>
      <c r="G433" s="31" t="s">
        <v>37</v>
      </c>
      <c r="H433" s="62"/>
      <c r="I433" s="60" t="s">
        <v>884</v>
      </c>
      <c r="J433" s="60" t="s">
        <v>435</v>
      </c>
      <c r="K433" s="91" t="s">
        <v>1266</v>
      </c>
      <c r="L433" s="59">
        <f>WORKDAY(Tableau1[[#This Row],[Date de début]],+INDEX(Tableau4[Délai maximum avant étape SGMOE],MATCH(Tableau1[Code Workflow],Tableau4[Code workflow],0)))</f>
        <v>43383</v>
      </c>
      <c r="M433" s="59">
        <f>WORKDAY(Tableau1[[#This Row],[Date prévisionnelle de réception SGMOE]],+INDEX(Tableau4[Délai de validation],MATCH(Tableau1[Code Workflow],Tableau4[Code workflow],0)))</f>
        <v>43395</v>
      </c>
      <c r="N433" s="59">
        <v>43383</v>
      </c>
      <c r="O433" s="56">
        <f t="shared" si="135"/>
        <v>1</v>
      </c>
      <c r="P433" s="34" t="s">
        <v>294</v>
      </c>
    </row>
    <row r="434" spans="2:16" s="57" customFormat="1" hidden="1" outlineLevel="1" x14ac:dyDescent="0.25">
      <c r="B434" s="59">
        <v>43382</v>
      </c>
      <c r="C434" s="49" t="s">
        <v>901</v>
      </c>
      <c r="D434" s="60" t="str">
        <f t="shared" ref="D434:D437" si="136">LEFT(C434,5)</f>
        <v>GISET</v>
      </c>
      <c r="E434" s="60" t="str">
        <f t="shared" ref="E434:E437" si="137">MID(C434,13,14)</f>
        <v>A0 (LISTAGES G</v>
      </c>
      <c r="F434" s="60" t="str">
        <f t="shared" ref="F434:F437" si="138">LEFT(E434,2)</f>
        <v>A0</v>
      </c>
      <c r="G434" s="31" t="s">
        <v>37</v>
      </c>
      <c r="H434" s="62"/>
      <c r="I434" s="60" t="s">
        <v>884</v>
      </c>
      <c r="J434" s="60" t="s">
        <v>435</v>
      </c>
      <c r="K434" s="91" t="s">
        <v>1266</v>
      </c>
      <c r="L434" s="59">
        <f>WORKDAY(Tableau1[[#This Row],[Date de début]],+INDEX(Tableau4[Délai maximum avant étape SGMOE],MATCH(Tableau1[Code Workflow],Tableau4[Code workflow],0)))</f>
        <v>43383</v>
      </c>
      <c r="M434" s="59">
        <f>WORKDAY(Tableau1[[#This Row],[Date prévisionnelle de réception SGMOE]],+INDEX(Tableau4[Délai de validation],MATCH(Tableau1[Code Workflow],Tableau4[Code workflow],0)))</f>
        <v>43395</v>
      </c>
      <c r="N434" s="59">
        <v>43383</v>
      </c>
      <c r="O434" s="56">
        <f t="shared" ref="O434:O437" si="139">IF(P434="",0,IF(P434="ok",1,0))</f>
        <v>1</v>
      </c>
      <c r="P434" s="34" t="s">
        <v>294</v>
      </c>
    </row>
    <row r="435" spans="2:16" s="57" customFormat="1" hidden="1" outlineLevel="1" collapsed="1" x14ac:dyDescent="0.25">
      <c r="B435" s="59">
        <v>43382</v>
      </c>
      <c r="C435" s="49" t="s">
        <v>902</v>
      </c>
      <c r="D435" s="60" t="str">
        <f t="shared" si="136"/>
        <v>GIEXT</v>
      </c>
      <c r="E435" s="60" t="str">
        <f t="shared" si="137"/>
        <v>B0 (RAPPORT ET</v>
      </c>
      <c r="F435" s="60" t="str">
        <f t="shared" si="138"/>
        <v>B0</v>
      </c>
      <c r="G435" s="31" t="s">
        <v>16</v>
      </c>
      <c r="H435" s="62"/>
      <c r="I435" s="60" t="s">
        <v>885</v>
      </c>
      <c r="J435" s="60" t="s">
        <v>466</v>
      </c>
      <c r="K435" s="91" t="s">
        <v>1269</v>
      </c>
      <c r="L435" s="59">
        <f>WORKDAY(Tableau1[[#This Row],[Date de début]],+INDEX(Tableau4[Délai maximum avant étape SGMOE],MATCH(Tableau1[Code Workflow],Tableau4[Code workflow],0)))</f>
        <v>43385</v>
      </c>
      <c r="M435" s="59">
        <f>WORKDAY(Tableau1[[#This Row],[Date prévisionnelle de réception SGMOE]],+INDEX(Tableau4[Délai de validation],MATCH(Tableau1[Code Workflow],Tableau4[Code workflow],0)))</f>
        <v>43390</v>
      </c>
      <c r="N435" s="59">
        <v>43385</v>
      </c>
      <c r="O435" s="56">
        <f t="shared" si="139"/>
        <v>1</v>
      </c>
      <c r="P435" s="34" t="s">
        <v>294</v>
      </c>
    </row>
    <row r="436" spans="2:16" s="57" customFormat="1" hidden="1" outlineLevel="1" x14ac:dyDescent="0.25">
      <c r="B436" s="64">
        <v>43383</v>
      </c>
      <c r="C436" s="49" t="s">
        <v>903</v>
      </c>
      <c r="D436" s="60" t="str">
        <f t="shared" si="136"/>
        <v>GISET</v>
      </c>
      <c r="E436" s="60" t="str">
        <f t="shared" si="137"/>
        <v xml:space="preserve">A0 (RDT 00790 </v>
      </c>
      <c r="F436" s="60" t="str">
        <f t="shared" si="138"/>
        <v>A0</v>
      </c>
      <c r="G436" s="31" t="s">
        <v>35</v>
      </c>
      <c r="H436" s="62"/>
      <c r="I436" s="60" t="s">
        <v>907</v>
      </c>
      <c r="J436" s="60" t="s">
        <v>435</v>
      </c>
      <c r="K436" s="91" t="s">
        <v>1266</v>
      </c>
      <c r="L436" s="59">
        <f>WORKDAY(Tableau1[[#This Row],[Date de début]],+INDEX(Tableau4[Délai maximum avant étape SGMOE],MATCH(Tableau1[Code Workflow],Tableau4[Code workflow],0)))</f>
        <v>43384</v>
      </c>
      <c r="M436" s="59">
        <f>WORKDAY(Tableau1[[#This Row],[Date prévisionnelle de réception SGMOE]],+INDEX(Tableau4[Délai de validation],MATCH(Tableau1[Code Workflow],Tableau4[Code workflow],0)))</f>
        <v>43396</v>
      </c>
      <c r="N436" s="59">
        <v>43384</v>
      </c>
      <c r="O436" s="56">
        <f t="shared" si="139"/>
        <v>1</v>
      </c>
      <c r="P436" s="34" t="s">
        <v>294</v>
      </c>
    </row>
    <row r="437" spans="2:16" s="57" customFormat="1" hidden="1" outlineLevel="1" x14ac:dyDescent="0.25">
      <c r="B437" s="64">
        <v>43383</v>
      </c>
      <c r="C437" s="49" t="s">
        <v>904</v>
      </c>
      <c r="D437" s="60" t="str">
        <f t="shared" si="136"/>
        <v>GISET</v>
      </c>
      <c r="E437" s="60" t="str">
        <f t="shared" si="137"/>
        <v xml:space="preserve">A0 (RDT 00790 </v>
      </c>
      <c r="F437" s="60" t="str">
        <f t="shared" si="138"/>
        <v>A0</v>
      </c>
      <c r="G437" s="31" t="s">
        <v>42</v>
      </c>
      <c r="H437" s="62"/>
      <c r="I437" s="60" t="s">
        <v>907</v>
      </c>
      <c r="J437" s="60" t="s">
        <v>435</v>
      </c>
      <c r="K437" s="91" t="s">
        <v>1266</v>
      </c>
      <c r="L437" s="59">
        <f>WORKDAY(Tableau1[[#This Row],[Date de début]],+INDEX(Tableau4[Délai maximum avant étape SGMOE],MATCH(Tableau1[Code Workflow],Tableau4[Code workflow],0)))</f>
        <v>43384</v>
      </c>
      <c r="M437" s="59">
        <f>WORKDAY(Tableau1[[#This Row],[Date prévisionnelle de réception SGMOE]],+INDEX(Tableau4[Délai de validation],MATCH(Tableau1[Code Workflow],Tableau4[Code workflow],0)))</f>
        <v>43396</v>
      </c>
      <c r="N437" s="59">
        <v>43384</v>
      </c>
      <c r="O437" s="56">
        <f t="shared" si="139"/>
        <v>1</v>
      </c>
      <c r="P437" s="34" t="s">
        <v>294</v>
      </c>
    </row>
    <row r="438" spans="2:16" s="57" customFormat="1" hidden="1" outlineLevel="1" x14ac:dyDescent="0.25">
      <c r="B438" s="64">
        <v>43383</v>
      </c>
      <c r="C438" s="49" t="s">
        <v>905</v>
      </c>
      <c r="D438" s="60" t="str">
        <f t="shared" ref="D438:D443" si="140">LEFT(C438,5)</f>
        <v>GISET</v>
      </c>
      <c r="E438" s="60" t="str">
        <f t="shared" ref="E438:E443" si="141">MID(C438,13,14)</f>
        <v xml:space="preserve">A0 (RDT 00790 </v>
      </c>
      <c r="F438" s="60" t="str">
        <f t="shared" ref="F438:F443" si="142">LEFT(E438,2)</f>
        <v>A0</v>
      </c>
      <c r="G438" s="31" t="s">
        <v>37</v>
      </c>
      <c r="H438" s="62"/>
      <c r="I438" s="60" t="s">
        <v>907</v>
      </c>
      <c r="J438" s="60" t="s">
        <v>435</v>
      </c>
      <c r="K438" s="91" t="s">
        <v>1266</v>
      </c>
      <c r="L438" s="59">
        <f>WORKDAY(Tableau1[[#This Row],[Date de début]],+INDEX(Tableau4[Délai maximum avant étape SGMOE],MATCH(Tableau1[Code Workflow],Tableau4[Code workflow],0)))</f>
        <v>43384</v>
      </c>
      <c r="M438" s="59">
        <f>WORKDAY(Tableau1[[#This Row],[Date prévisionnelle de réception SGMOE]],+INDEX(Tableau4[Délai de validation],MATCH(Tableau1[Code Workflow],Tableau4[Code workflow],0)))</f>
        <v>43396</v>
      </c>
      <c r="N438" s="59">
        <v>43384</v>
      </c>
      <c r="O438" s="56">
        <f t="shared" ref="O438:O443" si="143">IF(P438="",0,IF(P438="ok",1,0))</f>
        <v>1</v>
      </c>
      <c r="P438" s="34" t="s">
        <v>294</v>
      </c>
    </row>
    <row r="439" spans="2:16" s="57" customFormat="1" hidden="1" outlineLevel="1" x14ac:dyDescent="0.25">
      <c r="B439" s="64">
        <v>43383</v>
      </c>
      <c r="C439" s="49" t="s">
        <v>906</v>
      </c>
      <c r="D439" s="60" t="str">
        <f t="shared" si="140"/>
        <v>GISET</v>
      </c>
      <c r="E439" s="60" t="str">
        <f t="shared" si="141"/>
        <v xml:space="preserve">A0 (RDT 00790 </v>
      </c>
      <c r="F439" s="60" t="str">
        <f t="shared" si="142"/>
        <v>A0</v>
      </c>
      <c r="G439" s="31" t="s">
        <v>39</v>
      </c>
      <c r="H439" s="62"/>
      <c r="I439" s="60" t="s">
        <v>907</v>
      </c>
      <c r="J439" s="60" t="s">
        <v>435</v>
      </c>
      <c r="K439" s="91" t="s">
        <v>1266</v>
      </c>
      <c r="L439" s="59">
        <f>WORKDAY(Tableau1[[#This Row],[Date de début]],+INDEX(Tableau4[Délai maximum avant étape SGMOE],MATCH(Tableau1[Code Workflow],Tableau4[Code workflow],0)))</f>
        <v>43384</v>
      </c>
      <c r="M439" s="59">
        <f>WORKDAY(Tableau1[[#This Row],[Date prévisionnelle de réception SGMOE]],+INDEX(Tableau4[Délai de validation],MATCH(Tableau1[Code Workflow],Tableau4[Code workflow],0)))</f>
        <v>43396</v>
      </c>
      <c r="N439" s="59">
        <v>43384</v>
      </c>
      <c r="O439" s="56">
        <f t="shared" si="143"/>
        <v>1</v>
      </c>
      <c r="P439" s="34" t="s">
        <v>294</v>
      </c>
    </row>
    <row r="440" spans="2:16" s="57" customFormat="1" hidden="1" outlineLevel="1" x14ac:dyDescent="0.25">
      <c r="B440" s="64">
        <v>43383</v>
      </c>
      <c r="C440" s="49" t="s">
        <v>908</v>
      </c>
      <c r="D440" s="60" t="str">
        <f t="shared" si="140"/>
        <v>GISET</v>
      </c>
      <c r="E440" s="60" t="str">
        <f t="shared" si="141"/>
        <v xml:space="preserve">A0 (RDT 02475 </v>
      </c>
      <c r="F440" s="60" t="str">
        <f t="shared" si="142"/>
        <v>A0</v>
      </c>
      <c r="G440" s="31" t="s">
        <v>35</v>
      </c>
      <c r="H440" s="62"/>
      <c r="I440" s="60" t="s">
        <v>912</v>
      </c>
      <c r="J440" s="60" t="s">
        <v>435</v>
      </c>
      <c r="K440" s="91" t="s">
        <v>1266</v>
      </c>
      <c r="L440" s="59">
        <f>WORKDAY(Tableau1[[#This Row],[Date de début]],+INDEX(Tableau4[Délai maximum avant étape SGMOE],MATCH(Tableau1[Code Workflow],Tableau4[Code workflow],0)))</f>
        <v>43384</v>
      </c>
      <c r="M440" s="59">
        <f>WORKDAY(Tableau1[[#This Row],[Date prévisionnelle de réception SGMOE]],+INDEX(Tableau4[Délai de validation],MATCH(Tableau1[Code Workflow],Tableau4[Code workflow],0)))</f>
        <v>43396</v>
      </c>
      <c r="N440" s="59">
        <v>43384</v>
      </c>
      <c r="O440" s="56">
        <f t="shared" si="143"/>
        <v>1</v>
      </c>
      <c r="P440" s="34" t="s">
        <v>294</v>
      </c>
    </row>
    <row r="441" spans="2:16" s="57" customFormat="1" hidden="1" outlineLevel="1" x14ac:dyDescent="0.25">
      <c r="B441" s="64">
        <v>43383</v>
      </c>
      <c r="C441" s="49" t="s">
        <v>909</v>
      </c>
      <c r="D441" s="60" t="str">
        <f t="shared" si="140"/>
        <v>GISET</v>
      </c>
      <c r="E441" s="60" t="str">
        <f t="shared" si="141"/>
        <v xml:space="preserve">A0 (RDT 02475 </v>
      </c>
      <c r="F441" s="60" t="str">
        <f t="shared" si="142"/>
        <v>A0</v>
      </c>
      <c r="G441" s="31" t="s">
        <v>42</v>
      </c>
      <c r="H441" s="62"/>
      <c r="I441" s="60" t="s">
        <v>912</v>
      </c>
      <c r="J441" s="60" t="s">
        <v>435</v>
      </c>
      <c r="K441" s="91" t="s">
        <v>1266</v>
      </c>
      <c r="L441" s="59">
        <f>WORKDAY(Tableau1[[#This Row],[Date de début]],+INDEX(Tableau4[Délai maximum avant étape SGMOE],MATCH(Tableau1[Code Workflow],Tableau4[Code workflow],0)))</f>
        <v>43384</v>
      </c>
      <c r="M441" s="59">
        <f>WORKDAY(Tableau1[[#This Row],[Date prévisionnelle de réception SGMOE]],+INDEX(Tableau4[Délai de validation],MATCH(Tableau1[Code Workflow],Tableau4[Code workflow],0)))</f>
        <v>43396</v>
      </c>
      <c r="N441" s="59">
        <v>43384</v>
      </c>
      <c r="O441" s="56">
        <f t="shared" si="143"/>
        <v>1</v>
      </c>
      <c r="P441" s="34" t="s">
        <v>294</v>
      </c>
    </row>
    <row r="442" spans="2:16" s="57" customFormat="1" hidden="1" outlineLevel="1" x14ac:dyDescent="0.25">
      <c r="B442" s="64">
        <v>43383</v>
      </c>
      <c r="C442" s="49" t="s">
        <v>910</v>
      </c>
      <c r="D442" s="60" t="str">
        <f t="shared" si="140"/>
        <v>GISET</v>
      </c>
      <c r="E442" s="60" t="str">
        <f t="shared" si="141"/>
        <v xml:space="preserve">A0 (RDT 02475 </v>
      </c>
      <c r="F442" s="60" t="str">
        <f t="shared" si="142"/>
        <v>A0</v>
      </c>
      <c r="G442" s="31" t="s">
        <v>37</v>
      </c>
      <c r="H442" s="62"/>
      <c r="I442" s="60" t="s">
        <v>912</v>
      </c>
      <c r="J442" s="60" t="s">
        <v>435</v>
      </c>
      <c r="K442" s="91" t="s">
        <v>1266</v>
      </c>
      <c r="L442" s="59">
        <f>WORKDAY(Tableau1[[#This Row],[Date de début]],+INDEX(Tableau4[Délai maximum avant étape SGMOE],MATCH(Tableau1[Code Workflow],Tableau4[Code workflow],0)))</f>
        <v>43384</v>
      </c>
      <c r="M442" s="59">
        <f>WORKDAY(Tableau1[[#This Row],[Date prévisionnelle de réception SGMOE]],+INDEX(Tableau4[Délai de validation],MATCH(Tableau1[Code Workflow],Tableau4[Code workflow],0)))</f>
        <v>43396</v>
      </c>
      <c r="N442" s="59">
        <v>43384</v>
      </c>
      <c r="O442" s="56">
        <f t="shared" si="143"/>
        <v>1</v>
      </c>
      <c r="P442" s="34" t="s">
        <v>294</v>
      </c>
    </row>
    <row r="443" spans="2:16" s="57" customFormat="1" hidden="1" outlineLevel="1" x14ac:dyDescent="0.25">
      <c r="B443" s="64">
        <v>43383</v>
      </c>
      <c r="C443" s="49" t="s">
        <v>911</v>
      </c>
      <c r="D443" s="60" t="str">
        <f t="shared" si="140"/>
        <v>GISET</v>
      </c>
      <c r="E443" s="60" t="str">
        <f t="shared" si="141"/>
        <v xml:space="preserve">A0 (RDT 02475 </v>
      </c>
      <c r="F443" s="60" t="str">
        <f t="shared" si="142"/>
        <v>A0</v>
      </c>
      <c r="G443" s="31" t="s">
        <v>39</v>
      </c>
      <c r="H443" s="62"/>
      <c r="I443" s="60" t="s">
        <v>912</v>
      </c>
      <c r="J443" s="60" t="s">
        <v>435</v>
      </c>
      <c r="K443" s="91" t="s">
        <v>1266</v>
      </c>
      <c r="L443" s="59">
        <f>WORKDAY(Tableau1[[#This Row],[Date de début]],+INDEX(Tableau4[Délai maximum avant étape SGMOE],MATCH(Tableau1[Code Workflow],Tableau4[Code workflow],0)))</f>
        <v>43384</v>
      </c>
      <c r="M443" s="59">
        <f>WORKDAY(Tableau1[[#This Row],[Date prévisionnelle de réception SGMOE]],+INDEX(Tableau4[Délai de validation],MATCH(Tableau1[Code Workflow],Tableau4[Code workflow],0)))</f>
        <v>43396</v>
      </c>
      <c r="N443" s="59">
        <v>43384</v>
      </c>
      <c r="O443" s="56">
        <f t="shared" si="143"/>
        <v>1</v>
      </c>
      <c r="P443" s="34" t="s">
        <v>294</v>
      </c>
    </row>
    <row r="444" spans="2:16" s="57" customFormat="1" hidden="1" outlineLevel="1" x14ac:dyDescent="0.25">
      <c r="B444" s="64">
        <v>43383</v>
      </c>
      <c r="C444" s="49" t="s">
        <v>913</v>
      </c>
      <c r="D444" s="60" t="str">
        <f t="shared" ref="D444:D448" si="144">LEFT(C444,5)</f>
        <v>GIMAT</v>
      </c>
      <c r="E444" s="60" t="str">
        <f t="shared" ref="E444:E448" si="145">MID(C444,13,14)</f>
        <v xml:space="preserve">A1 (OHA 02140 </v>
      </c>
      <c r="F444" s="60" t="str">
        <f t="shared" ref="F444:F448" si="146">LEFT(E444,2)</f>
        <v>A1</v>
      </c>
      <c r="G444" s="31" t="s">
        <v>63</v>
      </c>
      <c r="H444" s="62"/>
      <c r="I444" s="60" t="s">
        <v>914</v>
      </c>
      <c r="J444" s="60" t="s">
        <v>406</v>
      </c>
      <c r="K444" s="91" t="s">
        <v>1268</v>
      </c>
      <c r="L444" s="59">
        <f>WORKDAY(Tableau1[[#This Row],[Date de début]],+INDEX(Tableau4[Délai maximum avant étape SGMOE],MATCH(Tableau1[Code Workflow],Tableau4[Code workflow],0)))</f>
        <v>43384</v>
      </c>
      <c r="M444" s="59">
        <f>WORKDAY(Tableau1[[#This Row],[Date prévisionnelle de réception SGMOE]],+INDEX(Tableau4[Délai de validation],MATCH(Tableau1[Code Workflow],Tableau4[Code workflow],0)))</f>
        <v>43396</v>
      </c>
      <c r="N444" s="59">
        <v>43384</v>
      </c>
      <c r="O444" s="56">
        <f t="shared" ref="O444:O448" si="147">IF(P444="",0,IF(P444="ok",1,0))</f>
        <v>1</v>
      </c>
      <c r="P444" s="34" t="s">
        <v>294</v>
      </c>
    </row>
    <row r="445" spans="2:16" s="57" customFormat="1" hidden="1" outlineLevel="1" x14ac:dyDescent="0.25">
      <c r="B445" s="64">
        <v>43383</v>
      </c>
      <c r="C445" s="49" t="s">
        <v>915</v>
      </c>
      <c r="D445" s="60" t="str">
        <f t="shared" si="144"/>
        <v>GISET</v>
      </c>
      <c r="E445" s="60" t="str">
        <f t="shared" si="145"/>
        <v xml:space="preserve">A0 (RDT 01587 </v>
      </c>
      <c r="F445" s="60" t="str">
        <f t="shared" si="146"/>
        <v>A0</v>
      </c>
      <c r="G445" s="31" t="s">
        <v>35</v>
      </c>
      <c r="H445" s="62"/>
      <c r="I445" s="60" t="s">
        <v>919</v>
      </c>
      <c r="J445" s="60" t="s">
        <v>440</v>
      </c>
      <c r="K445" s="91" t="s">
        <v>1273</v>
      </c>
      <c r="L445" s="59">
        <f>WORKDAY(Tableau1[[#This Row],[Date de début]],+INDEX(Tableau4[Délai maximum avant étape SGMOE],MATCH(Tableau1[Code Workflow],Tableau4[Code workflow],0)))</f>
        <v>43384</v>
      </c>
      <c r="M445" s="59">
        <f>WORKDAY(Tableau1[[#This Row],[Date prévisionnelle de réception SGMOE]],+INDEX(Tableau4[Délai de validation],MATCH(Tableau1[Code Workflow],Tableau4[Code workflow],0)))</f>
        <v>43396</v>
      </c>
      <c r="N445" s="59">
        <v>43384</v>
      </c>
      <c r="O445" s="56">
        <f t="shared" si="147"/>
        <v>1</v>
      </c>
      <c r="P445" s="34" t="s">
        <v>294</v>
      </c>
    </row>
    <row r="446" spans="2:16" s="57" customFormat="1" hidden="1" outlineLevel="1" x14ac:dyDescent="0.25">
      <c r="B446" s="64">
        <v>43383</v>
      </c>
      <c r="C446" s="49" t="s">
        <v>916</v>
      </c>
      <c r="D446" s="60" t="str">
        <f t="shared" si="144"/>
        <v>GISET</v>
      </c>
      <c r="E446" s="60" t="str">
        <f t="shared" si="145"/>
        <v xml:space="preserve">A0 (RDT 01587 </v>
      </c>
      <c r="F446" s="60" t="str">
        <f t="shared" si="146"/>
        <v>A0</v>
      </c>
      <c r="G446" s="31" t="s">
        <v>42</v>
      </c>
      <c r="H446" s="62"/>
      <c r="I446" s="60" t="s">
        <v>919</v>
      </c>
      <c r="J446" s="60" t="s">
        <v>440</v>
      </c>
      <c r="K446" s="91" t="s">
        <v>1273</v>
      </c>
      <c r="L446" s="59">
        <f>WORKDAY(Tableau1[[#This Row],[Date de début]],+INDEX(Tableau4[Délai maximum avant étape SGMOE],MATCH(Tableau1[Code Workflow],Tableau4[Code workflow],0)))</f>
        <v>43384</v>
      </c>
      <c r="M446" s="59">
        <f>WORKDAY(Tableau1[[#This Row],[Date prévisionnelle de réception SGMOE]],+INDEX(Tableau4[Délai de validation],MATCH(Tableau1[Code Workflow],Tableau4[Code workflow],0)))</f>
        <v>43396</v>
      </c>
      <c r="N446" s="59">
        <v>43384</v>
      </c>
      <c r="O446" s="56">
        <f t="shared" si="147"/>
        <v>1</v>
      </c>
      <c r="P446" s="34" t="s">
        <v>294</v>
      </c>
    </row>
    <row r="447" spans="2:16" s="57" customFormat="1" hidden="1" outlineLevel="1" x14ac:dyDescent="0.25">
      <c r="B447" s="64">
        <v>43383</v>
      </c>
      <c r="C447" s="49" t="s">
        <v>917</v>
      </c>
      <c r="D447" s="60" t="str">
        <f t="shared" si="144"/>
        <v>GISET</v>
      </c>
      <c r="E447" s="60" t="str">
        <f t="shared" si="145"/>
        <v xml:space="preserve">A0 (RDT 01587 </v>
      </c>
      <c r="F447" s="60" t="str">
        <f t="shared" si="146"/>
        <v>A0</v>
      </c>
      <c r="G447" s="31" t="s">
        <v>37</v>
      </c>
      <c r="H447" s="62"/>
      <c r="I447" s="60" t="s">
        <v>919</v>
      </c>
      <c r="J447" s="60" t="s">
        <v>440</v>
      </c>
      <c r="K447" s="91" t="s">
        <v>1273</v>
      </c>
      <c r="L447" s="59">
        <f>WORKDAY(Tableau1[[#This Row],[Date de début]],+INDEX(Tableau4[Délai maximum avant étape SGMOE],MATCH(Tableau1[Code Workflow],Tableau4[Code workflow],0)))</f>
        <v>43384</v>
      </c>
      <c r="M447" s="59">
        <f>WORKDAY(Tableau1[[#This Row],[Date prévisionnelle de réception SGMOE]],+INDEX(Tableau4[Délai de validation],MATCH(Tableau1[Code Workflow],Tableau4[Code workflow],0)))</f>
        <v>43396</v>
      </c>
      <c r="N447" s="59">
        <v>43384</v>
      </c>
      <c r="O447" s="56">
        <f t="shared" si="147"/>
        <v>1</v>
      </c>
      <c r="P447" s="34" t="s">
        <v>294</v>
      </c>
    </row>
    <row r="448" spans="2:16" s="57" customFormat="1" hidden="1" outlineLevel="1" x14ac:dyDescent="0.25">
      <c r="B448" s="64">
        <v>43383</v>
      </c>
      <c r="C448" s="49" t="s">
        <v>918</v>
      </c>
      <c r="D448" s="60" t="str">
        <f t="shared" si="144"/>
        <v>GISET</v>
      </c>
      <c r="E448" s="60" t="str">
        <f t="shared" si="145"/>
        <v xml:space="preserve">A0 (RDT 01587 </v>
      </c>
      <c r="F448" s="60" t="str">
        <f t="shared" si="146"/>
        <v>A0</v>
      </c>
      <c r="G448" s="31" t="s">
        <v>39</v>
      </c>
      <c r="H448" s="62"/>
      <c r="I448" s="60" t="s">
        <v>919</v>
      </c>
      <c r="J448" s="60" t="s">
        <v>440</v>
      </c>
      <c r="K448" s="91" t="s">
        <v>1273</v>
      </c>
      <c r="L448" s="59">
        <f>WORKDAY(Tableau1[[#This Row],[Date de début]],+INDEX(Tableau4[Délai maximum avant étape SGMOE],MATCH(Tableau1[Code Workflow],Tableau4[Code workflow],0)))</f>
        <v>43384</v>
      </c>
      <c r="M448" s="59">
        <f>WORKDAY(Tableau1[[#This Row],[Date prévisionnelle de réception SGMOE]],+INDEX(Tableau4[Délai de validation],MATCH(Tableau1[Code Workflow],Tableau4[Code workflow],0)))</f>
        <v>43396</v>
      </c>
      <c r="N448" s="59">
        <v>43384</v>
      </c>
      <c r="O448" s="56">
        <f t="shared" si="147"/>
        <v>1</v>
      </c>
      <c r="P448" s="34" t="s">
        <v>294</v>
      </c>
    </row>
    <row r="449" spans="2:16" s="36" customFormat="1" hidden="1" outlineLevel="1" x14ac:dyDescent="0.25">
      <c r="B449" s="41">
        <v>43384</v>
      </c>
      <c r="C449" s="49" t="s">
        <v>920</v>
      </c>
      <c r="D449" s="38" t="str">
        <f t="shared" ref="D449:D466" si="148">LEFT(C449,5)</f>
        <v>GISET</v>
      </c>
      <c r="E449" s="38" t="str">
        <f t="shared" ref="E449:E466" si="149">MID(C449,13,14)</f>
        <v xml:space="preserve">A0 (RDT 02140 </v>
      </c>
      <c r="F449" s="38" t="str">
        <f t="shared" ref="F449:F466" si="150">LEFT(E449,2)</f>
        <v>A0</v>
      </c>
      <c r="G449" s="31" t="s">
        <v>35</v>
      </c>
      <c r="H449" s="39"/>
      <c r="I449" s="38" t="s">
        <v>924</v>
      </c>
      <c r="J449" s="38" t="s">
        <v>435</v>
      </c>
      <c r="K449" s="91" t="s">
        <v>1266</v>
      </c>
      <c r="L449" s="41">
        <f>WORKDAY(Tableau1[[#This Row],[Date de début]],+INDEX(Tableau4[Délai maximum avant étape SGMOE],MATCH(Tableau1[Code Workflow],Tableau4[Code workflow],0)))</f>
        <v>43385</v>
      </c>
      <c r="M449" s="41">
        <f>WORKDAY(Tableau1[[#This Row],[Date prévisionnelle de réception SGMOE]],+INDEX(Tableau4[Délai de validation],MATCH(Tableau1[Code Workflow],Tableau4[Code workflow],0)))</f>
        <v>43397</v>
      </c>
      <c r="N449" s="59">
        <v>43384</v>
      </c>
      <c r="O449" s="40">
        <f t="shared" ref="O449:O466" si="151">IF(P449="",0,IF(P449="ok",1,0))</f>
        <v>1</v>
      </c>
      <c r="P449" s="34" t="s">
        <v>294</v>
      </c>
    </row>
    <row r="450" spans="2:16" s="36" customFormat="1" hidden="1" outlineLevel="1" x14ac:dyDescent="0.25">
      <c r="B450" s="41">
        <v>43384</v>
      </c>
      <c r="C450" s="49" t="s">
        <v>921</v>
      </c>
      <c r="D450" s="38" t="str">
        <f t="shared" si="148"/>
        <v>GISET</v>
      </c>
      <c r="E450" s="38" t="str">
        <f t="shared" si="149"/>
        <v xml:space="preserve">A0 (RDT 02140 </v>
      </c>
      <c r="F450" s="38" t="str">
        <f t="shared" si="150"/>
        <v>A0</v>
      </c>
      <c r="G450" s="31" t="s">
        <v>42</v>
      </c>
      <c r="H450" s="39"/>
      <c r="I450" s="38" t="s">
        <v>924</v>
      </c>
      <c r="J450" s="38" t="s">
        <v>435</v>
      </c>
      <c r="K450" s="91" t="s">
        <v>1266</v>
      </c>
      <c r="L450" s="41">
        <f>WORKDAY(Tableau1[[#This Row],[Date de début]],+INDEX(Tableau4[Délai maximum avant étape SGMOE],MATCH(Tableau1[Code Workflow],Tableau4[Code workflow],0)))</f>
        <v>43385</v>
      </c>
      <c r="M450" s="41">
        <f>WORKDAY(Tableau1[[#This Row],[Date prévisionnelle de réception SGMOE]],+INDEX(Tableau4[Délai de validation],MATCH(Tableau1[Code Workflow],Tableau4[Code workflow],0)))</f>
        <v>43397</v>
      </c>
      <c r="N450" s="59">
        <v>43384</v>
      </c>
      <c r="O450" s="40">
        <f t="shared" si="151"/>
        <v>1</v>
      </c>
      <c r="P450" s="34" t="s">
        <v>294</v>
      </c>
    </row>
    <row r="451" spans="2:16" s="36" customFormat="1" hidden="1" outlineLevel="1" x14ac:dyDescent="0.25">
      <c r="B451" s="41">
        <v>43384</v>
      </c>
      <c r="C451" s="49" t="s">
        <v>922</v>
      </c>
      <c r="D451" s="38" t="str">
        <f t="shared" si="148"/>
        <v>GISET</v>
      </c>
      <c r="E451" s="38" t="str">
        <f t="shared" si="149"/>
        <v xml:space="preserve">A0 (RDT 02140 </v>
      </c>
      <c r="F451" s="38" t="str">
        <f t="shared" si="150"/>
        <v>A0</v>
      </c>
      <c r="G451" s="31" t="s">
        <v>37</v>
      </c>
      <c r="H451" s="39"/>
      <c r="I451" s="38" t="s">
        <v>924</v>
      </c>
      <c r="J451" s="38" t="s">
        <v>435</v>
      </c>
      <c r="K451" s="91" t="s">
        <v>1266</v>
      </c>
      <c r="L451" s="41">
        <f>WORKDAY(Tableau1[[#This Row],[Date de début]],+INDEX(Tableau4[Délai maximum avant étape SGMOE],MATCH(Tableau1[Code Workflow],Tableau4[Code workflow],0)))</f>
        <v>43385</v>
      </c>
      <c r="M451" s="41">
        <f>WORKDAY(Tableau1[[#This Row],[Date prévisionnelle de réception SGMOE]],+INDEX(Tableau4[Délai de validation],MATCH(Tableau1[Code Workflow],Tableau4[Code workflow],0)))</f>
        <v>43397</v>
      </c>
      <c r="N451" s="59">
        <v>43384</v>
      </c>
      <c r="O451" s="40">
        <f t="shared" si="151"/>
        <v>1</v>
      </c>
      <c r="P451" s="34" t="s">
        <v>294</v>
      </c>
    </row>
    <row r="452" spans="2:16" s="36" customFormat="1" hidden="1" outlineLevel="1" x14ac:dyDescent="0.25">
      <c r="B452" s="41">
        <v>43384</v>
      </c>
      <c r="C452" s="49" t="s">
        <v>923</v>
      </c>
      <c r="D452" s="38" t="str">
        <f t="shared" si="148"/>
        <v>GISET</v>
      </c>
      <c r="E452" s="38" t="str">
        <f t="shared" si="149"/>
        <v xml:space="preserve">A0 (RDT 02140 </v>
      </c>
      <c r="F452" s="38" t="str">
        <f t="shared" si="150"/>
        <v>A0</v>
      </c>
      <c r="G452" s="31" t="s">
        <v>39</v>
      </c>
      <c r="H452" s="39"/>
      <c r="I452" s="38" t="s">
        <v>924</v>
      </c>
      <c r="J452" s="38" t="s">
        <v>435</v>
      </c>
      <c r="K452" s="91" t="s">
        <v>1266</v>
      </c>
      <c r="L452" s="41">
        <f>WORKDAY(Tableau1[[#This Row],[Date de début]],+INDEX(Tableau4[Délai maximum avant étape SGMOE],MATCH(Tableau1[Code Workflow],Tableau4[Code workflow],0)))</f>
        <v>43385</v>
      </c>
      <c r="M452" s="41">
        <f>WORKDAY(Tableau1[[#This Row],[Date prévisionnelle de réception SGMOE]],+INDEX(Tableau4[Délai de validation],MATCH(Tableau1[Code Workflow],Tableau4[Code workflow],0)))</f>
        <v>43397</v>
      </c>
      <c r="N452" s="59">
        <v>43384</v>
      </c>
      <c r="O452" s="40">
        <f t="shared" si="151"/>
        <v>1</v>
      </c>
      <c r="P452" s="34" t="s">
        <v>294</v>
      </c>
    </row>
    <row r="453" spans="2:16" s="36" customFormat="1" hidden="1" outlineLevel="1" x14ac:dyDescent="0.25">
      <c r="B453" s="41">
        <v>43384</v>
      </c>
      <c r="C453" s="49" t="s">
        <v>925</v>
      </c>
      <c r="D453" s="38" t="str">
        <f t="shared" si="148"/>
        <v>GISET</v>
      </c>
      <c r="E453" s="38" t="str">
        <f t="shared" si="149"/>
        <v>A0 (VUE EN PLA</v>
      </c>
      <c r="F453" s="38" t="str">
        <f t="shared" si="150"/>
        <v>A0</v>
      </c>
      <c r="G453" s="31" t="s">
        <v>35</v>
      </c>
      <c r="H453" s="39"/>
      <c r="I453" s="38" t="s">
        <v>929</v>
      </c>
      <c r="J453" s="38" t="s">
        <v>435</v>
      </c>
      <c r="K453" s="91" t="s">
        <v>1266</v>
      </c>
      <c r="L453" s="41">
        <f>WORKDAY(Tableau1[[#This Row],[Date de début]],+INDEX(Tableau4[Délai maximum avant étape SGMOE],MATCH(Tableau1[Code Workflow],Tableau4[Code workflow],0)))</f>
        <v>43385</v>
      </c>
      <c r="M453" s="41">
        <f>WORKDAY(Tableau1[[#This Row],[Date prévisionnelle de réception SGMOE]],+INDEX(Tableau4[Délai de validation],MATCH(Tableau1[Code Workflow],Tableau4[Code workflow],0)))</f>
        <v>43397</v>
      </c>
      <c r="N453" s="59">
        <v>43384</v>
      </c>
      <c r="O453" s="40">
        <f t="shared" si="151"/>
        <v>1</v>
      </c>
      <c r="P453" s="34" t="s">
        <v>294</v>
      </c>
    </row>
    <row r="454" spans="2:16" s="36" customFormat="1" hidden="1" outlineLevel="1" x14ac:dyDescent="0.25">
      <c r="B454" s="41">
        <v>43384</v>
      </c>
      <c r="C454" s="49" t="s">
        <v>926</v>
      </c>
      <c r="D454" s="38" t="str">
        <f t="shared" si="148"/>
        <v>GISET</v>
      </c>
      <c r="E454" s="38" t="str">
        <f t="shared" si="149"/>
        <v xml:space="preserve">A0 (PROFIL EN </v>
      </c>
      <c r="F454" s="38" t="str">
        <f t="shared" si="150"/>
        <v>A0</v>
      </c>
      <c r="G454" s="31" t="s">
        <v>42</v>
      </c>
      <c r="H454" s="39"/>
      <c r="I454" s="38" t="s">
        <v>929</v>
      </c>
      <c r="J454" s="38" t="s">
        <v>435</v>
      </c>
      <c r="K454" s="91" t="s">
        <v>1266</v>
      </c>
      <c r="L454" s="41">
        <f>WORKDAY(Tableau1[[#This Row],[Date de début]],+INDEX(Tableau4[Délai maximum avant étape SGMOE],MATCH(Tableau1[Code Workflow],Tableau4[Code workflow],0)))</f>
        <v>43385</v>
      </c>
      <c r="M454" s="41">
        <f>WORKDAY(Tableau1[[#This Row],[Date prévisionnelle de réception SGMOE]],+INDEX(Tableau4[Délai de validation],MATCH(Tableau1[Code Workflow],Tableau4[Code workflow],0)))</f>
        <v>43397</v>
      </c>
      <c r="N454" s="59">
        <v>43384</v>
      </c>
      <c r="O454" s="40">
        <f t="shared" si="151"/>
        <v>1</v>
      </c>
      <c r="P454" s="34" t="s">
        <v>294</v>
      </c>
    </row>
    <row r="455" spans="2:16" s="36" customFormat="1" hidden="1" outlineLevel="1" x14ac:dyDescent="0.25">
      <c r="B455" s="41">
        <v>43384</v>
      </c>
      <c r="C455" s="49" t="s">
        <v>927</v>
      </c>
      <c r="D455" s="38" t="str">
        <f t="shared" si="148"/>
        <v>GISET</v>
      </c>
      <c r="E455" s="38" t="str">
        <f t="shared" si="149"/>
        <v>A0 (PROFILS EN</v>
      </c>
      <c r="F455" s="38" t="str">
        <f t="shared" si="150"/>
        <v>A0</v>
      </c>
      <c r="G455" s="31" t="s">
        <v>37</v>
      </c>
      <c r="H455" s="39"/>
      <c r="I455" s="38" t="s">
        <v>929</v>
      </c>
      <c r="J455" s="38" t="s">
        <v>435</v>
      </c>
      <c r="K455" s="91" t="s">
        <v>1266</v>
      </c>
      <c r="L455" s="41">
        <f>WORKDAY(Tableau1[[#This Row],[Date de début]],+INDEX(Tableau4[Délai maximum avant étape SGMOE],MATCH(Tableau1[Code Workflow],Tableau4[Code workflow],0)))</f>
        <v>43385</v>
      </c>
      <c r="M455" s="41">
        <f>WORKDAY(Tableau1[[#This Row],[Date prévisionnelle de réception SGMOE]],+INDEX(Tableau4[Délai de validation],MATCH(Tableau1[Code Workflow],Tableau4[Code workflow],0)))</f>
        <v>43397</v>
      </c>
      <c r="N455" s="59">
        <v>43384</v>
      </c>
      <c r="O455" s="40">
        <f t="shared" si="151"/>
        <v>1</v>
      </c>
      <c r="P455" s="34" t="s">
        <v>294</v>
      </c>
    </row>
    <row r="456" spans="2:16" s="36" customFormat="1" hidden="1" outlineLevel="1" x14ac:dyDescent="0.25">
      <c r="B456" s="41">
        <v>43384</v>
      </c>
      <c r="C456" s="49" t="s">
        <v>928</v>
      </c>
      <c r="D456" s="38" t="str">
        <f t="shared" si="148"/>
        <v>GISET</v>
      </c>
      <c r="E456" s="38" t="str">
        <f t="shared" si="149"/>
        <v>A0 (LISTAGES G</v>
      </c>
      <c r="F456" s="38" t="str">
        <f t="shared" si="150"/>
        <v>A0</v>
      </c>
      <c r="G456" s="31" t="s">
        <v>39</v>
      </c>
      <c r="H456" s="39"/>
      <c r="I456" s="38" t="s">
        <v>929</v>
      </c>
      <c r="J456" s="38" t="s">
        <v>435</v>
      </c>
      <c r="K456" s="91" t="s">
        <v>1266</v>
      </c>
      <c r="L456" s="41">
        <f>WORKDAY(Tableau1[[#This Row],[Date de début]],+INDEX(Tableau4[Délai maximum avant étape SGMOE],MATCH(Tableau1[Code Workflow],Tableau4[Code workflow],0)))</f>
        <v>43385</v>
      </c>
      <c r="M456" s="41">
        <f>WORKDAY(Tableau1[[#This Row],[Date prévisionnelle de réception SGMOE]],+INDEX(Tableau4[Délai de validation],MATCH(Tableau1[Code Workflow],Tableau4[Code workflow],0)))</f>
        <v>43397</v>
      </c>
      <c r="N456" s="59">
        <v>43384</v>
      </c>
      <c r="O456" s="40">
        <f t="shared" si="151"/>
        <v>1</v>
      </c>
      <c r="P456" s="34" t="s">
        <v>294</v>
      </c>
    </row>
    <row r="457" spans="2:16" s="36" customFormat="1" hidden="1" outlineLevel="1" x14ac:dyDescent="0.25">
      <c r="B457" s="41">
        <v>43384</v>
      </c>
      <c r="C457" s="49" t="s">
        <v>930</v>
      </c>
      <c r="D457" s="38" t="str">
        <f t="shared" si="148"/>
        <v>GISET</v>
      </c>
      <c r="E457" s="38" t="str">
        <f t="shared" si="149"/>
        <v xml:space="preserve">A0 (OHA 00498 </v>
      </c>
      <c r="F457" s="38" t="str">
        <f t="shared" si="150"/>
        <v>A0</v>
      </c>
      <c r="G457" s="31" t="s">
        <v>26</v>
      </c>
      <c r="H457" s="39"/>
      <c r="I457" s="38" t="s">
        <v>931</v>
      </c>
      <c r="J457" s="38" t="s">
        <v>435</v>
      </c>
      <c r="K457" s="91" t="s">
        <v>1266</v>
      </c>
      <c r="L457" s="41">
        <f>WORKDAY(Tableau1[[#This Row],[Date de début]],+INDEX(Tableau4[Délai maximum avant étape SGMOE],MATCH(Tableau1[Code Workflow],Tableau4[Code workflow],0)))</f>
        <v>43385</v>
      </c>
      <c r="M457" s="41">
        <f>WORKDAY(Tableau1[[#This Row],[Date prévisionnelle de réception SGMOE]],+INDEX(Tableau4[Délai de validation],MATCH(Tableau1[Code Workflow],Tableau4[Code workflow],0)))</f>
        <v>43397</v>
      </c>
      <c r="N457" s="59">
        <v>43384</v>
      </c>
      <c r="O457" s="40">
        <f t="shared" si="151"/>
        <v>1</v>
      </c>
      <c r="P457" s="34" t="s">
        <v>294</v>
      </c>
    </row>
    <row r="458" spans="2:16" s="36" customFormat="1" hidden="1" outlineLevel="1" x14ac:dyDescent="0.25">
      <c r="B458" s="41">
        <v>43384</v>
      </c>
      <c r="C458" s="49" t="s">
        <v>932</v>
      </c>
      <c r="D458" s="38" t="str">
        <f t="shared" si="148"/>
        <v>GISET</v>
      </c>
      <c r="E458" s="38" t="str">
        <f t="shared" si="149"/>
        <v xml:space="preserve">A1 (OHA 00488 </v>
      </c>
      <c r="F458" s="38" t="str">
        <f t="shared" si="150"/>
        <v>A1</v>
      </c>
      <c r="G458" s="31" t="s">
        <v>26</v>
      </c>
      <c r="H458" s="39"/>
      <c r="I458" s="38" t="s">
        <v>933</v>
      </c>
      <c r="J458" s="38" t="s">
        <v>435</v>
      </c>
      <c r="K458" s="91" t="s">
        <v>1266</v>
      </c>
      <c r="L458" s="41">
        <f>WORKDAY(Tableau1[[#This Row],[Date de début]],+INDEX(Tableau4[Délai maximum avant étape SGMOE],MATCH(Tableau1[Code Workflow],Tableau4[Code workflow],0)))</f>
        <v>43385</v>
      </c>
      <c r="M458" s="41">
        <f>WORKDAY(Tableau1[[#This Row],[Date prévisionnelle de réception SGMOE]],+INDEX(Tableau4[Délai de validation],MATCH(Tableau1[Code Workflow],Tableau4[Code workflow],0)))</f>
        <v>43397</v>
      </c>
      <c r="N458" s="59">
        <v>43384</v>
      </c>
      <c r="O458" s="40">
        <f t="shared" si="151"/>
        <v>1</v>
      </c>
      <c r="P458" s="34" t="s">
        <v>294</v>
      </c>
    </row>
    <row r="459" spans="2:16" s="36" customFormat="1" hidden="1" outlineLevel="1" x14ac:dyDescent="0.25">
      <c r="B459" s="41">
        <v>43384</v>
      </c>
      <c r="C459" s="49" t="s">
        <v>934</v>
      </c>
      <c r="D459" s="38" t="str">
        <f t="shared" si="148"/>
        <v>GISET</v>
      </c>
      <c r="E459" s="38" t="str">
        <f t="shared" si="149"/>
        <v xml:space="preserve">A1 (OHA 00494 </v>
      </c>
      <c r="F459" s="38" t="str">
        <f t="shared" si="150"/>
        <v>A1</v>
      </c>
      <c r="G459" s="31" t="s">
        <v>26</v>
      </c>
      <c r="H459" s="39"/>
      <c r="I459" s="38" t="s">
        <v>935</v>
      </c>
      <c r="J459" s="38" t="s">
        <v>435</v>
      </c>
      <c r="K459" s="91" t="s">
        <v>1266</v>
      </c>
      <c r="L459" s="41">
        <f>WORKDAY(Tableau1[[#This Row],[Date de début]],+INDEX(Tableau4[Délai maximum avant étape SGMOE],MATCH(Tableau1[Code Workflow],Tableau4[Code workflow],0)))</f>
        <v>43385</v>
      </c>
      <c r="M459" s="41">
        <f>WORKDAY(Tableau1[[#This Row],[Date prévisionnelle de réception SGMOE]],+INDEX(Tableau4[Délai de validation],MATCH(Tableau1[Code Workflow],Tableau4[Code workflow],0)))</f>
        <v>43397</v>
      </c>
      <c r="N459" s="59">
        <v>43384</v>
      </c>
      <c r="O459" s="40">
        <f t="shared" si="151"/>
        <v>1</v>
      </c>
      <c r="P459" s="34" t="s">
        <v>294</v>
      </c>
    </row>
    <row r="460" spans="2:16" s="36" customFormat="1" hidden="1" outlineLevel="1" x14ac:dyDescent="0.25">
      <c r="B460" s="41">
        <v>43384</v>
      </c>
      <c r="C460" s="49" t="s">
        <v>936</v>
      </c>
      <c r="D460" s="38" t="str">
        <f t="shared" si="148"/>
        <v>GISET</v>
      </c>
      <c r="E460" s="38" t="str">
        <f t="shared" si="149"/>
        <v>A0 (VUE EN PLA</v>
      </c>
      <c r="F460" s="38" t="str">
        <f t="shared" si="150"/>
        <v>A0</v>
      </c>
      <c r="G460" s="31" t="s">
        <v>35</v>
      </c>
      <c r="H460" s="39"/>
      <c r="I460" s="38" t="s">
        <v>940</v>
      </c>
      <c r="J460" s="38" t="s">
        <v>435</v>
      </c>
      <c r="K460" s="91" t="s">
        <v>1266</v>
      </c>
      <c r="L460" s="41">
        <f>WORKDAY(Tableau1[[#This Row],[Date de début]],+INDEX(Tableau4[Délai maximum avant étape SGMOE],MATCH(Tableau1[Code Workflow],Tableau4[Code workflow],0)))</f>
        <v>43385</v>
      </c>
      <c r="M460" s="41">
        <f>WORKDAY(Tableau1[[#This Row],[Date prévisionnelle de réception SGMOE]],+INDEX(Tableau4[Délai de validation],MATCH(Tableau1[Code Workflow],Tableau4[Code workflow],0)))</f>
        <v>43397</v>
      </c>
      <c r="N460" s="59">
        <v>43384</v>
      </c>
      <c r="O460" s="40">
        <f t="shared" si="151"/>
        <v>1</v>
      </c>
      <c r="P460" s="34" t="s">
        <v>294</v>
      </c>
    </row>
    <row r="461" spans="2:16" s="36" customFormat="1" hidden="1" outlineLevel="1" x14ac:dyDescent="0.25">
      <c r="B461" s="41">
        <v>43384</v>
      </c>
      <c r="C461" s="49" t="s">
        <v>937</v>
      </c>
      <c r="D461" s="38" t="str">
        <f t="shared" si="148"/>
        <v>GISET</v>
      </c>
      <c r="E461" s="38" t="str">
        <f t="shared" si="149"/>
        <v xml:space="preserve">A0 (PROFIL EN </v>
      </c>
      <c r="F461" s="38" t="str">
        <f t="shared" si="150"/>
        <v>A0</v>
      </c>
      <c r="G461" s="31" t="s">
        <v>42</v>
      </c>
      <c r="H461" s="39"/>
      <c r="I461" s="38" t="s">
        <v>940</v>
      </c>
      <c r="J461" s="38" t="s">
        <v>435</v>
      </c>
      <c r="K461" s="91" t="s">
        <v>1266</v>
      </c>
      <c r="L461" s="41">
        <f>WORKDAY(Tableau1[[#This Row],[Date de début]],+INDEX(Tableau4[Délai maximum avant étape SGMOE],MATCH(Tableau1[Code Workflow],Tableau4[Code workflow],0)))</f>
        <v>43385</v>
      </c>
      <c r="M461" s="41">
        <f>WORKDAY(Tableau1[[#This Row],[Date prévisionnelle de réception SGMOE]],+INDEX(Tableau4[Délai de validation],MATCH(Tableau1[Code Workflow],Tableau4[Code workflow],0)))</f>
        <v>43397</v>
      </c>
      <c r="N461" s="59">
        <v>43384</v>
      </c>
      <c r="O461" s="40">
        <f t="shared" si="151"/>
        <v>1</v>
      </c>
      <c r="P461" s="34" t="s">
        <v>294</v>
      </c>
    </row>
    <row r="462" spans="2:16" s="36" customFormat="1" hidden="1" outlineLevel="1" x14ac:dyDescent="0.25">
      <c r="B462" s="41">
        <v>43384</v>
      </c>
      <c r="C462" s="49" t="s">
        <v>938</v>
      </c>
      <c r="D462" s="38" t="str">
        <f t="shared" si="148"/>
        <v>GISET</v>
      </c>
      <c r="E462" s="38" t="str">
        <f t="shared" si="149"/>
        <v>A0 (PROFILS EN</v>
      </c>
      <c r="F462" s="38" t="str">
        <f t="shared" si="150"/>
        <v>A0</v>
      </c>
      <c r="G462" s="31" t="s">
        <v>37</v>
      </c>
      <c r="H462" s="39"/>
      <c r="I462" s="38" t="s">
        <v>940</v>
      </c>
      <c r="J462" s="38" t="s">
        <v>435</v>
      </c>
      <c r="K462" s="91" t="s">
        <v>1266</v>
      </c>
      <c r="L462" s="41">
        <f>WORKDAY(Tableau1[[#This Row],[Date de début]],+INDEX(Tableau4[Délai maximum avant étape SGMOE],MATCH(Tableau1[Code Workflow],Tableau4[Code workflow],0)))</f>
        <v>43385</v>
      </c>
      <c r="M462" s="41">
        <f>WORKDAY(Tableau1[[#This Row],[Date prévisionnelle de réception SGMOE]],+INDEX(Tableau4[Délai de validation],MATCH(Tableau1[Code Workflow],Tableau4[Code workflow],0)))</f>
        <v>43397</v>
      </c>
      <c r="N462" s="59">
        <v>43384</v>
      </c>
      <c r="O462" s="40">
        <f t="shared" si="151"/>
        <v>1</v>
      </c>
      <c r="P462" s="34" t="s">
        <v>294</v>
      </c>
    </row>
    <row r="463" spans="2:16" s="36" customFormat="1" hidden="1" outlineLevel="1" x14ac:dyDescent="0.25">
      <c r="B463" s="41">
        <v>43384</v>
      </c>
      <c r="C463" s="49" t="s">
        <v>939</v>
      </c>
      <c r="D463" s="38" t="str">
        <f t="shared" si="148"/>
        <v>GISET</v>
      </c>
      <c r="E463" s="38" t="str">
        <f t="shared" si="149"/>
        <v>A0 (LISTAGES G</v>
      </c>
      <c r="F463" s="38" t="str">
        <f t="shared" si="150"/>
        <v>A0</v>
      </c>
      <c r="G463" s="31" t="s">
        <v>39</v>
      </c>
      <c r="H463" s="39"/>
      <c r="I463" s="38" t="s">
        <v>940</v>
      </c>
      <c r="J463" s="38" t="s">
        <v>435</v>
      </c>
      <c r="K463" s="91" t="s">
        <v>1266</v>
      </c>
      <c r="L463" s="41">
        <f>WORKDAY(Tableau1[[#This Row],[Date de début]],+INDEX(Tableau4[Délai maximum avant étape SGMOE],MATCH(Tableau1[Code Workflow],Tableau4[Code workflow],0)))</f>
        <v>43385</v>
      </c>
      <c r="M463" s="41">
        <f>WORKDAY(Tableau1[[#This Row],[Date prévisionnelle de réception SGMOE]],+INDEX(Tableau4[Délai de validation],MATCH(Tableau1[Code Workflow],Tableau4[Code workflow],0)))</f>
        <v>43397</v>
      </c>
      <c r="N463" s="59">
        <v>43384</v>
      </c>
      <c r="O463" s="40">
        <f t="shared" si="151"/>
        <v>1</v>
      </c>
      <c r="P463" s="34" t="s">
        <v>294</v>
      </c>
    </row>
    <row r="464" spans="2:16" s="36" customFormat="1" hidden="1" outlineLevel="1" collapsed="1" x14ac:dyDescent="0.25">
      <c r="B464" s="41">
        <v>43384</v>
      </c>
      <c r="C464" s="49" t="s">
        <v>941</v>
      </c>
      <c r="D464" s="38" t="str">
        <f t="shared" si="148"/>
        <v>GCSIG</v>
      </c>
      <c r="E464" s="38" t="str">
        <f t="shared" si="149"/>
        <v>A0 (FDC - POSI</v>
      </c>
      <c r="F464" s="38" t="str">
        <f t="shared" si="150"/>
        <v>A0</v>
      </c>
      <c r="G464" s="31" t="s">
        <v>942</v>
      </c>
      <c r="H464" s="39"/>
      <c r="I464" s="38" t="s">
        <v>943</v>
      </c>
      <c r="J464" s="38" t="s">
        <v>426</v>
      </c>
      <c r="K464" s="91" t="s">
        <v>1272</v>
      </c>
      <c r="L464" s="41">
        <f>WORKDAY(Tableau1[[#This Row],[Date de début]],+INDEX(Tableau4[Délai maximum avant étape SGMOE],MATCH(Tableau1[Code Workflow],Tableau4[Code workflow],0)))</f>
        <v>43392</v>
      </c>
      <c r="M464" s="41">
        <f>WORKDAY(Tableau1[[#This Row],[Date prévisionnelle de réception SGMOE]],+INDEX(Tableau4[Délai de validation],MATCH(Tableau1[Code Workflow],Tableau4[Code workflow],0)))</f>
        <v>43399</v>
      </c>
      <c r="N464" s="41">
        <v>43391</v>
      </c>
      <c r="O464" s="40">
        <f t="shared" si="151"/>
        <v>1</v>
      </c>
      <c r="P464" s="34" t="s">
        <v>294</v>
      </c>
    </row>
    <row r="465" spans="2:16" s="36" customFormat="1" hidden="1" outlineLevel="1" x14ac:dyDescent="0.25">
      <c r="B465" s="41">
        <v>43384</v>
      </c>
      <c r="C465" s="49" t="s">
        <v>944</v>
      </c>
      <c r="D465" s="38" t="str">
        <f t="shared" si="148"/>
        <v>GCSIG</v>
      </c>
      <c r="E465" s="38" t="str">
        <f t="shared" si="149"/>
        <v>A0 (FDC - TRAI</v>
      </c>
      <c r="F465" s="38" t="str">
        <f t="shared" si="150"/>
        <v>A0</v>
      </c>
      <c r="G465" s="31" t="s">
        <v>942</v>
      </c>
      <c r="H465" s="39"/>
      <c r="I465" s="38" t="s">
        <v>945</v>
      </c>
      <c r="J465" s="38" t="s">
        <v>426</v>
      </c>
      <c r="K465" s="91" t="s">
        <v>1272</v>
      </c>
      <c r="L465" s="41">
        <f>WORKDAY(Tableau1[[#This Row],[Date de début]],+INDEX(Tableau4[Délai maximum avant étape SGMOE],MATCH(Tableau1[Code Workflow],Tableau4[Code workflow],0)))</f>
        <v>43392</v>
      </c>
      <c r="M465" s="41">
        <f>WORKDAY(Tableau1[[#This Row],[Date prévisionnelle de réception SGMOE]],+INDEX(Tableau4[Délai de validation],MATCH(Tableau1[Code Workflow],Tableau4[Code workflow],0)))</f>
        <v>43399</v>
      </c>
      <c r="N465" s="41">
        <v>43391</v>
      </c>
      <c r="O465" s="40">
        <f t="shared" si="151"/>
        <v>1</v>
      </c>
      <c r="P465" s="34" t="s">
        <v>294</v>
      </c>
    </row>
    <row r="466" spans="2:16" s="36" customFormat="1" hidden="1" outlineLevel="1" x14ac:dyDescent="0.25">
      <c r="B466" s="41">
        <v>43384</v>
      </c>
      <c r="C466" s="49" t="s">
        <v>946</v>
      </c>
      <c r="D466" s="38" t="str">
        <f t="shared" si="148"/>
        <v>GIDCB</v>
      </c>
      <c r="E466" s="38" t="str">
        <f t="shared" si="149"/>
        <v>B0 (PONT PROVI</v>
      </c>
      <c r="F466" s="38" t="str">
        <f t="shared" si="150"/>
        <v>B0</v>
      </c>
      <c r="G466" s="31" t="s">
        <v>10</v>
      </c>
      <c r="H466" s="39"/>
      <c r="I466" s="38" t="s">
        <v>947</v>
      </c>
      <c r="J466" s="26" t="s">
        <v>948</v>
      </c>
      <c r="K466" s="91" t="s">
        <v>1271</v>
      </c>
      <c r="L466" s="41">
        <f>WORKDAY(Tableau1[[#This Row],[Date de début]],+INDEX(Tableau4[Délai maximum avant étape SGMOE],MATCH(Tableau1[Code Workflow],Tableau4[Code workflow],0)))</f>
        <v>43385</v>
      </c>
      <c r="M466" s="41">
        <f>WORKDAY(Tableau1[[#This Row],[Date prévisionnelle de réception SGMOE]],+INDEX(Tableau4[Délai de validation],MATCH(Tableau1[Code Workflow],Tableau4[Code workflow],0)))</f>
        <v>43391</v>
      </c>
      <c r="N466" s="41">
        <v>43384</v>
      </c>
      <c r="O466" s="40">
        <f t="shared" si="151"/>
        <v>1</v>
      </c>
      <c r="P466" s="34" t="s">
        <v>294</v>
      </c>
    </row>
    <row r="467" spans="2:16" s="36" customFormat="1" hidden="1" outlineLevel="1" x14ac:dyDescent="0.25">
      <c r="B467" s="41">
        <v>43384</v>
      </c>
      <c r="C467" s="49" t="s">
        <v>964</v>
      </c>
      <c r="D467" s="38" t="str">
        <f t="shared" ref="D467:D481" si="152">LEFT(C467,5)</f>
        <v>GICAP</v>
      </c>
      <c r="E467" s="38" t="str">
        <f t="shared" ref="E467:E481" si="153">MID(C467,13,14)</f>
        <v>A0 (DAF - ARMA</v>
      </c>
      <c r="F467" s="38" t="str">
        <f t="shared" ref="F467:F481" si="154">LEFT(E467,2)</f>
        <v>A0</v>
      </c>
      <c r="G467" s="31" t="s">
        <v>1</v>
      </c>
      <c r="H467" s="39"/>
      <c r="I467" s="38" t="s">
        <v>953</v>
      </c>
      <c r="J467" s="38" t="s">
        <v>455</v>
      </c>
      <c r="K467" s="91" t="s">
        <v>1269</v>
      </c>
      <c r="L467" s="41">
        <f>WORKDAY(Tableau1[[#This Row],[Date de début]],+INDEX(Tableau4[Délai maximum avant étape SGMOE],MATCH(Tableau1[Code Workflow],Tableau4[Code workflow],0)))</f>
        <v>43390</v>
      </c>
      <c r="M467" s="41">
        <f>WORKDAY(Tableau1[[#This Row],[Date prévisionnelle de réception SGMOE]],+INDEX(Tableau4[Délai de validation],MATCH(Tableau1[Code Workflow],Tableau4[Code workflow],0)))</f>
        <v>43397</v>
      </c>
      <c r="N467" s="41">
        <v>43389</v>
      </c>
      <c r="O467" s="40">
        <f t="shared" ref="O467:O479" si="155">IF(P467="",0,IF(P467="ok",1,0))</f>
        <v>1</v>
      </c>
      <c r="P467" s="34" t="s">
        <v>294</v>
      </c>
    </row>
    <row r="468" spans="2:16" s="36" customFormat="1" hidden="1" outlineLevel="1" x14ac:dyDescent="0.25">
      <c r="B468" s="41">
        <v>43384</v>
      </c>
      <c r="C468" s="49" t="s">
        <v>965</v>
      </c>
      <c r="D468" s="38" t="str">
        <f t="shared" si="152"/>
        <v>GIGCL</v>
      </c>
      <c r="E468" s="38" t="str">
        <f t="shared" si="153"/>
        <v>A0 (DAF - REPE</v>
      </c>
      <c r="F468" s="38" t="str">
        <f t="shared" si="154"/>
        <v>A0</v>
      </c>
      <c r="G468" s="31" t="s">
        <v>1</v>
      </c>
      <c r="H468" s="39"/>
      <c r="I468" s="38" t="s">
        <v>954</v>
      </c>
      <c r="J468" s="38" t="s">
        <v>455</v>
      </c>
      <c r="K468" s="91" t="s">
        <v>1269</v>
      </c>
      <c r="L468" s="41">
        <f>WORKDAY(Tableau1[[#This Row],[Date de début]],+INDEX(Tableau4[Délai maximum avant étape SGMOE],MATCH(Tableau1[Code Workflow],Tableau4[Code workflow],0)))</f>
        <v>43390</v>
      </c>
      <c r="M468" s="41">
        <f>WORKDAY(Tableau1[[#This Row],[Date prévisionnelle de réception SGMOE]],+INDEX(Tableau4[Délai de validation],MATCH(Tableau1[Code Workflow],Tableau4[Code workflow],0)))</f>
        <v>43397</v>
      </c>
      <c r="N468" s="41">
        <v>43389</v>
      </c>
      <c r="O468" s="40">
        <f t="shared" si="155"/>
        <v>1</v>
      </c>
      <c r="P468" s="34" t="s">
        <v>294</v>
      </c>
    </row>
    <row r="469" spans="2:16" s="36" customFormat="1" hidden="1" outlineLevel="1" x14ac:dyDescent="0.25">
      <c r="B469" s="41">
        <v>43384</v>
      </c>
      <c r="C469" s="49" t="s">
        <v>966</v>
      </c>
      <c r="D469" s="38" t="str">
        <f t="shared" si="152"/>
        <v>GIGCL</v>
      </c>
      <c r="E469" s="38" t="str">
        <f t="shared" si="153"/>
        <v>A0 (DAF - MINI</v>
      </c>
      <c r="F469" s="38" t="str">
        <f t="shared" si="154"/>
        <v>A0</v>
      </c>
      <c r="G469" s="31" t="s">
        <v>1</v>
      </c>
      <c r="H469" s="39"/>
      <c r="I469" s="38" t="s">
        <v>955</v>
      </c>
      <c r="J469" s="38" t="s">
        <v>455</v>
      </c>
      <c r="K469" s="91" t="s">
        <v>1269</v>
      </c>
      <c r="L469" s="41">
        <f>WORKDAY(Tableau1[[#This Row],[Date de début]],+INDEX(Tableau4[Délai maximum avant étape SGMOE],MATCH(Tableau1[Code Workflow],Tableau4[Code workflow],0)))</f>
        <v>43390</v>
      </c>
      <c r="M469" s="41">
        <f>WORKDAY(Tableau1[[#This Row],[Date prévisionnelle de réception SGMOE]],+INDEX(Tableau4[Délai de validation],MATCH(Tableau1[Code Workflow],Tableau4[Code workflow],0)))</f>
        <v>43397</v>
      </c>
      <c r="N469" s="41">
        <v>43389</v>
      </c>
      <c r="O469" s="40">
        <f t="shared" si="155"/>
        <v>1</v>
      </c>
      <c r="P469" s="34" t="s">
        <v>294</v>
      </c>
    </row>
    <row r="470" spans="2:16" s="36" customFormat="1" hidden="1" outlineLevel="1" collapsed="1" x14ac:dyDescent="0.25">
      <c r="B470" s="41">
        <v>43384</v>
      </c>
      <c r="C470" s="49" t="s">
        <v>967</v>
      </c>
      <c r="D470" s="38" t="str">
        <f t="shared" si="152"/>
        <v>GIMAT</v>
      </c>
      <c r="E470" s="38" t="str">
        <f t="shared" si="153"/>
        <v>C0 (DAF - EQUE</v>
      </c>
      <c r="F470" s="38" t="str">
        <f t="shared" si="154"/>
        <v>C0</v>
      </c>
      <c r="G470" s="31" t="s">
        <v>1</v>
      </c>
      <c r="H470" s="39"/>
      <c r="I470" s="38" t="s">
        <v>956</v>
      </c>
      <c r="J470" s="38" t="s">
        <v>466</v>
      </c>
      <c r="K470" s="91" t="s">
        <v>1269</v>
      </c>
      <c r="L470" s="41">
        <f>WORKDAY(Tableau1[[#This Row],[Date de début]],+INDEX(Tableau4[Délai maximum avant étape SGMOE],MATCH(Tableau1[Code Workflow],Tableau4[Code workflow],0)))</f>
        <v>43389</v>
      </c>
      <c r="M470" s="41">
        <f>WORKDAY(Tableau1[[#This Row],[Date prévisionnelle de réception SGMOE]],+INDEX(Tableau4[Délai de validation],MATCH(Tableau1[Code Workflow],Tableau4[Code workflow],0)))</f>
        <v>43392</v>
      </c>
      <c r="N470" s="41">
        <v>43389</v>
      </c>
      <c r="O470" s="40">
        <f t="shared" si="155"/>
        <v>1</v>
      </c>
      <c r="P470" s="34" t="s">
        <v>294</v>
      </c>
    </row>
    <row r="471" spans="2:16" s="36" customFormat="1" hidden="1" outlineLevel="1" x14ac:dyDescent="0.25">
      <c r="B471" s="41">
        <v>43384</v>
      </c>
      <c r="C471" s="49" t="s">
        <v>968</v>
      </c>
      <c r="D471" s="38" t="str">
        <f t="shared" si="152"/>
        <v>GILAB</v>
      </c>
      <c r="E471" s="38" t="str">
        <f t="shared" si="153"/>
        <v>A0 (RAPPORT DE</v>
      </c>
      <c r="F471" s="38" t="str">
        <f t="shared" si="154"/>
        <v>A0</v>
      </c>
      <c r="G471" s="31" t="s">
        <v>16</v>
      </c>
      <c r="H471" s="39"/>
      <c r="I471" s="38" t="s">
        <v>957</v>
      </c>
      <c r="J471" s="38" t="s">
        <v>455</v>
      </c>
      <c r="K471" s="91" t="s">
        <v>1269</v>
      </c>
      <c r="L471" s="41">
        <f>WORKDAY(Tableau1[[#This Row],[Date de début]],+INDEX(Tableau4[Délai maximum avant étape SGMOE],MATCH(Tableau1[Code Workflow],Tableau4[Code workflow],0)))</f>
        <v>43390</v>
      </c>
      <c r="M471" s="41">
        <f>WORKDAY(Tableau1[[#This Row],[Date prévisionnelle de réception SGMOE]],+INDEX(Tableau4[Délai de validation],MATCH(Tableau1[Code Workflow],Tableau4[Code workflow],0)))</f>
        <v>43397</v>
      </c>
      <c r="N471" s="41">
        <v>43389</v>
      </c>
      <c r="O471" s="40">
        <f t="shared" si="155"/>
        <v>1</v>
      </c>
      <c r="P471" s="34" t="s">
        <v>294</v>
      </c>
    </row>
    <row r="472" spans="2:16" s="36" customFormat="1" hidden="1" outlineLevel="1" collapsed="1" x14ac:dyDescent="0.25">
      <c r="B472" s="41">
        <v>43384</v>
      </c>
      <c r="C472" s="49" t="s">
        <v>969</v>
      </c>
      <c r="D472" s="38" t="str">
        <f t="shared" si="152"/>
        <v>GIGCL</v>
      </c>
      <c r="E472" s="38" t="str">
        <f t="shared" si="153"/>
        <v>B0 (PES - REAL</v>
      </c>
      <c r="F472" s="38" t="str">
        <f t="shared" si="154"/>
        <v>B0</v>
      </c>
      <c r="G472" s="31" t="s">
        <v>46</v>
      </c>
      <c r="H472" s="39"/>
      <c r="I472" s="38" t="s">
        <v>958</v>
      </c>
      <c r="J472" s="38" t="s">
        <v>464</v>
      </c>
      <c r="K472" s="93" t="s">
        <v>1269</v>
      </c>
      <c r="L472" s="41">
        <f>WORKDAY(Tableau1[[#This Row],[Date de début]],+INDEX(Tableau4[Délai maximum avant étape SGMOE],MATCH(Tableau1[Code Workflow],Tableau4[Code workflow],0)))</f>
        <v>43391</v>
      </c>
      <c r="M472" s="41">
        <f>WORKDAY(Tableau1[[#This Row],[Date prévisionnelle de réception SGMOE]],+INDEX(Tableau4[Délai de validation],MATCH(Tableau1[Code Workflow],Tableau4[Code workflow],0)))</f>
        <v>43396</v>
      </c>
      <c r="N472" s="41">
        <v>43390</v>
      </c>
      <c r="O472" s="40">
        <f t="shared" si="155"/>
        <v>1</v>
      </c>
      <c r="P472" s="34" t="s">
        <v>294</v>
      </c>
    </row>
    <row r="473" spans="2:16" s="36" customFormat="1" hidden="1" outlineLevel="1" x14ac:dyDescent="0.25">
      <c r="B473" s="41">
        <v>43384</v>
      </c>
      <c r="C473" s="49" t="s">
        <v>970</v>
      </c>
      <c r="D473" s="38" t="str">
        <f t="shared" si="152"/>
        <v>GISBP</v>
      </c>
      <c r="E473" s="38" t="str">
        <f t="shared" si="153"/>
        <v xml:space="preserve">B0 (VIADUC DE </v>
      </c>
      <c r="F473" s="38" t="str">
        <f t="shared" si="154"/>
        <v>B0</v>
      </c>
      <c r="G473" s="31" t="s">
        <v>13</v>
      </c>
      <c r="H473" s="39"/>
      <c r="I473" s="38" t="s">
        <v>959</v>
      </c>
      <c r="J473" s="38" t="s">
        <v>418</v>
      </c>
      <c r="K473" s="91" t="s">
        <v>1267</v>
      </c>
      <c r="L473" s="41">
        <f>WORKDAY(Tableau1[[#This Row],[Date de début]],+INDEX(Tableau4[Délai maximum avant étape SGMOE],MATCH(Tableau1[Code Workflow],Tableau4[Code workflow],0)))</f>
        <v>43385</v>
      </c>
      <c r="M473" s="41">
        <f>WORKDAY(Tableau1[[#This Row],[Date prévisionnelle de réception SGMOE]],+INDEX(Tableau4[Délai de validation],MATCH(Tableau1[Code Workflow],Tableau4[Code workflow],0)))</f>
        <v>43391</v>
      </c>
      <c r="N473" s="41">
        <v>43384</v>
      </c>
      <c r="O473" s="40">
        <f t="shared" si="155"/>
        <v>1</v>
      </c>
      <c r="P473" s="34" t="s">
        <v>294</v>
      </c>
    </row>
    <row r="474" spans="2:16" s="36" customFormat="1" hidden="1" outlineLevel="1" x14ac:dyDescent="0.25">
      <c r="B474" s="41">
        <v>43384</v>
      </c>
      <c r="C474" s="49" t="s">
        <v>971</v>
      </c>
      <c r="D474" s="38" t="str">
        <f t="shared" si="152"/>
        <v>GISOA</v>
      </c>
      <c r="E474" s="38" t="str">
        <f t="shared" si="153"/>
        <v xml:space="preserve">B0 (VIADUC DE </v>
      </c>
      <c r="F474" s="38" t="str">
        <f t="shared" si="154"/>
        <v>B0</v>
      </c>
      <c r="G474" s="31" t="s">
        <v>61</v>
      </c>
      <c r="H474" s="39"/>
      <c r="I474" s="38" t="s">
        <v>960</v>
      </c>
      <c r="J474" s="38" t="s">
        <v>418</v>
      </c>
      <c r="K474" s="91" t="s">
        <v>1267</v>
      </c>
      <c r="L474" s="41">
        <f>WORKDAY(Tableau1[[#This Row],[Date de début]],+INDEX(Tableau4[Délai maximum avant étape SGMOE],MATCH(Tableau1[Code Workflow],Tableau4[Code workflow],0)))</f>
        <v>43385</v>
      </c>
      <c r="M474" s="41">
        <f>WORKDAY(Tableau1[[#This Row],[Date prévisionnelle de réception SGMOE]],+INDEX(Tableau4[Délai de validation],MATCH(Tableau1[Code Workflow],Tableau4[Code workflow],0)))</f>
        <v>43391</v>
      </c>
      <c r="N474" s="41">
        <v>43384</v>
      </c>
      <c r="O474" s="40">
        <f t="shared" si="155"/>
        <v>1</v>
      </c>
      <c r="P474" s="34" t="s">
        <v>294</v>
      </c>
    </row>
    <row r="475" spans="2:16" s="36" customFormat="1" hidden="1" outlineLevel="1" x14ac:dyDescent="0.25">
      <c r="B475" s="41">
        <v>43384</v>
      </c>
      <c r="C475" s="49" t="s">
        <v>972</v>
      </c>
      <c r="D475" s="38" t="str">
        <f t="shared" si="152"/>
        <v>GISOA</v>
      </c>
      <c r="E475" s="38" t="str">
        <f t="shared" si="153"/>
        <v xml:space="preserve">B0 (VIADUC DE </v>
      </c>
      <c r="F475" s="38" t="str">
        <f t="shared" si="154"/>
        <v>B0</v>
      </c>
      <c r="G475" s="31" t="s">
        <v>61</v>
      </c>
      <c r="H475" s="39"/>
      <c r="I475" s="38" t="s">
        <v>961</v>
      </c>
      <c r="J475" s="38" t="s">
        <v>418</v>
      </c>
      <c r="K475" s="91" t="s">
        <v>1267</v>
      </c>
      <c r="L475" s="41">
        <f>WORKDAY(Tableau1[[#This Row],[Date de début]],+INDEX(Tableau4[Délai maximum avant étape SGMOE],MATCH(Tableau1[Code Workflow],Tableau4[Code workflow],0)))</f>
        <v>43385</v>
      </c>
      <c r="M475" s="41">
        <f>WORKDAY(Tableau1[[#This Row],[Date prévisionnelle de réception SGMOE]],+INDEX(Tableau4[Délai de validation],MATCH(Tableau1[Code Workflow],Tableau4[Code workflow],0)))</f>
        <v>43391</v>
      </c>
      <c r="N475" s="41">
        <v>43384</v>
      </c>
      <c r="O475" s="40">
        <f t="shared" si="155"/>
        <v>1</v>
      </c>
      <c r="P475" s="34" t="s">
        <v>294</v>
      </c>
    </row>
    <row r="476" spans="2:16" s="36" customFormat="1" hidden="1" outlineLevel="1" x14ac:dyDescent="0.25">
      <c r="B476" s="41">
        <v>43384</v>
      </c>
      <c r="C476" s="49" t="s">
        <v>973</v>
      </c>
      <c r="D476" s="38" t="str">
        <f t="shared" si="152"/>
        <v>GISOA</v>
      </c>
      <c r="E476" s="38" t="str">
        <f t="shared" si="153"/>
        <v xml:space="preserve">B0 (VIADUC DE </v>
      </c>
      <c r="F476" s="38" t="str">
        <f t="shared" si="154"/>
        <v>B0</v>
      </c>
      <c r="G476" s="31" t="s">
        <v>61</v>
      </c>
      <c r="H476" s="39"/>
      <c r="I476" s="38" t="s">
        <v>962</v>
      </c>
      <c r="J476" s="38" t="s">
        <v>418</v>
      </c>
      <c r="K476" s="91" t="s">
        <v>1267</v>
      </c>
      <c r="L476" s="41">
        <f>WORKDAY(Tableau1[[#This Row],[Date de début]],+INDEX(Tableau4[Délai maximum avant étape SGMOE],MATCH(Tableau1[Code Workflow],Tableau4[Code workflow],0)))</f>
        <v>43385</v>
      </c>
      <c r="M476" s="41">
        <f>WORKDAY(Tableau1[[#This Row],[Date prévisionnelle de réception SGMOE]],+INDEX(Tableau4[Délai de validation],MATCH(Tableau1[Code Workflow],Tableau4[Code workflow],0)))</f>
        <v>43391</v>
      </c>
      <c r="N476" s="41">
        <v>43384</v>
      </c>
      <c r="O476" s="40">
        <f t="shared" si="155"/>
        <v>1</v>
      </c>
      <c r="P476" s="34" t="s">
        <v>294</v>
      </c>
    </row>
    <row r="477" spans="2:16" s="36" customFormat="1" hidden="1" outlineLevel="1" x14ac:dyDescent="0.25">
      <c r="B477" s="41">
        <v>43384</v>
      </c>
      <c r="C477" s="49" t="s">
        <v>974</v>
      </c>
      <c r="D477" s="38" t="str">
        <f t="shared" si="152"/>
        <v>GISOA</v>
      </c>
      <c r="E477" s="38" t="str">
        <f t="shared" si="153"/>
        <v xml:space="preserve">C0 (VIADUC DE </v>
      </c>
      <c r="F477" s="38" t="str">
        <f t="shared" si="154"/>
        <v>C0</v>
      </c>
      <c r="G477" s="31" t="s">
        <v>13</v>
      </c>
      <c r="H477" s="39"/>
      <c r="I477" s="38" t="s">
        <v>979</v>
      </c>
      <c r="J477" s="38" t="s">
        <v>418</v>
      </c>
      <c r="K477" s="91" t="s">
        <v>1267</v>
      </c>
      <c r="L477" s="41">
        <f>WORKDAY(Tableau1[[#This Row],[Date de début]],+INDEX(Tableau4[Délai maximum avant étape SGMOE],MATCH(Tableau1[Code Workflow],Tableau4[Code workflow],0)))</f>
        <v>43385</v>
      </c>
      <c r="M477" s="41">
        <f>WORKDAY(Tableau1[[#This Row],[Date prévisionnelle de réception SGMOE]],+INDEX(Tableau4[Délai de validation],MATCH(Tableau1[Code Workflow],Tableau4[Code workflow],0)))</f>
        <v>43391</v>
      </c>
      <c r="N477" s="41">
        <v>43384</v>
      </c>
      <c r="O477" s="40">
        <f t="shared" si="155"/>
        <v>1</v>
      </c>
      <c r="P477" s="34" t="s">
        <v>294</v>
      </c>
    </row>
    <row r="478" spans="2:16" s="36" customFormat="1" hidden="1" outlineLevel="1" x14ac:dyDescent="0.25">
      <c r="B478" s="41">
        <v>43384</v>
      </c>
      <c r="C478" s="49" t="s">
        <v>975</v>
      </c>
      <c r="D478" s="38" t="str">
        <f t="shared" si="152"/>
        <v>GISOA</v>
      </c>
      <c r="E478" s="38" t="str">
        <f t="shared" si="153"/>
        <v xml:space="preserve">A1 (VIADUC DE </v>
      </c>
      <c r="F478" s="38" t="str">
        <f t="shared" si="154"/>
        <v>A1</v>
      </c>
      <c r="G478" s="31" t="s">
        <v>61</v>
      </c>
      <c r="H478" s="39"/>
      <c r="I478" s="38" t="s">
        <v>963</v>
      </c>
      <c r="J478" s="38" t="s">
        <v>414</v>
      </c>
      <c r="K478" s="91" t="s">
        <v>1267</v>
      </c>
      <c r="L478" s="41">
        <f>WORKDAY(Tableau1[[#This Row],[Date de début]],+INDEX(Tableau4[Délai maximum avant étape SGMOE],MATCH(Tableau1[Code Workflow],Tableau4[Code workflow],0)))</f>
        <v>43385</v>
      </c>
      <c r="M478" s="41">
        <f>WORKDAY(Tableau1[[#This Row],[Date prévisionnelle de réception SGMOE]],+INDEX(Tableau4[Délai de validation],MATCH(Tableau1[Code Workflow],Tableau4[Code workflow],0)))</f>
        <v>43397</v>
      </c>
      <c r="N478" s="41">
        <v>43384</v>
      </c>
      <c r="O478" s="40">
        <f t="shared" si="155"/>
        <v>1</v>
      </c>
      <c r="P478" s="34" t="s">
        <v>294</v>
      </c>
    </row>
    <row r="479" spans="2:16" s="36" customFormat="1" hidden="1" outlineLevel="1" x14ac:dyDescent="0.25">
      <c r="B479" s="41">
        <v>43384</v>
      </c>
      <c r="C479" s="49" t="s">
        <v>976</v>
      </c>
      <c r="D479" s="38" t="str">
        <f t="shared" si="152"/>
        <v>GITEC</v>
      </c>
      <c r="E479" s="38" t="str">
        <f t="shared" si="153"/>
        <v>B0 (DISPOSITIF</v>
      </c>
      <c r="F479" s="38" t="str">
        <f t="shared" si="154"/>
        <v>B0</v>
      </c>
      <c r="G479" s="31" t="s">
        <v>10</v>
      </c>
      <c r="H479" s="39"/>
      <c r="I479" s="38" t="s">
        <v>978</v>
      </c>
      <c r="J479" s="38" t="s">
        <v>420</v>
      </c>
      <c r="K479" s="91" t="s">
        <v>1268</v>
      </c>
      <c r="L479" s="41">
        <f>WORKDAY(Tableau1[[#This Row],[Date de début]],+INDEX(Tableau4[Délai maximum avant étape SGMOE],MATCH(Tableau1[Code Workflow],Tableau4[Code workflow],0)))</f>
        <v>43385</v>
      </c>
      <c r="M479" s="41">
        <f>WORKDAY(Tableau1[[#This Row],[Date prévisionnelle de réception SGMOE]],+INDEX(Tableau4[Délai de validation],MATCH(Tableau1[Code Workflow],Tableau4[Code workflow],0)))</f>
        <v>43391</v>
      </c>
      <c r="N479" s="41">
        <v>43384</v>
      </c>
      <c r="O479" s="40">
        <f t="shared" si="155"/>
        <v>1</v>
      </c>
      <c r="P479" s="34" t="s">
        <v>294</v>
      </c>
    </row>
    <row r="480" spans="2:16" s="36" customFormat="1" hidden="1" outlineLevel="1" x14ac:dyDescent="0.25">
      <c r="B480" s="41">
        <v>43384</v>
      </c>
      <c r="C480" s="49" t="s">
        <v>977</v>
      </c>
      <c r="D480" s="38" t="str">
        <f t="shared" si="152"/>
        <v>GITER</v>
      </c>
      <c r="E480" s="38" t="str">
        <f t="shared" si="153"/>
        <v>D0 (PES - DEGA</v>
      </c>
      <c r="F480" s="38" t="str">
        <f t="shared" si="154"/>
        <v>D0</v>
      </c>
      <c r="G480" s="31" t="s">
        <v>46</v>
      </c>
      <c r="H480" s="39"/>
      <c r="I480" s="38" t="s">
        <v>980</v>
      </c>
      <c r="J480" s="38" t="s">
        <v>472</v>
      </c>
      <c r="K480" s="91" t="s">
        <v>1265</v>
      </c>
      <c r="L480" s="41">
        <f>WORKDAY(Tableau1[[#This Row],[Date de début]],+INDEX(Tableau4[Délai maximum avant étape SGMOE],MATCH(Tableau1[Code Workflow],Tableau4[Code workflow],0)))</f>
        <v>43389</v>
      </c>
      <c r="M480" s="41">
        <f>WORKDAY(Tableau1[[#This Row],[Date prévisionnelle de réception SGMOE]],+INDEX(Tableau4[Délai de validation],MATCH(Tableau1[Code Workflow],Tableau4[Code workflow],0)))</f>
        <v>43391</v>
      </c>
      <c r="N480" s="41">
        <v>43389</v>
      </c>
      <c r="O480" s="40">
        <f>IF(P480="",0,IF(P480="ok",1,0))</f>
        <v>1</v>
      </c>
      <c r="P480" s="34" t="s">
        <v>531</v>
      </c>
    </row>
    <row r="481" spans="2:16" s="36" customFormat="1" hidden="1" outlineLevel="1" collapsed="1" x14ac:dyDescent="0.25">
      <c r="B481" s="68">
        <v>43389</v>
      </c>
      <c r="C481" s="49" t="s">
        <v>990</v>
      </c>
      <c r="D481" s="65" t="str">
        <f t="shared" si="152"/>
        <v>GISOA</v>
      </c>
      <c r="E481" s="65" t="str">
        <f t="shared" si="153"/>
        <v xml:space="preserve">A1 (VIADUC DE </v>
      </c>
      <c r="F481" s="65" t="str">
        <f t="shared" si="154"/>
        <v>A1</v>
      </c>
      <c r="G481" s="31" t="s">
        <v>61</v>
      </c>
      <c r="H481" s="66"/>
      <c r="I481" s="26" t="s">
        <v>981</v>
      </c>
      <c r="J481" s="65" t="s">
        <v>414</v>
      </c>
      <c r="K481" s="91" t="s">
        <v>1267</v>
      </c>
      <c r="L481" s="68">
        <f>WORKDAY(Tableau1[[#This Row],[Date de début]],+INDEX(Tableau4[Délai maximum avant étape SGMOE],MATCH(Tableau1[Code Workflow],Tableau4[Code workflow],0)))</f>
        <v>43390</v>
      </c>
      <c r="M481" s="68">
        <f>WORKDAY(Tableau1[[#This Row],[Date prévisionnelle de réception SGMOE]],+INDEX(Tableau4[Délai de validation],MATCH(Tableau1[Code Workflow],Tableau4[Code workflow],0)))</f>
        <v>43402</v>
      </c>
      <c r="N481" s="68">
        <v>43390</v>
      </c>
      <c r="O481" s="67">
        <f>IF(P481="",0,IF(P481="ok",1,0))</f>
        <v>1</v>
      </c>
      <c r="P481" s="34" t="s">
        <v>531</v>
      </c>
    </row>
    <row r="482" spans="2:16" s="36" customFormat="1" hidden="1" outlineLevel="1" x14ac:dyDescent="0.25">
      <c r="B482" s="68">
        <v>43389</v>
      </c>
      <c r="C482" s="49" t="s">
        <v>991</v>
      </c>
      <c r="D482" s="65" t="str">
        <f t="shared" ref="D482:D493" si="156">LEFT(C482,5)</f>
        <v>GISOA</v>
      </c>
      <c r="E482" s="65" t="str">
        <f t="shared" ref="E482:E493" si="157">MID(C482,13,14)</f>
        <v xml:space="preserve">A1 (VIADUC DE </v>
      </c>
      <c r="F482" s="65" t="str">
        <f t="shared" ref="F482:F493" si="158">LEFT(E482,2)</f>
        <v>A1</v>
      </c>
      <c r="G482" s="31" t="s">
        <v>61</v>
      </c>
      <c r="H482" s="66"/>
      <c r="I482" s="26" t="s">
        <v>981</v>
      </c>
      <c r="J482" s="65" t="s">
        <v>414</v>
      </c>
      <c r="K482" s="91" t="s">
        <v>1267</v>
      </c>
      <c r="L482" s="68">
        <f>WORKDAY(Tableau1[[#This Row],[Date de début]],+INDEX(Tableau4[Délai maximum avant étape SGMOE],MATCH(Tableau1[Code Workflow],Tableau4[Code workflow],0)))</f>
        <v>43390</v>
      </c>
      <c r="M482" s="68">
        <f>WORKDAY(Tableau1[[#This Row],[Date prévisionnelle de réception SGMOE]],+INDEX(Tableau4[Délai de validation],MATCH(Tableau1[Code Workflow],Tableau4[Code workflow],0)))</f>
        <v>43402</v>
      </c>
      <c r="N482" s="68">
        <v>43390</v>
      </c>
      <c r="O482" s="67">
        <f t="shared" ref="O482:O493" si="159">IF(P482="",0,IF(P482="ok",1,0))</f>
        <v>1</v>
      </c>
      <c r="P482" s="34" t="s">
        <v>531</v>
      </c>
    </row>
    <row r="483" spans="2:16" s="36" customFormat="1" hidden="1" outlineLevel="1" x14ac:dyDescent="0.25">
      <c r="B483" s="68">
        <v>43389</v>
      </c>
      <c r="C483" s="49" t="s">
        <v>992</v>
      </c>
      <c r="D483" s="65" t="str">
        <f t="shared" si="156"/>
        <v>GISOA</v>
      </c>
      <c r="E483" s="65" t="str">
        <f t="shared" si="157"/>
        <v xml:space="preserve">A1 (VIADUC DE </v>
      </c>
      <c r="F483" s="65" t="str">
        <f t="shared" si="158"/>
        <v>A1</v>
      </c>
      <c r="G483" s="31" t="s">
        <v>61</v>
      </c>
      <c r="H483" s="66"/>
      <c r="I483" s="26" t="s">
        <v>982</v>
      </c>
      <c r="J483" s="65" t="s">
        <v>414</v>
      </c>
      <c r="K483" s="91" t="s">
        <v>1267</v>
      </c>
      <c r="L483" s="68">
        <f>WORKDAY(Tableau1[[#This Row],[Date de début]],+INDEX(Tableau4[Délai maximum avant étape SGMOE],MATCH(Tableau1[Code Workflow],Tableau4[Code workflow],0)))</f>
        <v>43390</v>
      </c>
      <c r="M483" s="68">
        <f>WORKDAY(Tableau1[[#This Row],[Date prévisionnelle de réception SGMOE]],+INDEX(Tableau4[Délai de validation],MATCH(Tableau1[Code Workflow],Tableau4[Code workflow],0)))</f>
        <v>43402</v>
      </c>
      <c r="N483" s="68">
        <v>43390</v>
      </c>
      <c r="O483" s="67">
        <f t="shared" si="159"/>
        <v>1</v>
      </c>
      <c r="P483" s="34" t="s">
        <v>531</v>
      </c>
    </row>
    <row r="484" spans="2:16" s="36" customFormat="1" hidden="1" outlineLevel="1" x14ac:dyDescent="0.25">
      <c r="B484" s="68">
        <v>43389</v>
      </c>
      <c r="C484" s="49" t="s">
        <v>993</v>
      </c>
      <c r="D484" s="65" t="str">
        <f t="shared" si="156"/>
        <v>GISOA</v>
      </c>
      <c r="E484" s="65" t="str">
        <f t="shared" si="157"/>
        <v xml:space="preserve">A1 (VIADUC DE </v>
      </c>
      <c r="F484" s="65" t="str">
        <f t="shared" si="158"/>
        <v>A1</v>
      </c>
      <c r="G484" s="31" t="s">
        <v>61</v>
      </c>
      <c r="H484" s="66"/>
      <c r="I484" s="26" t="s">
        <v>983</v>
      </c>
      <c r="J484" s="65" t="s">
        <v>414</v>
      </c>
      <c r="K484" s="91" t="s">
        <v>1267</v>
      </c>
      <c r="L484" s="68">
        <f>WORKDAY(Tableau1[[#This Row],[Date de début]],+INDEX(Tableau4[Délai maximum avant étape SGMOE],MATCH(Tableau1[Code Workflow],Tableau4[Code workflow],0)))</f>
        <v>43390</v>
      </c>
      <c r="M484" s="68">
        <f>WORKDAY(Tableau1[[#This Row],[Date prévisionnelle de réception SGMOE]],+INDEX(Tableau4[Délai de validation],MATCH(Tableau1[Code Workflow],Tableau4[Code workflow],0)))</f>
        <v>43402</v>
      </c>
      <c r="N484" s="68">
        <v>43390</v>
      </c>
      <c r="O484" s="67">
        <f t="shared" si="159"/>
        <v>1</v>
      </c>
      <c r="P484" s="34" t="s">
        <v>531</v>
      </c>
    </row>
    <row r="485" spans="2:16" s="36" customFormat="1" collapsed="1" x14ac:dyDescent="0.25">
      <c r="B485" s="68">
        <v>43389</v>
      </c>
      <c r="C485" s="49" t="s">
        <v>993</v>
      </c>
      <c r="D485" s="65" t="str">
        <f t="shared" si="156"/>
        <v>GISOA</v>
      </c>
      <c r="E485" s="65" t="str">
        <f t="shared" si="157"/>
        <v xml:space="preserve">A1 (VIADUC DE </v>
      </c>
      <c r="F485" s="65" t="str">
        <f t="shared" si="158"/>
        <v>A1</v>
      </c>
      <c r="G485" s="31" t="s">
        <v>26</v>
      </c>
      <c r="H485" s="66"/>
      <c r="I485" s="26" t="s">
        <v>984</v>
      </c>
      <c r="J485" s="65" t="s">
        <v>478</v>
      </c>
      <c r="K485" s="91" t="s">
        <v>1266</v>
      </c>
      <c r="L485" s="68">
        <f>WORKDAY(Tableau1[[#This Row],[Date de début]],+INDEX(Tableau4[Délai maximum avant étape SGMOE],MATCH(Tableau1[Code Workflow],Tableau4[Code workflow],0)))</f>
        <v>43396</v>
      </c>
      <c r="M485" s="68">
        <f>WORKDAY(Tableau1[[#This Row],[Date prévisionnelle de réception SGMOE]],+INDEX(Tableau4[Délai de validation],MATCH(Tableau1[Code Workflow],Tableau4[Code workflow],0)))</f>
        <v>43403</v>
      </c>
      <c r="N485" s="68"/>
      <c r="O485" s="67">
        <f t="shared" si="159"/>
        <v>0</v>
      </c>
      <c r="P485" s="34"/>
    </row>
    <row r="486" spans="2:16" s="36" customFormat="1" hidden="1" outlineLevel="1" x14ac:dyDescent="0.25">
      <c r="B486" s="68">
        <v>43389</v>
      </c>
      <c r="C486" s="49" t="s">
        <v>994</v>
      </c>
      <c r="D486" s="65" t="str">
        <f t="shared" si="156"/>
        <v>GISBP</v>
      </c>
      <c r="E486" s="65" t="str">
        <f t="shared" si="157"/>
        <v xml:space="preserve">A0 (VIADUC DE </v>
      </c>
      <c r="F486" s="65" t="str">
        <f t="shared" si="158"/>
        <v>A0</v>
      </c>
      <c r="G486" s="31" t="s">
        <v>61</v>
      </c>
      <c r="H486" s="66"/>
      <c r="I486" s="26" t="s">
        <v>985</v>
      </c>
      <c r="J486" s="65" t="s">
        <v>414</v>
      </c>
      <c r="K486" s="91" t="s">
        <v>1267</v>
      </c>
      <c r="L486" s="68">
        <f>WORKDAY(Tableau1[[#This Row],[Date de début]],+INDEX(Tableau4[Délai maximum avant étape SGMOE],MATCH(Tableau1[Code Workflow],Tableau4[Code workflow],0)))</f>
        <v>43390</v>
      </c>
      <c r="M486" s="68">
        <f>WORKDAY(Tableau1[[#This Row],[Date prévisionnelle de réception SGMOE]],+INDEX(Tableau4[Délai de validation],MATCH(Tableau1[Code Workflow],Tableau4[Code workflow],0)))</f>
        <v>43402</v>
      </c>
      <c r="N486" s="68">
        <v>43390</v>
      </c>
      <c r="O486" s="67">
        <f t="shared" si="159"/>
        <v>1</v>
      </c>
      <c r="P486" s="34" t="s">
        <v>294</v>
      </c>
    </row>
    <row r="487" spans="2:16" s="36" customFormat="1" hidden="1" outlineLevel="1" x14ac:dyDescent="0.25">
      <c r="B487" s="68">
        <v>43389</v>
      </c>
      <c r="C487" s="49" t="s">
        <v>995</v>
      </c>
      <c r="D487" s="65" t="str">
        <f t="shared" si="156"/>
        <v>GISBP</v>
      </c>
      <c r="E487" s="65" t="str">
        <f t="shared" si="157"/>
        <v xml:space="preserve">A0 (VIADUC DE </v>
      </c>
      <c r="F487" s="65" t="str">
        <f t="shared" si="158"/>
        <v>A0</v>
      </c>
      <c r="G487" s="31" t="s">
        <v>61</v>
      </c>
      <c r="H487" s="66"/>
      <c r="I487" s="26" t="s">
        <v>985</v>
      </c>
      <c r="J487" s="65" t="s">
        <v>414</v>
      </c>
      <c r="K487" s="91" t="s">
        <v>1267</v>
      </c>
      <c r="L487" s="68">
        <f>WORKDAY(Tableau1[[#This Row],[Date de début]],+INDEX(Tableau4[Délai maximum avant étape SGMOE],MATCH(Tableau1[Code Workflow],Tableau4[Code workflow],0)))</f>
        <v>43390</v>
      </c>
      <c r="M487" s="68">
        <f>WORKDAY(Tableau1[[#This Row],[Date prévisionnelle de réception SGMOE]],+INDEX(Tableau4[Délai de validation],MATCH(Tableau1[Code Workflow],Tableau4[Code workflow],0)))</f>
        <v>43402</v>
      </c>
      <c r="N487" s="68">
        <v>43390</v>
      </c>
      <c r="O487" s="67">
        <f t="shared" si="159"/>
        <v>1</v>
      </c>
      <c r="P487" s="34" t="s">
        <v>294</v>
      </c>
    </row>
    <row r="488" spans="2:16" s="36" customFormat="1" hidden="1" outlineLevel="1" x14ac:dyDescent="0.25">
      <c r="B488" s="68">
        <v>43389</v>
      </c>
      <c r="C488" s="49" t="s">
        <v>996</v>
      </c>
      <c r="D488" s="65" t="str">
        <f t="shared" si="156"/>
        <v>GISBP</v>
      </c>
      <c r="E488" s="65" t="str">
        <f t="shared" si="157"/>
        <v xml:space="preserve">A0 (VIADUC DE </v>
      </c>
      <c r="F488" s="65" t="str">
        <f t="shared" si="158"/>
        <v>A0</v>
      </c>
      <c r="G488" s="31" t="s">
        <v>61</v>
      </c>
      <c r="H488" s="66"/>
      <c r="I488" s="26" t="s">
        <v>985</v>
      </c>
      <c r="J488" s="65" t="s">
        <v>414</v>
      </c>
      <c r="K488" s="91" t="s">
        <v>1267</v>
      </c>
      <c r="L488" s="68">
        <f>WORKDAY(Tableau1[[#This Row],[Date de début]],+INDEX(Tableau4[Délai maximum avant étape SGMOE],MATCH(Tableau1[Code Workflow],Tableau4[Code workflow],0)))</f>
        <v>43390</v>
      </c>
      <c r="M488" s="68">
        <f>WORKDAY(Tableau1[[#This Row],[Date prévisionnelle de réception SGMOE]],+INDEX(Tableau4[Délai de validation],MATCH(Tableau1[Code Workflow],Tableau4[Code workflow],0)))</f>
        <v>43402</v>
      </c>
      <c r="N488" s="68">
        <v>43390</v>
      </c>
      <c r="O488" s="67">
        <f t="shared" si="159"/>
        <v>1</v>
      </c>
      <c r="P488" s="34" t="s">
        <v>294</v>
      </c>
    </row>
    <row r="489" spans="2:16" s="36" customFormat="1" hidden="1" outlineLevel="1" x14ac:dyDescent="0.25">
      <c r="B489" s="68">
        <v>43389</v>
      </c>
      <c r="C489" s="49" t="s">
        <v>997</v>
      </c>
      <c r="D489" s="65" t="str">
        <f t="shared" si="156"/>
        <v>GISBP</v>
      </c>
      <c r="E489" s="65" t="str">
        <f t="shared" si="157"/>
        <v xml:space="preserve">A1 (VIADUC DE </v>
      </c>
      <c r="F489" s="65" t="str">
        <f t="shared" si="158"/>
        <v>A1</v>
      </c>
      <c r="G489" s="31" t="s">
        <v>61</v>
      </c>
      <c r="H489" s="66"/>
      <c r="I489" s="26" t="s">
        <v>986</v>
      </c>
      <c r="J489" s="65" t="s">
        <v>414</v>
      </c>
      <c r="K489" s="91" t="s">
        <v>1267</v>
      </c>
      <c r="L489" s="68">
        <f>WORKDAY(Tableau1[[#This Row],[Date de début]],+INDEX(Tableau4[Délai maximum avant étape SGMOE],MATCH(Tableau1[Code Workflow],Tableau4[Code workflow],0)))</f>
        <v>43390</v>
      </c>
      <c r="M489" s="68">
        <f>WORKDAY(Tableau1[[#This Row],[Date prévisionnelle de réception SGMOE]],+INDEX(Tableau4[Délai de validation],MATCH(Tableau1[Code Workflow],Tableau4[Code workflow],0)))</f>
        <v>43402</v>
      </c>
      <c r="N489" s="68">
        <v>43390</v>
      </c>
      <c r="O489" s="67">
        <f t="shared" si="159"/>
        <v>1</v>
      </c>
      <c r="P489" s="34" t="s">
        <v>294</v>
      </c>
    </row>
    <row r="490" spans="2:16" s="36" customFormat="1" hidden="1" outlineLevel="1" x14ac:dyDescent="0.25">
      <c r="B490" s="68">
        <v>43389</v>
      </c>
      <c r="C490" s="49" t="s">
        <v>998</v>
      </c>
      <c r="D490" s="65" t="str">
        <f t="shared" si="156"/>
        <v>GISBP</v>
      </c>
      <c r="E490" s="65" t="str">
        <f t="shared" si="157"/>
        <v xml:space="preserve">A1 (VIADUC DE </v>
      </c>
      <c r="F490" s="65" t="str">
        <f t="shared" si="158"/>
        <v>A1</v>
      </c>
      <c r="G490" s="31" t="s">
        <v>61</v>
      </c>
      <c r="H490" s="66"/>
      <c r="I490" s="26" t="s">
        <v>986</v>
      </c>
      <c r="J490" s="65" t="s">
        <v>414</v>
      </c>
      <c r="K490" s="91" t="s">
        <v>1267</v>
      </c>
      <c r="L490" s="68">
        <f>WORKDAY(Tableau1[[#This Row],[Date de début]],+INDEX(Tableau4[Délai maximum avant étape SGMOE],MATCH(Tableau1[Code Workflow],Tableau4[Code workflow],0)))</f>
        <v>43390</v>
      </c>
      <c r="M490" s="68">
        <f>WORKDAY(Tableau1[[#This Row],[Date prévisionnelle de réception SGMOE]],+INDEX(Tableau4[Délai de validation],MATCH(Tableau1[Code Workflow],Tableau4[Code workflow],0)))</f>
        <v>43402</v>
      </c>
      <c r="N490" s="68">
        <v>43390</v>
      </c>
      <c r="O490" s="67">
        <f t="shared" si="159"/>
        <v>1</v>
      </c>
      <c r="P490" s="34" t="s">
        <v>294</v>
      </c>
    </row>
    <row r="491" spans="2:16" s="36" customFormat="1" hidden="1" outlineLevel="1" x14ac:dyDescent="0.25">
      <c r="B491" s="68">
        <v>43389</v>
      </c>
      <c r="C491" s="49" t="s">
        <v>999</v>
      </c>
      <c r="D491" s="65" t="str">
        <f t="shared" si="156"/>
        <v>GISBP</v>
      </c>
      <c r="E491" s="65" t="str">
        <f t="shared" si="157"/>
        <v xml:space="preserve">B0 (VIADUC DE </v>
      </c>
      <c r="F491" s="65" t="str">
        <f t="shared" si="158"/>
        <v>B0</v>
      </c>
      <c r="G491" s="31" t="s">
        <v>61</v>
      </c>
      <c r="H491" s="66"/>
      <c r="I491" s="26" t="s">
        <v>987</v>
      </c>
      <c r="J491" s="65" t="s">
        <v>418</v>
      </c>
      <c r="K491" s="91" t="s">
        <v>1267</v>
      </c>
      <c r="L491" s="68">
        <f>WORKDAY(Tableau1[[#This Row],[Date de début]],+INDEX(Tableau4[Délai maximum avant étape SGMOE],MATCH(Tableau1[Code Workflow],Tableau4[Code workflow],0)))</f>
        <v>43390</v>
      </c>
      <c r="M491" s="68">
        <f>WORKDAY(Tableau1[[#This Row],[Date prévisionnelle de réception SGMOE]],+INDEX(Tableau4[Délai de validation],MATCH(Tableau1[Code Workflow],Tableau4[Code workflow],0)))</f>
        <v>43396</v>
      </c>
      <c r="N491" s="68">
        <v>43390</v>
      </c>
      <c r="O491" s="67">
        <f t="shared" si="159"/>
        <v>1</v>
      </c>
      <c r="P491" s="34" t="s">
        <v>294</v>
      </c>
    </row>
    <row r="492" spans="2:16" s="36" customFormat="1" hidden="1" outlineLevel="1" x14ac:dyDescent="0.25">
      <c r="B492" s="68">
        <v>43389</v>
      </c>
      <c r="C492" s="49" t="s">
        <v>1000</v>
      </c>
      <c r="D492" s="65" t="str">
        <f t="shared" si="156"/>
        <v>GISBP</v>
      </c>
      <c r="E492" s="65" t="str">
        <f t="shared" si="157"/>
        <v xml:space="preserve">A0 (VIADUC DE </v>
      </c>
      <c r="F492" s="65" t="str">
        <f t="shared" si="158"/>
        <v>A0</v>
      </c>
      <c r="G492" s="31" t="s">
        <v>63</v>
      </c>
      <c r="H492" s="66"/>
      <c r="I492" s="26" t="s">
        <v>988</v>
      </c>
      <c r="J492" s="26" t="s">
        <v>414</v>
      </c>
      <c r="K492" s="91" t="s">
        <v>1267</v>
      </c>
      <c r="L492" s="68">
        <f>WORKDAY(Tableau1[[#This Row],[Date de début]],+INDEX(Tableau4[Délai maximum avant étape SGMOE],MATCH(Tableau1[Code Workflow],Tableau4[Code workflow],0)))</f>
        <v>43390</v>
      </c>
      <c r="M492" s="68">
        <f>WORKDAY(Tableau1[[#This Row],[Date prévisionnelle de réception SGMOE]],+INDEX(Tableau4[Délai de validation],MATCH(Tableau1[Code Workflow],Tableau4[Code workflow],0)))</f>
        <v>43402</v>
      </c>
      <c r="N492" s="68">
        <v>43390</v>
      </c>
      <c r="O492" s="67">
        <f t="shared" si="159"/>
        <v>1</v>
      </c>
      <c r="P492" s="34" t="s">
        <v>294</v>
      </c>
    </row>
    <row r="493" spans="2:16" s="36" customFormat="1" hidden="1" outlineLevel="1" collapsed="1" x14ac:dyDescent="0.25">
      <c r="B493" s="68">
        <v>43389</v>
      </c>
      <c r="C493" s="49" t="s">
        <v>1001</v>
      </c>
      <c r="D493" s="65" t="str">
        <f t="shared" si="156"/>
        <v>GIGCL</v>
      </c>
      <c r="E493" s="65" t="str">
        <f t="shared" si="157"/>
        <v>B0 (PES - REAL</v>
      </c>
      <c r="F493" s="65" t="str">
        <f t="shared" si="158"/>
        <v>B0</v>
      </c>
      <c r="G493" s="31" t="s">
        <v>46</v>
      </c>
      <c r="H493" s="66"/>
      <c r="I493" s="26" t="s">
        <v>989</v>
      </c>
      <c r="J493" s="65" t="s">
        <v>474</v>
      </c>
      <c r="K493" s="91" t="s">
        <v>1269</v>
      </c>
      <c r="L493" s="68">
        <f>WORKDAY(Tableau1[[#This Row],[Date de début]],+INDEX(Tableau4[Délai maximum avant étape SGMOE],MATCH(Tableau1[Code Workflow],Tableau4[Code workflow],0)))</f>
        <v>43392</v>
      </c>
      <c r="M493" s="68">
        <f>WORKDAY(Tableau1[[#This Row],[Date prévisionnelle de réception SGMOE]],+INDEX(Tableau4[Délai de validation],MATCH(Tableau1[Code Workflow],Tableau4[Code workflow],0)))</f>
        <v>43396</v>
      </c>
      <c r="N493" s="68">
        <v>43392</v>
      </c>
      <c r="O493" s="67">
        <f t="shared" si="159"/>
        <v>1</v>
      </c>
      <c r="P493" s="34" t="s">
        <v>531</v>
      </c>
    </row>
    <row r="494" spans="2:16" s="36" customFormat="1" hidden="1" outlineLevel="1" collapsed="1" x14ac:dyDescent="0.25">
      <c r="B494" s="68">
        <v>43389</v>
      </c>
      <c r="C494" s="49" t="s">
        <v>1005</v>
      </c>
      <c r="D494" s="65" t="str">
        <f t="shared" ref="D494:D496" si="160">LEFT(C494,5)</f>
        <v>GICAP</v>
      </c>
      <c r="E494" s="65" t="str">
        <f t="shared" ref="E494:E496" si="161">MID(C494,13,14)</f>
        <v>A0 (DAF - MORT</v>
      </c>
      <c r="F494" s="65" t="str">
        <f t="shared" ref="F494:F496" si="162">LEFT(E494,2)</f>
        <v>A0</v>
      </c>
      <c r="G494" s="31" t="s">
        <v>1</v>
      </c>
      <c r="H494" s="66"/>
      <c r="I494" s="65" t="s">
        <v>1002</v>
      </c>
      <c r="J494" s="65" t="s">
        <v>455</v>
      </c>
      <c r="K494" s="91" t="s">
        <v>1269</v>
      </c>
      <c r="L494" s="68">
        <f>WORKDAY(Tableau1[[#This Row],[Date de début]],+INDEX(Tableau4[Délai maximum avant étape SGMOE],MATCH(Tableau1[Code Workflow],Tableau4[Code workflow],0)))</f>
        <v>43395</v>
      </c>
      <c r="M494" s="68">
        <f>WORKDAY(Tableau1[[#This Row],[Date prévisionnelle de réception SGMOE]],+INDEX(Tableau4[Délai de validation],MATCH(Tableau1[Code Workflow],Tableau4[Code workflow],0)))</f>
        <v>43402</v>
      </c>
      <c r="N494" s="68">
        <v>43395</v>
      </c>
      <c r="O494" s="67">
        <f t="shared" ref="O494:O496" si="163">IF(P494="",0,IF(P494="ok",1,0))</f>
        <v>1</v>
      </c>
      <c r="P494" s="34" t="s">
        <v>294</v>
      </c>
    </row>
    <row r="495" spans="2:16" s="36" customFormat="1" hidden="1" outlineLevel="1" x14ac:dyDescent="0.25">
      <c r="B495" s="68">
        <v>43389</v>
      </c>
      <c r="C495" s="49" t="s">
        <v>1006</v>
      </c>
      <c r="D495" s="65" t="str">
        <f t="shared" si="160"/>
        <v>GIGCL</v>
      </c>
      <c r="E495" s="65" t="str">
        <f t="shared" si="161"/>
        <v>A0 (DAF - JOIN</v>
      </c>
      <c r="F495" s="65" t="str">
        <f t="shared" si="162"/>
        <v>A0</v>
      </c>
      <c r="G495" s="31" t="s">
        <v>1</v>
      </c>
      <c r="H495" s="66"/>
      <c r="I495" s="65" t="s">
        <v>1003</v>
      </c>
      <c r="J495" s="65" t="s">
        <v>455</v>
      </c>
      <c r="K495" s="91" t="s">
        <v>1269</v>
      </c>
      <c r="L495" s="68">
        <f>WORKDAY(Tableau1[[#This Row],[Date de début]],+INDEX(Tableau4[Délai maximum avant étape SGMOE],MATCH(Tableau1[Code Workflow],Tableau4[Code workflow],0)))</f>
        <v>43395</v>
      </c>
      <c r="M495" s="68">
        <f>WORKDAY(Tableau1[[#This Row],[Date prévisionnelle de réception SGMOE]],+INDEX(Tableau4[Délai de validation],MATCH(Tableau1[Code Workflow],Tableau4[Code workflow],0)))</f>
        <v>43402</v>
      </c>
      <c r="N495" s="68">
        <v>43395</v>
      </c>
      <c r="O495" s="67">
        <f t="shared" si="163"/>
        <v>1</v>
      </c>
      <c r="P495" s="34" t="s">
        <v>294</v>
      </c>
    </row>
    <row r="496" spans="2:16" s="36" customFormat="1" hidden="1" outlineLevel="1" x14ac:dyDescent="0.25">
      <c r="B496" s="68">
        <v>43389</v>
      </c>
      <c r="C496" s="49" t="s">
        <v>1007</v>
      </c>
      <c r="D496" s="65" t="str">
        <f t="shared" si="160"/>
        <v>GITEC</v>
      </c>
      <c r="E496" s="65" t="str">
        <f t="shared" si="161"/>
        <v xml:space="preserve">A0 (ESSAIS AU </v>
      </c>
      <c r="F496" s="65" t="str">
        <f t="shared" si="162"/>
        <v>A0</v>
      </c>
      <c r="G496" s="31" t="s">
        <v>10</v>
      </c>
      <c r="H496" s="66"/>
      <c r="I496" s="65" t="s">
        <v>1004</v>
      </c>
      <c r="J496" s="65" t="s">
        <v>406</v>
      </c>
      <c r="K496" s="91" t="s">
        <v>1268</v>
      </c>
      <c r="L496" s="68">
        <f>WORKDAY(Tableau1[[#This Row],[Date de début]],+INDEX(Tableau4[Délai maximum avant étape SGMOE],MATCH(Tableau1[Code Workflow],Tableau4[Code workflow],0)))</f>
        <v>43390</v>
      </c>
      <c r="M496" s="68">
        <f>WORKDAY(Tableau1[[#This Row],[Date prévisionnelle de réception SGMOE]],+INDEX(Tableau4[Délai de validation],MATCH(Tableau1[Code Workflow],Tableau4[Code workflow],0)))</f>
        <v>43402</v>
      </c>
      <c r="N496" s="68">
        <v>43390</v>
      </c>
      <c r="O496" s="67">
        <f t="shared" si="163"/>
        <v>1</v>
      </c>
      <c r="P496" s="34" t="s">
        <v>294</v>
      </c>
    </row>
    <row r="497" spans="2:16" s="36" customFormat="1" hidden="1" outlineLevel="1" x14ac:dyDescent="0.25">
      <c r="B497" s="68">
        <v>43389</v>
      </c>
      <c r="C497" s="49" t="s">
        <v>1008</v>
      </c>
      <c r="D497" s="26" t="str">
        <f>LEFT(C497,5)</f>
        <v>GITEC</v>
      </c>
      <c r="E497" s="26" t="str">
        <f>MID(C497,13,14)</f>
        <v xml:space="preserve">D0 (ECHANGEUR </v>
      </c>
      <c r="F497" s="26" t="str">
        <f>LEFT(E497,2)</f>
        <v>D0</v>
      </c>
      <c r="G497" s="31" t="s">
        <v>26</v>
      </c>
      <c r="H497" s="33"/>
      <c r="I497" s="65" t="s">
        <v>1010</v>
      </c>
      <c r="J497" s="65" t="s">
        <v>406</v>
      </c>
      <c r="K497" s="91" t="s">
        <v>1268</v>
      </c>
      <c r="L497" s="28">
        <f>WORKDAY(Tableau1[[#This Row],[Date de début]],+INDEX(Tableau4[Délai maximum avant étape SGMOE],MATCH(Tableau1[Code Workflow],Tableau4[Code workflow],0)))</f>
        <v>43390</v>
      </c>
      <c r="M497" s="28">
        <f>WORKDAY(Tableau1[[#This Row],[Date prévisionnelle de réception SGMOE]],+INDEX(Tableau4[Délai de validation],MATCH(Tableau1[Code Workflow],Tableau4[Code workflow],0)))</f>
        <v>43402</v>
      </c>
      <c r="N497" s="28">
        <v>43390</v>
      </c>
      <c r="O497" s="29">
        <f>IF(P497="",0,IF(P497="ok",1,0))</f>
        <v>1</v>
      </c>
      <c r="P497" s="34" t="s">
        <v>294</v>
      </c>
    </row>
    <row r="498" spans="2:16" s="36" customFormat="1" hidden="1" outlineLevel="1" x14ac:dyDescent="0.25">
      <c r="B498" s="68">
        <v>43389</v>
      </c>
      <c r="C498" s="49" t="s">
        <v>1009</v>
      </c>
      <c r="D498" s="65" t="str">
        <f>LEFT(C498,5)</f>
        <v>GIMAT</v>
      </c>
      <c r="E498" s="65" t="str">
        <f>MID(C498,13,14)</f>
        <v xml:space="preserve">C0 (VIADUC DE </v>
      </c>
      <c r="F498" s="65" t="str">
        <f>LEFT(E498,2)</f>
        <v>C0</v>
      </c>
      <c r="G498" s="31" t="s">
        <v>13</v>
      </c>
      <c r="H498" s="66"/>
      <c r="I498" s="65" t="s">
        <v>1011</v>
      </c>
      <c r="J498" s="65" t="s">
        <v>418</v>
      </c>
      <c r="K498" s="91" t="s">
        <v>1267</v>
      </c>
      <c r="L498" s="68">
        <f>WORKDAY(Tableau1[[#This Row],[Date de début]],+INDEX(Tableau4[Délai maximum avant étape SGMOE],MATCH(Tableau1[Code Workflow],Tableau4[Code workflow],0)))</f>
        <v>43390</v>
      </c>
      <c r="M498" s="68">
        <f>WORKDAY(Tableau1[[#This Row],[Date prévisionnelle de réception SGMOE]],+INDEX(Tableau4[Délai de validation],MATCH(Tableau1[Code Workflow],Tableau4[Code workflow],0)))</f>
        <v>43396</v>
      </c>
      <c r="N498" s="68">
        <v>43390</v>
      </c>
      <c r="O498" s="67">
        <f>IF(P498="",0,IF(P498="ok",1,0))</f>
        <v>1</v>
      </c>
      <c r="P498" s="34" t="s">
        <v>294</v>
      </c>
    </row>
    <row r="499" spans="2:16" s="36" customFormat="1" hidden="1" outlineLevel="1" collapsed="1" x14ac:dyDescent="0.25">
      <c r="B499" s="68">
        <v>43390</v>
      </c>
      <c r="C499" s="49" t="s">
        <v>1012</v>
      </c>
      <c r="D499" s="65" t="str">
        <f t="shared" ref="D499:D507" si="164">LEFT(C499,5)</f>
        <v>GIBSI</v>
      </c>
      <c r="E499" s="65" t="str">
        <f t="shared" ref="E499:E507" si="165">MID(C499,13,14)</f>
        <v xml:space="preserve">A2 (CAHIER DE </v>
      </c>
      <c r="F499" s="65" t="str">
        <f t="shared" ref="F499:F507" si="166">LEFT(E499,2)</f>
        <v>A2</v>
      </c>
      <c r="G499" s="31" t="s">
        <v>137</v>
      </c>
      <c r="H499" s="66"/>
      <c r="I499" s="65" t="s">
        <v>1020</v>
      </c>
      <c r="J499" s="26" t="s">
        <v>1042</v>
      </c>
      <c r="K499" s="91" t="s">
        <v>1268</v>
      </c>
      <c r="L499" s="68">
        <f>WORKDAY(Tableau1[[#This Row],[Date de début]],+INDEX(Tableau4[Délai maximum avant étape SGMOE],MATCH(Tableau1[Code Workflow],Tableau4[Code workflow],0)))</f>
        <v>43397</v>
      </c>
      <c r="M499" s="68">
        <f>WORKDAY(Tableau1[[#This Row],[Date prévisionnelle de réception SGMOE]],+INDEX(Tableau4[Délai de validation],MATCH(Tableau1[Code Workflow],Tableau4[Code workflow],0)))</f>
        <v>43404</v>
      </c>
      <c r="N499" s="68">
        <v>43396</v>
      </c>
      <c r="O499" s="67">
        <f t="shared" ref="O499:O507" si="167">IF(P499="",0,IF(P499="ok",1,0))</f>
        <v>1</v>
      </c>
      <c r="P499" s="34" t="s">
        <v>531</v>
      </c>
    </row>
    <row r="500" spans="2:16" s="36" customFormat="1" hidden="1" outlineLevel="1" x14ac:dyDescent="0.25">
      <c r="B500" s="68">
        <v>43390</v>
      </c>
      <c r="C500" s="49" t="s">
        <v>1013</v>
      </c>
      <c r="D500" s="65" t="str">
        <f t="shared" si="164"/>
        <v>GIBSI</v>
      </c>
      <c r="E500" s="65" t="str">
        <f t="shared" si="165"/>
        <v xml:space="preserve">A2 (CAHIER DE </v>
      </c>
      <c r="F500" s="65" t="str">
        <f t="shared" si="166"/>
        <v>A2</v>
      </c>
      <c r="G500" s="31" t="s">
        <v>137</v>
      </c>
      <c r="H500" s="66"/>
      <c r="I500" s="65" t="s">
        <v>1020</v>
      </c>
      <c r="J500" s="26" t="s">
        <v>1042</v>
      </c>
      <c r="K500" s="91" t="s">
        <v>1268</v>
      </c>
      <c r="L500" s="68">
        <f>WORKDAY(Tableau1[[#This Row],[Date de début]],+INDEX(Tableau4[Délai maximum avant étape SGMOE],MATCH(Tableau1[Code Workflow],Tableau4[Code workflow],0)))</f>
        <v>43397</v>
      </c>
      <c r="M500" s="68">
        <f>WORKDAY(Tableau1[[#This Row],[Date prévisionnelle de réception SGMOE]],+INDEX(Tableau4[Délai de validation],MATCH(Tableau1[Code Workflow],Tableau4[Code workflow],0)))</f>
        <v>43404</v>
      </c>
      <c r="N500" s="68">
        <v>43396</v>
      </c>
      <c r="O500" s="67">
        <f t="shared" si="167"/>
        <v>1</v>
      </c>
      <c r="P500" s="34" t="s">
        <v>531</v>
      </c>
    </row>
    <row r="501" spans="2:16" s="36" customFormat="1" hidden="1" outlineLevel="1" x14ac:dyDescent="0.25">
      <c r="B501" s="68">
        <v>43390</v>
      </c>
      <c r="C501" s="49" t="s">
        <v>1014</v>
      </c>
      <c r="D501" s="65" t="str">
        <f t="shared" si="164"/>
        <v>GIBSI</v>
      </c>
      <c r="E501" s="65" t="str">
        <f t="shared" si="165"/>
        <v xml:space="preserve">A2 (CAHIER DE </v>
      </c>
      <c r="F501" s="65" t="str">
        <f t="shared" si="166"/>
        <v>A2</v>
      </c>
      <c r="G501" s="31" t="s">
        <v>137</v>
      </c>
      <c r="H501" s="66"/>
      <c r="I501" s="65" t="s">
        <v>1020</v>
      </c>
      <c r="J501" s="26" t="s">
        <v>1042</v>
      </c>
      <c r="K501" s="91" t="s">
        <v>1268</v>
      </c>
      <c r="L501" s="68">
        <f>WORKDAY(Tableau1[[#This Row],[Date de début]],+INDEX(Tableau4[Délai maximum avant étape SGMOE],MATCH(Tableau1[Code Workflow],Tableau4[Code workflow],0)))</f>
        <v>43397</v>
      </c>
      <c r="M501" s="68">
        <f>WORKDAY(Tableau1[[#This Row],[Date prévisionnelle de réception SGMOE]],+INDEX(Tableau4[Délai de validation],MATCH(Tableau1[Code Workflow],Tableau4[Code workflow],0)))</f>
        <v>43404</v>
      </c>
      <c r="N501" s="68">
        <v>43396</v>
      </c>
      <c r="O501" s="67">
        <f t="shared" si="167"/>
        <v>1</v>
      </c>
      <c r="P501" s="34" t="s">
        <v>531</v>
      </c>
    </row>
    <row r="502" spans="2:16" s="36" customFormat="1" hidden="1" outlineLevel="1" x14ac:dyDescent="0.25">
      <c r="B502" s="68">
        <v>43390</v>
      </c>
      <c r="C502" s="49" t="s">
        <v>1015</v>
      </c>
      <c r="D502" s="65" t="str">
        <f t="shared" si="164"/>
        <v>GIBSI</v>
      </c>
      <c r="E502" s="65" t="str">
        <f t="shared" si="165"/>
        <v xml:space="preserve">A2 (CAHIER DE </v>
      </c>
      <c r="F502" s="65" t="str">
        <f t="shared" si="166"/>
        <v>A2</v>
      </c>
      <c r="G502" s="31" t="s">
        <v>137</v>
      </c>
      <c r="H502" s="66"/>
      <c r="I502" s="65" t="s">
        <v>1020</v>
      </c>
      <c r="J502" s="26" t="s">
        <v>1042</v>
      </c>
      <c r="K502" s="91" t="s">
        <v>1268</v>
      </c>
      <c r="L502" s="68">
        <f>WORKDAY(Tableau1[[#This Row],[Date de début]],+INDEX(Tableau4[Délai maximum avant étape SGMOE],MATCH(Tableau1[Code Workflow],Tableau4[Code workflow],0)))</f>
        <v>43397</v>
      </c>
      <c r="M502" s="68">
        <f>WORKDAY(Tableau1[[#This Row],[Date prévisionnelle de réception SGMOE]],+INDEX(Tableau4[Délai de validation],MATCH(Tableau1[Code Workflow],Tableau4[Code workflow],0)))</f>
        <v>43404</v>
      </c>
      <c r="N502" s="68">
        <v>43396</v>
      </c>
      <c r="O502" s="67">
        <f t="shared" si="167"/>
        <v>1</v>
      </c>
      <c r="P502" s="34" t="s">
        <v>531</v>
      </c>
    </row>
    <row r="503" spans="2:16" s="36" customFormat="1" hidden="1" outlineLevel="1" x14ac:dyDescent="0.25">
      <c r="B503" s="68">
        <v>43390</v>
      </c>
      <c r="C503" s="49" t="s">
        <v>1016</v>
      </c>
      <c r="D503" s="65" t="str">
        <f t="shared" si="164"/>
        <v>GIBSI</v>
      </c>
      <c r="E503" s="65" t="str">
        <f t="shared" si="165"/>
        <v xml:space="preserve">A2 (CAHIER DE </v>
      </c>
      <c r="F503" s="65" t="str">
        <f t="shared" si="166"/>
        <v>A2</v>
      </c>
      <c r="G503" s="31" t="s">
        <v>137</v>
      </c>
      <c r="H503" s="66"/>
      <c r="I503" s="65" t="s">
        <v>1020</v>
      </c>
      <c r="J503" s="26" t="s">
        <v>1042</v>
      </c>
      <c r="K503" s="91" t="s">
        <v>1268</v>
      </c>
      <c r="L503" s="68">
        <f>WORKDAY(Tableau1[[#This Row],[Date de début]],+INDEX(Tableau4[Délai maximum avant étape SGMOE],MATCH(Tableau1[Code Workflow],Tableau4[Code workflow],0)))</f>
        <v>43397</v>
      </c>
      <c r="M503" s="68">
        <f>WORKDAY(Tableau1[[#This Row],[Date prévisionnelle de réception SGMOE]],+INDEX(Tableau4[Délai de validation],MATCH(Tableau1[Code Workflow],Tableau4[Code workflow],0)))</f>
        <v>43404</v>
      </c>
      <c r="N503" s="68">
        <v>43396</v>
      </c>
      <c r="O503" s="67">
        <f t="shared" si="167"/>
        <v>1</v>
      </c>
      <c r="P503" s="34" t="s">
        <v>531</v>
      </c>
    </row>
    <row r="504" spans="2:16" s="36" customFormat="1" hidden="1" outlineLevel="1" x14ac:dyDescent="0.25">
      <c r="B504" s="68">
        <v>43390</v>
      </c>
      <c r="C504" s="49" t="s">
        <v>1017</v>
      </c>
      <c r="D504" s="65" t="str">
        <f t="shared" si="164"/>
        <v>GIBSI</v>
      </c>
      <c r="E504" s="65" t="str">
        <f t="shared" si="165"/>
        <v xml:space="preserve">A2 (CAHIER DE </v>
      </c>
      <c r="F504" s="65" t="str">
        <f t="shared" si="166"/>
        <v>A2</v>
      </c>
      <c r="G504" s="31" t="s">
        <v>137</v>
      </c>
      <c r="H504" s="66"/>
      <c r="I504" s="65" t="s">
        <v>1020</v>
      </c>
      <c r="J504" s="26" t="s">
        <v>1042</v>
      </c>
      <c r="K504" s="91" t="s">
        <v>1268</v>
      </c>
      <c r="L504" s="68">
        <f>WORKDAY(Tableau1[[#This Row],[Date de début]],+INDEX(Tableau4[Délai maximum avant étape SGMOE],MATCH(Tableau1[Code Workflow],Tableau4[Code workflow],0)))</f>
        <v>43397</v>
      </c>
      <c r="M504" s="68">
        <f>WORKDAY(Tableau1[[#This Row],[Date prévisionnelle de réception SGMOE]],+INDEX(Tableau4[Délai de validation],MATCH(Tableau1[Code Workflow],Tableau4[Code workflow],0)))</f>
        <v>43404</v>
      </c>
      <c r="N504" s="68">
        <v>43396</v>
      </c>
      <c r="O504" s="67">
        <f t="shared" si="167"/>
        <v>1</v>
      </c>
      <c r="P504" s="34" t="s">
        <v>531</v>
      </c>
    </row>
    <row r="505" spans="2:16" s="36" customFormat="1" hidden="1" outlineLevel="1" x14ac:dyDescent="0.25">
      <c r="B505" s="68">
        <v>43390</v>
      </c>
      <c r="C505" s="49" t="s">
        <v>1018</v>
      </c>
      <c r="D505" s="65" t="str">
        <f t="shared" si="164"/>
        <v>GIBSI</v>
      </c>
      <c r="E505" s="65" t="str">
        <f t="shared" si="165"/>
        <v xml:space="preserve">A2 (BANCHES - </v>
      </c>
      <c r="F505" s="65" t="str">
        <f t="shared" si="166"/>
        <v>A2</v>
      </c>
      <c r="G505" s="31" t="s">
        <v>61</v>
      </c>
      <c r="H505" s="66"/>
      <c r="I505" s="65" t="s">
        <v>1020</v>
      </c>
      <c r="J505" s="26" t="s">
        <v>1042</v>
      </c>
      <c r="K505" s="91" t="s">
        <v>1268</v>
      </c>
      <c r="L505" s="68">
        <f>WORKDAY(Tableau1[[#This Row],[Date de début]],+INDEX(Tableau4[Délai maximum avant étape SGMOE],MATCH(Tableau1[Code Workflow],Tableau4[Code workflow],0)))</f>
        <v>43397</v>
      </c>
      <c r="M505" s="68">
        <f>WORKDAY(Tableau1[[#This Row],[Date prévisionnelle de réception SGMOE]],+INDEX(Tableau4[Délai de validation],MATCH(Tableau1[Code Workflow],Tableau4[Code workflow],0)))</f>
        <v>43404</v>
      </c>
      <c r="N505" s="68">
        <v>43396</v>
      </c>
      <c r="O505" s="67">
        <f t="shared" si="167"/>
        <v>1</v>
      </c>
      <c r="P505" s="34" t="s">
        <v>531</v>
      </c>
    </row>
    <row r="506" spans="2:16" s="36" customFormat="1" hidden="1" outlineLevel="1" x14ac:dyDescent="0.25">
      <c r="B506" s="68">
        <v>43390</v>
      </c>
      <c r="C506" s="49" t="s">
        <v>1019</v>
      </c>
      <c r="D506" s="65" t="str">
        <f t="shared" si="164"/>
        <v>GIBSI</v>
      </c>
      <c r="E506" s="65" t="str">
        <f t="shared" si="165"/>
        <v xml:space="preserve">A2 (CAHIER DE </v>
      </c>
      <c r="F506" s="65" t="str">
        <f t="shared" si="166"/>
        <v>A2</v>
      </c>
      <c r="G506" s="31" t="s">
        <v>137</v>
      </c>
      <c r="H506" s="66"/>
      <c r="I506" s="65" t="s">
        <v>1020</v>
      </c>
      <c r="J506" s="26" t="s">
        <v>1042</v>
      </c>
      <c r="K506" s="91" t="s">
        <v>1268</v>
      </c>
      <c r="L506" s="68">
        <f>WORKDAY(Tableau1[[#This Row],[Date de début]],+INDEX(Tableau4[Délai maximum avant étape SGMOE],MATCH(Tableau1[Code Workflow],Tableau4[Code workflow],0)))</f>
        <v>43397</v>
      </c>
      <c r="M506" s="68">
        <f>WORKDAY(Tableau1[[#This Row],[Date prévisionnelle de réception SGMOE]],+INDEX(Tableau4[Délai de validation],MATCH(Tableau1[Code Workflow],Tableau4[Code workflow],0)))</f>
        <v>43404</v>
      </c>
      <c r="N506" s="68">
        <v>43396</v>
      </c>
      <c r="O506" s="67">
        <f t="shared" si="167"/>
        <v>1</v>
      </c>
      <c r="P506" s="34" t="s">
        <v>531</v>
      </c>
    </row>
    <row r="507" spans="2:16" s="36" customFormat="1" hidden="1" outlineLevel="1" x14ac:dyDescent="0.25">
      <c r="B507" s="68">
        <v>43390</v>
      </c>
      <c r="C507" s="49" t="s">
        <v>1021</v>
      </c>
      <c r="D507" s="65" t="str">
        <f t="shared" si="164"/>
        <v>GITEC</v>
      </c>
      <c r="E507" s="65" t="str">
        <f t="shared" si="165"/>
        <v xml:space="preserve">B0 (ECHANGEUR </v>
      </c>
      <c r="F507" s="65" t="str">
        <f t="shared" si="166"/>
        <v>B0</v>
      </c>
      <c r="G507" s="31" t="s">
        <v>26</v>
      </c>
      <c r="H507" s="66"/>
      <c r="I507" s="65" t="s">
        <v>1022</v>
      </c>
      <c r="J507" s="65" t="s">
        <v>435</v>
      </c>
      <c r="K507" s="91" t="s">
        <v>1266</v>
      </c>
      <c r="L507" s="68">
        <f>WORKDAY(Tableau1[[#This Row],[Date de début]],+INDEX(Tableau4[Délai maximum avant étape SGMOE],MATCH(Tableau1[Code Workflow],Tableau4[Code workflow],0)))</f>
        <v>43391</v>
      </c>
      <c r="M507" s="68">
        <f>WORKDAY(Tableau1[[#This Row],[Date prévisionnelle de réception SGMOE]],+INDEX(Tableau4[Délai de validation],MATCH(Tableau1[Code Workflow],Tableau4[Code workflow],0)))</f>
        <v>43403</v>
      </c>
      <c r="N507" s="68">
        <v>43390</v>
      </c>
      <c r="O507" s="67">
        <f t="shared" si="167"/>
        <v>1</v>
      </c>
      <c r="P507" s="34" t="s">
        <v>294</v>
      </c>
    </row>
    <row r="508" spans="2:16" s="36" customFormat="1" hidden="1" outlineLevel="1" collapsed="1" x14ac:dyDescent="0.25">
      <c r="B508" s="68">
        <v>43390</v>
      </c>
      <c r="C508" s="49" t="s">
        <v>1023</v>
      </c>
      <c r="D508" s="65" t="str">
        <f t="shared" ref="D508:D516" si="168">LEFT(C508,5)</f>
        <v>GIENV</v>
      </c>
      <c r="E508" s="65" t="str">
        <f t="shared" ref="E508:E516" si="169">MID(C508,13,14)</f>
        <v>B0 (DIMENSIONN</v>
      </c>
      <c r="F508" s="65" t="str">
        <f t="shared" ref="F508:F516" si="170">LEFT(E508,2)</f>
        <v>B0</v>
      </c>
      <c r="G508" s="31" t="s">
        <v>10</v>
      </c>
      <c r="H508" s="66"/>
      <c r="I508" s="65" t="s">
        <v>1024</v>
      </c>
      <c r="J508" s="65" t="s">
        <v>478</v>
      </c>
      <c r="K508" s="91" t="s">
        <v>1266</v>
      </c>
      <c r="L508" s="68">
        <f>WORKDAY(Tableau1[[#This Row],[Date de début]],+INDEX(Tableau4[Délai maximum avant étape SGMOE],MATCH(Tableau1[Code Workflow],Tableau4[Code workflow],0)))</f>
        <v>43397</v>
      </c>
      <c r="M508" s="68">
        <f>WORKDAY(Tableau1[[#This Row],[Date prévisionnelle de réception SGMOE]],+INDEX(Tableau4[Délai de validation],MATCH(Tableau1[Code Workflow],Tableau4[Code workflow],0)))</f>
        <v>43404</v>
      </c>
      <c r="N508" s="68">
        <v>43397</v>
      </c>
      <c r="O508" s="67">
        <f t="shared" ref="O508:O516" si="171">IF(P508="",0,IF(P508="ok",1,0))</f>
        <v>1</v>
      </c>
      <c r="P508" s="34" t="s">
        <v>294</v>
      </c>
    </row>
    <row r="509" spans="2:16" s="36" customFormat="1" hidden="1" outlineLevel="1" x14ac:dyDescent="0.25">
      <c r="B509" s="68">
        <v>43390</v>
      </c>
      <c r="C509" s="49" t="s">
        <v>1025</v>
      </c>
      <c r="D509" s="65" t="str">
        <f t="shared" si="168"/>
        <v>GIGCL</v>
      </c>
      <c r="E509" s="65" t="str">
        <f t="shared" si="169"/>
        <v>A0 (PES - REAL</v>
      </c>
      <c r="F509" s="65" t="str">
        <f t="shared" si="170"/>
        <v>A0</v>
      </c>
      <c r="G509" s="31" t="s">
        <v>46</v>
      </c>
      <c r="H509" s="66"/>
      <c r="I509" s="65" t="s">
        <v>1026</v>
      </c>
      <c r="J509" s="65" t="s">
        <v>464</v>
      </c>
      <c r="K509" s="93" t="s">
        <v>1269</v>
      </c>
      <c r="L509" s="68">
        <f>WORKDAY(Tableau1[[#This Row],[Date de début]],+INDEX(Tableau4[Délai maximum avant étape SGMOE],MATCH(Tableau1[Code Workflow],Tableau4[Code workflow],0)))</f>
        <v>43397</v>
      </c>
      <c r="M509" s="68">
        <f>WORKDAY(Tableau1[[#This Row],[Date prévisionnelle de réception SGMOE]],+INDEX(Tableau4[Délai de validation],MATCH(Tableau1[Code Workflow],Tableau4[Code workflow],0)))</f>
        <v>43402</v>
      </c>
      <c r="N509" s="68">
        <v>43397</v>
      </c>
      <c r="O509" s="67">
        <f t="shared" si="171"/>
        <v>1</v>
      </c>
      <c r="P509" s="34" t="s">
        <v>294</v>
      </c>
    </row>
    <row r="510" spans="2:16" s="36" customFormat="1" hidden="1" outlineLevel="1" x14ac:dyDescent="0.25">
      <c r="B510" s="68">
        <v>43390</v>
      </c>
      <c r="C510" s="49" t="s">
        <v>1027</v>
      </c>
      <c r="D510" s="65" t="str">
        <f t="shared" si="168"/>
        <v>GISET</v>
      </c>
      <c r="E510" s="65" t="str">
        <f t="shared" si="169"/>
        <v xml:space="preserve">A0 (RDT 00958 </v>
      </c>
      <c r="F510" s="65" t="str">
        <f t="shared" si="170"/>
        <v>A0</v>
      </c>
      <c r="G510" s="31" t="s">
        <v>35</v>
      </c>
      <c r="H510" s="66"/>
      <c r="I510" s="65" t="s">
        <v>1031</v>
      </c>
      <c r="J510" s="65" t="s">
        <v>435</v>
      </c>
      <c r="K510" s="91" t="s">
        <v>1266</v>
      </c>
      <c r="L510" s="68">
        <f>WORKDAY(Tableau1[[#This Row],[Date de début]],+INDEX(Tableau4[Délai maximum avant étape SGMOE],MATCH(Tableau1[Code Workflow],Tableau4[Code workflow],0)))</f>
        <v>43391</v>
      </c>
      <c r="M510" s="68">
        <f>WORKDAY(Tableau1[[#This Row],[Date prévisionnelle de réception SGMOE]],+INDEX(Tableau4[Délai de validation],MATCH(Tableau1[Code Workflow],Tableau4[Code workflow],0)))</f>
        <v>43403</v>
      </c>
      <c r="N510" s="68">
        <v>43391</v>
      </c>
      <c r="O510" s="67">
        <f t="shared" si="171"/>
        <v>1</v>
      </c>
      <c r="P510" s="34" t="s">
        <v>294</v>
      </c>
    </row>
    <row r="511" spans="2:16" s="36" customFormat="1" hidden="1" outlineLevel="1" x14ac:dyDescent="0.25">
      <c r="B511" s="68">
        <v>43390</v>
      </c>
      <c r="C511" s="49" t="s">
        <v>1028</v>
      </c>
      <c r="D511" s="65" t="str">
        <f t="shared" si="168"/>
        <v>GISET</v>
      </c>
      <c r="E511" s="65" t="str">
        <f t="shared" si="169"/>
        <v xml:space="preserve">A0 (RDT 00958 </v>
      </c>
      <c r="F511" s="65" t="str">
        <f t="shared" si="170"/>
        <v>A0</v>
      </c>
      <c r="G511" s="31" t="s">
        <v>42</v>
      </c>
      <c r="H511" s="66"/>
      <c r="I511" s="65" t="s">
        <v>1031</v>
      </c>
      <c r="J511" s="65" t="s">
        <v>435</v>
      </c>
      <c r="K511" s="91" t="s">
        <v>1266</v>
      </c>
      <c r="L511" s="68">
        <f>WORKDAY(Tableau1[[#This Row],[Date de début]],+INDEX(Tableau4[Délai maximum avant étape SGMOE],MATCH(Tableau1[Code Workflow],Tableau4[Code workflow],0)))</f>
        <v>43391</v>
      </c>
      <c r="M511" s="68">
        <f>WORKDAY(Tableau1[[#This Row],[Date prévisionnelle de réception SGMOE]],+INDEX(Tableau4[Délai de validation],MATCH(Tableau1[Code Workflow],Tableau4[Code workflow],0)))</f>
        <v>43403</v>
      </c>
      <c r="N511" s="68">
        <v>43391</v>
      </c>
      <c r="O511" s="67">
        <f t="shared" si="171"/>
        <v>1</v>
      </c>
      <c r="P511" s="34" t="s">
        <v>294</v>
      </c>
    </row>
    <row r="512" spans="2:16" s="36" customFormat="1" hidden="1" outlineLevel="1" x14ac:dyDescent="0.25">
      <c r="B512" s="68">
        <v>43390</v>
      </c>
      <c r="C512" s="49" t="s">
        <v>1029</v>
      </c>
      <c r="D512" s="65" t="str">
        <f t="shared" si="168"/>
        <v>GISET</v>
      </c>
      <c r="E512" s="65" t="str">
        <f t="shared" si="169"/>
        <v xml:space="preserve">A0 (RDT 00958 </v>
      </c>
      <c r="F512" s="65" t="str">
        <f t="shared" si="170"/>
        <v>A0</v>
      </c>
      <c r="G512" s="31" t="s">
        <v>37</v>
      </c>
      <c r="H512" s="66"/>
      <c r="I512" s="65" t="s">
        <v>1031</v>
      </c>
      <c r="J512" s="65" t="s">
        <v>435</v>
      </c>
      <c r="K512" s="91" t="s">
        <v>1266</v>
      </c>
      <c r="L512" s="68">
        <f>WORKDAY(Tableau1[[#This Row],[Date de début]],+INDEX(Tableau4[Délai maximum avant étape SGMOE],MATCH(Tableau1[Code Workflow],Tableau4[Code workflow],0)))</f>
        <v>43391</v>
      </c>
      <c r="M512" s="68">
        <f>WORKDAY(Tableau1[[#This Row],[Date prévisionnelle de réception SGMOE]],+INDEX(Tableau4[Délai de validation],MATCH(Tableau1[Code Workflow],Tableau4[Code workflow],0)))</f>
        <v>43403</v>
      </c>
      <c r="N512" s="68">
        <v>43391</v>
      </c>
      <c r="O512" s="67">
        <f t="shared" si="171"/>
        <v>1</v>
      </c>
      <c r="P512" s="34" t="s">
        <v>294</v>
      </c>
    </row>
    <row r="513" spans="2:16" s="36" customFormat="1" hidden="1" outlineLevel="1" x14ac:dyDescent="0.25">
      <c r="B513" s="68">
        <v>43390</v>
      </c>
      <c r="C513" s="49" t="s">
        <v>1030</v>
      </c>
      <c r="D513" s="65" t="str">
        <f t="shared" si="168"/>
        <v>GISET</v>
      </c>
      <c r="E513" s="65" t="str">
        <f t="shared" si="169"/>
        <v xml:space="preserve">A0 (RDT 00958 </v>
      </c>
      <c r="F513" s="65" t="str">
        <f t="shared" si="170"/>
        <v>A0</v>
      </c>
      <c r="G513" s="31" t="s">
        <v>39</v>
      </c>
      <c r="H513" s="66"/>
      <c r="I513" s="65" t="s">
        <v>1031</v>
      </c>
      <c r="J513" s="65" t="s">
        <v>435</v>
      </c>
      <c r="K513" s="91" t="s">
        <v>1266</v>
      </c>
      <c r="L513" s="68">
        <f>WORKDAY(Tableau1[[#This Row],[Date de début]],+INDEX(Tableau4[Délai maximum avant étape SGMOE],MATCH(Tableau1[Code Workflow],Tableau4[Code workflow],0)))</f>
        <v>43391</v>
      </c>
      <c r="M513" s="68">
        <f>WORKDAY(Tableau1[[#This Row],[Date prévisionnelle de réception SGMOE]],+INDEX(Tableau4[Délai de validation],MATCH(Tableau1[Code Workflow],Tableau4[Code workflow],0)))</f>
        <v>43403</v>
      </c>
      <c r="N513" s="68">
        <v>43391</v>
      </c>
      <c r="O513" s="67">
        <f t="shared" si="171"/>
        <v>1</v>
      </c>
      <c r="P513" s="34" t="s">
        <v>294</v>
      </c>
    </row>
    <row r="514" spans="2:16" s="36" customFormat="1" hidden="1" outlineLevel="1" x14ac:dyDescent="0.25">
      <c r="B514" s="68">
        <v>43390</v>
      </c>
      <c r="C514" s="49" t="s">
        <v>1032</v>
      </c>
      <c r="D514" s="65" t="str">
        <f t="shared" si="168"/>
        <v>GISET</v>
      </c>
      <c r="E514" s="65" t="str">
        <f t="shared" si="169"/>
        <v>A0 (VUE EN PLA</v>
      </c>
      <c r="F514" s="65" t="str">
        <f t="shared" si="170"/>
        <v>A0</v>
      </c>
      <c r="G514" s="31" t="s">
        <v>35</v>
      </c>
      <c r="H514" s="66"/>
      <c r="I514" s="65" t="s">
        <v>1036</v>
      </c>
      <c r="J514" s="65" t="s">
        <v>435</v>
      </c>
      <c r="K514" s="91" t="s">
        <v>1266</v>
      </c>
      <c r="L514" s="68">
        <f>WORKDAY(Tableau1[[#This Row],[Date de début]],+INDEX(Tableau4[Délai maximum avant étape SGMOE],MATCH(Tableau1[Code Workflow],Tableau4[Code workflow],0)))</f>
        <v>43391</v>
      </c>
      <c r="M514" s="68">
        <f>WORKDAY(Tableau1[[#This Row],[Date prévisionnelle de réception SGMOE]],+INDEX(Tableau4[Délai de validation],MATCH(Tableau1[Code Workflow],Tableau4[Code workflow],0)))</f>
        <v>43403</v>
      </c>
      <c r="N514" s="68">
        <v>43391</v>
      </c>
      <c r="O514" s="67">
        <f t="shared" si="171"/>
        <v>1</v>
      </c>
      <c r="P514" s="34" t="s">
        <v>294</v>
      </c>
    </row>
    <row r="515" spans="2:16" s="36" customFormat="1" hidden="1" outlineLevel="1" x14ac:dyDescent="0.25">
      <c r="B515" s="68">
        <v>43390</v>
      </c>
      <c r="C515" s="49" t="s">
        <v>1033</v>
      </c>
      <c r="D515" s="65" t="str">
        <f t="shared" si="168"/>
        <v>GISET</v>
      </c>
      <c r="E515" s="65" t="str">
        <f t="shared" si="169"/>
        <v xml:space="preserve">A0 (PROFIL EN </v>
      </c>
      <c r="F515" s="65" t="str">
        <f t="shared" si="170"/>
        <v>A0</v>
      </c>
      <c r="G515" s="31" t="s">
        <v>42</v>
      </c>
      <c r="H515" s="66"/>
      <c r="I515" s="65" t="s">
        <v>1036</v>
      </c>
      <c r="J515" s="65" t="s">
        <v>435</v>
      </c>
      <c r="K515" s="91" t="s">
        <v>1266</v>
      </c>
      <c r="L515" s="68">
        <f>WORKDAY(Tableau1[[#This Row],[Date de début]],+INDEX(Tableau4[Délai maximum avant étape SGMOE],MATCH(Tableau1[Code Workflow],Tableau4[Code workflow],0)))</f>
        <v>43391</v>
      </c>
      <c r="M515" s="68">
        <f>WORKDAY(Tableau1[[#This Row],[Date prévisionnelle de réception SGMOE]],+INDEX(Tableau4[Délai de validation],MATCH(Tableau1[Code Workflow],Tableau4[Code workflow],0)))</f>
        <v>43403</v>
      </c>
      <c r="N515" s="68">
        <v>43391</v>
      </c>
      <c r="O515" s="67">
        <f t="shared" si="171"/>
        <v>1</v>
      </c>
      <c r="P515" s="34" t="s">
        <v>294</v>
      </c>
    </row>
    <row r="516" spans="2:16" s="36" customFormat="1" hidden="1" outlineLevel="1" x14ac:dyDescent="0.25">
      <c r="B516" s="68">
        <v>43390</v>
      </c>
      <c r="C516" s="49" t="s">
        <v>1034</v>
      </c>
      <c r="D516" s="65" t="str">
        <f t="shared" si="168"/>
        <v>GISET</v>
      </c>
      <c r="E516" s="65" t="str">
        <f t="shared" si="169"/>
        <v>A0 (PROFILS EN</v>
      </c>
      <c r="F516" s="65" t="str">
        <f t="shared" si="170"/>
        <v>A0</v>
      </c>
      <c r="G516" s="31" t="s">
        <v>37</v>
      </c>
      <c r="H516" s="66"/>
      <c r="I516" s="65" t="s">
        <v>1036</v>
      </c>
      <c r="J516" s="65" t="s">
        <v>435</v>
      </c>
      <c r="K516" s="91" t="s">
        <v>1266</v>
      </c>
      <c r="L516" s="68">
        <f>WORKDAY(Tableau1[[#This Row],[Date de début]],+INDEX(Tableau4[Délai maximum avant étape SGMOE],MATCH(Tableau1[Code Workflow],Tableau4[Code workflow],0)))</f>
        <v>43391</v>
      </c>
      <c r="M516" s="68">
        <f>WORKDAY(Tableau1[[#This Row],[Date prévisionnelle de réception SGMOE]],+INDEX(Tableau4[Délai de validation],MATCH(Tableau1[Code Workflow],Tableau4[Code workflow],0)))</f>
        <v>43403</v>
      </c>
      <c r="N516" s="68">
        <v>43391</v>
      </c>
      <c r="O516" s="67">
        <f t="shared" si="171"/>
        <v>1</v>
      </c>
      <c r="P516" s="34" t="s">
        <v>294</v>
      </c>
    </row>
    <row r="517" spans="2:16" s="36" customFormat="1" hidden="1" outlineLevel="1" x14ac:dyDescent="0.25">
      <c r="B517" s="68">
        <v>43390</v>
      </c>
      <c r="C517" s="49" t="s">
        <v>1035</v>
      </c>
      <c r="D517" s="26" t="str">
        <f t="shared" ref="D517:D518" si="172">LEFT(C517,5)</f>
        <v>GISET</v>
      </c>
      <c r="E517" s="26" t="str">
        <f t="shared" ref="E517:E518" si="173">MID(C517,13,14)</f>
        <v>A0 (LISTAGES G</v>
      </c>
      <c r="F517" s="26" t="str">
        <f t="shared" ref="F517:F518" si="174">LEFT(E517,2)</f>
        <v>A0</v>
      </c>
      <c r="G517" s="31" t="s">
        <v>39</v>
      </c>
      <c r="H517" s="33"/>
      <c r="I517" s="65" t="s">
        <v>1036</v>
      </c>
      <c r="J517" s="65" t="s">
        <v>435</v>
      </c>
      <c r="K517" s="91" t="s">
        <v>1266</v>
      </c>
      <c r="L517" s="28">
        <f>WORKDAY(Tableau1[[#This Row],[Date de début]],+INDEX(Tableau4[Délai maximum avant étape SGMOE],MATCH(Tableau1[Code Workflow],Tableau4[Code workflow],0)))</f>
        <v>43391</v>
      </c>
      <c r="M517" s="28">
        <f>WORKDAY(Tableau1[[#This Row],[Date prévisionnelle de réception SGMOE]],+INDEX(Tableau4[Délai de validation],MATCH(Tableau1[Code Workflow],Tableau4[Code workflow],0)))</f>
        <v>43403</v>
      </c>
      <c r="N517" s="68">
        <v>43391</v>
      </c>
      <c r="O517" s="29">
        <f t="shared" ref="O517:O518" si="175">IF(P517="",0,IF(P517="ok",1,0))</f>
        <v>1</v>
      </c>
      <c r="P517" s="34" t="s">
        <v>294</v>
      </c>
    </row>
    <row r="518" spans="2:16" s="36" customFormat="1" hidden="1" outlineLevel="1" x14ac:dyDescent="0.25">
      <c r="B518" s="68">
        <v>43390</v>
      </c>
      <c r="C518" s="49" t="s">
        <v>1037</v>
      </c>
      <c r="D518" s="26" t="str">
        <f t="shared" si="172"/>
        <v>GISET</v>
      </c>
      <c r="E518" s="26" t="str">
        <f t="shared" si="173"/>
        <v xml:space="preserve">A0 (RDT 01768 </v>
      </c>
      <c r="F518" s="26" t="str">
        <f t="shared" si="174"/>
        <v>A0</v>
      </c>
      <c r="G518" s="31" t="s">
        <v>35</v>
      </c>
      <c r="H518" s="33"/>
      <c r="I518" s="65" t="s">
        <v>1041</v>
      </c>
      <c r="J518" s="26" t="s">
        <v>440</v>
      </c>
      <c r="K518" s="91" t="s">
        <v>1273</v>
      </c>
      <c r="L518" s="28">
        <f>WORKDAY(Tableau1[[#This Row],[Date de début]],+INDEX(Tableau4[Délai maximum avant étape SGMOE],MATCH(Tableau1[Code Workflow],Tableau4[Code workflow],0)))</f>
        <v>43391</v>
      </c>
      <c r="M518" s="28">
        <f>WORKDAY(Tableau1[[#This Row],[Date prévisionnelle de réception SGMOE]],+INDEX(Tableau4[Délai de validation],MATCH(Tableau1[Code Workflow],Tableau4[Code workflow],0)))</f>
        <v>43403</v>
      </c>
      <c r="N518" s="28">
        <v>43391</v>
      </c>
      <c r="O518" s="29">
        <f t="shared" si="175"/>
        <v>1</v>
      </c>
      <c r="P518" s="34" t="s">
        <v>294</v>
      </c>
    </row>
    <row r="519" spans="2:16" s="36" customFormat="1" hidden="1" outlineLevel="1" x14ac:dyDescent="0.25">
      <c r="B519" s="68">
        <v>43390</v>
      </c>
      <c r="C519" s="49" t="s">
        <v>1038</v>
      </c>
      <c r="D519" s="26" t="str">
        <f t="shared" ref="D519:D521" si="176">LEFT(C519,5)</f>
        <v>GISET</v>
      </c>
      <c r="E519" s="26" t="str">
        <f t="shared" ref="E519:E521" si="177">MID(C519,13,14)</f>
        <v xml:space="preserve">A0 (RDT 01768 </v>
      </c>
      <c r="F519" s="26" t="str">
        <f t="shared" ref="F519:F521" si="178">LEFT(E519,2)</f>
        <v>A0</v>
      </c>
      <c r="G519" s="31" t="s">
        <v>42</v>
      </c>
      <c r="H519" s="33"/>
      <c r="I519" s="65" t="s">
        <v>1041</v>
      </c>
      <c r="J519" s="26" t="s">
        <v>440</v>
      </c>
      <c r="K519" s="91" t="s">
        <v>1273</v>
      </c>
      <c r="L519" s="28">
        <f>WORKDAY(Tableau1[[#This Row],[Date de début]],+INDEX(Tableau4[Délai maximum avant étape SGMOE],MATCH(Tableau1[Code Workflow],Tableau4[Code workflow],0)))</f>
        <v>43391</v>
      </c>
      <c r="M519" s="28">
        <f>WORKDAY(Tableau1[[#This Row],[Date prévisionnelle de réception SGMOE]],+INDEX(Tableau4[Délai de validation],MATCH(Tableau1[Code Workflow],Tableau4[Code workflow],0)))</f>
        <v>43403</v>
      </c>
      <c r="N519" s="28">
        <v>43391</v>
      </c>
      <c r="O519" s="29">
        <f t="shared" ref="O519:O521" si="179">IF(P519="",0,IF(P519="ok",1,0))</f>
        <v>1</v>
      </c>
      <c r="P519" s="34" t="s">
        <v>294</v>
      </c>
    </row>
    <row r="520" spans="2:16" s="36" customFormat="1" hidden="1" outlineLevel="1" x14ac:dyDescent="0.25">
      <c r="B520" s="68">
        <v>43390</v>
      </c>
      <c r="C520" s="49" t="s">
        <v>1039</v>
      </c>
      <c r="D520" s="26" t="str">
        <f t="shared" si="176"/>
        <v>GISET</v>
      </c>
      <c r="E520" s="26" t="str">
        <f t="shared" si="177"/>
        <v xml:space="preserve">A0 (RDT 01768 </v>
      </c>
      <c r="F520" s="26" t="str">
        <f t="shared" si="178"/>
        <v>A0</v>
      </c>
      <c r="G520" s="31" t="s">
        <v>37</v>
      </c>
      <c r="H520" s="33"/>
      <c r="I520" s="65" t="s">
        <v>1041</v>
      </c>
      <c r="J520" s="26" t="s">
        <v>440</v>
      </c>
      <c r="K520" s="91" t="s">
        <v>1273</v>
      </c>
      <c r="L520" s="28">
        <f>WORKDAY(Tableau1[[#This Row],[Date de début]],+INDEX(Tableau4[Délai maximum avant étape SGMOE],MATCH(Tableau1[Code Workflow],Tableau4[Code workflow],0)))</f>
        <v>43391</v>
      </c>
      <c r="M520" s="28">
        <f>WORKDAY(Tableau1[[#This Row],[Date prévisionnelle de réception SGMOE]],+INDEX(Tableau4[Délai de validation],MATCH(Tableau1[Code Workflow],Tableau4[Code workflow],0)))</f>
        <v>43403</v>
      </c>
      <c r="N520" s="28">
        <v>43391</v>
      </c>
      <c r="O520" s="29">
        <f t="shared" si="179"/>
        <v>1</v>
      </c>
      <c r="P520" s="34" t="s">
        <v>294</v>
      </c>
    </row>
    <row r="521" spans="2:16" s="36" customFormat="1" hidden="1" outlineLevel="1" x14ac:dyDescent="0.25">
      <c r="B521" s="68">
        <v>43390</v>
      </c>
      <c r="C521" s="49" t="s">
        <v>1040</v>
      </c>
      <c r="D521" s="26" t="str">
        <f t="shared" si="176"/>
        <v>GISET</v>
      </c>
      <c r="E521" s="26" t="str">
        <f t="shared" si="177"/>
        <v xml:space="preserve">A0 (RDT 01768 </v>
      </c>
      <c r="F521" s="26" t="str">
        <f t="shared" si="178"/>
        <v>A0</v>
      </c>
      <c r="G521" s="31" t="s">
        <v>39</v>
      </c>
      <c r="H521" s="33"/>
      <c r="I521" s="65" t="s">
        <v>1041</v>
      </c>
      <c r="J521" s="26" t="s">
        <v>440</v>
      </c>
      <c r="K521" s="91" t="s">
        <v>1273</v>
      </c>
      <c r="L521" s="28">
        <f>WORKDAY(Tableau1[[#This Row],[Date de début]],+INDEX(Tableau4[Délai maximum avant étape SGMOE],MATCH(Tableau1[Code Workflow],Tableau4[Code workflow],0)))</f>
        <v>43391</v>
      </c>
      <c r="M521" s="28">
        <f>WORKDAY(Tableau1[[#This Row],[Date prévisionnelle de réception SGMOE]],+INDEX(Tableau4[Délai de validation],MATCH(Tableau1[Code Workflow],Tableau4[Code workflow],0)))</f>
        <v>43403</v>
      </c>
      <c r="N521" s="28">
        <v>43391</v>
      </c>
      <c r="O521" s="29">
        <f t="shared" si="179"/>
        <v>1</v>
      </c>
      <c r="P521" s="34" t="s">
        <v>294</v>
      </c>
    </row>
    <row r="522" spans="2:16" s="36" customFormat="1" hidden="1" outlineLevel="1" x14ac:dyDescent="0.25">
      <c r="B522" s="68">
        <v>43390</v>
      </c>
      <c r="C522" s="49" t="s">
        <v>1045</v>
      </c>
      <c r="D522" s="69" t="str">
        <f>LEFT(C522,5)</f>
        <v>GISET</v>
      </c>
      <c r="E522" s="69" t="str">
        <f>MID(C522,13,14)</f>
        <v xml:space="preserve">B0 (OTA 01181 </v>
      </c>
      <c r="F522" s="69" t="str">
        <f>LEFT(E522,2)</f>
        <v>B0</v>
      </c>
      <c r="G522" s="31" t="s">
        <v>26</v>
      </c>
      <c r="H522" s="70"/>
      <c r="I522" s="69" t="s">
        <v>1046</v>
      </c>
      <c r="J522" s="69" t="s">
        <v>440</v>
      </c>
      <c r="K522" s="91" t="s">
        <v>1273</v>
      </c>
      <c r="L522" s="72">
        <f>WORKDAY(Tableau1[[#This Row],[Date de début]],+INDEX(Tableau4[Délai maximum avant étape SGMOE],MATCH(Tableau1[Code Workflow],Tableau4[Code workflow],0)))</f>
        <v>43391</v>
      </c>
      <c r="M522" s="72">
        <f>WORKDAY(Tableau1[[#This Row],[Date prévisionnelle de réception SGMOE]],+INDEX(Tableau4[Délai de validation],MATCH(Tableau1[Code Workflow],Tableau4[Code workflow],0)))</f>
        <v>43403</v>
      </c>
      <c r="N522" s="72">
        <v>43390</v>
      </c>
      <c r="O522" s="71">
        <f>IF(P522="",0,IF(P522="ok",1,0))</f>
        <v>1</v>
      </c>
      <c r="P522" s="34" t="s">
        <v>294</v>
      </c>
    </row>
    <row r="523" spans="2:16" s="36" customFormat="1" hidden="1" outlineLevel="1" collapsed="1" x14ac:dyDescent="0.25">
      <c r="B523" s="68">
        <v>43390</v>
      </c>
      <c r="C523" s="49" t="s">
        <v>1047</v>
      </c>
      <c r="D523" s="69" t="str">
        <f t="shared" ref="D523:D536" si="180">LEFT(C523,5)</f>
        <v>GISET</v>
      </c>
      <c r="E523" s="69" t="str">
        <f t="shared" ref="E523:E536" si="181">MID(C523,13,14)</f>
        <v>A0 (VUE EN PLA</v>
      </c>
      <c r="F523" s="69" t="str">
        <f t="shared" ref="F523:F536" si="182">LEFT(E523,2)</f>
        <v>A0</v>
      </c>
      <c r="G523" s="31" t="s">
        <v>35</v>
      </c>
      <c r="H523" s="70"/>
      <c r="I523" s="69" t="s">
        <v>1051</v>
      </c>
      <c r="J523" s="69" t="s">
        <v>435</v>
      </c>
      <c r="K523" s="91" t="s">
        <v>1266</v>
      </c>
      <c r="L523" s="72">
        <f>WORKDAY(Tableau1[[#This Row],[Date de début]],+INDEX(Tableau4[Délai maximum avant étape SGMOE],MATCH(Tableau1[Code Workflow],Tableau4[Code workflow],0)))</f>
        <v>43391</v>
      </c>
      <c r="M523" s="72">
        <f>WORKDAY(Tableau1[[#This Row],[Date prévisionnelle de réception SGMOE]],+INDEX(Tableau4[Délai de validation],MATCH(Tableau1[Code Workflow],Tableau4[Code workflow],0)))</f>
        <v>43403</v>
      </c>
      <c r="N523" s="72">
        <v>43391</v>
      </c>
      <c r="O523" s="71">
        <f t="shared" ref="O523:O536" si="183">IF(P523="",0,IF(P523="ok",1,0))</f>
        <v>1</v>
      </c>
      <c r="P523" s="34" t="s">
        <v>294</v>
      </c>
    </row>
    <row r="524" spans="2:16" s="36" customFormat="1" hidden="1" outlineLevel="1" x14ac:dyDescent="0.25">
      <c r="B524" s="68">
        <v>43390</v>
      </c>
      <c r="C524" s="49" t="s">
        <v>1048</v>
      </c>
      <c r="D524" s="69" t="str">
        <f t="shared" si="180"/>
        <v>GISET</v>
      </c>
      <c r="E524" s="69" t="str">
        <f t="shared" si="181"/>
        <v xml:space="preserve">A0 (PROFIL EN </v>
      </c>
      <c r="F524" s="69" t="str">
        <f t="shared" si="182"/>
        <v>A0</v>
      </c>
      <c r="G524" s="31" t="s">
        <v>42</v>
      </c>
      <c r="H524" s="70"/>
      <c r="I524" s="69" t="s">
        <v>1051</v>
      </c>
      <c r="J524" s="69" t="s">
        <v>435</v>
      </c>
      <c r="K524" s="91" t="s">
        <v>1266</v>
      </c>
      <c r="L524" s="72">
        <f>WORKDAY(Tableau1[[#This Row],[Date de début]],+INDEX(Tableau4[Délai maximum avant étape SGMOE],MATCH(Tableau1[Code Workflow],Tableau4[Code workflow],0)))</f>
        <v>43391</v>
      </c>
      <c r="M524" s="72">
        <f>WORKDAY(Tableau1[[#This Row],[Date prévisionnelle de réception SGMOE]],+INDEX(Tableau4[Délai de validation],MATCH(Tableau1[Code Workflow],Tableau4[Code workflow],0)))</f>
        <v>43403</v>
      </c>
      <c r="N524" s="72">
        <v>43391</v>
      </c>
      <c r="O524" s="71">
        <f t="shared" si="183"/>
        <v>1</v>
      </c>
      <c r="P524" s="34" t="s">
        <v>294</v>
      </c>
    </row>
    <row r="525" spans="2:16" s="36" customFormat="1" hidden="1" outlineLevel="1" x14ac:dyDescent="0.25">
      <c r="B525" s="68">
        <v>43390</v>
      </c>
      <c r="C525" s="49" t="s">
        <v>1049</v>
      </c>
      <c r="D525" s="69" t="str">
        <f t="shared" si="180"/>
        <v>GISET</v>
      </c>
      <c r="E525" s="69" t="str">
        <f t="shared" si="181"/>
        <v>A0 (PROFILS EN</v>
      </c>
      <c r="F525" s="69" t="str">
        <f t="shared" si="182"/>
        <v>A0</v>
      </c>
      <c r="G525" s="31" t="s">
        <v>37</v>
      </c>
      <c r="H525" s="70"/>
      <c r="I525" s="69" t="s">
        <v>1051</v>
      </c>
      <c r="J525" s="69" t="s">
        <v>435</v>
      </c>
      <c r="K525" s="91" t="s">
        <v>1266</v>
      </c>
      <c r="L525" s="72">
        <f>WORKDAY(Tableau1[[#This Row],[Date de début]],+INDEX(Tableau4[Délai maximum avant étape SGMOE],MATCH(Tableau1[Code Workflow],Tableau4[Code workflow],0)))</f>
        <v>43391</v>
      </c>
      <c r="M525" s="72">
        <f>WORKDAY(Tableau1[[#This Row],[Date prévisionnelle de réception SGMOE]],+INDEX(Tableau4[Délai de validation],MATCH(Tableau1[Code Workflow],Tableau4[Code workflow],0)))</f>
        <v>43403</v>
      </c>
      <c r="N525" s="72">
        <v>43391</v>
      </c>
      <c r="O525" s="71">
        <f t="shared" si="183"/>
        <v>1</v>
      </c>
      <c r="P525" s="34" t="s">
        <v>294</v>
      </c>
    </row>
    <row r="526" spans="2:16" s="36" customFormat="1" hidden="1" outlineLevel="1" x14ac:dyDescent="0.25">
      <c r="B526" s="68">
        <v>43390</v>
      </c>
      <c r="C526" s="49" t="s">
        <v>1050</v>
      </c>
      <c r="D526" s="69" t="str">
        <f t="shared" si="180"/>
        <v>GISET</v>
      </c>
      <c r="E526" s="69" t="str">
        <f t="shared" si="181"/>
        <v>A0 (LISTAGES G</v>
      </c>
      <c r="F526" s="69" t="str">
        <f t="shared" si="182"/>
        <v>A0</v>
      </c>
      <c r="G526" s="31" t="s">
        <v>39</v>
      </c>
      <c r="H526" s="70"/>
      <c r="I526" s="69" t="s">
        <v>1051</v>
      </c>
      <c r="J526" s="69" t="s">
        <v>435</v>
      </c>
      <c r="K526" s="91" t="s">
        <v>1266</v>
      </c>
      <c r="L526" s="72">
        <f>WORKDAY(Tableau1[[#This Row],[Date de début]],+INDEX(Tableau4[Délai maximum avant étape SGMOE],MATCH(Tableau1[Code Workflow],Tableau4[Code workflow],0)))</f>
        <v>43391</v>
      </c>
      <c r="M526" s="72">
        <f>WORKDAY(Tableau1[[#This Row],[Date prévisionnelle de réception SGMOE]],+INDEX(Tableau4[Délai de validation],MATCH(Tableau1[Code Workflow],Tableau4[Code workflow],0)))</f>
        <v>43403</v>
      </c>
      <c r="N526" s="72">
        <v>43391</v>
      </c>
      <c r="O526" s="71">
        <f t="shared" si="183"/>
        <v>1</v>
      </c>
      <c r="P526" s="34" t="s">
        <v>294</v>
      </c>
    </row>
    <row r="527" spans="2:16" s="36" customFormat="1" hidden="1" outlineLevel="1" x14ac:dyDescent="0.25">
      <c r="B527" s="68">
        <v>43390</v>
      </c>
      <c r="C527" s="49" t="s">
        <v>1052</v>
      </c>
      <c r="D527" s="69" t="str">
        <f t="shared" si="180"/>
        <v>GISET</v>
      </c>
      <c r="E527" s="69" t="str">
        <f t="shared" si="181"/>
        <v>A1 (OTA 01309)</v>
      </c>
      <c r="F527" s="69" t="str">
        <f t="shared" si="182"/>
        <v>A1</v>
      </c>
      <c r="G527" s="31" t="s">
        <v>26</v>
      </c>
      <c r="H527" s="70"/>
      <c r="I527" s="69" t="s">
        <v>1053</v>
      </c>
      <c r="J527" s="69" t="s">
        <v>440</v>
      </c>
      <c r="K527" s="91" t="s">
        <v>1273</v>
      </c>
      <c r="L527" s="72">
        <f>WORKDAY(Tableau1[[#This Row],[Date de début]],+INDEX(Tableau4[Délai maximum avant étape SGMOE],MATCH(Tableau1[Code Workflow],Tableau4[Code workflow],0)))</f>
        <v>43391</v>
      </c>
      <c r="M527" s="72">
        <f>WORKDAY(Tableau1[[#This Row],[Date prévisionnelle de réception SGMOE]],+INDEX(Tableau4[Délai de validation],MATCH(Tableau1[Code Workflow],Tableau4[Code workflow],0)))</f>
        <v>43403</v>
      </c>
      <c r="N527" s="72">
        <v>43391</v>
      </c>
      <c r="O527" s="71">
        <f t="shared" si="183"/>
        <v>1</v>
      </c>
      <c r="P527" s="34" t="s">
        <v>294</v>
      </c>
    </row>
    <row r="528" spans="2:16" s="36" customFormat="1" hidden="1" outlineLevel="1" x14ac:dyDescent="0.25">
      <c r="B528" s="68">
        <v>43390</v>
      </c>
      <c r="C528" s="49" t="s">
        <v>1054</v>
      </c>
      <c r="D528" s="69" t="str">
        <f t="shared" si="180"/>
        <v>GISET</v>
      </c>
      <c r="E528" s="69" t="str">
        <f t="shared" si="181"/>
        <v>A0 (RDT PGF 01</v>
      </c>
      <c r="F528" s="69" t="str">
        <f t="shared" si="182"/>
        <v>A0</v>
      </c>
      <c r="G528" s="31" t="s">
        <v>35</v>
      </c>
      <c r="H528" s="70"/>
      <c r="I528" s="69" t="s">
        <v>1058</v>
      </c>
      <c r="J528" s="69" t="s">
        <v>440</v>
      </c>
      <c r="K528" s="91" t="s">
        <v>1273</v>
      </c>
      <c r="L528" s="72">
        <f>WORKDAY(Tableau1[[#This Row],[Date de début]],+INDEX(Tableau4[Délai maximum avant étape SGMOE],MATCH(Tableau1[Code Workflow],Tableau4[Code workflow],0)))</f>
        <v>43391</v>
      </c>
      <c r="M528" s="72">
        <f>WORKDAY(Tableau1[[#This Row],[Date prévisionnelle de réception SGMOE]],+INDEX(Tableau4[Délai de validation],MATCH(Tableau1[Code Workflow],Tableau4[Code workflow],0)))</f>
        <v>43403</v>
      </c>
      <c r="N528" s="72">
        <v>43391</v>
      </c>
      <c r="O528" s="71">
        <f t="shared" si="183"/>
        <v>1</v>
      </c>
      <c r="P528" s="34" t="s">
        <v>294</v>
      </c>
    </row>
    <row r="529" spans="2:16" s="36" customFormat="1" hidden="1" outlineLevel="1" x14ac:dyDescent="0.25">
      <c r="B529" s="68">
        <v>43390</v>
      </c>
      <c r="C529" s="49" t="s">
        <v>1055</v>
      </c>
      <c r="D529" s="69" t="str">
        <f t="shared" si="180"/>
        <v>GISET</v>
      </c>
      <c r="E529" s="69" t="str">
        <f t="shared" si="181"/>
        <v>A0 (RDT PGF 01</v>
      </c>
      <c r="F529" s="69" t="str">
        <f t="shared" si="182"/>
        <v>A0</v>
      </c>
      <c r="G529" s="31" t="s">
        <v>42</v>
      </c>
      <c r="H529" s="70"/>
      <c r="I529" s="69" t="s">
        <v>1058</v>
      </c>
      <c r="J529" s="69" t="s">
        <v>440</v>
      </c>
      <c r="K529" s="91" t="s">
        <v>1273</v>
      </c>
      <c r="L529" s="72">
        <f>WORKDAY(Tableau1[[#This Row],[Date de début]],+INDEX(Tableau4[Délai maximum avant étape SGMOE],MATCH(Tableau1[Code Workflow],Tableau4[Code workflow],0)))</f>
        <v>43391</v>
      </c>
      <c r="M529" s="72">
        <f>WORKDAY(Tableau1[[#This Row],[Date prévisionnelle de réception SGMOE]],+INDEX(Tableau4[Délai de validation],MATCH(Tableau1[Code Workflow],Tableau4[Code workflow],0)))</f>
        <v>43403</v>
      </c>
      <c r="N529" s="72">
        <v>43391</v>
      </c>
      <c r="O529" s="71">
        <f t="shared" si="183"/>
        <v>1</v>
      </c>
      <c r="P529" s="34" t="s">
        <v>294</v>
      </c>
    </row>
    <row r="530" spans="2:16" s="36" customFormat="1" hidden="1" outlineLevel="1" x14ac:dyDescent="0.25">
      <c r="B530" s="68">
        <v>43390</v>
      </c>
      <c r="C530" s="49" t="s">
        <v>1056</v>
      </c>
      <c r="D530" s="69" t="str">
        <f t="shared" si="180"/>
        <v>GISET</v>
      </c>
      <c r="E530" s="69" t="str">
        <f t="shared" si="181"/>
        <v>A0 (RDT PGF 01</v>
      </c>
      <c r="F530" s="69" t="str">
        <f t="shared" si="182"/>
        <v>A0</v>
      </c>
      <c r="G530" s="31" t="s">
        <v>37</v>
      </c>
      <c r="H530" s="70"/>
      <c r="I530" s="69" t="s">
        <v>1058</v>
      </c>
      <c r="J530" s="69" t="s">
        <v>440</v>
      </c>
      <c r="K530" s="91" t="s">
        <v>1273</v>
      </c>
      <c r="L530" s="72">
        <f>WORKDAY(Tableau1[[#This Row],[Date de début]],+INDEX(Tableau4[Délai maximum avant étape SGMOE],MATCH(Tableau1[Code Workflow],Tableau4[Code workflow],0)))</f>
        <v>43391</v>
      </c>
      <c r="M530" s="72">
        <f>WORKDAY(Tableau1[[#This Row],[Date prévisionnelle de réception SGMOE]],+INDEX(Tableau4[Délai de validation],MATCH(Tableau1[Code Workflow],Tableau4[Code workflow],0)))</f>
        <v>43403</v>
      </c>
      <c r="N530" s="72">
        <v>43391</v>
      </c>
      <c r="O530" s="71">
        <f t="shared" si="183"/>
        <v>1</v>
      </c>
      <c r="P530" s="34" t="s">
        <v>294</v>
      </c>
    </row>
    <row r="531" spans="2:16" s="36" customFormat="1" hidden="1" outlineLevel="1" x14ac:dyDescent="0.25">
      <c r="B531" s="68">
        <v>43390</v>
      </c>
      <c r="C531" s="49" t="s">
        <v>1057</v>
      </c>
      <c r="D531" s="69" t="str">
        <f t="shared" si="180"/>
        <v>GISET</v>
      </c>
      <c r="E531" s="69" t="str">
        <f t="shared" si="181"/>
        <v>A0 (RDT PGF 01</v>
      </c>
      <c r="F531" s="69" t="str">
        <f t="shared" si="182"/>
        <v>A0</v>
      </c>
      <c r="G531" s="31" t="s">
        <v>39</v>
      </c>
      <c r="H531" s="70"/>
      <c r="I531" s="69" t="s">
        <v>1058</v>
      </c>
      <c r="J531" s="69" t="s">
        <v>440</v>
      </c>
      <c r="K531" s="91" t="s">
        <v>1273</v>
      </c>
      <c r="L531" s="72">
        <f>WORKDAY(Tableau1[[#This Row],[Date de début]],+INDEX(Tableau4[Délai maximum avant étape SGMOE],MATCH(Tableau1[Code Workflow],Tableau4[Code workflow],0)))</f>
        <v>43391</v>
      </c>
      <c r="M531" s="72">
        <f>WORKDAY(Tableau1[[#This Row],[Date prévisionnelle de réception SGMOE]],+INDEX(Tableau4[Délai de validation],MATCH(Tableau1[Code Workflow],Tableau4[Code workflow],0)))</f>
        <v>43403</v>
      </c>
      <c r="N531" s="72">
        <v>43391</v>
      </c>
      <c r="O531" s="71">
        <f t="shared" si="183"/>
        <v>1</v>
      </c>
      <c r="P531" s="34" t="s">
        <v>294</v>
      </c>
    </row>
    <row r="532" spans="2:16" s="36" customFormat="1" hidden="1" outlineLevel="1" x14ac:dyDescent="0.25">
      <c r="B532" s="68">
        <v>43390</v>
      </c>
      <c r="C532" s="49" t="s">
        <v>1059</v>
      </c>
      <c r="D532" s="69" t="str">
        <f t="shared" si="180"/>
        <v>GISET</v>
      </c>
      <c r="E532" s="69" t="str">
        <f t="shared" si="181"/>
        <v xml:space="preserve">A0 (RDT 02265 </v>
      </c>
      <c r="F532" s="69" t="str">
        <f t="shared" si="182"/>
        <v>A0</v>
      </c>
      <c r="G532" s="31" t="s">
        <v>35</v>
      </c>
      <c r="H532" s="70"/>
      <c r="I532" s="69" t="s">
        <v>1063</v>
      </c>
      <c r="J532" s="69" t="s">
        <v>435</v>
      </c>
      <c r="K532" s="91" t="s">
        <v>1266</v>
      </c>
      <c r="L532" s="72">
        <f>WORKDAY(Tableau1[[#This Row],[Date de début]],+INDEX(Tableau4[Délai maximum avant étape SGMOE],MATCH(Tableau1[Code Workflow],Tableau4[Code workflow],0)))</f>
        <v>43391</v>
      </c>
      <c r="M532" s="72">
        <f>WORKDAY(Tableau1[[#This Row],[Date prévisionnelle de réception SGMOE]],+INDEX(Tableau4[Délai de validation],MATCH(Tableau1[Code Workflow],Tableau4[Code workflow],0)))</f>
        <v>43403</v>
      </c>
      <c r="N532" s="72">
        <v>43391</v>
      </c>
      <c r="O532" s="71">
        <f t="shared" si="183"/>
        <v>1</v>
      </c>
      <c r="P532" s="34" t="s">
        <v>294</v>
      </c>
    </row>
    <row r="533" spans="2:16" s="36" customFormat="1" hidden="1" outlineLevel="1" x14ac:dyDescent="0.25">
      <c r="B533" s="68">
        <v>43390</v>
      </c>
      <c r="C533" s="49" t="s">
        <v>1060</v>
      </c>
      <c r="D533" s="69" t="str">
        <f t="shared" si="180"/>
        <v>GISET</v>
      </c>
      <c r="E533" s="69" t="str">
        <f t="shared" si="181"/>
        <v xml:space="preserve">A0 (RDT 02265 </v>
      </c>
      <c r="F533" s="69" t="str">
        <f t="shared" si="182"/>
        <v>A0</v>
      </c>
      <c r="G533" s="31" t="s">
        <v>42</v>
      </c>
      <c r="H533" s="70"/>
      <c r="I533" s="69" t="s">
        <v>1063</v>
      </c>
      <c r="J533" s="69" t="s">
        <v>435</v>
      </c>
      <c r="K533" s="91" t="s">
        <v>1266</v>
      </c>
      <c r="L533" s="72">
        <f>WORKDAY(Tableau1[[#This Row],[Date de début]],+INDEX(Tableau4[Délai maximum avant étape SGMOE],MATCH(Tableau1[Code Workflow],Tableau4[Code workflow],0)))</f>
        <v>43391</v>
      </c>
      <c r="M533" s="72">
        <f>WORKDAY(Tableau1[[#This Row],[Date prévisionnelle de réception SGMOE]],+INDEX(Tableau4[Délai de validation],MATCH(Tableau1[Code Workflow],Tableau4[Code workflow],0)))</f>
        <v>43403</v>
      </c>
      <c r="N533" s="72">
        <v>43391</v>
      </c>
      <c r="O533" s="71">
        <f t="shared" si="183"/>
        <v>1</v>
      </c>
      <c r="P533" s="34" t="s">
        <v>294</v>
      </c>
    </row>
    <row r="534" spans="2:16" s="36" customFormat="1" hidden="1" outlineLevel="1" x14ac:dyDescent="0.25">
      <c r="B534" s="68">
        <v>43390</v>
      </c>
      <c r="C534" s="49" t="s">
        <v>1061</v>
      </c>
      <c r="D534" s="69" t="str">
        <f t="shared" si="180"/>
        <v>GISET</v>
      </c>
      <c r="E534" s="69" t="str">
        <f t="shared" si="181"/>
        <v xml:space="preserve">A0 (RDT 02265 </v>
      </c>
      <c r="F534" s="69" t="str">
        <f t="shared" si="182"/>
        <v>A0</v>
      </c>
      <c r="G534" s="31" t="s">
        <v>37</v>
      </c>
      <c r="H534" s="70"/>
      <c r="I534" s="69" t="s">
        <v>1063</v>
      </c>
      <c r="J534" s="69" t="s">
        <v>435</v>
      </c>
      <c r="K534" s="91" t="s">
        <v>1266</v>
      </c>
      <c r="L534" s="72">
        <f>WORKDAY(Tableau1[[#This Row],[Date de début]],+INDEX(Tableau4[Délai maximum avant étape SGMOE],MATCH(Tableau1[Code Workflow],Tableau4[Code workflow],0)))</f>
        <v>43391</v>
      </c>
      <c r="M534" s="72">
        <f>WORKDAY(Tableau1[[#This Row],[Date prévisionnelle de réception SGMOE]],+INDEX(Tableau4[Délai de validation],MATCH(Tableau1[Code Workflow],Tableau4[Code workflow],0)))</f>
        <v>43403</v>
      </c>
      <c r="N534" s="72">
        <v>43391</v>
      </c>
      <c r="O534" s="71">
        <f t="shared" si="183"/>
        <v>1</v>
      </c>
      <c r="P534" s="34" t="s">
        <v>294</v>
      </c>
    </row>
    <row r="535" spans="2:16" s="36" customFormat="1" hidden="1" outlineLevel="1" x14ac:dyDescent="0.25">
      <c r="B535" s="68">
        <v>43390</v>
      </c>
      <c r="C535" s="49" t="s">
        <v>1062</v>
      </c>
      <c r="D535" s="69" t="str">
        <f t="shared" si="180"/>
        <v>GISET</v>
      </c>
      <c r="E535" s="69" t="str">
        <f t="shared" si="181"/>
        <v xml:space="preserve">A0 (RDT 02265 </v>
      </c>
      <c r="F535" s="69" t="str">
        <f t="shared" si="182"/>
        <v>A0</v>
      </c>
      <c r="G535" s="31" t="s">
        <v>39</v>
      </c>
      <c r="H535" s="70"/>
      <c r="I535" s="69" t="s">
        <v>1063</v>
      </c>
      <c r="J535" s="69" t="s">
        <v>435</v>
      </c>
      <c r="K535" s="91" t="s">
        <v>1266</v>
      </c>
      <c r="L535" s="72">
        <f>WORKDAY(Tableau1[[#This Row],[Date de début]],+INDEX(Tableau4[Délai maximum avant étape SGMOE],MATCH(Tableau1[Code Workflow],Tableau4[Code workflow],0)))</f>
        <v>43391</v>
      </c>
      <c r="M535" s="72">
        <f>WORKDAY(Tableau1[[#This Row],[Date prévisionnelle de réception SGMOE]],+INDEX(Tableau4[Délai de validation],MATCH(Tableau1[Code Workflow],Tableau4[Code workflow],0)))</f>
        <v>43403</v>
      </c>
      <c r="N535" s="72">
        <v>43391</v>
      </c>
      <c r="O535" s="71">
        <f t="shared" si="183"/>
        <v>1</v>
      </c>
      <c r="P535" s="34" t="s">
        <v>294</v>
      </c>
    </row>
    <row r="536" spans="2:16" s="36" customFormat="1" hidden="1" outlineLevel="1" x14ac:dyDescent="0.25">
      <c r="B536" s="68">
        <v>43390</v>
      </c>
      <c r="C536" s="49" t="s">
        <v>1064</v>
      </c>
      <c r="D536" s="69" t="str">
        <f t="shared" si="180"/>
        <v>GITEC</v>
      </c>
      <c r="E536" s="69" t="str">
        <f t="shared" si="181"/>
        <v xml:space="preserve">C0 (NDC DALOT </v>
      </c>
      <c r="F536" s="69" t="str">
        <f t="shared" si="182"/>
        <v>C0</v>
      </c>
      <c r="G536" s="31" t="s">
        <v>61</v>
      </c>
      <c r="H536" s="70"/>
      <c r="I536" s="69" t="s">
        <v>1065</v>
      </c>
      <c r="J536" s="69" t="s">
        <v>438</v>
      </c>
      <c r="K536" s="91" t="s">
        <v>1266</v>
      </c>
      <c r="L536" s="72">
        <f>WORKDAY(Tableau1[[#This Row],[Date de début]],+INDEX(Tableau4[Délai maximum avant étape SGMOE],MATCH(Tableau1[Code Workflow],Tableau4[Code workflow],0)))</f>
        <v>43391</v>
      </c>
      <c r="M536" s="72">
        <f>WORKDAY(Tableau1[[#This Row],[Date prévisionnelle de réception SGMOE]],+INDEX(Tableau4[Délai de validation],MATCH(Tableau1[Code Workflow],Tableau4[Code workflow],0)))</f>
        <v>43397</v>
      </c>
      <c r="N536" s="72">
        <v>43391</v>
      </c>
      <c r="O536" s="71">
        <f t="shared" si="183"/>
        <v>1</v>
      </c>
      <c r="P536" s="34" t="s">
        <v>294</v>
      </c>
    </row>
    <row r="537" spans="2:16" s="36" customFormat="1" hidden="1" outlineLevel="1" x14ac:dyDescent="0.25">
      <c r="B537" s="68">
        <v>43390</v>
      </c>
      <c r="C537" s="49" t="s">
        <v>1066</v>
      </c>
      <c r="D537" s="26" t="str">
        <f t="shared" ref="D537:D544" si="184">LEFT(C537,5)</f>
        <v>GIDCB</v>
      </c>
      <c r="E537" s="26" t="str">
        <f t="shared" ref="E537:E544" si="185">MID(C537,13,14)</f>
        <v xml:space="preserve">B3 (VIADUC DE </v>
      </c>
      <c r="F537" s="26" t="str">
        <f t="shared" ref="F537:F544" si="186">LEFT(E537,2)</f>
        <v>B3</v>
      </c>
      <c r="G537" s="31" t="s">
        <v>10</v>
      </c>
      <c r="H537" s="33"/>
      <c r="I537" s="69" t="s">
        <v>1067</v>
      </c>
      <c r="J537" s="26" t="s">
        <v>402</v>
      </c>
      <c r="K537" s="91" t="s">
        <v>1271</v>
      </c>
      <c r="L537" s="28">
        <f>WORKDAY(Tableau1[[#This Row],[Date de début]],+INDEX(Tableau4[Délai maximum avant étape SGMOE],MATCH(Tableau1[Code Workflow],Tableau4[Code workflow],0)))</f>
        <v>43391</v>
      </c>
      <c r="M537" s="28">
        <f>WORKDAY(Tableau1[[#This Row],[Date prévisionnelle de réception SGMOE]],+INDEX(Tableau4[Délai de validation],MATCH(Tableau1[Code Workflow],Tableau4[Code workflow],0)))</f>
        <v>43403</v>
      </c>
      <c r="N537" s="28">
        <v>43391</v>
      </c>
      <c r="O537" s="29">
        <f t="shared" ref="O537:O539" si="187">IF(P537="",0,IF(P537="ok",1,0))</f>
        <v>1</v>
      </c>
      <c r="P537" s="34" t="s">
        <v>294</v>
      </c>
    </row>
    <row r="538" spans="2:16" s="36" customFormat="1" hidden="1" outlineLevel="1" x14ac:dyDescent="0.25">
      <c r="B538" s="68">
        <v>43390</v>
      </c>
      <c r="C538" s="49" t="s">
        <v>1068</v>
      </c>
      <c r="D538" s="26" t="str">
        <f t="shared" si="184"/>
        <v>GIDCB</v>
      </c>
      <c r="E538" s="26" t="str">
        <f t="shared" si="185"/>
        <v xml:space="preserve">B0 (PSP 00822 </v>
      </c>
      <c r="F538" s="26" t="str">
        <f t="shared" si="186"/>
        <v>B0</v>
      </c>
      <c r="G538" s="31" t="s">
        <v>10</v>
      </c>
      <c r="H538" s="33"/>
      <c r="I538" s="69" t="s">
        <v>1069</v>
      </c>
      <c r="J538" s="26" t="s">
        <v>402</v>
      </c>
      <c r="K538" s="91" t="s">
        <v>1271</v>
      </c>
      <c r="L538" s="28">
        <f>WORKDAY(Tableau1[[#This Row],[Date de début]],+INDEX(Tableau4[Délai maximum avant étape SGMOE],MATCH(Tableau1[Code Workflow],Tableau4[Code workflow],0)))</f>
        <v>43391</v>
      </c>
      <c r="M538" s="28">
        <f>WORKDAY(Tableau1[[#This Row],[Date prévisionnelle de réception SGMOE]],+INDEX(Tableau4[Délai de validation],MATCH(Tableau1[Code Workflow],Tableau4[Code workflow],0)))</f>
        <v>43403</v>
      </c>
      <c r="N538" s="28">
        <v>43391</v>
      </c>
      <c r="O538" s="29">
        <f t="shared" si="187"/>
        <v>1</v>
      </c>
      <c r="P538" s="34" t="s">
        <v>294</v>
      </c>
    </row>
    <row r="539" spans="2:16" s="36" customFormat="1" hidden="1" outlineLevel="1" x14ac:dyDescent="0.25">
      <c r="B539" s="68">
        <v>43390</v>
      </c>
      <c r="C539" s="49" t="s">
        <v>1070</v>
      </c>
      <c r="D539" s="26" t="str">
        <f t="shared" si="184"/>
        <v>GIDCB</v>
      </c>
      <c r="E539" s="26" t="str">
        <f t="shared" si="185"/>
        <v xml:space="preserve">A3 (PSP 01344 </v>
      </c>
      <c r="F539" s="26" t="str">
        <f t="shared" si="186"/>
        <v>A3</v>
      </c>
      <c r="G539" s="31" t="s">
        <v>10</v>
      </c>
      <c r="H539" s="33"/>
      <c r="I539" s="69" t="s">
        <v>1071</v>
      </c>
      <c r="J539" s="26" t="s">
        <v>402</v>
      </c>
      <c r="K539" s="91" t="s">
        <v>1271</v>
      </c>
      <c r="L539" s="28">
        <f>WORKDAY(Tableau1[[#This Row],[Date de début]],+INDEX(Tableau4[Délai maximum avant étape SGMOE],MATCH(Tableau1[Code Workflow],Tableau4[Code workflow],0)))</f>
        <v>43391</v>
      </c>
      <c r="M539" s="28">
        <f>WORKDAY(Tableau1[[#This Row],[Date prévisionnelle de réception SGMOE]],+INDEX(Tableau4[Délai de validation],MATCH(Tableau1[Code Workflow],Tableau4[Code workflow],0)))</f>
        <v>43403</v>
      </c>
      <c r="N539" s="28">
        <v>43391</v>
      </c>
      <c r="O539" s="29">
        <f t="shared" si="187"/>
        <v>1</v>
      </c>
      <c r="P539" s="34" t="s">
        <v>294</v>
      </c>
    </row>
    <row r="540" spans="2:16" s="36" customFormat="1" hidden="1" outlineLevel="1" collapsed="1" x14ac:dyDescent="0.25">
      <c r="B540" s="72">
        <v>43391</v>
      </c>
      <c r="C540" s="49" t="s">
        <v>1072</v>
      </c>
      <c r="D540" s="69" t="str">
        <f t="shared" si="184"/>
        <v>GIQUA</v>
      </c>
      <c r="E540" s="69" t="str">
        <f t="shared" si="185"/>
        <v>A0 (FICHE DE D</v>
      </c>
      <c r="F540" s="69" t="str">
        <f t="shared" si="186"/>
        <v>A0</v>
      </c>
      <c r="G540" s="31" t="s">
        <v>1073</v>
      </c>
      <c r="H540" s="70"/>
      <c r="I540" s="69" t="s">
        <v>1074</v>
      </c>
      <c r="J540" s="69" t="s">
        <v>1088</v>
      </c>
      <c r="K540" s="91" t="s">
        <v>1269</v>
      </c>
      <c r="L540" s="72">
        <f>WORKDAY(Tableau1[[#This Row],[Date de début]],+INDEX(Tableau4[Délai maximum avant étape SGMOE],MATCH(Tableau1[Code Workflow],Tableau4[Code workflow],0)))</f>
        <v>43402</v>
      </c>
      <c r="M540" s="72">
        <f>WORKDAY(Tableau1[[#This Row],[Date prévisionnelle de réception SGMOE]],+INDEX(Tableau4[Délai de validation],MATCH(Tableau1[Code Workflow],Tableau4[Code workflow],0)))</f>
        <v>43409</v>
      </c>
      <c r="N540" s="72">
        <v>43399</v>
      </c>
      <c r="O540" s="71">
        <f t="shared" ref="O540:O549" si="188">IF(P540="",0,IF(P540="ok",1,0))</f>
        <v>1</v>
      </c>
      <c r="P540" s="34" t="s">
        <v>531</v>
      </c>
    </row>
    <row r="541" spans="2:16" s="36" customFormat="1" hidden="1" outlineLevel="1" x14ac:dyDescent="0.25">
      <c r="B541" s="72">
        <v>43391</v>
      </c>
      <c r="C541" s="49" t="s">
        <v>1075</v>
      </c>
      <c r="D541" s="69" t="str">
        <f t="shared" si="184"/>
        <v>GIECM</v>
      </c>
      <c r="E541" s="69" t="str">
        <f t="shared" si="185"/>
        <v xml:space="preserve">B0 (VIADUC DE </v>
      </c>
      <c r="F541" s="69" t="str">
        <f t="shared" si="186"/>
        <v>B0</v>
      </c>
      <c r="G541" s="31" t="s">
        <v>386</v>
      </c>
      <c r="H541" s="70"/>
      <c r="I541" s="69" t="s">
        <v>1078</v>
      </c>
      <c r="J541" s="69" t="s">
        <v>418</v>
      </c>
      <c r="K541" s="91" t="s">
        <v>1267</v>
      </c>
      <c r="L541" s="72">
        <f>WORKDAY(Tableau1[[#This Row],[Date de début]],+INDEX(Tableau4[Délai maximum avant étape SGMOE],MATCH(Tableau1[Code Workflow],Tableau4[Code workflow],0)))</f>
        <v>43392</v>
      </c>
      <c r="M541" s="72">
        <f>WORKDAY(Tableau1[[#This Row],[Date prévisionnelle de réception SGMOE]],+INDEX(Tableau4[Délai de validation],MATCH(Tableau1[Code Workflow],Tableau4[Code workflow],0)))</f>
        <v>43398</v>
      </c>
      <c r="N541" s="72">
        <v>43391</v>
      </c>
      <c r="O541" s="71">
        <f t="shared" si="188"/>
        <v>1</v>
      </c>
      <c r="P541" s="34" t="s">
        <v>294</v>
      </c>
    </row>
    <row r="542" spans="2:16" s="36" customFormat="1" hidden="1" outlineLevel="1" x14ac:dyDescent="0.25">
      <c r="B542" s="72">
        <v>43391</v>
      </c>
      <c r="C542" s="49" t="s">
        <v>1076</v>
      </c>
      <c r="D542" s="69" t="str">
        <f t="shared" si="184"/>
        <v>GIECM</v>
      </c>
      <c r="E542" s="69" t="str">
        <f t="shared" si="185"/>
        <v xml:space="preserve">C0 (VIADUC DE </v>
      </c>
      <c r="F542" s="69" t="str">
        <f t="shared" si="186"/>
        <v>C0</v>
      </c>
      <c r="G542" s="31" t="s">
        <v>386</v>
      </c>
      <c r="H542" s="70"/>
      <c r="I542" s="69" t="s">
        <v>1078</v>
      </c>
      <c r="J542" s="69" t="s">
        <v>418</v>
      </c>
      <c r="K542" s="91" t="s">
        <v>1267</v>
      </c>
      <c r="L542" s="72">
        <f>WORKDAY(Tableau1[[#This Row],[Date de début]],+INDEX(Tableau4[Délai maximum avant étape SGMOE],MATCH(Tableau1[Code Workflow],Tableau4[Code workflow],0)))</f>
        <v>43392</v>
      </c>
      <c r="M542" s="72">
        <f>WORKDAY(Tableau1[[#This Row],[Date prévisionnelle de réception SGMOE]],+INDEX(Tableau4[Délai de validation],MATCH(Tableau1[Code Workflow],Tableau4[Code workflow],0)))</f>
        <v>43398</v>
      </c>
      <c r="N542" s="72">
        <v>43391</v>
      </c>
      <c r="O542" s="71">
        <f t="shared" si="188"/>
        <v>1</v>
      </c>
      <c r="P542" s="34" t="s">
        <v>294</v>
      </c>
    </row>
    <row r="543" spans="2:16" s="36" customFormat="1" hidden="1" outlineLevel="1" x14ac:dyDescent="0.25">
      <c r="B543" s="72">
        <v>43391</v>
      </c>
      <c r="C543" s="49" t="s">
        <v>1077</v>
      </c>
      <c r="D543" s="69" t="str">
        <f t="shared" si="184"/>
        <v>GIECM</v>
      </c>
      <c r="E543" s="69" t="str">
        <f t="shared" si="185"/>
        <v xml:space="preserve">B0 (VIADUC DE </v>
      </c>
      <c r="F543" s="69" t="str">
        <f t="shared" si="186"/>
        <v>B0</v>
      </c>
      <c r="G543" s="31" t="s">
        <v>386</v>
      </c>
      <c r="H543" s="70"/>
      <c r="I543" s="69" t="s">
        <v>1078</v>
      </c>
      <c r="J543" s="69" t="s">
        <v>418</v>
      </c>
      <c r="K543" s="91" t="s">
        <v>1267</v>
      </c>
      <c r="L543" s="72">
        <f>WORKDAY(Tableau1[[#This Row],[Date de début]],+INDEX(Tableau4[Délai maximum avant étape SGMOE],MATCH(Tableau1[Code Workflow],Tableau4[Code workflow],0)))</f>
        <v>43392</v>
      </c>
      <c r="M543" s="72">
        <f>WORKDAY(Tableau1[[#This Row],[Date prévisionnelle de réception SGMOE]],+INDEX(Tableau4[Délai de validation],MATCH(Tableau1[Code Workflow],Tableau4[Code workflow],0)))</f>
        <v>43398</v>
      </c>
      <c r="N543" s="72">
        <v>43391</v>
      </c>
      <c r="O543" s="71">
        <f t="shared" si="188"/>
        <v>1</v>
      </c>
      <c r="P543" s="34" t="s">
        <v>294</v>
      </c>
    </row>
    <row r="544" spans="2:16" s="36" customFormat="1" hidden="1" outlineLevel="1" x14ac:dyDescent="0.25">
      <c r="B544" s="72">
        <v>43391</v>
      </c>
      <c r="C544" s="49" t="s">
        <v>1079</v>
      </c>
      <c r="D544" s="69" t="str">
        <f t="shared" si="184"/>
        <v>GISET</v>
      </c>
      <c r="E544" s="69" t="str">
        <f t="shared" si="185"/>
        <v xml:space="preserve">A0 (RDT 00822 </v>
      </c>
      <c r="F544" s="69" t="str">
        <f t="shared" si="186"/>
        <v>A0</v>
      </c>
      <c r="G544" s="31" t="s">
        <v>35</v>
      </c>
      <c r="H544" s="70"/>
      <c r="I544" s="69" t="s">
        <v>1083</v>
      </c>
      <c r="J544" s="69" t="s">
        <v>435</v>
      </c>
      <c r="K544" s="91" t="s">
        <v>1266</v>
      </c>
      <c r="L544" s="72">
        <f>WORKDAY(Tableau1[[#This Row],[Date de début]],+INDEX(Tableau4[Délai maximum avant étape SGMOE],MATCH(Tableau1[Code Workflow],Tableau4[Code workflow],0)))</f>
        <v>43392</v>
      </c>
      <c r="M544" s="72">
        <f>WORKDAY(Tableau1[[#This Row],[Date prévisionnelle de réception SGMOE]],+INDEX(Tableau4[Délai de validation],MATCH(Tableau1[Code Workflow],Tableau4[Code workflow],0)))</f>
        <v>43404</v>
      </c>
      <c r="N544" s="72">
        <v>43391</v>
      </c>
      <c r="O544" s="71">
        <f t="shared" si="188"/>
        <v>1</v>
      </c>
      <c r="P544" s="34" t="s">
        <v>294</v>
      </c>
    </row>
    <row r="545" spans="2:16" s="36" customFormat="1" hidden="1" outlineLevel="1" x14ac:dyDescent="0.25">
      <c r="B545" s="72">
        <v>43391</v>
      </c>
      <c r="C545" s="49" t="s">
        <v>1080</v>
      </c>
      <c r="D545" s="69" t="str">
        <f t="shared" ref="D545:D549" si="189">LEFT(C545,5)</f>
        <v>GISET</v>
      </c>
      <c r="E545" s="69" t="str">
        <f t="shared" ref="E545:E549" si="190">MID(C545,13,14)</f>
        <v xml:space="preserve">A0 (RDT 00822 </v>
      </c>
      <c r="F545" s="69" t="str">
        <f t="shared" ref="F545:F549" si="191">LEFT(E545,2)</f>
        <v>A0</v>
      </c>
      <c r="G545" s="31" t="s">
        <v>42</v>
      </c>
      <c r="H545" s="70"/>
      <c r="I545" s="69" t="s">
        <v>1083</v>
      </c>
      <c r="J545" s="69" t="s">
        <v>435</v>
      </c>
      <c r="K545" s="91" t="s">
        <v>1266</v>
      </c>
      <c r="L545" s="72">
        <f>WORKDAY(Tableau1[[#This Row],[Date de début]],+INDEX(Tableau4[Délai maximum avant étape SGMOE],MATCH(Tableau1[Code Workflow],Tableau4[Code workflow],0)))</f>
        <v>43392</v>
      </c>
      <c r="M545" s="72">
        <f>WORKDAY(Tableau1[[#This Row],[Date prévisionnelle de réception SGMOE]],+INDEX(Tableau4[Délai de validation],MATCH(Tableau1[Code Workflow],Tableau4[Code workflow],0)))</f>
        <v>43404</v>
      </c>
      <c r="N545" s="72">
        <v>43391</v>
      </c>
      <c r="O545" s="71">
        <f t="shared" si="188"/>
        <v>1</v>
      </c>
      <c r="P545" s="34" t="s">
        <v>294</v>
      </c>
    </row>
    <row r="546" spans="2:16" s="36" customFormat="1" hidden="1" outlineLevel="1" x14ac:dyDescent="0.25">
      <c r="B546" s="72">
        <v>43391</v>
      </c>
      <c r="C546" s="49" t="s">
        <v>1081</v>
      </c>
      <c r="D546" s="69" t="str">
        <f t="shared" si="189"/>
        <v>GISET</v>
      </c>
      <c r="E546" s="69" t="str">
        <f t="shared" si="190"/>
        <v xml:space="preserve">A0 (RDT 00822 </v>
      </c>
      <c r="F546" s="69" t="str">
        <f t="shared" si="191"/>
        <v>A0</v>
      </c>
      <c r="G546" s="31" t="s">
        <v>37</v>
      </c>
      <c r="H546" s="70"/>
      <c r="I546" s="69" t="s">
        <v>1083</v>
      </c>
      <c r="J546" s="69" t="s">
        <v>435</v>
      </c>
      <c r="K546" s="91" t="s">
        <v>1266</v>
      </c>
      <c r="L546" s="72">
        <f>WORKDAY(Tableau1[[#This Row],[Date de début]],+INDEX(Tableau4[Délai maximum avant étape SGMOE],MATCH(Tableau1[Code Workflow],Tableau4[Code workflow],0)))</f>
        <v>43392</v>
      </c>
      <c r="M546" s="72">
        <f>WORKDAY(Tableau1[[#This Row],[Date prévisionnelle de réception SGMOE]],+INDEX(Tableau4[Délai de validation],MATCH(Tableau1[Code Workflow],Tableau4[Code workflow],0)))</f>
        <v>43404</v>
      </c>
      <c r="N546" s="72">
        <v>43391</v>
      </c>
      <c r="O546" s="71">
        <f t="shared" si="188"/>
        <v>1</v>
      </c>
      <c r="P546" s="34" t="s">
        <v>294</v>
      </c>
    </row>
    <row r="547" spans="2:16" s="36" customFormat="1" hidden="1" outlineLevel="1" x14ac:dyDescent="0.25">
      <c r="B547" s="72">
        <v>43391</v>
      </c>
      <c r="C547" s="49" t="s">
        <v>1082</v>
      </c>
      <c r="D547" s="69" t="str">
        <f t="shared" si="189"/>
        <v>GISET</v>
      </c>
      <c r="E547" s="69" t="str">
        <f t="shared" si="190"/>
        <v xml:space="preserve">A0 (RDT 00822 </v>
      </c>
      <c r="F547" s="69" t="str">
        <f t="shared" si="191"/>
        <v>A0</v>
      </c>
      <c r="G547" s="31" t="s">
        <v>39</v>
      </c>
      <c r="H547" s="70"/>
      <c r="I547" s="69" t="s">
        <v>1083</v>
      </c>
      <c r="J547" s="69" t="s">
        <v>435</v>
      </c>
      <c r="K547" s="91" t="s">
        <v>1266</v>
      </c>
      <c r="L547" s="72">
        <f>WORKDAY(Tableau1[[#This Row],[Date de début]],+INDEX(Tableau4[Délai maximum avant étape SGMOE],MATCH(Tableau1[Code Workflow],Tableau4[Code workflow],0)))</f>
        <v>43392</v>
      </c>
      <c r="M547" s="72">
        <f>WORKDAY(Tableau1[[#This Row],[Date prévisionnelle de réception SGMOE]],+INDEX(Tableau4[Délai de validation],MATCH(Tableau1[Code Workflow],Tableau4[Code workflow],0)))</f>
        <v>43404</v>
      </c>
      <c r="N547" s="72">
        <v>43391</v>
      </c>
      <c r="O547" s="71">
        <f t="shared" si="188"/>
        <v>1</v>
      </c>
      <c r="P547" s="34" t="s">
        <v>294</v>
      </c>
    </row>
    <row r="548" spans="2:16" s="36" customFormat="1" hidden="1" outlineLevel="1" x14ac:dyDescent="0.25">
      <c r="B548" s="72">
        <v>43391</v>
      </c>
      <c r="C548" s="49" t="s">
        <v>1084</v>
      </c>
      <c r="D548" s="69" t="str">
        <f t="shared" si="189"/>
        <v>GISET</v>
      </c>
      <c r="E548" s="69" t="str">
        <f t="shared" si="190"/>
        <v>A1 (OHR 05582)</v>
      </c>
      <c r="F548" s="69" t="str">
        <f t="shared" si="191"/>
        <v>A1</v>
      </c>
      <c r="G548" s="31" t="s">
        <v>26</v>
      </c>
      <c r="H548" s="70"/>
      <c r="I548" s="69" t="s">
        <v>1085</v>
      </c>
      <c r="J548" s="69" t="s">
        <v>435</v>
      </c>
      <c r="K548" s="91" t="s">
        <v>1266</v>
      </c>
      <c r="L548" s="72">
        <f>WORKDAY(Tableau1[[#This Row],[Date de début]],+INDEX(Tableau4[Délai maximum avant étape SGMOE],MATCH(Tableau1[Code Workflow],Tableau4[Code workflow],0)))</f>
        <v>43392</v>
      </c>
      <c r="M548" s="72">
        <f>WORKDAY(Tableau1[[#This Row],[Date prévisionnelle de réception SGMOE]],+INDEX(Tableau4[Délai de validation],MATCH(Tableau1[Code Workflow],Tableau4[Code workflow],0)))</f>
        <v>43404</v>
      </c>
      <c r="N548" s="72">
        <v>43391</v>
      </c>
      <c r="O548" s="71">
        <f t="shared" si="188"/>
        <v>1</v>
      </c>
      <c r="P548" s="34" t="s">
        <v>294</v>
      </c>
    </row>
    <row r="549" spans="2:16" s="36" customFormat="1" hidden="1" outlineLevel="1" collapsed="1" x14ac:dyDescent="0.25">
      <c r="B549" s="72">
        <v>43391</v>
      </c>
      <c r="C549" s="49" t="s">
        <v>1086</v>
      </c>
      <c r="D549" s="69" t="str">
        <f t="shared" si="189"/>
        <v>GIEXT</v>
      </c>
      <c r="E549" s="69" t="str">
        <f t="shared" si="190"/>
        <v>A0 (PES - VIAD</v>
      </c>
      <c r="F549" s="69" t="str">
        <f t="shared" si="191"/>
        <v>A0</v>
      </c>
      <c r="G549" s="31" t="s">
        <v>46</v>
      </c>
      <c r="H549" s="70"/>
      <c r="I549" s="69" t="s">
        <v>1087</v>
      </c>
      <c r="J549" s="69" t="s">
        <v>464</v>
      </c>
      <c r="K549" s="93" t="s">
        <v>1269</v>
      </c>
      <c r="L549" s="72">
        <f>WORKDAY(Tableau1[[#This Row],[Date de début]],+INDEX(Tableau4[Délai maximum avant étape SGMOE],MATCH(Tableau1[Code Workflow],Tableau4[Code workflow],0)))</f>
        <v>43398</v>
      </c>
      <c r="M549" s="72">
        <f>WORKDAY(Tableau1[[#This Row],[Date prévisionnelle de réception SGMOE]],+INDEX(Tableau4[Délai de validation],MATCH(Tableau1[Code Workflow],Tableau4[Code workflow],0)))</f>
        <v>43403</v>
      </c>
      <c r="N549" s="72">
        <v>43397</v>
      </c>
      <c r="O549" s="71">
        <f t="shared" si="188"/>
        <v>1</v>
      </c>
      <c r="P549" s="34" t="s">
        <v>294</v>
      </c>
    </row>
    <row r="550" spans="2:16" s="36" customFormat="1" hidden="1" outlineLevel="1" collapsed="1" x14ac:dyDescent="0.25">
      <c r="B550" s="72">
        <v>43391</v>
      </c>
      <c r="C550" s="49" t="s">
        <v>1091</v>
      </c>
      <c r="D550" s="69" t="str">
        <f>LEFT(C550,5)</f>
        <v>GITER</v>
      </c>
      <c r="E550" s="69" t="str">
        <f>MID(C550,13,14)</f>
        <v>B0 (PES - DEBL</v>
      </c>
      <c r="F550" s="69" t="str">
        <f>LEFT(E550,2)</f>
        <v>B0</v>
      </c>
      <c r="G550" s="31" t="s">
        <v>46</v>
      </c>
      <c r="H550" s="70"/>
      <c r="I550" s="69" t="s">
        <v>1092</v>
      </c>
      <c r="J550" s="69" t="s">
        <v>464</v>
      </c>
      <c r="K550" s="93" t="s">
        <v>1269</v>
      </c>
      <c r="L550" s="72">
        <f>WORKDAY(Tableau1[[#This Row],[Date de début]],+INDEX(Tableau4[Délai maximum avant étape SGMOE],MATCH(Tableau1[Code Workflow],Tableau4[Code workflow],0)))</f>
        <v>43398</v>
      </c>
      <c r="M550" s="72">
        <f>WORKDAY(Tableau1[[#This Row],[Date prévisionnelle de réception SGMOE]],+INDEX(Tableau4[Délai de validation],MATCH(Tableau1[Code Workflow],Tableau4[Code workflow],0)))</f>
        <v>43403</v>
      </c>
      <c r="N550" s="72">
        <v>43398</v>
      </c>
      <c r="O550" s="71">
        <f>IF(P550="",0,IF(P550="ok",1,0))</f>
        <v>1</v>
      </c>
      <c r="P550" s="34" t="s">
        <v>294</v>
      </c>
    </row>
    <row r="551" spans="2:16" s="36" customFormat="1" hidden="1" outlineLevel="1" x14ac:dyDescent="0.25">
      <c r="B551" s="72">
        <v>43391</v>
      </c>
      <c r="C551" s="49" t="s">
        <v>1096</v>
      </c>
      <c r="D551" s="69" t="str">
        <f t="shared" ref="D551:D553" si="192">LEFT(C551,5)</f>
        <v>GIGCL</v>
      </c>
      <c r="E551" s="69" t="str">
        <f t="shared" ref="E551:E553" si="193">MID(C551,13,14)</f>
        <v>B0 (PES - REAL</v>
      </c>
      <c r="F551" s="69" t="str">
        <f t="shared" ref="F551:F553" si="194">LEFT(E551,2)</f>
        <v>B0</v>
      </c>
      <c r="G551" s="31" t="s">
        <v>46</v>
      </c>
      <c r="H551" s="70"/>
      <c r="I551" s="69" t="s">
        <v>1093</v>
      </c>
      <c r="J551" s="69" t="s">
        <v>464</v>
      </c>
      <c r="K551" s="93" t="s">
        <v>1269</v>
      </c>
      <c r="L551" s="72">
        <f>WORKDAY(Tableau1[[#This Row],[Date de début]],+INDEX(Tableau4[Délai maximum avant étape SGMOE],MATCH(Tableau1[Code Workflow],Tableau4[Code workflow],0)))</f>
        <v>43398</v>
      </c>
      <c r="M551" s="72">
        <f>WORKDAY(Tableau1[[#This Row],[Date prévisionnelle de réception SGMOE]],+INDEX(Tableau4[Délai de validation],MATCH(Tableau1[Code Workflow],Tableau4[Code workflow],0)))</f>
        <v>43403</v>
      </c>
      <c r="N551" s="72">
        <v>43395</v>
      </c>
      <c r="O551" s="71">
        <f t="shared" ref="O551:O553" si="195">IF(P551="",0,IF(P551="ok",1,0))</f>
        <v>1</v>
      </c>
      <c r="P551" s="34" t="s">
        <v>294</v>
      </c>
    </row>
    <row r="552" spans="2:16" s="36" customFormat="1" hidden="1" outlineLevel="1" collapsed="1" x14ac:dyDescent="0.25">
      <c r="B552" s="72">
        <v>43391</v>
      </c>
      <c r="C552" s="49" t="s">
        <v>1097</v>
      </c>
      <c r="D552" s="69" t="str">
        <f t="shared" si="192"/>
        <v>GIGCL</v>
      </c>
      <c r="E552" s="69" t="str">
        <f t="shared" si="193"/>
        <v>B0 (PES - RECE</v>
      </c>
      <c r="F552" s="69" t="str">
        <f t="shared" si="194"/>
        <v>B0</v>
      </c>
      <c r="G552" s="31" t="s">
        <v>46</v>
      </c>
      <c r="H552" s="70"/>
      <c r="I552" s="69" t="s">
        <v>1094</v>
      </c>
      <c r="J552" s="69" t="s">
        <v>464</v>
      </c>
      <c r="K552" s="93" t="s">
        <v>1269</v>
      </c>
      <c r="L552" s="72">
        <f>WORKDAY(Tableau1[[#This Row],[Date de début]],+INDEX(Tableau4[Délai maximum avant étape SGMOE],MATCH(Tableau1[Code Workflow],Tableau4[Code workflow],0)))</f>
        <v>43398</v>
      </c>
      <c r="M552" s="72">
        <f>WORKDAY(Tableau1[[#This Row],[Date prévisionnelle de réception SGMOE]],+INDEX(Tableau4[Délai de validation],MATCH(Tableau1[Code Workflow],Tableau4[Code workflow],0)))</f>
        <v>43403</v>
      </c>
      <c r="N552" s="72">
        <v>43397</v>
      </c>
      <c r="O552" s="71">
        <f t="shared" si="195"/>
        <v>1</v>
      </c>
      <c r="P552" s="34" t="s">
        <v>294</v>
      </c>
    </row>
    <row r="553" spans="2:16" s="36" customFormat="1" hidden="1" outlineLevel="1" x14ac:dyDescent="0.25">
      <c r="B553" s="72">
        <v>43391</v>
      </c>
      <c r="C553" s="49" t="s">
        <v>977</v>
      </c>
      <c r="D553" s="69" t="str">
        <f t="shared" si="192"/>
        <v>GITER</v>
      </c>
      <c r="E553" s="69" t="str">
        <f t="shared" si="193"/>
        <v>D0 (PES - DEGA</v>
      </c>
      <c r="F553" s="69" t="str">
        <f t="shared" si="194"/>
        <v>D0</v>
      </c>
      <c r="G553" s="31" t="s">
        <v>46</v>
      </c>
      <c r="H553" s="70"/>
      <c r="I553" s="69" t="s">
        <v>1095</v>
      </c>
      <c r="J553" s="69" t="s">
        <v>464</v>
      </c>
      <c r="K553" s="93" t="s">
        <v>1269</v>
      </c>
      <c r="L553" s="72">
        <f>WORKDAY(Tableau1[[#This Row],[Date de début]],+INDEX(Tableau4[Délai maximum avant étape SGMOE],MATCH(Tableau1[Code Workflow],Tableau4[Code workflow],0)))</f>
        <v>43398</v>
      </c>
      <c r="M553" s="72">
        <f>WORKDAY(Tableau1[[#This Row],[Date prévisionnelle de réception SGMOE]],+INDEX(Tableau4[Délai de validation],MATCH(Tableau1[Code Workflow],Tableau4[Code workflow],0)))</f>
        <v>43403</v>
      </c>
      <c r="N553" s="72">
        <v>43395</v>
      </c>
      <c r="O553" s="71">
        <f t="shared" si="195"/>
        <v>1</v>
      </c>
      <c r="P553" s="34" t="s">
        <v>294</v>
      </c>
    </row>
    <row r="554" spans="2:16" s="36" customFormat="1" hidden="1" outlineLevel="1" collapsed="1" x14ac:dyDescent="0.25">
      <c r="B554" s="72">
        <v>43391</v>
      </c>
      <c r="C554" s="49" t="s">
        <v>1098</v>
      </c>
      <c r="D554" s="26" t="str">
        <f>LEFT(C554,5)</f>
        <v>GIEXT</v>
      </c>
      <c r="E554" s="26" t="str">
        <f>MID(C554,13,14)</f>
        <v>A2 (PROCEDURES</v>
      </c>
      <c r="F554" s="26" t="str">
        <f>LEFT(E554,2)</f>
        <v>A2</v>
      </c>
      <c r="G554" s="31" t="s">
        <v>46</v>
      </c>
      <c r="H554" s="33"/>
      <c r="I554" s="69" t="s">
        <v>1099</v>
      </c>
      <c r="J554" s="26" t="s">
        <v>462</v>
      </c>
      <c r="K554" s="93" t="s">
        <v>1265</v>
      </c>
      <c r="L554" s="28">
        <f>WORKDAY(Tableau1[[#This Row],[Date de début]],+INDEX(Tableau4[Délai maximum avant étape SGMOE],MATCH(Tableau1[Code Workflow],Tableau4[Code workflow],0)))</f>
        <v>43398</v>
      </c>
      <c r="M554" s="28">
        <f>WORKDAY(Tableau1[[#This Row],[Date prévisionnelle de réception SGMOE]],+INDEX(Tableau4[Délai de validation],MATCH(Tableau1[Code Workflow],Tableau4[Code workflow],0)))</f>
        <v>43403</v>
      </c>
      <c r="N554" s="28">
        <v>43398</v>
      </c>
      <c r="O554" s="29">
        <f>IF(P554="",0,IF(P554="ok",1,0))</f>
        <v>1</v>
      </c>
      <c r="P554" s="34" t="s">
        <v>294</v>
      </c>
    </row>
    <row r="555" spans="2:16" s="36" customFormat="1" hidden="1" outlineLevel="1" x14ac:dyDescent="0.25">
      <c r="B555" s="72">
        <v>43391</v>
      </c>
      <c r="C555" s="49" t="s">
        <v>1103</v>
      </c>
      <c r="D555" s="26" t="str">
        <f t="shared" ref="D555:D557" si="196">LEFT(C555,5)</f>
        <v>GITER</v>
      </c>
      <c r="E555" s="26" t="str">
        <f t="shared" ref="E555:E557" si="197">MID(C555,13,14)</f>
        <v>B0 (DAF - CHAU</v>
      </c>
      <c r="F555" s="26" t="str">
        <f t="shared" ref="F555:F557" si="198">LEFT(E555,2)</f>
        <v>B0</v>
      </c>
      <c r="G555" s="31" t="s">
        <v>1</v>
      </c>
      <c r="H555" s="33"/>
      <c r="I555" s="26" t="s">
        <v>1100</v>
      </c>
      <c r="J555" s="26" t="s">
        <v>453</v>
      </c>
      <c r="K555" s="91" t="s">
        <v>1265</v>
      </c>
      <c r="L555" s="28">
        <f>WORKDAY(Tableau1[[#This Row],[Date de début]],+INDEX(Tableau4[Délai maximum avant étape SGMOE],MATCH(Tableau1[Code Workflow],Tableau4[Code workflow],0)))</f>
        <v>43397</v>
      </c>
      <c r="M555" s="28">
        <f>WORKDAY(Tableau1[[#This Row],[Date prévisionnelle de réception SGMOE]],+INDEX(Tableau4[Délai de validation],MATCH(Tableau1[Code Workflow],Tableau4[Code workflow],0)))</f>
        <v>43404</v>
      </c>
      <c r="N555" s="28">
        <v>43397</v>
      </c>
      <c r="O555" s="29">
        <f t="shared" ref="O555:O557" si="199">IF(P555="",0,IF(P555="ok",1,0))</f>
        <v>1</v>
      </c>
      <c r="P555" s="34" t="s">
        <v>294</v>
      </c>
    </row>
    <row r="556" spans="2:16" s="36" customFormat="1" hidden="1" outlineLevel="1" x14ac:dyDescent="0.25">
      <c r="B556" s="72">
        <v>43391</v>
      </c>
      <c r="C556" s="49" t="s">
        <v>1104</v>
      </c>
      <c r="D556" s="26" t="str">
        <f t="shared" si="196"/>
        <v>GIASS</v>
      </c>
      <c r="E556" s="26" t="str">
        <f t="shared" si="197"/>
        <v>A0 (DAF - CADR</v>
      </c>
      <c r="F556" s="26" t="str">
        <f t="shared" si="198"/>
        <v>A0</v>
      </c>
      <c r="G556" s="31" t="s">
        <v>1</v>
      </c>
      <c r="H556" s="33"/>
      <c r="I556" s="26" t="s">
        <v>1101</v>
      </c>
      <c r="J556" s="26" t="s">
        <v>453</v>
      </c>
      <c r="K556" s="91" t="s">
        <v>1265</v>
      </c>
      <c r="L556" s="28">
        <f>WORKDAY(Tableau1[[#This Row],[Date de début]],+INDEX(Tableau4[Délai maximum avant étape SGMOE],MATCH(Tableau1[Code Workflow],Tableau4[Code workflow],0)))</f>
        <v>43397</v>
      </c>
      <c r="M556" s="28">
        <f>WORKDAY(Tableau1[[#This Row],[Date prévisionnelle de réception SGMOE]],+INDEX(Tableau4[Délai de validation],MATCH(Tableau1[Code Workflow],Tableau4[Code workflow],0)))</f>
        <v>43404</v>
      </c>
      <c r="N556" s="28">
        <v>43397</v>
      </c>
      <c r="O556" s="29">
        <f t="shared" si="199"/>
        <v>1</v>
      </c>
      <c r="P556" s="34" t="s">
        <v>294</v>
      </c>
    </row>
    <row r="557" spans="2:16" s="36" customFormat="1" hidden="1" outlineLevel="1" x14ac:dyDescent="0.25">
      <c r="B557" s="72">
        <v>43391</v>
      </c>
      <c r="C557" s="49" t="s">
        <v>1105</v>
      </c>
      <c r="D557" s="26" t="str">
        <f t="shared" si="196"/>
        <v>GIASS</v>
      </c>
      <c r="E557" s="26" t="str">
        <f t="shared" si="197"/>
        <v>A0 (DAF - CADR</v>
      </c>
      <c r="F557" s="26" t="str">
        <f t="shared" si="198"/>
        <v>A0</v>
      </c>
      <c r="G557" s="31" t="s">
        <v>1</v>
      </c>
      <c r="H557" s="33"/>
      <c r="I557" s="26" t="s">
        <v>1102</v>
      </c>
      <c r="J557" s="26" t="s">
        <v>453</v>
      </c>
      <c r="K557" s="91" t="s">
        <v>1265</v>
      </c>
      <c r="L557" s="28">
        <f>WORKDAY(Tableau1[[#This Row],[Date de début]],+INDEX(Tableau4[Délai maximum avant étape SGMOE],MATCH(Tableau1[Code Workflow],Tableau4[Code workflow],0)))</f>
        <v>43397</v>
      </c>
      <c r="M557" s="28">
        <f>WORKDAY(Tableau1[[#This Row],[Date prévisionnelle de réception SGMOE]],+INDEX(Tableau4[Délai de validation],MATCH(Tableau1[Code Workflow],Tableau4[Code workflow],0)))</f>
        <v>43404</v>
      </c>
      <c r="N557" s="28">
        <v>43397</v>
      </c>
      <c r="O557" s="29">
        <f t="shared" si="199"/>
        <v>1</v>
      </c>
      <c r="P557" s="34" t="s">
        <v>294</v>
      </c>
    </row>
    <row r="558" spans="2:16" s="36" customFormat="1" hidden="1" outlineLevel="1" collapsed="1" x14ac:dyDescent="0.25">
      <c r="B558" s="72">
        <v>43392</v>
      </c>
      <c r="C558" s="49" t="s">
        <v>1118</v>
      </c>
      <c r="D558" s="69" t="str">
        <f t="shared" ref="D558:D578" si="200">LEFT(C558,5)</f>
        <v>GITEC</v>
      </c>
      <c r="E558" s="69" t="str">
        <f t="shared" ref="E558:E578" si="201">MID(C558,13,14)</f>
        <v>B0 (BASSIN AUT</v>
      </c>
      <c r="F558" s="69" t="str">
        <f t="shared" ref="F558:F578" si="202">LEFT(E558,2)</f>
        <v>B0</v>
      </c>
      <c r="G558" s="31" t="s">
        <v>26</v>
      </c>
      <c r="H558" s="70"/>
      <c r="I558" s="26" t="s">
        <v>1106</v>
      </c>
      <c r="J558" s="69" t="s">
        <v>481</v>
      </c>
      <c r="K558" s="91" t="s">
        <v>1273</v>
      </c>
      <c r="L558" s="72">
        <f>WORKDAY(Tableau1[[#This Row],[Date de début]],+INDEX(Tableau4[Délai maximum avant étape SGMOE],MATCH(Tableau1[Code Workflow],Tableau4[Code workflow],0)))</f>
        <v>43399</v>
      </c>
      <c r="M558" s="72">
        <f>WORKDAY(Tableau1[[#This Row],[Date prévisionnelle de réception SGMOE]],+INDEX(Tableau4[Délai de validation],MATCH(Tableau1[Code Workflow],Tableau4[Code workflow],0)))</f>
        <v>43406</v>
      </c>
      <c r="N558" s="72">
        <v>43399</v>
      </c>
      <c r="O558" s="71">
        <f t="shared" ref="O558:O578" si="203">IF(P558="",0,IF(P558="ok",1,0))</f>
        <v>1</v>
      </c>
      <c r="P558" s="34" t="s">
        <v>531</v>
      </c>
    </row>
    <row r="559" spans="2:16" s="36" customFormat="1" hidden="1" outlineLevel="1" x14ac:dyDescent="0.25">
      <c r="B559" s="72">
        <v>43392</v>
      </c>
      <c r="C559" s="49" t="s">
        <v>1119</v>
      </c>
      <c r="D559" s="69" t="str">
        <f t="shared" si="200"/>
        <v>GITEC</v>
      </c>
      <c r="E559" s="69" t="str">
        <f t="shared" si="201"/>
        <v>A1 (BASSIN AUT</v>
      </c>
      <c r="F559" s="69" t="str">
        <f t="shared" si="202"/>
        <v>A1</v>
      </c>
      <c r="G559" s="31" t="s">
        <v>26</v>
      </c>
      <c r="H559" s="70"/>
      <c r="I559" s="26" t="s">
        <v>1107</v>
      </c>
      <c r="J559" s="69" t="s">
        <v>481</v>
      </c>
      <c r="K559" s="91" t="s">
        <v>1273</v>
      </c>
      <c r="L559" s="72">
        <f>WORKDAY(Tableau1[[#This Row],[Date de début]],+INDEX(Tableau4[Délai maximum avant étape SGMOE],MATCH(Tableau1[Code Workflow],Tableau4[Code workflow],0)))</f>
        <v>43399</v>
      </c>
      <c r="M559" s="72">
        <f>WORKDAY(Tableau1[[#This Row],[Date prévisionnelle de réception SGMOE]],+INDEX(Tableau4[Délai de validation],MATCH(Tableau1[Code Workflow],Tableau4[Code workflow],0)))</f>
        <v>43406</v>
      </c>
      <c r="N559" s="72">
        <v>43399</v>
      </c>
      <c r="O559" s="71">
        <f t="shared" si="203"/>
        <v>1</v>
      </c>
      <c r="P559" s="34" t="s">
        <v>531</v>
      </c>
    </row>
    <row r="560" spans="2:16" s="36" customFormat="1" hidden="1" outlineLevel="1" x14ac:dyDescent="0.25">
      <c r="B560" s="72">
        <v>43392</v>
      </c>
      <c r="C560" s="49" t="s">
        <v>1120</v>
      </c>
      <c r="D560" s="69" t="str">
        <f t="shared" si="200"/>
        <v>GITEC</v>
      </c>
      <c r="E560" s="69" t="str">
        <f t="shared" si="201"/>
        <v>A2 (BASSIN AUT</v>
      </c>
      <c r="F560" s="69" t="str">
        <f t="shared" si="202"/>
        <v>A2</v>
      </c>
      <c r="G560" s="31" t="s">
        <v>26</v>
      </c>
      <c r="H560" s="70"/>
      <c r="I560" s="26" t="s">
        <v>1108</v>
      </c>
      <c r="J560" s="69" t="s">
        <v>481</v>
      </c>
      <c r="K560" s="91" t="s">
        <v>1273</v>
      </c>
      <c r="L560" s="72">
        <f>WORKDAY(Tableau1[[#This Row],[Date de début]],+INDEX(Tableau4[Délai maximum avant étape SGMOE],MATCH(Tableau1[Code Workflow],Tableau4[Code workflow],0)))</f>
        <v>43399</v>
      </c>
      <c r="M560" s="72">
        <f>WORKDAY(Tableau1[[#This Row],[Date prévisionnelle de réception SGMOE]],+INDEX(Tableau4[Délai de validation],MATCH(Tableau1[Code Workflow],Tableau4[Code workflow],0)))</f>
        <v>43406</v>
      </c>
      <c r="N560" s="72">
        <v>43399</v>
      </c>
      <c r="O560" s="71">
        <f t="shared" si="203"/>
        <v>1</v>
      </c>
      <c r="P560" s="34" t="s">
        <v>531</v>
      </c>
    </row>
    <row r="561" spans="2:16" s="36" customFormat="1" hidden="1" outlineLevel="1" x14ac:dyDescent="0.25">
      <c r="B561" s="72">
        <v>43392</v>
      </c>
      <c r="C561" s="49" t="s">
        <v>1121</v>
      </c>
      <c r="D561" s="69" t="str">
        <f t="shared" si="200"/>
        <v>GITEC</v>
      </c>
      <c r="E561" s="69" t="str">
        <f t="shared" si="201"/>
        <v>A0 (NOTE DE SY</v>
      </c>
      <c r="F561" s="69" t="str">
        <f t="shared" si="202"/>
        <v>A0</v>
      </c>
      <c r="G561" s="31" t="s">
        <v>10</v>
      </c>
      <c r="H561" s="70"/>
      <c r="I561" s="26" t="s">
        <v>1109</v>
      </c>
      <c r="J561" s="69" t="s">
        <v>481</v>
      </c>
      <c r="K561" s="91" t="s">
        <v>1273</v>
      </c>
      <c r="L561" s="72">
        <f>WORKDAY(Tableau1[[#This Row],[Date de début]],+INDEX(Tableau4[Délai maximum avant étape SGMOE],MATCH(Tableau1[Code Workflow],Tableau4[Code workflow],0)))</f>
        <v>43399</v>
      </c>
      <c r="M561" s="72">
        <f>WORKDAY(Tableau1[[#This Row],[Date prévisionnelle de réception SGMOE]],+INDEX(Tableau4[Délai de validation],MATCH(Tableau1[Code Workflow],Tableau4[Code workflow],0)))</f>
        <v>43406</v>
      </c>
      <c r="N561" s="72">
        <v>43395</v>
      </c>
      <c r="O561" s="71">
        <f t="shared" si="203"/>
        <v>1</v>
      </c>
      <c r="P561" s="34" t="s">
        <v>294</v>
      </c>
    </row>
    <row r="562" spans="2:16" s="36" customFormat="1" collapsed="1" x14ac:dyDescent="0.25">
      <c r="B562" s="72">
        <v>43392</v>
      </c>
      <c r="C562" s="49" t="s">
        <v>1122</v>
      </c>
      <c r="D562" s="69" t="str">
        <f t="shared" si="200"/>
        <v>GIQUA</v>
      </c>
      <c r="E562" s="69" t="str">
        <f t="shared" si="201"/>
        <v xml:space="preserve">A3 (LISTE DES </v>
      </c>
      <c r="F562" s="69" t="str">
        <f t="shared" si="202"/>
        <v>A3</v>
      </c>
      <c r="G562" s="31" t="s">
        <v>1123</v>
      </c>
      <c r="H562" s="70"/>
      <c r="I562" s="26" t="s">
        <v>1110</v>
      </c>
      <c r="J562" s="69" t="s">
        <v>455</v>
      </c>
      <c r="K562" s="91" t="s">
        <v>1269</v>
      </c>
      <c r="L562" s="72">
        <f>WORKDAY(Tableau1[[#This Row],[Date de début]],+INDEX(Tableau4[Délai maximum avant étape SGMOE],MATCH(Tableau1[Code Workflow],Tableau4[Code workflow],0)))</f>
        <v>43398</v>
      </c>
      <c r="M562" s="72">
        <f>WORKDAY(Tableau1[[#This Row],[Date prévisionnelle de réception SGMOE]],+INDEX(Tableau4[Délai de validation],MATCH(Tableau1[Code Workflow],Tableau4[Code workflow],0)))</f>
        <v>43405</v>
      </c>
      <c r="N562" s="72"/>
      <c r="O562" s="71">
        <f t="shared" si="203"/>
        <v>0</v>
      </c>
      <c r="P562" s="34"/>
    </row>
    <row r="563" spans="2:16" s="36" customFormat="1" hidden="1" outlineLevel="1" x14ac:dyDescent="0.25">
      <c r="B563" s="72">
        <v>43392</v>
      </c>
      <c r="C563" s="49" t="s">
        <v>1124</v>
      </c>
      <c r="D563" s="69" t="str">
        <f t="shared" si="200"/>
        <v>GIBEA</v>
      </c>
      <c r="E563" s="69" t="str">
        <f t="shared" si="201"/>
        <v xml:space="preserve">C0 (OHN E0023 </v>
      </c>
      <c r="F563" s="69" t="str">
        <f t="shared" si="202"/>
        <v>C0</v>
      </c>
      <c r="G563" s="31" t="s">
        <v>39</v>
      </c>
      <c r="H563" s="70"/>
      <c r="I563" s="26" t="s">
        <v>1111</v>
      </c>
      <c r="J563" s="69" t="s">
        <v>420</v>
      </c>
      <c r="K563" s="91" t="s">
        <v>1268</v>
      </c>
      <c r="L563" s="72">
        <f>WORKDAY(Tableau1[[#This Row],[Date de début]],+INDEX(Tableau4[Délai maximum avant étape SGMOE],MATCH(Tableau1[Code Workflow],Tableau4[Code workflow],0)))</f>
        <v>43395</v>
      </c>
      <c r="M563" s="72">
        <f>WORKDAY(Tableau1[[#This Row],[Date prévisionnelle de réception SGMOE]],+INDEX(Tableau4[Délai de validation],MATCH(Tableau1[Code Workflow],Tableau4[Code workflow],0)))</f>
        <v>43399</v>
      </c>
      <c r="N563" s="72">
        <v>43395</v>
      </c>
      <c r="O563" s="71">
        <f t="shared" si="203"/>
        <v>1</v>
      </c>
      <c r="P563" s="34" t="s">
        <v>294</v>
      </c>
    </row>
    <row r="564" spans="2:16" s="36" customFormat="1" hidden="1" outlineLevel="1" x14ac:dyDescent="0.25">
      <c r="B564" s="72">
        <v>43392</v>
      </c>
      <c r="C564" s="49" t="s">
        <v>1125</v>
      </c>
      <c r="D564" s="69" t="str">
        <f t="shared" si="200"/>
        <v>GIBEA</v>
      </c>
      <c r="E564" s="69" t="str">
        <f t="shared" si="201"/>
        <v xml:space="preserve">C0 (OHN B0130 </v>
      </c>
      <c r="F564" s="69" t="str">
        <f t="shared" si="202"/>
        <v>C0</v>
      </c>
      <c r="G564" s="31" t="s">
        <v>49</v>
      </c>
      <c r="H564" s="70"/>
      <c r="I564" s="26" t="s">
        <v>1112</v>
      </c>
      <c r="J564" s="69" t="s">
        <v>420</v>
      </c>
      <c r="K564" s="91" t="s">
        <v>1268</v>
      </c>
      <c r="L564" s="72">
        <f>WORKDAY(Tableau1[[#This Row],[Date de début]],+INDEX(Tableau4[Délai maximum avant étape SGMOE],MATCH(Tableau1[Code Workflow],Tableau4[Code workflow],0)))</f>
        <v>43395</v>
      </c>
      <c r="M564" s="72">
        <f>WORKDAY(Tableau1[[#This Row],[Date prévisionnelle de réception SGMOE]],+INDEX(Tableau4[Délai de validation],MATCH(Tableau1[Code Workflow],Tableau4[Code workflow],0)))</f>
        <v>43399</v>
      </c>
      <c r="N564" s="72">
        <v>43395</v>
      </c>
      <c r="O564" s="71">
        <f t="shared" si="203"/>
        <v>1</v>
      </c>
      <c r="P564" s="34" t="s">
        <v>294</v>
      </c>
    </row>
    <row r="565" spans="2:16" s="36" customFormat="1" hidden="1" outlineLevel="1" x14ac:dyDescent="0.25">
      <c r="B565" s="72">
        <v>43392</v>
      </c>
      <c r="C565" s="49" t="s">
        <v>1126</v>
      </c>
      <c r="D565" s="69" t="str">
        <f t="shared" si="200"/>
        <v>GIBEA</v>
      </c>
      <c r="E565" s="69" t="str">
        <f t="shared" si="201"/>
        <v xml:space="preserve">C0 (OHN E0023 </v>
      </c>
      <c r="F565" s="69" t="str">
        <f t="shared" si="202"/>
        <v>C0</v>
      </c>
      <c r="G565" s="31" t="s">
        <v>49</v>
      </c>
      <c r="H565" s="70"/>
      <c r="I565" s="26" t="s">
        <v>1113</v>
      </c>
      <c r="J565" s="69" t="s">
        <v>420</v>
      </c>
      <c r="K565" s="91" t="s">
        <v>1268</v>
      </c>
      <c r="L565" s="72">
        <f>WORKDAY(Tableau1[[#This Row],[Date de début]],+INDEX(Tableau4[Délai maximum avant étape SGMOE],MATCH(Tableau1[Code Workflow],Tableau4[Code workflow],0)))</f>
        <v>43395</v>
      </c>
      <c r="M565" s="72">
        <f>WORKDAY(Tableau1[[#This Row],[Date prévisionnelle de réception SGMOE]],+INDEX(Tableau4[Délai de validation],MATCH(Tableau1[Code Workflow],Tableau4[Code workflow],0)))</f>
        <v>43399</v>
      </c>
      <c r="N565" s="72">
        <v>43395</v>
      </c>
      <c r="O565" s="71">
        <f t="shared" si="203"/>
        <v>1</v>
      </c>
      <c r="P565" s="34" t="s">
        <v>294</v>
      </c>
    </row>
    <row r="566" spans="2:16" s="36" customFormat="1" hidden="1" outlineLevel="1" x14ac:dyDescent="0.25">
      <c r="B566" s="72">
        <v>43392</v>
      </c>
      <c r="C566" s="49" t="s">
        <v>1127</v>
      </c>
      <c r="D566" s="69" t="str">
        <f t="shared" si="200"/>
        <v>GISBP</v>
      </c>
      <c r="E566" s="69" t="str">
        <f t="shared" si="201"/>
        <v xml:space="preserve">A1 (VIADUC DE </v>
      </c>
      <c r="F566" s="69" t="str">
        <f t="shared" si="202"/>
        <v>A1</v>
      </c>
      <c r="G566" s="31" t="s">
        <v>63</v>
      </c>
      <c r="H566" s="70"/>
      <c r="I566" s="26" t="s">
        <v>1114</v>
      </c>
      <c r="J566" s="69" t="s">
        <v>414</v>
      </c>
      <c r="K566" s="91" t="s">
        <v>1267</v>
      </c>
      <c r="L566" s="72">
        <f>WORKDAY(Tableau1[[#This Row],[Date de début]],+INDEX(Tableau4[Délai maximum avant étape SGMOE],MATCH(Tableau1[Code Workflow],Tableau4[Code workflow],0)))</f>
        <v>43395</v>
      </c>
      <c r="M566" s="72">
        <f>WORKDAY(Tableau1[[#This Row],[Date prévisionnelle de réception SGMOE]],+INDEX(Tableau4[Délai de validation],MATCH(Tableau1[Code Workflow],Tableau4[Code workflow],0)))</f>
        <v>43405</v>
      </c>
      <c r="N566" s="72">
        <v>43395</v>
      </c>
      <c r="O566" s="71">
        <f t="shared" si="203"/>
        <v>1</v>
      </c>
      <c r="P566" s="34" t="s">
        <v>294</v>
      </c>
    </row>
    <row r="567" spans="2:16" s="36" customFormat="1" hidden="1" outlineLevel="1" x14ac:dyDescent="0.25">
      <c r="B567" s="72">
        <v>43392</v>
      </c>
      <c r="C567" s="49" t="s">
        <v>1128</v>
      </c>
      <c r="D567" s="69" t="str">
        <f t="shared" si="200"/>
        <v>GISBP</v>
      </c>
      <c r="E567" s="69" t="str">
        <f t="shared" si="201"/>
        <v xml:space="preserve">A1 (VIADUC DE </v>
      </c>
      <c r="F567" s="69" t="str">
        <f t="shared" si="202"/>
        <v>A1</v>
      </c>
      <c r="G567" s="31" t="s">
        <v>63</v>
      </c>
      <c r="H567" s="70"/>
      <c r="I567" s="26" t="s">
        <v>1114</v>
      </c>
      <c r="J567" s="69" t="s">
        <v>414</v>
      </c>
      <c r="K567" s="91" t="s">
        <v>1267</v>
      </c>
      <c r="L567" s="72">
        <f>WORKDAY(Tableau1[[#This Row],[Date de début]],+INDEX(Tableau4[Délai maximum avant étape SGMOE],MATCH(Tableau1[Code Workflow],Tableau4[Code workflow],0)))</f>
        <v>43395</v>
      </c>
      <c r="M567" s="72">
        <f>WORKDAY(Tableau1[[#This Row],[Date prévisionnelle de réception SGMOE]],+INDEX(Tableau4[Délai de validation],MATCH(Tableau1[Code Workflow],Tableau4[Code workflow],0)))</f>
        <v>43405</v>
      </c>
      <c r="N567" s="72">
        <v>43395</v>
      </c>
      <c r="O567" s="71">
        <f t="shared" si="203"/>
        <v>1</v>
      </c>
      <c r="P567" s="34" t="s">
        <v>294</v>
      </c>
    </row>
    <row r="568" spans="2:16" s="36" customFormat="1" hidden="1" outlineLevel="1" x14ac:dyDescent="0.25">
      <c r="B568" s="72">
        <v>43392</v>
      </c>
      <c r="C568" s="49" t="s">
        <v>1129</v>
      </c>
      <c r="D568" s="69" t="str">
        <f t="shared" si="200"/>
        <v>GIWSP</v>
      </c>
      <c r="E568" s="69" t="str">
        <f t="shared" si="201"/>
        <v>C0 (NOTE TECHN</v>
      </c>
      <c r="F568" s="69" t="str">
        <f t="shared" si="202"/>
        <v>C0</v>
      </c>
      <c r="G568" s="31" t="s">
        <v>10</v>
      </c>
      <c r="H568" s="70"/>
      <c r="I568" s="26" t="s">
        <v>1115</v>
      </c>
      <c r="J568" s="69" t="s">
        <v>948</v>
      </c>
      <c r="K568" s="91" t="s">
        <v>1271</v>
      </c>
      <c r="L568" s="72">
        <f>WORKDAY(Tableau1[[#This Row],[Date de début]],+INDEX(Tableau4[Délai maximum avant étape SGMOE],MATCH(Tableau1[Code Workflow],Tableau4[Code workflow],0)))</f>
        <v>43395</v>
      </c>
      <c r="M568" s="72">
        <f>WORKDAY(Tableau1[[#This Row],[Date prévisionnelle de réception SGMOE]],+INDEX(Tableau4[Délai de validation],MATCH(Tableau1[Code Workflow],Tableau4[Code workflow],0)))</f>
        <v>43399</v>
      </c>
      <c r="N568" s="72">
        <v>43395</v>
      </c>
      <c r="O568" s="71">
        <f t="shared" si="203"/>
        <v>1</v>
      </c>
      <c r="P568" s="34" t="s">
        <v>294</v>
      </c>
    </row>
    <row r="569" spans="2:16" s="36" customFormat="1" hidden="1" outlineLevel="1" x14ac:dyDescent="0.25">
      <c r="B569" s="72">
        <v>43392</v>
      </c>
      <c r="C569" s="49" t="s">
        <v>1130</v>
      </c>
      <c r="D569" s="69" t="str">
        <f t="shared" si="200"/>
        <v>GISET</v>
      </c>
      <c r="E569" s="69" t="str">
        <f t="shared" si="201"/>
        <v>A1 (PPF 00834)</v>
      </c>
      <c r="F569" s="69" t="str">
        <f t="shared" si="202"/>
        <v>A1</v>
      </c>
      <c r="G569" s="31" t="s">
        <v>26</v>
      </c>
      <c r="H569" s="70"/>
      <c r="I569" s="26" t="s">
        <v>1116</v>
      </c>
      <c r="J569" s="69" t="s">
        <v>435</v>
      </c>
      <c r="K569" s="91" t="s">
        <v>1266</v>
      </c>
      <c r="L569" s="72">
        <f>WORKDAY(Tableau1[[#This Row],[Date de début]],+INDEX(Tableau4[Délai maximum avant étape SGMOE],MATCH(Tableau1[Code Workflow],Tableau4[Code workflow],0)))</f>
        <v>43395</v>
      </c>
      <c r="M569" s="72">
        <f>WORKDAY(Tableau1[[#This Row],[Date prévisionnelle de réception SGMOE]],+INDEX(Tableau4[Délai de validation],MATCH(Tableau1[Code Workflow],Tableau4[Code workflow],0)))</f>
        <v>43405</v>
      </c>
      <c r="N569" s="72">
        <v>43395</v>
      </c>
      <c r="O569" s="71">
        <f t="shared" si="203"/>
        <v>1</v>
      </c>
      <c r="P569" s="34" t="s">
        <v>294</v>
      </c>
    </row>
    <row r="570" spans="2:16" s="36" customFormat="1" hidden="1" outlineLevel="1" x14ac:dyDescent="0.25">
      <c r="B570" s="72">
        <v>43392</v>
      </c>
      <c r="C570" s="49" t="s">
        <v>1131</v>
      </c>
      <c r="D570" s="69" t="str">
        <f t="shared" si="200"/>
        <v>GISET</v>
      </c>
      <c r="E570" s="69" t="str">
        <f t="shared" si="201"/>
        <v>A0 (PPFR 15872</v>
      </c>
      <c r="F570" s="69" t="str">
        <f t="shared" si="202"/>
        <v>A0</v>
      </c>
      <c r="G570" s="31" t="s">
        <v>26</v>
      </c>
      <c r="H570" s="70"/>
      <c r="I570" s="26" t="s">
        <v>1117</v>
      </c>
      <c r="J570" s="69" t="s">
        <v>440</v>
      </c>
      <c r="K570" s="91" t="s">
        <v>1273</v>
      </c>
      <c r="L570" s="72">
        <f>WORKDAY(Tableau1[[#This Row],[Date de début]],+INDEX(Tableau4[Délai maximum avant étape SGMOE],MATCH(Tableau1[Code Workflow],Tableau4[Code workflow],0)))</f>
        <v>43395</v>
      </c>
      <c r="M570" s="72">
        <f>WORKDAY(Tableau1[[#This Row],[Date prévisionnelle de réception SGMOE]],+INDEX(Tableau4[Délai de validation],MATCH(Tableau1[Code Workflow],Tableau4[Code workflow],0)))</f>
        <v>43405</v>
      </c>
      <c r="N570" s="72">
        <v>43395</v>
      </c>
      <c r="O570" s="71">
        <f t="shared" si="203"/>
        <v>1</v>
      </c>
      <c r="P570" s="34" t="s">
        <v>294</v>
      </c>
    </row>
    <row r="571" spans="2:16" s="36" customFormat="1" hidden="1" outlineLevel="1" x14ac:dyDescent="0.25">
      <c r="B571" s="72">
        <v>43392</v>
      </c>
      <c r="C571" s="49" t="s">
        <v>1133</v>
      </c>
      <c r="D571" s="69" t="str">
        <f t="shared" si="200"/>
        <v>GISET</v>
      </c>
      <c r="E571" s="69" t="str">
        <f t="shared" si="201"/>
        <v>A0 (PLANCHE 14</v>
      </c>
      <c r="F571" s="69" t="str">
        <f t="shared" si="202"/>
        <v>A0</v>
      </c>
      <c r="G571" s="31" t="s">
        <v>35</v>
      </c>
      <c r="H571" s="70"/>
      <c r="I571" s="26" t="s">
        <v>1132</v>
      </c>
      <c r="J571" s="69" t="s">
        <v>440</v>
      </c>
      <c r="K571" s="91" t="s">
        <v>1273</v>
      </c>
      <c r="L571" s="72">
        <f>WORKDAY(Tableau1[[#This Row],[Date de début]],+INDEX(Tableau4[Délai maximum avant étape SGMOE],MATCH(Tableau1[Code Workflow],Tableau4[Code workflow],0)))</f>
        <v>43395</v>
      </c>
      <c r="M571" s="72">
        <f>WORKDAY(Tableau1[[#This Row],[Date prévisionnelle de réception SGMOE]],+INDEX(Tableau4[Délai de validation],MATCH(Tableau1[Code Workflow],Tableau4[Code workflow],0)))</f>
        <v>43405</v>
      </c>
      <c r="N571" s="72">
        <v>43395</v>
      </c>
      <c r="O571" s="71">
        <f t="shared" si="203"/>
        <v>1</v>
      </c>
      <c r="P571" s="34" t="s">
        <v>294</v>
      </c>
    </row>
    <row r="572" spans="2:16" s="36" customFormat="1" hidden="1" outlineLevel="1" x14ac:dyDescent="0.25">
      <c r="B572" s="72">
        <v>43392</v>
      </c>
      <c r="C572" s="49" t="s">
        <v>1134</v>
      </c>
      <c r="D572" s="69" t="str">
        <f t="shared" si="200"/>
        <v>GISET</v>
      </c>
      <c r="E572" s="69" t="str">
        <f t="shared" si="201"/>
        <v>A0 (PLANCHE 14</v>
      </c>
      <c r="F572" s="69" t="str">
        <f t="shared" si="202"/>
        <v>A0</v>
      </c>
      <c r="G572" s="31" t="s">
        <v>37</v>
      </c>
      <c r="H572" s="70"/>
      <c r="I572" s="26" t="s">
        <v>1132</v>
      </c>
      <c r="J572" s="69" t="s">
        <v>440</v>
      </c>
      <c r="K572" s="91" t="s">
        <v>1273</v>
      </c>
      <c r="L572" s="72">
        <f>WORKDAY(Tableau1[[#This Row],[Date de début]],+INDEX(Tableau4[Délai maximum avant étape SGMOE],MATCH(Tableau1[Code Workflow],Tableau4[Code workflow],0)))</f>
        <v>43395</v>
      </c>
      <c r="M572" s="72">
        <f>WORKDAY(Tableau1[[#This Row],[Date prévisionnelle de réception SGMOE]],+INDEX(Tableau4[Délai de validation],MATCH(Tableau1[Code Workflow],Tableau4[Code workflow],0)))</f>
        <v>43405</v>
      </c>
      <c r="N572" s="72">
        <v>43395</v>
      </c>
      <c r="O572" s="71">
        <f t="shared" si="203"/>
        <v>1</v>
      </c>
      <c r="P572" s="34" t="s">
        <v>294</v>
      </c>
    </row>
    <row r="573" spans="2:16" s="36" customFormat="1" hidden="1" outlineLevel="1" x14ac:dyDescent="0.25">
      <c r="B573" s="72">
        <v>43392</v>
      </c>
      <c r="C573" s="49" t="s">
        <v>1135</v>
      </c>
      <c r="D573" s="69" t="str">
        <f t="shared" si="200"/>
        <v>GISET</v>
      </c>
      <c r="E573" s="69" t="str">
        <f t="shared" si="201"/>
        <v>A0 (PLANCHE 14</v>
      </c>
      <c r="F573" s="69" t="str">
        <f t="shared" si="202"/>
        <v>A0</v>
      </c>
      <c r="G573" s="31" t="s">
        <v>39</v>
      </c>
      <c r="H573" s="70"/>
      <c r="I573" s="26" t="s">
        <v>1132</v>
      </c>
      <c r="J573" s="69" t="s">
        <v>440</v>
      </c>
      <c r="K573" s="91" t="s">
        <v>1273</v>
      </c>
      <c r="L573" s="72">
        <f>WORKDAY(Tableau1[[#This Row],[Date de début]],+INDEX(Tableau4[Délai maximum avant étape SGMOE],MATCH(Tableau1[Code Workflow],Tableau4[Code workflow],0)))</f>
        <v>43395</v>
      </c>
      <c r="M573" s="72">
        <f>WORKDAY(Tableau1[[#This Row],[Date prévisionnelle de réception SGMOE]],+INDEX(Tableau4[Délai de validation],MATCH(Tableau1[Code Workflow],Tableau4[Code workflow],0)))</f>
        <v>43405</v>
      </c>
      <c r="N573" s="72">
        <v>43395</v>
      </c>
      <c r="O573" s="71">
        <f t="shared" si="203"/>
        <v>1</v>
      </c>
      <c r="P573" s="34" t="s">
        <v>294</v>
      </c>
    </row>
    <row r="574" spans="2:16" s="36" customFormat="1" hidden="1" outlineLevel="1" x14ac:dyDescent="0.25">
      <c r="B574" s="72">
        <v>43392</v>
      </c>
      <c r="C574" s="49" t="s">
        <v>1136</v>
      </c>
      <c r="D574" s="69" t="str">
        <f t="shared" si="200"/>
        <v>GISET</v>
      </c>
      <c r="E574" s="69" t="str">
        <f t="shared" si="201"/>
        <v>A0 (PLANCHE 14</v>
      </c>
      <c r="F574" s="69" t="str">
        <f t="shared" si="202"/>
        <v>A0</v>
      </c>
      <c r="G574" s="31" t="s">
        <v>39</v>
      </c>
      <c r="H574" s="70"/>
      <c r="I574" s="26" t="s">
        <v>1132</v>
      </c>
      <c r="J574" s="69" t="s">
        <v>440</v>
      </c>
      <c r="K574" s="91" t="s">
        <v>1273</v>
      </c>
      <c r="L574" s="72">
        <f>WORKDAY(Tableau1[[#This Row],[Date de début]],+INDEX(Tableau4[Délai maximum avant étape SGMOE],MATCH(Tableau1[Code Workflow],Tableau4[Code workflow],0)))</f>
        <v>43395</v>
      </c>
      <c r="M574" s="72">
        <f>WORKDAY(Tableau1[[#This Row],[Date prévisionnelle de réception SGMOE]],+INDEX(Tableau4[Délai de validation],MATCH(Tableau1[Code Workflow],Tableau4[Code workflow],0)))</f>
        <v>43405</v>
      </c>
      <c r="N574" s="72">
        <v>43395</v>
      </c>
      <c r="O574" s="71">
        <f t="shared" si="203"/>
        <v>1</v>
      </c>
      <c r="P574" s="34" t="s">
        <v>294</v>
      </c>
    </row>
    <row r="575" spans="2:16" s="36" customFormat="1" hidden="1" outlineLevel="1" x14ac:dyDescent="0.25">
      <c r="B575" s="72">
        <v>43392</v>
      </c>
      <c r="C575" s="49" t="s">
        <v>1137</v>
      </c>
      <c r="D575" s="69" t="str">
        <f t="shared" si="200"/>
        <v>GISET</v>
      </c>
      <c r="E575" s="69" t="str">
        <f t="shared" si="201"/>
        <v>A0 (PLANCHE 14</v>
      </c>
      <c r="F575" s="69" t="str">
        <f t="shared" si="202"/>
        <v>A0</v>
      </c>
      <c r="G575" s="31" t="s">
        <v>42</v>
      </c>
      <c r="H575" s="70"/>
      <c r="I575" s="26" t="s">
        <v>1132</v>
      </c>
      <c r="J575" s="69" t="s">
        <v>440</v>
      </c>
      <c r="K575" s="91" t="s">
        <v>1273</v>
      </c>
      <c r="L575" s="72">
        <f>WORKDAY(Tableau1[[#This Row],[Date de début]],+INDEX(Tableau4[Délai maximum avant étape SGMOE],MATCH(Tableau1[Code Workflow],Tableau4[Code workflow],0)))</f>
        <v>43395</v>
      </c>
      <c r="M575" s="72">
        <f>WORKDAY(Tableau1[[#This Row],[Date prévisionnelle de réception SGMOE]],+INDEX(Tableau4[Délai de validation],MATCH(Tableau1[Code Workflow],Tableau4[Code workflow],0)))</f>
        <v>43405</v>
      </c>
      <c r="N575" s="72">
        <v>43395</v>
      </c>
      <c r="O575" s="71">
        <f t="shared" si="203"/>
        <v>1</v>
      </c>
      <c r="P575" s="34" t="s">
        <v>294</v>
      </c>
    </row>
    <row r="576" spans="2:16" s="36" customFormat="1" hidden="1" outlineLevel="1" x14ac:dyDescent="0.25">
      <c r="B576" s="72">
        <v>43392</v>
      </c>
      <c r="C576" s="49" t="s">
        <v>1138</v>
      </c>
      <c r="D576" s="69" t="str">
        <f t="shared" si="200"/>
        <v>GISET</v>
      </c>
      <c r="E576" s="69" t="str">
        <f t="shared" si="201"/>
        <v>A0 (PLANCHE 14</v>
      </c>
      <c r="F576" s="69" t="str">
        <f t="shared" si="202"/>
        <v>A0</v>
      </c>
      <c r="G576" s="31" t="s">
        <v>42</v>
      </c>
      <c r="H576" s="70"/>
      <c r="I576" s="26" t="s">
        <v>1132</v>
      </c>
      <c r="J576" s="69" t="s">
        <v>440</v>
      </c>
      <c r="K576" s="91" t="s">
        <v>1273</v>
      </c>
      <c r="L576" s="72">
        <f>WORKDAY(Tableau1[[#This Row],[Date de début]],+INDEX(Tableau4[Délai maximum avant étape SGMOE],MATCH(Tableau1[Code Workflow],Tableau4[Code workflow],0)))</f>
        <v>43395</v>
      </c>
      <c r="M576" s="72">
        <f>WORKDAY(Tableau1[[#This Row],[Date prévisionnelle de réception SGMOE]],+INDEX(Tableau4[Délai de validation],MATCH(Tableau1[Code Workflow],Tableau4[Code workflow],0)))</f>
        <v>43405</v>
      </c>
      <c r="N576" s="72">
        <v>43395</v>
      </c>
      <c r="O576" s="71">
        <f t="shared" si="203"/>
        <v>1</v>
      </c>
      <c r="P576" s="34" t="s">
        <v>294</v>
      </c>
    </row>
    <row r="577" spans="2:16" s="36" customFormat="1" hidden="1" outlineLevel="1" x14ac:dyDescent="0.25">
      <c r="B577" s="72">
        <v>43392</v>
      </c>
      <c r="C577" s="49" t="s">
        <v>1140</v>
      </c>
      <c r="D577" s="69" t="str">
        <f t="shared" si="200"/>
        <v>GISET</v>
      </c>
      <c r="E577" s="69" t="str">
        <f t="shared" si="201"/>
        <v>A0 (VUE EN PLA</v>
      </c>
      <c r="F577" s="69" t="str">
        <f t="shared" si="202"/>
        <v>A0</v>
      </c>
      <c r="G577" s="31" t="s">
        <v>35</v>
      </c>
      <c r="H577" s="70"/>
      <c r="I577" s="26" t="s">
        <v>1139</v>
      </c>
      <c r="J577" s="69" t="s">
        <v>435</v>
      </c>
      <c r="K577" s="91" t="s">
        <v>1266</v>
      </c>
      <c r="L577" s="72">
        <f>WORKDAY(Tableau1[[#This Row],[Date de début]],+INDEX(Tableau4[Délai maximum avant étape SGMOE],MATCH(Tableau1[Code Workflow],Tableau4[Code workflow],0)))</f>
        <v>43395</v>
      </c>
      <c r="M577" s="72">
        <f>WORKDAY(Tableau1[[#This Row],[Date prévisionnelle de réception SGMOE]],+INDEX(Tableau4[Délai de validation],MATCH(Tableau1[Code Workflow],Tableau4[Code workflow],0)))</f>
        <v>43405</v>
      </c>
      <c r="N577" s="72">
        <v>43395</v>
      </c>
      <c r="O577" s="71">
        <f t="shared" si="203"/>
        <v>1</v>
      </c>
      <c r="P577" s="34" t="s">
        <v>294</v>
      </c>
    </row>
    <row r="578" spans="2:16" s="36" customFormat="1" hidden="1" outlineLevel="1" x14ac:dyDescent="0.25">
      <c r="B578" s="72">
        <v>43392</v>
      </c>
      <c r="C578" s="49" t="s">
        <v>1141</v>
      </c>
      <c r="D578" s="69" t="str">
        <f t="shared" si="200"/>
        <v>GISET</v>
      </c>
      <c r="E578" s="69" t="str">
        <f t="shared" si="201"/>
        <v xml:space="preserve">A0 (PROFIL EN </v>
      </c>
      <c r="F578" s="69" t="str">
        <f t="shared" si="202"/>
        <v>A0</v>
      </c>
      <c r="G578" s="31" t="s">
        <v>42</v>
      </c>
      <c r="H578" s="70"/>
      <c r="I578" s="26" t="s">
        <v>1139</v>
      </c>
      <c r="J578" s="69" t="s">
        <v>435</v>
      </c>
      <c r="K578" s="91" t="s">
        <v>1266</v>
      </c>
      <c r="L578" s="72">
        <f>WORKDAY(Tableau1[[#This Row],[Date de début]],+INDEX(Tableau4[Délai maximum avant étape SGMOE],MATCH(Tableau1[Code Workflow],Tableau4[Code workflow],0)))</f>
        <v>43395</v>
      </c>
      <c r="M578" s="72">
        <f>WORKDAY(Tableau1[[#This Row],[Date prévisionnelle de réception SGMOE]],+INDEX(Tableau4[Délai de validation],MATCH(Tableau1[Code Workflow],Tableau4[Code workflow],0)))</f>
        <v>43405</v>
      </c>
      <c r="N578" s="72">
        <v>43395</v>
      </c>
      <c r="O578" s="71">
        <f t="shared" si="203"/>
        <v>1</v>
      </c>
      <c r="P578" s="34" t="s">
        <v>294</v>
      </c>
    </row>
    <row r="579" spans="2:16" s="36" customFormat="1" hidden="1" outlineLevel="1" x14ac:dyDescent="0.25">
      <c r="B579" s="72">
        <v>43392</v>
      </c>
      <c r="C579" s="49" t="s">
        <v>1142</v>
      </c>
      <c r="D579" s="26" t="str">
        <f t="shared" ref="D579:D582" si="204">LEFT(C579,5)</f>
        <v>GISET</v>
      </c>
      <c r="E579" s="26" t="str">
        <f t="shared" ref="E579:E582" si="205">MID(C579,13,14)</f>
        <v>A0 (PROFILS EN</v>
      </c>
      <c r="F579" s="26" t="str">
        <f t="shared" ref="F579:F582" si="206">LEFT(E579,2)</f>
        <v>A0</v>
      </c>
      <c r="G579" s="31" t="s">
        <v>37</v>
      </c>
      <c r="H579" s="33"/>
      <c r="I579" s="26" t="s">
        <v>1139</v>
      </c>
      <c r="J579" s="26" t="s">
        <v>435</v>
      </c>
      <c r="K579" s="91" t="s">
        <v>1266</v>
      </c>
      <c r="L579" s="28">
        <f>WORKDAY(Tableau1[[#This Row],[Date de début]],+INDEX(Tableau4[Délai maximum avant étape SGMOE],MATCH(Tableau1[Code Workflow],Tableau4[Code workflow],0)))</f>
        <v>43395</v>
      </c>
      <c r="M579" s="28">
        <f>WORKDAY(Tableau1[[#This Row],[Date prévisionnelle de réception SGMOE]],+INDEX(Tableau4[Délai de validation],MATCH(Tableau1[Code Workflow],Tableau4[Code workflow],0)))</f>
        <v>43405</v>
      </c>
      <c r="N579" s="72">
        <v>43395</v>
      </c>
      <c r="O579" s="29">
        <f t="shared" ref="O579:O582" si="207">IF(P579="",0,IF(P579="ok",1,0))</f>
        <v>1</v>
      </c>
      <c r="P579" s="34" t="s">
        <v>294</v>
      </c>
    </row>
    <row r="580" spans="2:16" s="36" customFormat="1" hidden="1" outlineLevel="1" x14ac:dyDescent="0.25">
      <c r="B580" s="72">
        <v>43392</v>
      </c>
      <c r="C580" s="49" t="s">
        <v>1143</v>
      </c>
      <c r="D580" s="26" t="str">
        <f t="shared" si="204"/>
        <v>GISET</v>
      </c>
      <c r="E580" s="26" t="str">
        <f t="shared" si="205"/>
        <v>A0 (LISTAGES G</v>
      </c>
      <c r="F580" s="26" t="str">
        <f t="shared" si="206"/>
        <v>A0</v>
      </c>
      <c r="G580" s="31" t="s">
        <v>39</v>
      </c>
      <c r="H580" s="33"/>
      <c r="I580" s="26" t="s">
        <v>1139</v>
      </c>
      <c r="J580" s="26" t="s">
        <v>435</v>
      </c>
      <c r="K580" s="91" t="s">
        <v>1266</v>
      </c>
      <c r="L580" s="28">
        <f>WORKDAY(Tableau1[[#This Row],[Date de début]],+INDEX(Tableau4[Délai maximum avant étape SGMOE],MATCH(Tableau1[Code Workflow],Tableau4[Code workflow],0)))</f>
        <v>43395</v>
      </c>
      <c r="M580" s="28">
        <f>WORKDAY(Tableau1[[#This Row],[Date prévisionnelle de réception SGMOE]],+INDEX(Tableau4[Délai de validation],MATCH(Tableau1[Code Workflow],Tableau4[Code workflow],0)))</f>
        <v>43405</v>
      </c>
      <c r="N580" s="72">
        <v>43395</v>
      </c>
      <c r="O580" s="29">
        <f t="shared" si="207"/>
        <v>1</v>
      </c>
      <c r="P580" s="34" t="s">
        <v>294</v>
      </c>
    </row>
    <row r="581" spans="2:16" s="36" customFormat="1" hidden="1" outlineLevel="1" x14ac:dyDescent="0.25">
      <c r="B581" s="72">
        <v>43392</v>
      </c>
      <c r="C581" s="49" t="s">
        <v>1144</v>
      </c>
      <c r="D581" s="26" t="str">
        <f t="shared" si="204"/>
        <v>GISET</v>
      </c>
      <c r="E581" s="26" t="str">
        <f t="shared" si="205"/>
        <v xml:space="preserve">A0 (RDT 00958 </v>
      </c>
      <c r="F581" s="26" t="str">
        <f t="shared" si="206"/>
        <v>A0</v>
      </c>
      <c r="G581" s="31" t="s">
        <v>35</v>
      </c>
      <c r="H581" s="33"/>
      <c r="I581" s="26" t="s">
        <v>1148</v>
      </c>
      <c r="J581" s="26" t="s">
        <v>435</v>
      </c>
      <c r="K581" s="91" t="s">
        <v>1266</v>
      </c>
      <c r="L581" s="28">
        <f>WORKDAY(Tableau1[[#This Row],[Date de début]],+INDEX(Tableau4[Délai maximum avant étape SGMOE],MATCH(Tableau1[Code Workflow],Tableau4[Code workflow],0)))</f>
        <v>43395</v>
      </c>
      <c r="M581" s="28">
        <f>WORKDAY(Tableau1[[#This Row],[Date prévisionnelle de réception SGMOE]],+INDEX(Tableau4[Délai de validation],MATCH(Tableau1[Code Workflow],Tableau4[Code workflow],0)))</f>
        <v>43405</v>
      </c>
      <c r="N581" s="72">
        <v>43395</v>
      </c>
      <c r="O581" s="29">
        <f t="shared" si="207"/>
        <v>1</v>
      </c>
      <c r="P581" s="34" t="s">
        <v>294</v>
      </c>
    </row>
    <row r="582" spans="2:16" s="36" customFormat="1" hidden="1" outlineLevel="1" x14ac:dyDescent="0.25">
      <c r="B582" s="72">
        <v>43392</v>
      </c>
      <c r="C582" s="49" t="s">
        <v>1145</v>
      </c>
      <c r="D582" s="26" t="str">
        <f t="shared" si="204"/>
        <v>GISET</v>
      </c>
      <c r="E582" s="26" t="str">
        <f t="shared" si="205"/>
        <v xml:space="preserve">A0 (RDT 00958 </v>
      </c>
      <c r="F582" s="26" t="str">
        <f t="shared" si="206"/>
        <v>A0</v>
      </c>
      <c r="G582" s="31" t="s">
        <v>42</v>
      </c>
      <c r="H582" s="33"/>
      <c r="I582" s="26" t="s">
        <v>1148</v>
      </c>
      <c r="J582" s="26" t="s">
        <v>435</v>
      </c>
      <c r="K582" s="91" t="s">
        <v>1266</v>
      </c>
      <c r="L582" s="28">
        <f>WORKDAY(Tableau1[[#This Row],[Date de début]],+INDEX(Tableau4[Délai maximum avant étape SGMOE],MATCH(Tableau1[Code Workflow],Tableau4[Code workflow],0)))</f>
        <v>43395</v>
      </c>
      <c r="M582" s="28">
        <f>WORKDAY(Tableau1[[#This Row],[Date prévisionnelle de réception SGMOE]],+INDEX(Tableau4[Délai de validation],MATCH(Tableau1[Code Workflow],Tableau4[Code workflow],0)))</f>
        <v>43405</v>
      </c>
      <c r="N582" s="72">
        <v>43395</v>
      </c>
      <c r="O582" s="29">
        <f t="shared" si="207"/>
        <v>1</v>
      </c>
      <c r="P582" s="34" t="s">
        <v>294</v>
      </c>
    </row>
    <row r="583" spans="2:16" s="36" customFormat="1" hidden="1" outlineLevel="1" x14ac:dyDescent="0.25">
      <c r="B583" s="72">
        <v>43392</v>
      </c>
      <c r="C583" s="49" t="s">
        <v>1146</v>
      </c>
      <c r="D583" s="26" t="str">
        <f t="shared" ref="D583:D584" si="208">LEFT(C583,5)</f>
        <v>GISET</v>
      </c>
      <c r="E583" s="26" t="str">
        <f t="shared" ref="E583:E584" si="209">MID(C583,13,14)</f>
        <v xml:space="preserve">A0 (RDT 00958 </v>
      </c>
      <c r="F583" s="26" t="str">
        <f t="shared" ref="F583:F584" si="210">LEFT(E583,2)</f>
        <v>A0</v>
      </c>
      <c r="G583" s="31" t="s">
        <v>37</v>
      </c>
      <c r="H583" s="33"/>
      <c r="I583" s="26" t="s">
        <v>1148</v>
      </c>
      <c r="J583" s="26" t="s">
        <v>435</v>
      </c>
      <c r="K583" s="91" t="s">
        <v>1266</v>
      </c>
      <c r="L583" s="28">
        <f>WORKDAY(Tableau1[[#This Row],[Date de début]],+INDEX(Tableau4[Délai maximum avant étape SGMOE],MATCH(Tableau1[Code Workflow],Tableau4[Code workflow],0)))</f>
        <v>43395</v>
      </c>
      <c r="M583" s="28">
        <f>WORKDAY(Tableau1[[#This Row],[Date prévisionnelle de réception SGMOE]],+INDEX(Tableau4[Délai de validation],MATCH(Tableau1[Code Workflow],Tableau4[Code workflow],0)))</f>
        <v>43405</v>
      </c>
      <c r="N583" s="72">
        <v>43395</v>
      </c>
      <c r="O583" s="29">
        <f t="shared" ref="O583:O584" si="211">IF(P583="",0,IF(P583="ok",1,0))</f>
        <v>1</v>
      </c>
      <c r="P583" s="34" t="s">
        <v>294</v>
      </c>
    </row>
    <row r="584" spans="2:16" s="36" customFormat="1" hidden="1" outlineLevel="1" x14ac:dyDescent="0.25">
      <c r="B584" s="72">
        <v>43392</v>
      </c>
      <c r="C584" s="49" t="s">
        <v>1147</v>
      </c>
      <c r="D584" s="26" t="str">
        <f t="shared" si="208"/>
        <v>GISET</v>
      </c>
      <c r="E584" s="26" t="str">
        <f t="shared" si="209"/>
        <v xml:space="preserve">A0 (RDT 00958 </v>
      </c>
      <c r="F584" s="26" t="str">
        <f t="shared" si="210"/>
        <v>A0</v>
      </c>
      <c r="G584" s="31" t="s">
        <v>39</v>
      </c>
      <c r="H584" s="33"/>
      <c r="I584" s="26" t="s">
        <v>1148</v>
      </c>
      <c r="J584" s="26" t="s">
        <v>435</v>
      </c>
      <c r="K584" s="91" t="s">
        <v>1266</v>
      </c>
      <c r="L584" s="28">
        <f>WORKDAY(Tableau1[[#This Row],[Date de début]],+INDEX(Tableau4[Délai maximum avant étape SGMOE],MATCH(Tableau1[Code Workflow],Tableau4[Code workflow],0)))</f>
        <v>43395</v>
      </c>
      <c r="M584" s="28">
        <f>WORKDAY(Tableau1[[#This Row],[Date prévisionnelle de réception SGMOE]],+INDEX(Tableau4[Délai de validation],MATCH(Tableau1[Code Workflow],Tableau4[Code workflow],0)))</f>
        <v>43405</v>
      </c>
      <c r="N584" s="72">
        <v>43395</v>
      </c>
      <c r="O584" s="29">
        <f t="shared" si="211"/>
        <v>1</v>
      </c>
      <c r="P584" s="34" t="s">
        <v>294</v>
      </c>
    </row>
    <row r="585" spans="2:16" s="36" customFormat="1" hidden="1" outlineLevel="1" collapsed="1" x14ac:dyDescent="0.25">
      <c r="B585" s="72">
        <v>43395</v>
      </c>
      <c r="C585" s="49" t="s">
        <v>1149</v>
      </c>
      <c r="D585" s="74" t="str">
        <f t="shared" ref="D585:D596" si="212">LEFT(C585,5)</f>
        <v>GISET</v>
      </c>
      <c r="E585" s="74" t="str">
        <f t="shared" ref="E585:E596" si="213">MID(C585,13,14)</f>
        <v>A0 (OH4 D0016)</v>
      </c>
      <c r="F585" s="74" t="str">
        <f t="shared" ref="F585:F596" si="214">LEFT(E585,2)</f>
        <v>A0</v>
      </c>
      <c r="G585" s="31" t="s">
        <v>26</v>
      </c>
      <c r="H585" s="75"/>
      <c r="I585" s="74" t="s">
        <v>1150</v>
      </c>
      <c r="J585" s="74" t="s">
        <v>440</v>
      </c>
      <c r="K585" s="91" t="s">
        <v>1273</v>
      </c>
      <c r="L585" s="77">
        <f>WORKDAY(Tableau1[[#This Row],[Date de début]],+INDEX(Tableau4[Délai maximum avant étape SGMOE],MATCH(Tableau1[Code Workflow],Tableau4[Code workflow],0)))</f>
        <v>43396</v>
      </c>
      <c r="M585" s="77">
        <f>WORKDAY(Tableau1[[#This Row],[Date prévisionnelle de réception SGMOE]],+INDEX(Tableau4[Délai de validation],MATCH(Tableau1[Code Workflow],Tableau4[Code workflow],0)))</f>
        <v>43406</v>
      </c>
      <c r="N585" s="77">
        <v>43396</v>
      </c>
      <c r="O585" s="76">
        <f t="shared" ref="O585:O594" si="215">IF(P585="",0,IF(P585="ok",1,0))</f>
        <v>1</v>
      </c>
      <c r="P585" s="34" t="s">
        <v>531</v>
      </c>
    </row>
    <row r="586" spans="2:16" s="36" customFormat="1" hidden="1" outlineLevel="1" collapsed="1" x14ac:dyDescent="0.25">
      <c r="B586" s="72">
        <v>43395</v>
      </c>
      <c r="C586" s="49" t="s">
        <v>1151</v>
      </c>
      <c r="D586" s="74" t="str">
        <f t="shared" si="212"/>
        <v>GIASS</v>
      </c>
      <c r="E586" s="74" t="str">
        <f t="shared" si="213"/>
        <v>A0 (DAF - GALE</v>
      </c>
      <c r="F586" s="74" t="str">
        <f t="shared" si="214"/>
        <v>A0</v>
      </c>
      <c r="G586" s="31" t="s">
        <v>1</v>
      </c>
      <c r="H586" s="75"/>
      <c r="I586" s="74" t="s">
        <v>1152</v>
      </c>
      <c r="J586" s="74" t="s">
        <v>453</v>
      </c>
      <c r="K586" s="91" t="s">
        <v>1265</v>
      </c>
      <c r="L586" s="77">
        <f>WORKDAY(Tableau1[[#This Row],[Date de début]],+INDEX(Tableau4[Délai maximum avant étape SGMOE],MATCH(Tableau1[Code Workflow],Tableau4[Code workflow],0)))</f>
        <v>43399</v>
      </c>
      <c r="M586" s="77">
        <f>WORKDAY(Tableau1[[#This Row],[Date prévisionnelle de réception SGMOE]],+INDEX(Tableau4[Délai de validation],MATCH(Tableau1[Code Workflow],Tableau4[Code workflow],0)))</f>
        <v>43406</v>
      </c>
      <c r="N586" s="77">
        <v>43399</v>
      </c>
      <c r="O586" s="76">
        <f t="shared" si="215"/>
        <v>1</v>
      </c>
      <c r="P586" s="34" t="s">
        <v>531</v>
      </c>
    </row>
    <row r="587" spans="2:16" s="36" customFormat="1" hidden="1" outlineLevel="1" x14ac:dyDescent="0.25">
      <c r="B587" s="72">
        <v>43395</v>
      </c>
      <c r="C587" s="49" t="s">
        <v>1153</v>
      </c>
      <c r="D587" s="74" t="str">
        <f t="shared" si="212"/>
        <v>GIASS</v>
      </c>
      <c r="E587" s="74" t="str">
        <f t="shared" si="213"/>
        <v>A0 (DAF - TAMP</v>
      </c>
      <c r="F587" s="74" t="str">
        <f t="shared" si="214"/>
        <v>A0</v>
      </c>
      <c r="G587" s="31" t="s">
        <v>1</v>
      </c>
      <c r="H587" s="75"/>
      <c r="I587" s="74" t="s">
        <v>1154</v>
      </c>
      <c r="J587" s="74" t="s">
        <v>453</v>
      </c>
      <c r="K587" s="91" t="s">
        <v>1265</v>
      </c>
      <c r="L587" s="77">
        <f>WORKDAY(Tableau1[[#This Row],[Date de début]],+INDEX(Tableau4[Délai maximum avant étape SGMOE],MATCH(Tableau1[Code Workflow],Tableau4[Code workflow],0)))</f>
        <v>43399</v>
      </c>
      <c r="M587" s="77">
        <f>WORKDAY(Tableau1[[#This Row],[Date prévisionnelle de réception SGMOE]],+INDEX(Tableau4[Délai de validation],MATCH(Tableau1[Code Workflow],Tableau4[Code workflow],0)))</f>
        <v>43406</v>
      </c>
      <c r="N587" s="77">
        <v>43399</v>
      </c>
      <c r="O587" s="76">
        <f t="shared" si="215"/>
        <v>1</v>
      </c>
      <c r="P587" s="34" t="s">
        <v>531</v>
      </c>
    </row>
    <row r="588" spans="2:16" s="36" customFormat="1" hidden="1" outlineLevel="1" x14ac:dyDescent="0.25">
      <c r="B588" s="72">
        <v>43395</v>
      </c>
      <c r="C588" s="49" t="s">
        <v>1155</v>
      </c>
      <c r="D588" s="74" t="str">
        <f t="shared" si="212"/>
        <v>GITER</v>
      </c>
      <c r="E588" s="74" t="str">
        <f t="shared" si="213"/>
        <v>A0 (DAF - SABL</v>
      </c>
      <c r="F588" s="74" t="str">
        <f t="shared" si="214"/>
        <v>A0</v>
      </c>
      <c r="G588" s="31" t="s">
        <v>1</v>
      </c>
      <c r="H588" s="75"/>
      <c r="I588" s="74" t="s">
        <v>1156</v>
      </c>
      <c r="J588" s="74" t="s">
        <v>453</v>
      </c>
      <c r="K588" s="91" t="s">
        <v>1265</v>
      </c>
      <c r="L588" s="77">
        <f>WORKDAY(Tableau1[[#This Row],[Date de début]],+INDEX(Tableau4[Délai maximum avant étape SGMOE],MATCH(Tableau1[Code Workflow],Tableau4[Code workflow],0)))</f>
        <v>43399</v>
      </c>
      <c r="M588" s="77">
        <f>WORKDAY(Tableau1[[#This Row],[Date prévisionnelle de réception SGMOE]],+INDEX(Tableau4[Délai de validation],MATCH(Tableau1[Code Workflow],Tableau4[Code workflow],0)))</f>
        <v>43406</v>
      </c>
      <c r="N588" s="77">
        <v>43399</v>
      </c>
      <c r="O588" s="76">
        <f t="shared" si="215"/>
        <v>1</v>
      </c>
      <c r="P588" s="34" t="s">
        <v>531</v>
      </c>
    </row>
    <row r="589" spans="2:16" s="36" customFormat="1" hidden="1" outlineLevel="1" x14ac:dyDescent="0.25">
      <c r="B589" s="72">
        <v>43395</v>
      </c>
      <c r="C589" s="49" t="s">
        <v>1157</v>
      </c>
      <c r="D589" s="74" t="str">
        <f t="shared" si="212"/>
        <v>GIAIA</v>
      </c>
      <c r="E589" s="74" t="str">
        <f t="shared" si="213"/>
        <v xml:space="preserve">B2 (PSP 01587 </v>
      </c>
      <c r="F589" s="74" t="str">
        <f t="shared" si="214"/>
        <v>B2</v>
      </c>
      <c r="G589" s="31" t="s">
        <v>13</v>
      </c>
      <c r="H589" s="75"/>
      <c r="I589" s="74" t="s">
        <v>1161</v>
      </c>
      <c r="J589" s="74" t="s">
        <v>414</v>
      </c>
      <c r="K589" s="91" t="s">
        <v>1267</v>
      </c>
      <c r="L589" s="77">
        <f>WORKDAY(Tableau1[[#This Row],[Date de début]],+INDEX(Tableau4[Délai maximum avant étape SGMOE],MATCH(Tableau1[Code Workflow],Tableau4[Code workflow],0)))</f>
        <v>43396</v>
      </c>
      <c r="M589" s="77">
        <f>WORKDAY(Tableau1[[#This Row],[Date prévisionnelle de réception SGMOE]],+INDEX(Tableau4[Délai de validation],MATCH(Tableau1[Code Workflow],Tableau4[Code workflow],0)))</f>
        <v>43406</v>
      </c>
      <c r="N589" s="77">
        <v>43396</v>
      </c>
      <c r="O589" s="76">
        <f t="shared" si="215"/>
        <v>1</v>
      </c>
      <c r="P589" s="34" t="s">
        <v>531</v>
      </c>
    </row>
    <row r="590" spans="2:16" s="36" customFormat="1" collapsed="1" x14ac:dyDescent="0.25">
      <c r="B590" s="72">
        <v>43395</v>
      </c>
      <c r="C590" s="49" t="s">
        <v>1158</v>
      </c>
      <c r="D590" s="74" t="str">
        <f t="shared" si="212"/>
        <v>GIAIA</v>
      </c>
      <c r="E590" s="74" t="str">
        <f t="shared" si="213"/>
        <v xml:space="preserve">A3 (PSP 01587 </v>
      </c>
      <c r="F590" s="74" t="str">
        <f t="shared" si="214"/>
        <v>A3</v>
      </c>
      <c r="G590" s="31" t="s">
        <v>61</v>
      </c>
      <c r="H590" s="75"/>
      <c r="I590" s="74" t="s">
        <v>1161</v>
      </c>
      <c r="J590" s="74" t="s">
        <v>414</v>
      </c>
      <c r="K590" s="91" t="s">
        <v>1267</v>
      </c>
      <c r="L590" s="77">
        <f>WORKDAY(Tableau1[[#This Row],[Date de début]],+INDEX(Tableau4[Délai maximum avant étape SGMOE],MATCH(Tableau1[Code Workflow],Tableau4[Code workflow],0)))</f>
        <v>43396</v>
      </c>
      <c r="M590" s="77">
        <f>WORKDAY(Tableau1[[#This Row],[Date prévisionnelle de réception SGMOE]],+INDEX(Tableau4[Délai de validation],MATCH(Tableau1[Code Workflow],Tableau4[Code workflow],0)))</f>
        <v>43406</v>
      </c>
      <c r="N590" s="77"/>
      <c r="O590" s="76">
        <f t="shared" si="215"/>
        <v>0</v>
      </c>
      <c r="P590" s="34"/>
    </row>
    <row r="591" spans="2:16" s="36" customFormat="1" x14ac:dyDescent="0.25">
      <c r="B591" s="72">
        <v>43395</v>
      </c>
      <c r="C591" s="49" t="s">
        <v>1159</v>
      </c>
      <c r="D591" s="74" t="str">
        <f t="shared" si="212"/>
        <v>GIAIA</v>
      </c>
      <c r="E591" s="74" t="str">
        <f t="shared" si="213"/>
        <v xml:space="preserve">A2 (PSP 01587 </v>
      </c>
      <c r="F591" s="74" t="str">
        <f t="shared" si="214"/>
        <v>A2</v>
      </c>
      <c r="G591" s="31" t="s">
        <v>61</v>
      </c>
      <c r="H591" s="75"/>
      <c r="I591" s="74" t="s">
        <v>1161</v>
      </c>
      <c r="J591" s="74" t="s">
        <v>414</v>
      </c>
      <c r="K591" s="91" t="s">
        <v>1267</v>
      </c>
      <c r="L591" s="77">
        <f>WORKDAY(Tableau1[[#This Row],[Date de début]],+INDEX(Tableau4[Délai maximum avant étape SGMOE],MATCH(Tableau1[Code Workflow],Tableau4[Code workflow],0)))</f>
        <v>43396</v>
      </c>
      <c r="M591" s="77">
        <f>WORKDAY(Tableau1[[#This Row],[Date prévisionnelle de réception SGMOE]],+INDEX(Tableau4[Délai de validation],MATCH(Tableau1[Code Workflow],Tableau4[Code workflow],0)))</f>
        <v>43406</v>
      </c>
      <c r="N591" s="77"/>
      <c r="O591" s="76">
        <f t="shared" si="215"/>
        <v>0</v>
      </c>
      <c r="P591" s="34"/>
    </row>
    <row r="592" spans="2:16" s="36" customFormat="1" x14ac:dyDescent="0.25">
      <c r="B592" s="72">
        <v>43395</v>
      </c>
      <c r="C592" s="49" t="s">
        <v>1160</v>
      </c>
      <c r="D592" s="74" t="str">
        <f t="shared" si="212"/>
        <v>GIAIA</v>
      </c>
      <c r="E592" s="74" t="str">
        <f t="shared" si="213"/>
        <v xml:space="preserve">A2 (PSP 01587 </v>
      </c>
      <c r="F592" s="74" t="str">
        <f t="shared" si="214"/>
        <v>A2</v>
      </c>
      <c r="G592" s="31" t="s">
        <v>61</v>
      </c>
      <c r="H592" s="75"/>
      <c r="I592" s="74" t="s">
        <v>1161</v>
      </c>
      <c r="J592" s="74" t="s">
        <v>414</v>
      </c>
      <c r="K592" s="91" t="s">
        <v>1267</v>
      </c>
      <c r="L592" s="77">
        <f>WORKDAY(Tableau1[[#This Row],[Date de début]],+INDEX(Tableau4[Délai maximum avant étape SGMOE],MATCH(Tableau1[Code Workflow],Tableau4[Code workflow],0)))</f>
        <v>43396</v>
      </c>
      <c r="M592" s="77">
        <f>WORKDAY(Tableau1[[#This Row],[Date prévisionnelle de réception SGMOE]],+INDEX(Tableau4[Délai de validation],MATCH(Tableau1[Code Workflow],Tableau4[Code workflow],0)))</f>
        <v>43406</v>
      </c>
      <c r="N592" s="77"/>
      <c r="O592" s="76">
        <f t="shared" si="215"/>
        <v>0</v>
      </c>
      <c r="P592" s="34"/>
    </row>
    <row r="593" spans="2:16" s="36" customFormat="1" hidden="1" outlineLevel="1" x14ac:dyDescent="0.25">
      <c r="B593" s="72">
        <v>43396</v>
      </c>
      <c r="C593" s="49" t="s">
        <v>1162</v>
      </c>
      <c r="D593" s="74" t="str">
        <f t="shared" si="212"/>
        <v>GIECM</v>
      </c>
      <c r="E593" s="74" t="str">
        <f t="shared" si="213"/>
        <v>A0 (DAF - FORG</v>
      </c>
      <c r="F593" s="74" t="str">
        <f t="shared" si="214"/>
        <v>A0</v>
      </c>
      <c r="G593" s="31" t="s">
        <v>1</v>
      </c>
      <c r="H593" s="75"/>
      <c r="I593" s="74" t="s">
        <v>1163</v>
      </c>
      <c r="J593" s="74" t="s">
        <v>455</v>
      </c>
      <c r="K593" s="91" t="s">
        <v>1269</v>
      </c>
      <c r="L593" s="77">
        <f>WORKDAY(Tableau1[[#This Row],[Date de début]],+INDEX(Tableau4[Délai maximum avant étape SGMOE],MATCH(Tableau1[Code Workflow],Tableau4[Code workflow],0)))</f>
        <v>43402</v>
      </c>
      <c r="M593" s="77">
        <f>WORKDAY(Tableau1[[#This Row],[Date prévisionnelle de réception SGMOE]],+INDEX(Tableau4[Délai de validation],MATCH(Tableau1[Code Workflow],Tableau4[Code workflow],0)))</f>
        <v>43409</v>
      </c>
      <c r="N593" s="77">
        <v>43399</v>
      </c>
      <c r="O593" s="76">
        <f t="shared" si="215"/>
        <v>1</v>
      </c>
      <c r="P593" s="34" t="s">
        <v>531</v>
      </c>
    </row>
    <row r="594" spans="2:16" s="36" customFormat="1" hidden="1" outlineLevel="1" x14ac:dyDescent="0.25">
      <c r="B594" s="72">
        <v>43396</v>
      </c>
      <c r="C594" s="49" t="s">
        <v>1164</v>
      </c>
      <c r="D594" s="74" t="str">
        <f t="shared" si="212"/>
        <v>GIGCL</v>
      </c>
      <c r="E594" s="74" t="str">
        <f t="shared" si="213"/>
        <v>C0 (NOTE SUR L</v>
      </c>
      <c r="F594" s="74" t="str">
        <f t="shared" si="214"/>
        <v>C0</v>
      </c>
      <c r="G594" s="31" t="s">
        <v>10</v>
      </c>
      <c r="H594" s="75"/>
      <c r="I594" s="74" t="s">
        <v>1165</v>
      </c>
      <c r="J594" s="74" t="s">
        <v>466</v>
      </c>
      <c r="K594" s="91" t="s">
        <v>1269</v>
      </c>
      <c r="L594" s="77">
        <f>WORKDAY(Tableau1[[#This Row],[Date de début]],+INDEX(Tableau4[Délai maximum avant étape SGMOE],MATCH(Tableau1[Code Workflow],Tableau4[Code workflow],0)))</f>
        <v>43399</v>
      </c>
      <c r="M594" s="77">
        <f>WORKDAY(Tableau1[[#This Row],[Date prévisionnelle de réception SGMOE]],+INDEX(Tableau4[Délai de validation],MATCH(Tableau1[Code Workflow],Tableau4[Code workflow],0)))</f>
        <v>43404</v>
      </c>
      <c r="N594" s="77">
        <v>43399</v>
      </c>
      <c r="O594" s="76">
        <f t="shared" si="215"/>
        <v>1</v>
      </c>
      <c r="P594" s="34" t="s">
        <v>531</v>
      </c>
    </row>
    <row r="595" spans="2:16" s="36" customFormat="1" collapsed="1" x14ac:dyDescent="0.25">
      <c r="B595" s="72">
        <v>43396</v>
      </c>
      <c r="C595" s="49" t="s">
        <v>1157</v>
      </c>
      <c r="D595" s="78" t="str">
        <f t="shared" si="212"/>
        <v>GIAIA</v>
      </c>
      <c r="E595" s="78" t="str">
        <f t="shared" si="213"/>
        <v xml:space="preserve">B2 (PSP 01587 </v>
      </c>
      <c r="F595" s="78" t="str">
        <f t="shared" si="214"/>
        <v>B2</v>
      </c>
      <c r="G595" s="31" t="s">
        <v>13</v>
      </c>
      <c r="H595" s="79"/>
      <c r="I595" s="78" t="s">
        <v>1166</v>
      </c>
      <c r="J595" s="78" t="s">
        <v>418</v>
      </c>
      <c r="K595" s="91" t="s">
        <v>1267</v>
      </c>
      <c r="L595" s="81">
        <f>WORKDAY(Tableau1[[#This Row],[Date de début]],+INDEX(Tableau4[Délai maximum avant étape SGMOE],MATCH(Tableau1[Code Workflow],Tableau4[Code workflow],0)))</f>
        <v>43397</v>
      </c>
      <c r="M595" s="81">
        <f>WORKDAY(Tableau1[[#This Row],[Date prévisionnelle de réception SGMOE]],+INDEX(Tableau4[Délai de validation],MATCH(Tableau1[Code Workflow],Tableau4[Code workflow],0)))</f>
        <v>43403</v>
      </c>
      <c r="N595" s="81"/>
      <c r="O595" s="80">
        <f>IF(P595="",0,IF(P595="ok",1,0))</f>
        <v>0</v>
      </c>
      <c r="P595" s="34"/>
    </row>
    <row r="596" spans="2:16" s="36" customFormat="1" hidden="1" outlineLevel="1" x14ac:dyDescent="0.25">
      <c r="B596" s="72">
        <v>43396</v>
      </c>
      <c r="C596" s="49" t="s">
        <v>1167</v>
      </c>
      <c r="D596" s="78" t="str">
        <f t="shared" si="212"/>
        <v>GIGCL</v>
      </c>
      <c r="E596" s="78" t="str">
        <f t="shared" si="213"/>
        <v>A0 (DAF - FORM</v>
      </c>
      <c r="F596" s="78" t="str">
        <f t="shared" si="214"/>
        <v>A0</v>
      </c>
      <c r="G596" s="31" t="s">
        <v>1</v>
      </c>
      <c r="H596" s="79"/>
      <c r="I596" s="78" t="s">
        <v>1168</v>
      </c>
      <c r="J596" s="78" t="s">
        <v>455</v>
      </c>
      <c r="K596" s="91" t="s">
        <v>1269</v>
      </c>
      <c r="L596" s="81">
        <f>WORKDAY(Tableau1[[#This Row],[Date de début]],+INDEX(Tableau4[Délai maximum avant étape SGMOE],MATCH(Tableau1[Code Workflow],Tableau4[Code workflow],0)))</f>
        <v>43402</v>
      </c>
      <c r="M596" s="81">
        <f>WORKDAY(Tableau1[[#This Row],[Date prévisionnelle de réception SGMOE]],+INDEX(Tableau4[Délai de validation],MATCH(Tableau1[Code Workflow],Tableau4[Code workflow],0)))</f>
        <v>43409</v>
      </c>
      <c r="N596" s="81">
        <v>43402</v>
      </c>
      <c r="O596" s="80">
        <f t="shared" ref="O596:O601" si="216">IF(P596="",0,IF(P596="ok",1,0))</f>
        <v>1</v>
      </c>
      <c r="P596" s="34" t="s">
        <v>531</v>
      </c>
    </row>
    <row r="597" spans="2:16" s="36" customFormat="1" collapsed="1" x14ac:dyDescent="0.25">
      <c r="B597" s="72">
        <v>43397</v>
      </c>
      <c r="C597" s="49" t="s">
        <v>1169</v>
      </c>
      <c r="D597" s="78" t="str">
        <f t="shared" ref="D597:D604" si="217">LEFT(C597,5)</f>
        <v>DPDOP</v>
      </c>
      <c r="E597" s="78" t="str">
        <f t="shared" ref="E597:E604" si="218">MID(C597,13,14)</f>
        <v>A0 (PEN - PLAN</v>
      </c>
      <c r="F597" s="78" t="str">
        <f t="shared" ref="F597:F604" si="219">LEFT(E597,2)</f>
        <v>A0</v>
      </c>
      <c r="G597" s="31" t="s">
        <v>35</v>
      </c>
      <c r="H597" s="79"/>
      <c r="I597" s="78" t="s">
        <v>1170</v>
      </c>
      <c r="J597" s="78" t="s">
        <v>496</v>
      </c>
      <c r="K597" s="91" t="s">
        <v>1270</v>
      </c>
      <c r="L597" s="81">
        <f>WORKDAY(Tableau1[[#This Row],[Date de début]],+INDEX(Tableau4[Délai maximum avant étape SGMOE],MATCH(Tableau1[Code Workflow],Tableau4[Code workflow],0)))</f>
        <v>43404</v>
      </c>
      <c r="M597" s="81">
        <f>WORKDAY(Tableau1[[#This Row],[Date prévisionnelle de réception SGMOE]],+INDEX(Tableau4[Délai de validation],MATCH(Tableau1[Code Workflow],Tableau4[Code workflow],0)))</f>
        <v>43411</v>
      </c>
      <c r="N597" s="81"/>
      <c r="O597" s="80">
        <f t="shared" si="216"/>
        <v>0</v>
      </c>
      <c r="P597" s="34"/>
    </row>
    <row r="598" spans="2:16" s="36" customFormat="1" x14ac:dyDescent="0.25">
      <c r="B598" s="72">
        <v>43397</v>
      </c>
      <c r="C598" s="49" t="s">
        <v>1175</v>
      </c>
      <c r="D598" s="78" t="str">
        <f t="shared" si="217"/>
        <v>GIQUA</v>
      </c>
      <c r="E598" s="78" t="str">
        <f t="shared" si="218"/>
        <v>A0 (FICHE DE D</v>
      </c>
      <c r="F598" s="78" t="str">
        <f t="shared" si="219"/>
        <v>A0</v>
      </c>
      <c r="G598" s="31" t="s">
        <v>1073</v>
      </c>
      <c r="H598" s="79"/>
      <c r="I598" s="78" t="s">
        <v>1171</v>
      </c>
      <c r="J598" s="78" t="s">
        <v>1088</v>
      </c>
      <c r="K598" s="91" t="s">
        <v>1269</v>
      </c>
      <c r="L598" s="81">
        <f>WORKDAY(Tableau1[[#This Row],[Date de début]],+INDEX(Tableau4[Délai maximum avant étape SGMOE],MATCH(Tableau1[Code Workflow],Tableau4[Code workflow],0)))</f>
        <v>43406</v>
      </c>
      <c r="M598" s="81">
        <f>WORKDAY(Tableau1[[#This Row],[Date prévisionnelle de réception SGMOE]],+INDEX(Tableau4[Délai de validation],MATCH(Tableau1[Code Workflow],Tableau4[Code workflow],0)))</f>
        <v>43413</v>
      </c>
      <c r="N598" s="81"/>
      <c r="O598" s="80">
        <f t="shared" si="216"/>
        <v>0</v>
      </c>
      <c r="P598" s="34"/>
    </row>
    <row r="599" spans="2:16" s="36" customFormat="1" x14ac:dyDescent="0.25">
      <c r="B599" s="72">
        <v>43397</v>
      </c>
      <c r="C599" s="49" t="s">
        <v>1176</v>
      </c>
      <c r="D599" s="78" t="str">
        <f t="shared" si="217"/>
        <v>GIGCL</v>
      </c>
      <c r="E599" s="78" t="str">
        <f t="shared" si="218"/>
        <v>A0 (DAF - RESI</v>
      </c>
      <c r="F599" s="78" t="str">
        <f t="shared" si="219"/>
        <v>A0</v>
      </c>
      <c r="G599" s="31" t="s">
        <v>1</v>
      </c>
      <c r="H599" s="79"/>
      <c r="I599" s="78" t="s">
        <v>1172</v>
      </c>
      <c r="J599" s="78" t="s">
        <v>455</v>
      </c>
      <c r="K599" s="91" t="s">
        <v>1269</v>
      </c>
      <c r="L599" s="81">
        <f>WORKDAY(Tableau1[[#This Row],[Date de début]],+INDEX(Tableau4[Délai maximum avant étape SGMOE],MATCH(Tableau1[Code Workflow],Tableau4[Code workflow],0)))</f>
        <v>43403</v>
      </c>
      <c r="M599" s="81">
        <f>WORKDAY(Tableau1[[#This Row],[Date prévisionnelle de réception SGMOE]],+INDEX(Tableau4[Délai de validation],MATCH(Tableau1[Code Workflow],Tableau4[Code workflow],0)))</f>
        <v>43410</v>
      </c>
      <c r="N599" s="81"/>
      <c r="O599" s="80">
        <f t="shared" si="216"/>
        <v>0</v>
      </c>
      <c r="P599" s="34"/>
    </row>
    <row r="600" spans="2:16" s="36" customFormat="1" x14ac:dyDescent="0.25">
      <c r="B600" s="72">
        <v>43397</v>
      </c>
      <c r="C600" s="49" t="s">
        <v>1177</v>
      </c>
      <c r="D600" s="78" t="str">
        <f t="shared" si="217"/>
        <v>GIGCL</v>
      </c>
      <c r="E600" s="78" t="str">
        <f t="shared" si="218"/>
        <v>A0 (DAF - MORT</v>
      </c>
      <c r="F600" s="78" t="str">
        <f t="shared" si="219"/>
        <v>A0</v>
      </c>
      <c r="G600" s="31" t="s">
        <v>1</v>
      </c>
      <c r="H600" s="79"/>
      <c r="I600" s="78" t="s">
        <v>1173</v>
      </c>
      <c r="J600" s="78" t="s">
        <v>455</v>
      </c>
      <c r="K600" s="91" t="s">
        <v>1269</v>
      </c>
      <c r="L600" s="81">
        <f>WORKDAY(Tableau1[[#This Row],[Date de début]],+INDEX(Tableau4[Délai maximum avant étape SGMOE],MATCH(Tableau1[Code Workflow],Tableau4[Code workflow],0)))</f>
        <v>43403</v>
      </c>
      <c r="M600" s="81">
        <f>WORKDAY(Tableau1[[#This Row],[Date prévisionnelle de réception SGMOE]],+INDEX(Tableau4[Délai de validation],MATCH(Tableau1[Code Workflow],Tableau4[Code workflow],0)))</f>
        <v>43410</v>
      </c>
      <c r="N600" s="81"/>
      <c r="O600" s="80">
        <f t="shared" si="216"/>
        <v>0</v>
      </c>
      <c r="P600" s="34"/>
    </row>
    <row r="601" spans="2:16" s="36" customFormat="1" x14ac:dyDescent="0.25">
      <c r="B601" s="72">
        <v>43397</v>
      </c>
      <c r="C601" s="49" t="s">
        <v>1178</v>
      </c>
      <c r="D601" s="78" t="str">
        <f t="shared" si="217"/>
        <v>GIGCL</v>
      </c>
      <c r="E601" s="78" t="str">
        <f t="shared" si="218"/>
        <v>A0 (DAF - CHEV</v>
      </c>
      <c r="F601" s="78" t="str">
        <f t="shared" si="219"/>
        <v>A0</v>
      </c>
      <c r="G601" s="31" t="s">
        <v>1</v>
      </c>
      <c r="H601" s="79"/>
      <c r="I601" s="78" t="s">
        <v>1174</v>
      </c>
      <c r="J601" s="78" t="s">
        <v>455</v>
      </c>
      <c r="K601" s="91" t="s">
        <v>1269</v>
      </c>
      <c r="L601" s="81">
        <f>WORKDAY(Tableau1[[#This Row],[Date de début]],+INDEX(Tableau4[Délai maximum avant étape SGMOE],MATCH(Tableau1[Code Workflow],Tableau4[Code workflow],0)))</f>
        <v>43403</v>
      </c>
      <c r="M601" s="81">
        <f>WORKDAY(Tableau1[[#This Row],[Date prévisionnelle de réception SGMOE]],+INDEX(Tableau4[Délai de validation],MATCH(Tableau1[Code Workflow],Tableau4[Code workflow],0)))</f>
        <v>43410</v>
      </c>
      <c r="N601" s="81"/>
      <c r="O601" s="80">
        <f t="shared" si="216"/>
        <v>0</v>
      </c>
      <c r="P601" s="34"/>
    </row>
    <row r="602" spans="2:16" s="36" customFormat="1" hidden="1" outlineLevel="1" x14ac:dyDescent="0.25">
      <c r="B602" s="72">
        <v>43397</v>
      </c>
      <c r="C602" s="49" t="s">
        <v>1179</v>
      </c>
      <c r="D602" s="78" t="str">
        <f t="shared" si="217"/>
        <v>GIECM</v>
      </c>
      <c r="E602" s="78" t="str">
        <f t="shared" si="218"/>
        <v>A2 (DAF - FORG</v>
      </c>
      <c r="F602" s="78" t="str">
        <f t="shared" si="219"/>
        <v>A2</v>
      </c>
      <c r="G602" s="31" t="s">
        <v>1</v>
      </c>
      <c r="H602" s="79"/>
      <c r="I602" s="78" t="s">
        <v>1180</v>
      </c>
      <c r="J602" s="78" t="s">
        <v>466</v>
      </c>
      <c r="K602" s="91" t="s">
        <v>1269</v>
      </c>
      <c r="L602" s="81">
        <f>WORKDAY(Tableau1[[#This Row],[Date de début]],+INDEX(Tableau4[Délai maximum avant étape SGMOE],MATCH(Tableau1[Code Workflow],Tableau4[Code workflow],0)))</f>
        <v>43402</v>
      </c>
      <c r="M602" s="81">
        <f>WORKDAY(Tableau1[[#This Row],[Date prévisionnelle de réception SGMOE]],+INDEX(Tableau4[Délai de validation],MATCH(Tableau1[Code Workflow],Tableau4[Code workflow],0)))</f>
        <v>43405</v>
      </c>
      <c r="N602" s="81">
        <v>43402</v>
      </c>
      <c r="O602" s="80">
        <f>IF(P602="",0,IF(P602="ok",1,0))</f>
        <v>1</v>
      </c>
      <c r="P602" s="34" t="s">
        <v>531</v>
      </c>
    </row>
    <row r="603" spans="2:16" s="36" customFormat="1" collapsed="1" x14ac:dyDescent="0.25">
      <c r="B603" s="72">
        <v>43398</v>
      </c>
      <c r="C603" s="49" t="s">
        <v>1181</v>
      </c>
      <c r="D603" s="82" t="str">
        <f t="shared" si="217"/>
        <v>GIGCL</v>
      </c>
      <c r="E603" s="82" t="str">
        <f t="shared" si="218"/>
        <v>A0 (DAF - MORT</v>
      </c>
      <c r="F603" s="82" t="str">
        <f t="shared" si="219"/>
        <v>A0</v>
      </c>
      <c r="G603" s="31" t="s">
        <v>1</v>
      </c>
      <c r="H603" s="83"/>
      <c r="I603" s="78" t="s">
        <v>1183</v>
      </c>
      <c r="J603" s="82" t="s">
        <v>455</v>
      </c>
      <c r="K603" s="91" t="s">
        <v>1269</v>
      </c>
      <c r="L603" s="85">
        <f>WORKDAY(Tableau1[[#This Row],[Date de début]],+INDEX(Tableau4[Délai maximum avant étape SGMOE],MATCH(Tableau1[Code Workflow],Tableau4[Code workflow],0)))</f>
        <v>43404</v>
      </c>
      <c r="M603" s="85">
        <f>WORKDAY(Tableau1[[#This Row],[Date prévisionnelle de réception SGMOE]],+INDEX(Tableau4[Délai de validation],MATCH(Tableau1[Code Workflow],Tableau4[Code workflow],0)))</f>
        <v>43411</v>
      </c>
      <c r="N603" s="85"/>
      <c r="O603" s="84">
        <f t="shared" ref="O603:O604" si="220">IF(P603="",0,IF(P603="ok",1,0))</f>
        <v>0</v>
      </c>
      <c r="P603" s="34"/>
    </row>
    <row r="604" spans="2:16" s="36" customFormat="1" x14ac:dyDescent="0.25">
      <c r="B604" s="72">
        <v>43398</v>
      </c>
      <c r="C604" s="49" t="s">
        <v>1182</v>
      </c>
      <c r="D604" s="82" t="str">
        <f t="shared" si="217"/>
        <v>GISBP</v>
      </c>
      <c r="E604" s="82" t="str">
        <f t="shared" si="218"/>
        <v>C0 (RAPPORT DE</v>
      </c>
      <c r="F604" s="82" t="str">
        <f t="shared" si="219"/>
        <v>C0</v>
      </c>
      <c r="G604" s="31" t="s">
        <v>16</v>
      </c>
      <c r="H604" s="83"/>
      <c r="I604" s="78" t="s">
        <v>1184</v>
      </c>
      <c r="J604" s="82" t="s">
        <v>466</v>
      </c>
      <c r="K604" s="91" t="s">
        <v>1269</v>
      </c>
      <c r="L604" s="85">
        <f>WORKDAY(Tableau1[[#This Row],[Date de début]],+INDEX(Tableau4[Délai maximum avant étape SGMOE],MATCH(Tableau1[Code Workflow],Tableau4[Code workflow],0)))</f>
        <v>43403</v>
      </c>
      <c r="M604" s="85">
        <f>WORKDAY(Tableau1[[#This Row],[Date prévisionnelle de réception SGMOE]],+INDEX(Tableau4[Délai de validation],MATCH(Tableau1[Code Workflow],Tableau4[Code workflow],0)))</f>
        <v>43406</v>
      </c>
      <c r="N604" s="85"/>
      <c r="O604" s="84">
        <f t="shared" si="220"/>
        <v>0</v>
      </c>
      <c r="P604" s="34"/>
    </row>
    <row r="605" spans="2:16" s="36" customFormat="1" hidden="1" outlineLevel="1" x14ac:dyDescent="0.25">
      <c r="B605" s="72">
        <v>43398</v>
      </c>
      <c r="C605" s="49" t="s">
        <v>1185</v>
      </c>
      <c r="D605" s="82" t="str">
        <f t="shared" ref="D605:D610" si="221">LEFT(C605,5)</f>
        <v>GISBP</v>
      </c>
      <c r="E605" s="82" t="str">
        <f t="shared" ref="E605:E610" si="222">MID(C605,13,14)</f>
        <v xml:space="preserve">B0 (VIADUC DE </v>
      </c>
      <c r="F605" s="82" t="str">
        <f t="shared" ref="F605:F610" si="223">LEFT(E605,2)</f>
        <v>B0</v>
      </c>
      <c r="G605" s="31" t="s">
        <v>63</v>
      </c>
      <c r="H605" s="83"/>
      <c r="I605" s="82" t="s">
        <v>1190</v>
      </c>
      <c r="J605" s="82" t="s">
        <v>414</v>
      </c>
      <c r="K605" s="91" t="s">
        <v>1267</v>
      </c>
      <c r="L605" s="85">
        <f>WORKDAY(Tableau1[[#This Row],[Date de début]],+INDEX(Tableau4[Délai maximum avant étape SGMOE],MATCH(Tableau1[Code Workflow],Tableau4[Code workflow],0)))</f>
        <v>43399</v>
      </c>
      <c r="M605" s="85">
        <f>WORKDAY(Tableau1[[#This Row],[Date prévisionnelle de réception SGMOE]],+INDEX(Tableau4[Délai de validation],MATCH(Tableau1[Code Workflow],Tableau4[Code workflow],0)))</f>
        <v>43411</v>
      </c>
      <c r="N605" s="85">
        <v>43399</v>
      </c>
      <c r="O605" s="84">
        <f t="shared" ref="O605:O610" si="224">IF(P605="",0,IF(P605="ok",1,0))</f>
        <v>1</v>
      </c>
      <c r="P605" s="34" t="s">
        <v>531</v>
      </c>
    </row>
    <row r="606" spans="2:16" s="36" customFormat="1" hidden="1" outlineLevel="1" x14ac:dyDescent="0.25">
      <c r="B606" s="72">
        <v>43398</v>
      </c>
      <c r="C606" s="49" t="s">
        <v>1186</v>
      </c>
      <c r="D606" s="82" t="str">
        <f t="shared" si="221"/>
        <v>GISBP</v>
      </c>
      <c r="E606" s="82" t="str">
        <f t="shared" si="222"/>
        <v xml:space="preserve">B0 (VIADUC DE </v>
      </c>
      <c r="F606" s="82" t="str">
        <f t="shared" si="223"/>
        <v>B0</v>
      </c>
      <c r="G606" s="31" t="s">
        <v>63</v>
      </c>
      <c r="H606" s="83"/>
      <c r="I606" s="82" t="s">
        <v>1190</v>
      </c>
      <c r="J606" s="82" t="s">
        <v>414</v>
      </c>
      <c r="K606" s="91" t="s">
        <v>1267</v>
      </c>
      <c r="L606" s="85">
        <f>WORKDAY(Tableau1[[#This Row],[Date de début]],+INDEX(Tableau4[Délai maximum avant étape SGMOE],MATCH(Tableau1[Code Workflow],Tableau4[Code workflow],0)))</f>
        <v>43399</v>
      </c>
      <c r="M606" s="85">
        <f>WORKDAY(Tableau1[[#This Row],[Date prévisionnelle de réception SGMOE]],+INDEX(Tableau4[Délai de validation],MATCH(Tableau1[Code Workflow],Tableau4[Code workflow],0)))</f>
        <v>43411</v>
      </c>
      <c r="N606" s="85">
        <v>43399</v>
      </c>
      <c r="O606" s="84">
        <f t="shared" si="224"/>
        <v>1</v>
      </c>
      <c r="P606" s="34" t="s">
        <v>531</v>
      </c>
    </row>
    <row r="607" spans="2:16" s="36" customFormat="1" hidden="1" outlineLevel="1" x14ac:dyDescent="0.25">
      <c r="B607" s="72">
        <v>43398</v>
      </c>
      <c r="C607" s="49" t="s">
        <v>1187</v>
      </c>
      <c r="D607" s="82" t="str">
        <f t="shared" si="221"/>
        <v>GISBP</v>
      </c>
      <c r="E607" s="82" t="str">
        <f t="shared" si="222"/>
        <v xml:space="preserve">A2 (VIADUC DE </v>
      </c>
      <c r="F607" s="82" t="str">
        <f t="shared" si="223"/>
        <v>A2</v>
      </c>
      <c r="G607" s="31" t="s">
        <v>63</v>
      </c>
      <c r="H607" s="83"/>
      <c r="I607" s="82" t="s">
        <v>1190</v>
      </c>
      <c r="J607" s="82" t="s">
        <v>414</v>
      </c>
      <c r="K607" s="91" t="s">
        <v>1267</v>
      </c>
      <c r="L607" s="85">
        <f>WORKDAY(Tableau1[[#This Row],[Date de début]],+INDEX(Tableau4[Délai maximum avant étape SGMOE],MATCH(Tableau1[Code Workflow],Tableau4[Code workflow],0)))</f>
        <v>43399</v>
      </c>
      <c r="M607" s="85">
        <f>WORKDAY(Tableau1[[#This Row],[Date prévisionnelle de réception SGMOE]],+INDEX(Tableau4[Délai de validation],MATCH(Tableau1[Code Workflow],Tableau4[Code workflow],0)))</f>
        <v>43411</v>
      </c>
      <c r="N607" s="85">
        <v>43399</v>
      </c>
      <c r="O607" s="84">
        <f t="shared" si="224"/>
        <v>1</v>
      </c>
      <c r="P607" s="34" t="s">
        <v>531</v>
      </c>
    </row>
    <row r="608" spans="2:16" s="36" customFormat="1" hidden="1" outlineLevel="1" x14ac:dyDescent="0.25">
      <c r="B608" s="72">
        <v>43398</v>
      </c>
      <c r="C608" s="49" t="s">
        <v>1188</v>
      </c>
      <c r="D608" s="82" t="str">
        <f t="shared" si="221"/>
        <v>GISBP</v>
      </c>
      <c r="E608" s="82" t="str">
        <f t="shared" si="222"/>
        <v xml:space="preserve">B0 (VIADUC DE </v>
      </c>
      <c r="F608" s="82" t="str">
        <f t="shared" si="223"/>
        <v>B0</v>
      </c>
      <c r="G608" s="31" t="s">
        <v>63</v>
      </c>
      <c r="H608" s="83"/>
      <c r="I608" s="82" t="s">
        <v>1190</v>
      </c>
      <c r="J608" s="82" t="s">
        <v>414</v>
      </c>
      <c r="K608" s="91" t="s">
        <v>1267</v>
      </c>
      <c r="L608" s="85">
        <f>WORKDAY(Tableau1[[#This Row],[Date de début]],+INDEX(Tableau4[Délai maximum avant étape SGMOE],MATCH(Tableau1[Code Workflow],Tableau4[Code workflow],0)))</f>
        <v>43399</v>
      </c>
      <c r="M608" s="85">
        <f>WORKDAY(Tableau1[[#This Row],[Date prévisionnelle de réception SGMOE]],+INDEX(Tableau4[Délai de validation],MATCH(Tableau1[Code Workflow],Tableau4[Code workflow],0)))</f>
        <v>43411</v>
      </c>
      <c r="N608" s="85">
        <v>43399</v>
      </c>
      <c r="O608" s="84">
        <f t="shared" si="224"/>
        <v>1</v>
      </c>
      <c r="P608" s="34" t="s">
        <v>531</v>
      </c>
    </row>
    <row r="609" spans="2:16" s="36" customFormat="1" hidden="1" outlineLevel="1" x14ac:dyDescent="0.25">
      <c r="B609" s="72">
        <v>43398</v>
      </c>
      <c r="C609" s="49" t="s">
        <v>1189</v>
      </c>
      <c r="D609" s="82" t="str">
        <f t="shared" si="221"/>
        <v>GISBP</v>
      </c>
      <c r="E609" s="82" t="str">
        <f t="shared" si="222"/>
        <v xml:space="preserve">A1 (VIADUC DE </v>
      </c>
      <c r="F609" s="82" t="str">
        <f t="shared" si="223"/>
        <v>A1</v>
      </c>
      <c r="G609" s="31" t="s">
        <v>63</v>
      </c>
      <c r="H609" s="83"/>
      <c r="I609" s="82" t="s">
        <v>1190</v>
      </c>
      <c r="J609" s="82" t="s">
        <v>414</v>
      </c>
      <c r="K609" s="91" t="s">
        <v>1267</v>
      </c>
      <c r="L609" s="85">
        <f>WORKDAY(Tableau1[[#This Row],[Date de début]],+INDEX(Tableau4[Délai maximum avant étape SGMOE],MATCH(Tableau1[Code Workflow],Tableau4[Code workflow],0)))</f>
        <v>43399</v>
      </c>
      <c r="M609" s="85">
        <f>WORKDAY(Tableau1[[#This Row],[Date prévisionnelle de réception SGMOE]],+INDEX(Tableau4[Délai de validation],MATCH(Tableau1[Code Workflow],Tableau4[Code workflow],0)))</f>
        <v>43411</v>
      </c>
      <c r="N609" s="85">
        <v>43399</v>
      </c>
      <c r="O609" s="84">
        <f t="shared" si="224"/>
        <v>1</v>
      </c>
      <c r="P609" s="34" t="s">
        <v>531</v>
      </c>
    </row>
    <row r="610" spans="2:16" s="36" customFormat="1" hidden="1" outlineLevel="1" x14ac:dyDescent="0.25">
      <c r="B610" s="72">
        <v>43398</v>
      </c>
      <c r="C610" s="49" t="s">
        <v>1191</v>
      </c>
      <c r="D610" s="82" t="str">
        <f t="shared" si="221"/>
        <v>GIBEA</v>
      </c>
      <c r="E610" s="82" t="str">
        <f t="shared" si="222"/>
        <v xml:space="preserve">C0 (OHN E0023 </v>
      </c>
      <c r="F610" s="82" t="str">
        <f t="shared" si="223"/>
        <v>C0</v>
      </c>
      <c r="G610" s="31" t="s">
        <v>13</v>
      </c>
      <c r="H610" s="83"/>
      <c r="I610" s="82" t="s">
        <v>1192</v>
      </c>
      <c r="J610" s="82" t="s">
        <v>420</v>
      </c>
      <c r="K610" s="91" t="s">
        <v>1268</v>
      </c>
      <c r="L610" s="85">
        <f>WORKDAY(Tableau1[[#This Row],[Date de début]],+INDEX(Tableau4[Délai maximum avant étape SGMOE],MATCH(Tableau1[Code Workflow],Tableau4[Code workflow],0)))</f>
        <v>43399</v>
      </c>
      <c r="M610" s="85">
        <f>WORKDAY(Tableau1[[#This Row],[Date prévisionnelle de réception SGMOE]],+INDEX(Tableau4[Délai de validation],MATCH(Tableau1[Code Workflow],Tableau4[Code workflow],0)))</f>
        <v>43405</v>
      </c>
      <c r="N610" s="85">
        <v>43399</v>
      </c>
      <c r="O610" s="84">
        <f t="shared" si="224"/>
        <v>1</v>
      </c>
      <c r="P610" s="34" t="s">
        <v>531</v>
      </c>
    </row>
    <row r="611" spans="2:16" s="36" customFormat="1" hidden="1" outlineLevel="1" x14ac:dyDescent="0.25">
      <c r="B611" s="72">
        <v>43398</v>
      </c>
      <c r="C611" s="49" t="s">
        <v>1193</v>
      </c>
      <c r="D611" s="26" t="str">
        <f t="shared" ref="D611:D618" si="225">LEFT(C611,5)</f>
        <v>GISOA</v>
      </c>
      <c r="E611" s="26" t="str">
        <f t="shared" ref="E611:E618" si="226">MID(C611,13,14)</f>
        <v xml:space="preserve">A1 (VIADUC DE </v>
      </c>
      <c r="F611" s="26" t="str">
        <f t="shared" ref="F611:F618" si="227">LEFT(E611,2)</f>
        <v>A1</v>
      </c>
      <c r="G611" s="31" t="s">
        <v>63</v>
      </c>
      <c r="H611" s="33"/>
      <c r="I611" s="26" t="s">
        <v>1198</v>
      </c>
      <c r="J611" s="26" t="s">
        <v>414</v>
      </c>
      <c r="K611" s="91" t="s">
        <v>1267</v>
      </c>
      <c r="L611" s="28">
        <f>WORKDAY(Tableau1[[#This Row],[Date de début]],+INDEX(Tableau4[Délai maximum avant étape SGMOE],MATCH(Tableau1[Code Workflow],Tableau4[Code workflow],0)))</f>
        <v>43399</v>
      </c>
      <c r="M611" s="28">
        <f>WORKDAY(Tableau1[[#This Row],[Date prévisionnelle de réception SGMOE]],+INDEX(Tableau4[Délai de validation],MATCH(Tableau1[Code Workflow],Tableau4[Code workflow],0)))</f>
        <v>43411</v>
      </c>
      <c r="N611" s="85">
        <v>43399</v>
      </c>
      <c r="O611" s="29">
        <f t="shared" ref="O611:O618" si="228">IF(P611="",0,IF(P611="ok",1,0))</f>
        <v>1</v>
      </c>
      <c r="P611" s="34" t="s">
        <v>531</v>
      </c>
    </row>
    <row r="612" spans="2:16" s="36" customFormat="1" hidden="1" outlineLevel="1" x14ac:dyDescent="0.25">
      <c r="B612" s="72">
        <v>43398</v>
      </c>
      <c r="C612" s="49" t="s">
        <v>1194</v>
      </c>
      <c r="D612" s="26" t="str">
        <f t="shared" si="225"/>
        <v>GISOA</v>
      </c>
      <c r="E612" s="26" t="str">
        <f t="shared" si="226"/>
        <v xml:space="preserve">A1 (VIADUC DE </v>
      </c>
      <c r="F612" s="26" t="str">
        <f t="shared" si="227"/>
        <v>A1</v>
      </c>
      <c r="G612" s="31" t="s">
        <v>63</v>
      </c>
      <c r="H612" s="33"/>
      <c r="I612" s="26" t="s">
        <v>1198</v>
      </c>
      <c r="J612" s="26" t="s">
        <v>414</v>
      </c>
      <c r="K612" s="91" t="s">
        <v>1267</v>
      </c>
      <c r="L612" s="28">
        <f>WORKDAY(Tableau1[[#This Row],[Date de début]],+INDEX(Tableau4[Délai maximum avant étape SGMOE],MATCH(Tableau1[Code Workflow],Tableau4[Code workflow],0)))</f>
        <v>43399</v>
      </c>
      <c r="M612" s="28">
        <f>WORKDAY(Tableau1[[#This Row],[Date prévisionnelle de réception SGMOE]],+INDEX(Tableau4[Délai de validation],MATCH(Tableau1[Code Workflow],Tableau4[Code workflow],0)))</f>
        <v>43411</v>
      </c>
      <c r="N612" s="85">
        <v>43399</v>
      </c>
      <c r="O612" s="29">
        <f t="shared" si="228"/>
        <v>1</v>
      </c>
      <c r="P612" s="34" t="s">
        <v>531</v>
      </c>
    </row>
    <row r="613" spans="2:16" s="36" customFormat="1" hidden="1" outlineLevel="1" x14ac:dyDescent="0.25">
      <c r="B613" s="72">
        <v>43398</v>
      </c>
      <c r="C613" s="49" t="s">
        <v>1195</v>
      </c>
      <c r="D613" s="26" t="str">
        <f t="shared" si="225"/>
        <v>GISOA</v>
      </c>
      <c r="E613" s="26" t="str">
        <f t="shared" si="226"/>
        <v xml:space="preserve">A1 (VIADUC DE </v>
      </c>
      <c r="F613" s="26" t="str">
        <f t="shared" si="227"/>
        <v>A1</v>
      </c>
      <c r="G613" s="31" t="s">
        <v>63</v>
      </c>
      <c r="H613" s="33"/>
      <c r="I613" s="26" t="s">
        <v>1198</v>
      </c>
      <c r="J613" s="26" t="s">
        <v>414</v>
      </c>
      <c r="K613" s="91" t="s">
        <v>1267</v>
      </c>
      <c r="L613" s="28">
        <f>WORKDAY(Tableau1[[#This Row],[Date de début]],+INDEX(Tableau4[Délai maximum avant étape SGMOE],MATCH(Tableau1[Code Workflow],Tableau4[Code workflow],0)))</f>
        <v>43399</v>
      </c>
      <c r="M613" s="28">
        <f>WORKDAY(Tableau1[[#This Row],[Date prévisionnelle de réception SGMOE]],+INDEX(Tableau4[Délai de validation],MATCH(Tableau1[Code Workflow],Tableau4[Code workflow],0)))</f>
        <v>43411</v>
      </c>
      <c r="N613" s="85">
        <v>43399</v>
      </c>
      <c r="O613" s="29">
        <f t="shared" si="228"/>
        <v>1</v>
      </c>
      <c r="P613" s="34" t="s">
        <v>531</v>
      </c>
    </row>
    <row r="614" spans="2:16" s="36" customFormat="1" hidden="1" outlineLevel="1" x14ac:dyDescent="0.25">
      <c r="B614" s="72">
        <v>43398</v>
      </c>
      <c r="C614" s="49" t="s">
        <v>1196</v>
      </c>
      <c r="D614" s="26" t="str">
        <f t="shared" si="225"/>
        <v>GISOA</v>
      </c>
      <c r="E614" s="26" t="str">
        <f t="shared" si="226"/>
        <v xml:space="preserve">A1 (VIADUC DE </v>
      </c>
      <c r="F614" s="26" t="str">
        <f t="shared" si="227"/>
        <v>A1</v>
      </c>
      <c r="G614" s="31" t="s">
        <v>63</v>
      </c>
      <c r="H614" s="33"/>
      <c r="I614" s="26" t="s">
        <v>1198</v>
      </c>
      <c r="J614" s="26" t="s">
        <v>414</v>
      </c>
      <c r="K614" s="91" t="s">
        <v>1267</v>
      </c>
      <c r="L614" s="28">
        <f>WORKDAY(Tableau1[[#This Row],[Date de début]],+INDEX(Tableau4[Délai maximum avant étape SGMOE],MATCH(Tableau1[Code Workflow],Tableau4[Code workflow],0)))</f>
        <v>43399</v>
      </c>
      <c r="M614" s="28">
        <f>WORKDAY(Tableau1[[#This Row],[Date prévisionnelle de réception SGMOE]],+INDEX(Tableau4[Délai de validation],MATCH(Tableau1[Code Workflow],Tableau4[Code workflow],0)))</f>
        <v>43411</v>
      </c>
      <c r="N614" s="85">
        <v>43399</v>
      </c>
      <c r="O614" s="29">
        <f t="shared" si="228"/>
        <v>1</v>
      </c>
      <c r="P614" s="34" t="s">
        <v>531</v>
      </c>
    </row>
    <row r="615" spans="2:16" s="36" customFormat="1" hidden="1" outlineLevel="1" x14ac:dyDescent="0.25">
      <c r="B615" s="72">
        <v>43398</v>
      </c>
      <c r="C615" s="49" t="s">
        <v>1197</v>
      </c>
      <c r="D615" s="26" t="str">
        <f t="shared" si="225"/>
        <v>GISOA</v>
      </c>
      <c r="E615" s="26" t="str">
        <f t="shared" si="226"/>
        <v xml:space="preserve">A1 (VIADUC DE </v>
      </c>
      <c r="F615" s="26" t="str">
        <f t="shared" si="227"/>
        <v>A1</v>
      </c>
      <c r="G615" s="31" t="s">
        <v>63</v>
      </c>
      <c r="H615" s="33"/>
      <c r="I615" s="26" t="s">
        <v>1198</v>
      </c>
      <c r="J615" s="26" t="s">
        <v>414</v>
      </c>
      <c r="K615" s="91" t="s">
        <v>1267</v>
      </c>
      <c r="L615" s="28">
        <f>WORKDAY(Tableau1[[#This Row],[Date de début]],+INDEX(Tableau4[Délai maximum avant étape SGMOE],MATCH(Tableau1[Code Workflow],Tableau4[Code workflow],0)))</f>
        <v>43399</v>
      </c>
      <c r="M615" s="28">
        <f>WORKDAY(Tableau1[[#This Row],[Date prévisionnelle de réception SGMOE]],+INDEX(Tableau4[Délai de validation],MATCH(Tableau1[Code Workflow],Tableau4[Code workflow],0)))</f>
        <v>43411</v>
      </c>
      <c r="N615" s="85">
        <v>43399</v>
      </c>
      <c r="O615" s="29">
        <f t="shared" si="228"/>
        <v>1</v>
      </c>
      <c r="P615" s="34" t="s">
        <v>531</v>
      </c>
    </row>
    <row r="616" spans="2:16" s="36" customFormat="1" hidden="1" outlineLevel="1" x14ac:dyDescent="0.25">
      <c r="B616" s="72">
        <v>43398</v>
      </c>
      <c r="C616" s="49" t="s">
        <v>1199</v>
      </c>
      <c r="D616" s="26" t="str">
        <f t="shared" si="225"/>
        <v>GISET</v>
      </c>
      <c r="E616" s="26" t="str">
        <f t="shared" si="226"/>
        <v>A0 (BLOC TECHN</v>
      </c>
      <c r="F616" s="26" t="str">
        <f t="shared" si="227"/>
        <v>A0</v>
      </c>
      <c r="G616" s="31" t="s">
        <v>35</v>
      </c>
      <c r="H616" s="33"/>
      <c r="I616" s="26" t="s">
        <v>1200</v>
      </c>
      <c r="J616" s="26" t="s">
        <v>440</v>
      </c>
      <c r="K616" s="91" t="s">
        <v>1273</v>
      </c>
      <c r="L616" s="28">
        <f>WORKDAY(Tableau1[[#This Row],[Date de début]],+INDEX(Tableau4[Délai maximum avant étape SGMOE],MATCH(Tableau1[Code Workflow],Tableau4[Code workflow],0)))</f>
        <v>43399</v>
      </c>
      <c r="M616" s="28">
        <f>WORKDAY(Tableau1[[#This Row],[Date prévisionnelle de réception SGMOE]],+INDEX(Tableau4[Délai de validation],MATCH(Tableau1[Code Workflow],Tableau4[Code workflow],0)))</f>
        <v>43411</v>
      </c>
      <c r="N616" s="28">
        <v>43399</v>
      </c>
      <c r="O616" s="29">
        <f t="shared" si="228"/>
        <v>1</v>
      </c>
      <c r="P616" s="34" t="s">
        <v>531</v>
      </c>
    </row>
    <row r="617" spans="2:16" s="36" customFormat="1" hidden="1" outlineLevel="1" x14ac:dyDescent="0.25">
      <c r="B617" s="72">
        <v>43398</v>
      </c>
      <c r="C617" s="49" t="s">
        <v>1201</v>
      </c>
      <c r="D617" s="26" t="str">
        <f t="shared" si="225"/>
        <v>GISET</v>
      </c>
      <c r="E617" s="26" t="str">
        <f t="shared" si="226"/>
        <v>A0 (BLOC TECHN</v>
      </c>
      <c r="F617" s="26" t="str">
        <f t="shared" si="227"/>
        <v>A0</v>
      </c>
      <c r="G617" s="31" t="s">
        <v>26</v>
      </c>
      <c r="H617" s="33"/>
      <c r="I617" s="26" t="s">
        <v>1202</v>
      </c>
      <c r="J617" s="26" t="s">
        <v>440</v>
      </c>
      <c r="K617" s="91" t="s">
        <v>1273</v>
      </c>
      <c r="L617" s="28">
        <f>WORKDAY(Tableau1[[#This Row],[Date de début]],+INDEX(Tableau4[Délai maximum avant étape SGMOE],MATCH(Tableau1[Code Workflow],Tableau4[Code workflow],0)))</f>
        <v>43399</v>
      </c>
      <c r="M617" s="28">
        <f>WORKDAY(Tableau1[[#This Row],[Date prévisionnelle de réception SGMOE]],+INDEX(Tableau4[Délai de validation],MATCH(Tableau1[Code Workflow],Tableau4[Code workflow],0)))</f>
        <v>43411</v>
      </c>
      <c r="N617" s="28">
        <v>43399</v>
      </c>
      <c r="O617" s="29">
        <f t="shared" si="228"/>
        <v>1</v>
      </c>
      <c r="P617" s="34" t="s">
        <v>531</v>
      </c>
    </row>
    <row r="618" spans="2:16" s="36" customFormat="1" hidden="1" outlineLevel="1" x14ac:dyDescent="0.25">
      <c r="B618" s="72">
        <v>43398</v>
      </c>
      <c r="C618" s="49" t="s">
        <v>1203</v>
      </c>
      <c r="D618" s="26" t="str">
        <f t="shared" si="225"/>
        <v>GISET</v>
      </c>
      <c r="E618" s="26" t="str">
        <f t="shared" si="226"/>
        <v>A1 (PLANCHE 05</v>
      </c>
      <c r="F618" s="26" t="str">
        <f t="shared" si="227"/>
        <v>A1</v>
      </c>
      <c r="G618" s="31" t="s">
        <v>35</v>
      </c>
      <c r="H618" s="33"/>
      <c r="I618" s="26" t="s">
        <v>1209</v>
      </c>
      <c r="J618" s="26" t="s">
        <v>435</v>
      </c>
      <c r="K618" s="91" t="s">
        <v>1266</v>
      </c>
      <c r="L618" s="28">
        <f>WORKDAY(Tableau1[[#This Row],[Date de début]],+INDEX(Tableau4[Délai maximum avant étape SGMOE],MATCH(Tableau1[Code Workflow],Tableau4[Code workflow],0)))</f>
        <v>43399</v>
      </c>
      <c r="M618" s="28">
        <f>WORKDAY(Tableau1[[#This Row],[Date prévisionnelle de réception SGMOE]],+INDEX(Tableau4[Délai de validation],MATCH(Tableau1[Code Workflow],Tableau4[Code workflow],0)))</f>
        <v>43411</v>
      </c>
      <c r="N618" s="28">
        <v>43399</v>
      </c>
      <c r="O618" s="29">
        <f t="shared" si="228"/>
        <v>1</v>
      </c>
      <c r="P618" s="34" t="s">
        <v>531</v>
      </c>
    </row>
    <row r="619" spans="2:16" s="36" customFormat="1" hidden="1" outlineLevel="1" x14ac:dyDescent="0.25">
      <c r="B619" s="72">
        <v>43398</v>
      </c>
      <c r="C619" s="49" t="s">
        <v>1204</v>
      </c>
      <c r="D619" s="26" t="str">
        <f t="shared" ref="D619:D623" si="229">LEFT(C619,5)</f>
        <v>GISET</v>
      </c>
      <c r="E619" s="26" t="str">
        <f t="shared" ref="E619:E623" si="230">MID(C619,13,14)</f>
        <v>A1 (PLANCHE 05</v>
      </c>
      <c r="F619" s="26" t="str">
        <f t="shared" ref="F619:F623" si="231">LEFT(E619,2)</f>
        <v>A1</v>
      </c>
      <c r="G619" s="31" t="s">
        <v>37</v>
      </c>
      <c r="H619" s="33"/>
      <c r="I619" s="26" t="s">
        <v>1209</v>
      </c>
      <c r="J619" s="26" t="s">
        <v>435</v>
      </c>
      <c r="K619" s="91" t="s">
        <v>1266</v>
      </c>
      <c r="L619" s="28">
        <f>WORKDAY(Tableau1[[#This Row],[Date de début]],+INDEX(Tableau4[Délai maximum avant étape SGMOE],MATCH(Tableau1[Code Workflow],Tableau4[Code workflow],0)))</f>
        <v>43399</v>
      </c>
      <c r="M619" s="28">
        <f>WORKDAY(Tableau1[[#This Row],[Date prévisionnelle de réception SGMOE]],+INDEX(Tableau4[Délai de validation],MATCH(Tableau1[Code Workflow],Tableau4[Code workflow],0)))</f>
        <v>43411</v>
      </c>
      <c r="N619" s="28">
        <v>43399</v>
      </c>
      <c r="O619" s="29">
        <f t="shared" ref="O619:O623" si="232">IF(P619="",0,IF(P619="ok",1,0))</f>
        <v>1</v>
      </c>
      <c r="P619" s="34" t="s">
        <v>531</v>
      </c>
    </row>
    <row r="620" spans="2:16" s="36" customFormat="1" hidden="1" outlineLevel="1" x14ac:dyDescent="0.25">
      <c r="B620" s="72">
        <v>43398</v>
      </c>
      <c r="C620" s="49" t="s">
        <v>1205</v>
      </c>
      <c r="D620" s="26" t="str">
        <f t="shared" si="229"/>
        <v>GISET</v>
      </c>
      <c r="E620" s="26" t="str">
        <f t="shared" si="230"/>
        <v>A1 (PLANCHE 05</v>
      </c>
      <c r="F620" s="26" t="str">
        <f t="shared" si="231"/>
        <v>A1</v>
      </c>
      <c r="G620" s="31" t="s">
        <v>39</v>
      </c>
      <c r="H620" s="33"/>
      <c r="I620" s="26" t="s">
        <v>1209</v>
      </c>
      <c r="J620" s="26" t="s">
        <v>435</v>
      </c>
      <c r="K620" s="91" t="s">
        <v>1266</v>
      </c>
      <c r="L620" s="28">
        <f>WORKDAY(Tableau1[[#This Row],[Date de début]],+INDEX(Tableau4[Délai maximum avant étape SGMOE],MATCH(Tableau1[Code Workflow],Tableau4[Code workflow],0)))</f>
        <v>43399</v>
      </c>
      <c r="M620" s="28">
        <f>WORKDAY(Tableau1[[#This Row],[Date prévisionnelle de réception SGMOE]],+INDEX(Tableau4[Délai de validation],MATCH(Tableau1[Code Workflow],Tableau4[Code workflow],0)))</f>
        <v>43411</v>
      </c>
      <c r="N620" s="28">
        <v>43399</v>
      </c>
      <c r="O620" s="29">
        <f t="shared" si="232"/>
        <v>1</v>
      </c>
      <c r="P620" s="34" t="s">
        <v>531</v>
      </c>
    </row>
    <row r="621" spans="2:16" s="36" customFormat="1" hidden="1" outlineLevel="1" x14ac:dyDescent="0.25">
      <c r="B621" s="72">
        <v>43398</v>
      </c>
      <c r="C621" s="49" t="s">
        <v>1206</v>
      </c>
      <c r="D621" s="26" t="str">
        <f t="shared" si="229"/>
        <v>GISET</v>
      </c>
      <c r="E621" s="26" t="str">
        <f t="shared" si="230"/>
        <v>A1 (PLANCHE 05</v>
      </c>
      <c r="F621" s="26" t="str">
        <f t="shared" si="231"/>
        <v>A1</v>
      </c>
      <c r="G621" s="31" t="s">
        <v>39</v>
      </c>
      <c r="H621" s="33"/>
      <c r="I621" s="26" t="s">
        <v>1209</v>
      </c>
      <c r="J621" s="26" t="s">
        <v>435</v>
      </c>
      <c r="K621" s="91" t="s">
        <v>1266</v>
      </c>
      <c r="L621" s="28">
        <f>WORKDAY(Tableau1[[#This Row],[Date de début]],+INDEX(Tableau4[Délai maximum avant étape SGMOE],MATCH(Tableau1[Code Workflow],Tableau4[Code workflow],0)))</f>
        <v>43399</v>
      </c>
      <c r="M621" s="28">
        <f>WORKDAY(Tableau1[[#This Row],[Date prévisionnelle de réception SGMOE]],+INDEX(Tableau4[Délai de validation],MATCH(Tableau1[Code Workflow],Tableau4[Code workflow],0)))</f>
        <v>43411</v>
      </c>
      <c r="N621" s="28">
        <v>43399</v>
      </c>
      <c r="O621" s="29">
        <f t="shared" si="232"/>
        <v>1</v>
      </c>
      <c r="P621" s="34" t="s">
        <v>531</v>
      </c>
    </row>
    <row r="622" spans="2:16" s="36" customFormat="1" hidden="1" outlineLevel="1" x14ac:dyDescent="0.25">
      <c r="B622" s="72">
        <v>43398</v>
      </c>
      <c r="C622" s="49" t="s">
        <v>1207</v>
      </c>
      <c r="D622" s="26" t="str">
        <f t="shared" si="229"/>
        <v>GISET</v>
      </c>
      <c r="E622" s="26" t="str">
        <f t="shared" si="230"/>
        <v>A1 (PLANCHE 05</v>
      </c>
      <c r="F622" s="26" t="str">
        <f t="shared" si="231"/>
        <v>A1</v>
      </c>
      <c r="G622" s="31" t="s">
        <v>42</v>
      </c>
      <c r="H622" s="33"/>
      <c r="I622" s="26" t="s">
        <v>1209</v>
      </c>
      <c r="J622" s="26" t="s">
        <v>435</v>
      </c>
      <c r="K622" s="91" t="s">
        <v>1266</v>
      </c>
      <c r="L622" s="28">
        <f>WORKDAY(Tableau1[[#This Row],[Date de début]],+INDEX(Tableau4[Délai maximum avant étape SGMOE],MATCH(Tableau1[Code Workflow],Tableau4[Code workflow],0)))</f>
        <v>43399</v>
      </c>
      <c r="M622" s="28">
        <f>WORKDAY(Tableau1[[#This Row],[Date prévisionnelle de réception SGMOE]],+INDEX(Tableau4[Délai de validation],MATCH(Tableau1[Code Workflow],Tableau4[Code workflow],0)))</f>
        <v>43411</v>
      </c>
      <c r="N622" s="28">
        <v>43399</v>
      </c>
      <c r="O622" s="29">
        <f t="shared" si="232"/>
        <v>1</v>
      </c>
      <c r="P622" s="34" t="s">
        <v>531</v>
      </c>
    </row>
    <row r="623" spans="2:16" s="36" customFormat="1" hidden="1" outlineLevel="1" x14ac:dyDescent="0.25">
      <c r="B623" s="72">
        <v>43398</v>
      </c>
      <c r="C623" s="49" t="s">
        <v>1208</v>
      </c>
      <c r="D623" s="26" t="str">
        <f t="shared" si="229"/>
        <v>GISET</v>
      </c>
      <c r="E623" s="26" t="str">
        <f t="shared" si="230"/>
        <v>A1 (PLANCHE 05</v>
      </c>
      <c r="F623" s="26" t="str">
        <f t="shared" si="231"/>
        <v>A1</v>
      </c>
      <c r="G623" s="31" t="s">
        <v>42</v>
      </c>
      <c r="H623" s="33"/>
      <c r="I623" s="26" t="s">
        <v>1209</v>
      </c>
      <c r="J623" s="26" t="s">
        <v>435</v>
      </c>
      <c r="K623" s="91" t="s">
        <v>1266</v>
      </c>
      <c r="L623" s="28">
        <f>WORKDAY(Tableau1[[#This Row],[Date de début]],+INDEX(Tableau4[Délai maximum avant étape SGMOE],MATCH(Tableau1[Code Workflow],Tableau4[Code workflow],0)))</f>
        <v>43399</v>
      </c>
      <c r="M623" s="28">
        <f>WORKDAY(Tableau1[[#This Row],[Date prévisionnelle de réception SGMOE]],+INDEX(Tableau4[Délai de validation],MATCH(Tableau1[Code Workflow],Tableau4[Code workflow],0)))</f>
        <v>43411</v>
      </c>
      <c r="N623" s="28">
        <v>43399</v>
      </c>
      <c r="O623" s="29">
        <f t="shared" si="232"/>
        <v>1</v>
      </c>
      <c r="P623" s="34" t="s">
        <v>531</v>
      </c>
    </row>
    <row r="624" spans="2:16" s="36" customFormat="1" hidden="1" outlineLevel="1" x14ac:dyDescent="0.25">
      <c r="B624" s="72">
        <v>43398</v>
      </c>
      <c r="C624" s="49" t="s">
        <v>1210</v>
      </c>
      <c r="D624" s="26" t="str">
        <f t="shared" ref="D624:D626" si="233">LEFT(C624,5)</f>
        <v>GISET</v>
      </c>
      <c r="E624" s="26" t="str">
        <f t="shared" ref="E624:E626" si="234">MID(C624,13,14)</f>
        <v>A0 (PPFR 08221</v>
      </c>
      <c r="F624" s="26" t="str">
        <f t="shared" ref="F624:F626" si="235">LEFT(E624,2)</f>
        <v>A0</v>
      </c>
      <c r="G624" s="31" t="s">
        <v>26</v>
      </c>
      <c r="H624" s="33"/>
      <c r="I624" s="26" t="s">
        <v>1213</v>
      </c>
      <c r="J624" s="26" t="s">
        <v>1216</v>
      </c>
      <c r="K624" s="91" t="s">
        <v>1266</v>
      </c>
      <c r="L624" s="28">
        <f>WORKDAY(Tableau1[[#This Row],[Date de début]],+INDEX(Tableau4[Délai maximum avant étape SGMOE],MATCH(Tableau1[Code Workflow],Tableau4[Code workflow],0)))</f>
        <v>43399</v>
      </c>
      <c r="M624" s="28">
        <f>WORKDAY(Tableau1[[#This Row],[Date prévisionnelle de réception SGMOE]],+INDEX(Tableau4[Délai de validation],MATCH(Tableau1[Code Workflow],Tableau4[Code workflow],0)))</f>
        <v>43411</v>
      </c>
      <c r="N624" s="28">
        <v>43399</v>
      </c>
      <c r="O624" s="29">
        <f t="shared" ref="O624:O626" si="236">IF(P624="",0,IF(P624="ok",1,0))</f>
        <v>1</v>
      </c>
      <c r="P624" s="34" t="s">
        <v>531</v>
      </c>
    </row>
    <row r="625" spans="2:16" s="36" customFormat="1" hidden="1" outlineLevel="1" x14ac:dyDescent="0.25">
      <c r="B625" s="72">
        <v>43398</v>
      </c>
      <c r="C625" s="49" t="s">
        <v>1211</v>
      </c>
      <c r="D625" s="26" t="str">
        <f t="shared" si="233"/>
        <v>GISET</v>
      </c>
      <c r="E625" s="26" t="str">
        <f t="shared" si="234"/>
        <v>A1 (PPF 00850)</v>
      </c>
      <c r="F625" s="26" t="str">
        <f t="shared" si="235"/>
        <v>A1</v>
      </c>
      <c r="G625" s="31" t="s">
        <v>26</v>
      </c>
      <c r="H625" s="33"/>
      <c r="I625" s="26" t="s">
        <v>1214</v>
      </c>
      <c r="J625" s="26" t="s">
        <v>1216</v>
      </c>
      <c r="K625" s="91" t="s">
        <v>1266</v>
      </c>
      <c r="L625" s="28">
        <f>WORKDAY(Tableau1[[#This Row],[Date de début]],+INDEX(Tableau4[Délai maximum avant étape SGMOE],MATCH(Tableau1[Code Workflow],Tableau4[Code workflow],0)))</f>
        <v>43399</v>
      </c>
      <c r="M625" s="28">
        <f>WORKDAY(Tableau1[[#This Row],[Date prévisionnelle de réception SGMOE]],+INDEX(Tableau4[Délai de validation],MATCH(Tableau1[Code Workflow],Tableau4[Code workflow],0)))</f>
        <v>43411</v>
      </c>
      <c r="N625" s="28">
        <v>43399</v>
      </c>
      <c r="O625" s="29">
        <f t="shared" si="236"/>
        <v>1</v>
      </c>
      <c r="P625" s="34" t="s">
        <v>531</v>
      </c>
    </row>
    <row r="626" spans="2:16" s="36" customFormat="1" hidden="1" outlineLevel="1" x14ac:dyDescent="0.25">
      <c r="B626" s="72">
        <v>43398</v>
      </c>
      <c r="C626" s="49" t="s">
        <v>1212</v>
      </c>
      <c r="D626" s="26" t="str">
        <f t="shared" si="233"/>
        <v>GISET</v>
      </c>
      <c r="E626" s="26" t="str">
        <f t="shared" si="234"/>
        <v>A0 (PPFR 09582</v>
      </c>
      <c r="F626" s="26" t="str">
        <f t="shared" si="235"/>
        <v>A0</v>
      </c>
      <c r="G626" s="31" t="s">
        <v>26</v>
      </c>
      <c r="H626" s="33"/>
      <c r="I626" s="26" t="s">
        <v>1215</v>
      </c>
      <c r="J626" s="26" t="s">
        <v>1216</v>
      </c>
      <c r="K626" s="91" t="s">
        <v>1266</v>
      </c>
      <c r="L626" s="28">
        <f>WORKDAY(Tableau1[[#This Row],[Date de début]],+INDEX(Tableau4[Délai maximum avant étape SGMOE],MATCH(Tableau1[Code Workflow],Tableau4[Code workflow],0)))</f>
        <v>43399</v>
      </c>
      <c r="M626" s="28">
        <f>WORKDAY(Tableau1[[#This Row],[Date prévisionnelle de réception SGMOE]],+INDEX(Tableau4[Délai de validation],MATCH(Tableau1[Code Workflow],Tableau4[Code workflow],0)))</f>
        <v>43411</v>
      </c>
      <c r="N626" s="28">
        <v>43399</v>
      </c>
      <c r="O626" s="29">
        <f t="shared" si="236"/>
        <v>1</v>
      </c>
      <c r="P626" s="34" t="s">
        <v>531</v>
      </c>
    </row>
    <row r="627" spans="2:16" s="36" customFormat="1" collapsed="1" x14ac:dyDescent="0.25">
      <c r="B627" s="72">
        <v>43398</v>
      </c>
      <c r="C627" s="49" t="s">
        <v>1217</v>
      </c>
      <c r="D627" s="26" t="str">
        <f>LEFT(C627,5)</f>
        <v>GITER</v>
      </c>
      <c r="E627" s="26" t="str">
        <f>MID(C627,13,14)</f>
        <v>B0 (PES - PIST</v>
      </c>
      <c r="F627" s="26" t="str">
        <f>LEFT(E627,2)</f>
        <v>B0</v>
      </c>
      <c r="G627" s="31" t="s">
        <v>46</v>
      </c>
      <c r="H627" s="33"/>
      <c r="I627" s="26" t="s">
        <v>1218</v>
      </c>
      <c r="J627" s="26" t="s">
        <v>472</v>
      </c>
      <c r="K627" s="91" t="s">
        <v>1265</v>
      </c>
      <c r="L627" s="28">
        <f>WORKDAY(Tableau1[[#This Row],[Date de début]],+INDEX(Tableau4[Délai maximum avant étape SGMOE],MATCH(Tableau1[Code Workflow],Tableau4[Code workflow],0)))</f>
        <v>43403</v>
      </c>
      <c r="M627" s="28">
        <f>WORKDAY(Tableau1[[#This Row],[Date prévisionnelle de réception SGMOE]],+INDEX(Tableau4[Délai de validation],MATCH(Tableau1[Code Workflow],Tableau4[Code workflow],0)))</f>
        <v>43405</v>
      </c>
      <c r="N627" s="28"/>
      <c r="O627" s="29">
        <f>IF(P627="",0,IF(P627="ok",1,0))</f>
        <v>0</v>
      </c>
      <c r="P627" s="34"/>
    </row>
    <row r="628" spans="2:16" s="36" customFormat="1" x14ac:dyDescent="0.25">
      <c r="B628" s="72">
        <v>43398</v>
      </c>
      <c r="C628" s="49" t="s">
        <v>1219</v>
      </c>
      <c r="D628" s="26" t="str">
        <f>LEFT(C628,5)</f>
        <v>GITER</v>
      </c>
      <c r="E628" s="26" t="str">
        <f>MID(C628,13,14)</f>
        <v>B0 (PES - INTE</v>
      </c>
      <c r="F628" s="26" t="str">
        <f>LEFT(E628,2)</f>
        <v>B0</v>
      </c>
      <c r="G628" s="31" t="s">
        <v>46</v>
      </c>
      <c r="H628" s="33"/>
      <c r="I628" s="26" t="s">
        <v>1220</v>
      </c>
      <c r="J628" s="26" t="s">
        <v>472</v>
      </c>
      <c r="K628" s="91" t="s">
        <v>1265</v>
      </c>
      <c r="L628" s="28">
        <f>WORKDAY(Tableau1[[#This Row],[Date de début]],+INDEX(Tableau4[Délai maximum avant étape SGMOE],MATCH(Tableau1[Code Workflow],Tableau4[Code workflow],0)))</f>
        <v>43403</v>
      </c>
      <c r="M628" s="28">
        <f>WORKDAY(Tableau1[[#This Row],[Date prévisionnelle de réception SGMOE]],+INDEX(Tableau4[Délai de validation],MATCH(Tableau1[Code Workflow],Tableau4[Code workflow],0)))</f>
        <v>43405</v>
      </c>
      <c r="N628" s="28"/>
      <c r="O628" s="29">
        <f>IF(P628="",0,IF(P628="ok",1,0))</f>
        <v>0</v>
      </c>
      <c r="P628" s="34"/>
    </row>
    <row r="629" spans="2:16" s="36" customFormat="1" hidden="1" outlineLevel="1" x14ac:dyDescent="0.25">
      <c r="B629" s="72">
        <v>43398</v>
      </c>
      <c r="C629" s="49" t="s">
        <v>1234</v>
      </c>
      <c r="D629" s="26" t="str">
        <f t="shared" ref="D629:D631" si="237">LEFT(C629,5)</f>
        <v>GIBEA</v>
      </c>
      <c r="E629" s="26" t="str">
        <f t="shared" ref="E629:E631" si="238">MID(C629,13,14)</f>
        <v xml:space="preserve">B0 (OHN B0130 </v>
      </c>
      <c r="F629" s="26" t="str">
        <f t="shared" ref="F629:F631" si="239">LEFT(E629,2)</f>
        <v>B0</v>
      </c>
      <c r="G629" s="31" t="s">
        <v>61</v>
      </c>
      <c r="H629" s="33"/>
      <c r="I629" s="26" t="s">
        <v>1237</v>
      </c>
      <c r="J629" s="26" t="s">
        <v>406</v>
      </c>
      <c r="K629" s="91" t="s">
        <v>1268</v>
      </c>
      <c r="L629" s="28">
        <f>WORKDAY(Tableau1[[#This Row],[Date de début]],+INDEX(Tableau4[Délai maximum avant étape SGMOE],MATCH(Tableau1[Code Workflow],Tableau4[Code workflow],0)))</f>
        <v>43399</v>
      </c>
      <c r="M629" s="28">
        <f>WORKDAY(Tableau1[[#This Row],[Date prévisionnelle de réception SGMOE]],+INDEX(Tableau4[Délai de validation],MATCH(Tableau1[Code Workflow],Tableau4[Code workflow],0)))</f>
        <v>43411</v>
      </c>
      <c r="N629" s="28">
        <v>43399</v>
      </c>
      <c r="O629" s="29">
        <f t="shared" ref="O629:O631" si="240">IF(P629="",0,IF(P629="ok",1,0))</f>
        <v>1</v>
      </c>
      <c r="P629" s="34" t="s">
        <v>531</v>
      </c>
    </row>
    <row r="630" spans="2:16" s="36" customFormat="1" hidden="1" outlineLevel="1" x14ac:dyDescent="0.25">
      <c r="B630" s="72">
        <v>43398</v>
      </c>
      <c r="C630" s="49" t="s">
        <v>1235</v>
      </c>
      <c r="D630" s="26" t="str">
        <f t="shared" si="237"/>
        <v>GIBEA</v>
      </c>
      <c r="E630" s="26" t="str">
        <f t="shared" si="238"/>
        <v xml:space="preserve">B0 (OHN B0130 </v>
      </c>
      <c r="F630" s="26" t="str">
        <f t="shared" si="239"/>
        <v>B0</v>
      </c>
      <c r="G630" s="31" t="s">
        <v>63</v>
      </c>
      <c r="H630" s="33"/>
      <c r="I630" s="26" t="s">
        <v>1238</v>
      </c>
      <c r="J630" s="26" t="s">
        <v>406</v>
      </c>
      <c r="K630" s="91" t="s">
        <v>1268</v>
      </c>
      <c r="L630" s="28">
        <f>WORKDAY(Tableau1[[#This Row],[Date de début]],+INDEX(Tableau4[Délai maximum avant étape SGMOE],MATCH(Tableau1[Code Workflow],Tableau4[Code workflow],0)))</f>
        <v>43399</v>
      </c>
      <c r="M630" s="28">
        <f>WORKDAY(Tableau1[[#This Row],[Date prévisionnelle de réception SGMOE]],+INDEX(Tableau4[Délai de validation],MATCH(Tableau1[Code Workflow],Tableau4[Code workflow],0)))</f>
        <v>43411</v>
      </c>
      <c r="N630" s="28">
        <v>43399</v>
      </c>
      <c r="O630" s="29">
        <f t="shared" si="240"/>
        <v>1</v>
      </c>
      <c r="P630" s="34" t="s">
        <v>531</v>
      </c>
    </row>
    <row r="631" spans="2:16" s="36" customFormat="1" hidden="1" outlineLevel="1" x14ac:dyDescent="0.25">
      <c r="B631" s="72">
        <v>43398</v>
      </c>
      <c r="C631" s="49" t="s">
        <v>1236</v>
      </c>
      <c r="D631" s="26" t="str">
        <f t="shared" si="237"/>
        <v>GIBEA</v>
      </c>
      <c r="E631" s="26" t="str">
        <f t="shared" si="238"/>
        <v xml:space="preserve">B0 (OHN B0130 </v>
      </c>
      <c r="F631" s="26" t="str">
        <f t="shared" si="239"/>
        <v>B0</v>
      </c>
      <c r="G631" s="31" t="s">
        <v>63</v>
      </c>
      <c r="H631" s="33"/>
      <c r="I631" s="26" t="s">
        <v>1238</v>
      </c>
      <c r="J631" s="26" t="s">
        <v>406</v>
      </c>
      <c r="K631" s="91" t="s">
        <v>1268</v>
      </c>
      <c r="L631" s="28">
        <f>WORKDAY(Tableau1[[#This Row],[Date de début]],+INDEX(Tableau4[Délai maximum avant étape SGMOE],MATCH(Tableau1[Code Workflow],Tableau4[Code workflow],0)))</f>
        <v>43399</v>
      </c>
      <c r="M631" s="28">
        <f>WORKDAY(Tableau1[[#This Row],[Date prévisionnelle de réception SGMOE]],+INDEX(Tableau4[Délai de validation],MATCH(Tableau1[Code Workflow],Tableau4[Code workflow],0)))</f>
        <v>43411</v>
      </c>
      <c r="N631" s="28">
        <v>43399</v>
      </c>
      <c r="O631" s="29">
        <f t="shared" si="240"/>
        <v>1</v>
      </c>
      <c r="P631" s="34" t="s">
        <v>531</v>
      </c>
    </row>
    <row r="632" spans="2:16" s="36" customFormat="1" hidden="1" outlineLevel="1" x14ac:dyDescent="0.25">
      <c r="B632" s="72">
        <v>43399</v>
      </c>
      <c r="C632" s="49" t="s">
        <v>1239</v>
      </c>
      <c r="D632" s="82" t="str">
        <f t="shared" ref="D632:D640" si="241">LEFT(C632,5)</f>
        <v>GIBEA</v>
      </c>
      <c r="E632" s="82" t="str">
        <f t="shared" ref="E632:E640" si="242">MID(C632,13,14)</f>
        <v xml:space="preserve">B0 (OHN E0023 </v>
      </c>
      <c r="F632" s="82" t="str">
        <f t="shared" ref="F632:F640" si="243">LEFT(E632,2)</f>
        <v>B0</v>
      </c>
      <c r="G632" s="31" t="s">
        <v>63</v>
      </c>
      <c r="H632" s="83"/>
      <c r="I632" s="26" t="s">
        <v>1241</v>
      </c>
      <c r="J632" s="82" t="s">
        <v>406</v>
      </c>
      <c r="K632" s="91" t="s">
        <v>1268</v>
      </c>
      <c r="L632" s="85">
        <f>WORKDAY(Tableau1[[#This Row],[Date de début]],+INDEX(Tableau4[Délai maximum avant étape SGMOE],MATCH(Tableau1[Code Workflow],Tableau4[Code workflow],0)))</f>
        <v>43402</v>
      </c>
      <c r="M632" s="85">
        <f>WORKDAY(Tableau1[[#This Row],[Date prévisionnelle de réception SGMOE]],+INDEX(Tableau4[Délai de validation],MATCH(Tableau1[Code Workflow],Tableau4[Code workflow],0)))</f>
        <v>43412</v>
      </c>
      <c r="N632" s="28">
        <v>43399</v>
      </c>
      <c r="O632" s="84">
        <f t="shared" ref="O632:O640" si="244">IF(P632="",0,IF(P632="ok",1,0))</f>
        <v>1</v>
      </c>
      <c r="P632" s="34" t="s">
        <v>531</v>
      </c>
    </row>
    <row r="633" spans="2:16" s="36" customFormat="1" hidden="1" outlineLevel="1" x14ac:dyDescent="0.25">
      <c r="B633" s="72">
        <v>43399</v>
      </c>
      <c r="C633" s="49" t="s">
        <v>1240</v>
      </c>
      <c r="D633" s="82" t="str">
        <f t="shared" si="241"/>
        <v>GIBEA</v>
      </c>
      <c r="E633" s="82" t="str">
        <f t="shared" si="242"/>
        <v xml:space="preserve">B0 (OHN E0023 </v>
      </c>
      <c r="F633" s="82" t="str">
        <f t="shared" si="243"/>
        <v>B0</v>
      </c>
      <c r="G633" s="31" t="s">
        <v>63</v>
      </c>
      <c r="H633" s="83"/>
      <c r="I633" s="26" t="s">
        <v>1241</v>
      </c>
      <c r="J633" s="82" t="s">
        <v>406</v>
      </c>
      <c r="K633" s="91" t="s">
        <v>1268</v>
      </c>
      <c r="L633" s="85">
        <f>WORKDAY(Tableau1[[#This Row],[Date de début]],+INDEX(Tableau4[Délai maximum avant étape SGMOE],MATCH(Tableau1[Code Workflow],Tableau4[Code workflow],0)))</f>
        <v>43402</v>
      </c>
      <c r="M633" s="85">
        <f>WORKDAY(Tableau1[[#This Row],[Date prévisionnelle de réception SGMOE]],+INDEX(Tableau4[Délai de validation],MATCH(Tableau1[Code Workflow],Tableau4[Code workflow],0)))</f>
        <v>43412</v>
      </c>
      <c r="N633" s="28">
        <v>43399</v>
      </c>
      <c r="O633" s="84">
        <f t="shared" si="244"/>
        <v>1</v>
      </c>
      <c r="P633" s="34" t="s">
        <v>531</v>
      </c>
    </row>
    <row r="634" spans="2:16" s="36" customFormat="1" hidden="1" outlineLevel="1" collapsed="1" x14ac:dyDescent="0.25">
      <c r="B634" s="72">
        <v>43399</v>
      </c>
      <c r="C634" s="49" t="s">
        <v>1242</v>
      </c>
      <c r="D634" s="82" t="str">
        <f t="shared" si="241"/>
        <v>GIMEN</v>
      </c>
      <c r="E634" s="82" t="str">
        <f t="shared" si="242"/>
        <v xml:space="preserve">A1 (PIF 00248 </v>
      </c>
      <c r="F634" s="82" t="str">
        <f t="shared" si="243"/>
        <v>A1</v>
      </c>
      <c r="G634" s="31" t="s">
        <v>49</v>
      </c>
      <c r="H634" s="83"/>
      <c r="I634" s="26" t="s">
        <v>1243</v>
      </c>
      <c r="J634" s="82" t="s">
        <v>406</v>
      </c>
      <c r="K634" s="91" t="s">
        <v>1268</v>
      </c>
      <c r="L634" s="85">
        <f>WORKDAY(Tableau1[[#This Row],[Date de début]],+INDEX(Tableau4[Délai maximum avant étape SGMOE],MATCH(Tableau1[Code Workflow],Tableau4[Code workflow],0)))</f>
        <v>43402</v>
      </c>
      <c r="M634" s="85">
        <f>WORKDAY(Tableau1[[#This Row],[Date prévisionnelle de réception SGMOE]],+INDEX(Tableau4[Délai de validation],MATCH(Tableau1[Code Workflow],Tableau4[Code workflow],0)))</f>
        <v>43412</v>
      </c>
      <c r="N634" s="85">
        <v>43402</v>
      </c>
      <c r="O634" s="84">
        <f t="shared" si="244"/>
        <v>1</v>
      </c>
      <c r="P634" s="34" t="s">
        <v>531</v>
      </c>
    </row>
    <row r="635" spans="2:16" s="36" customFormat="1" hidden="1" outlineLevel="1" x14ac:dyDescent="0.25">
      <c r="B635" s="72">
        <v>43399</v>
      </c>
      <c r="C635" s="49" t="s">
        <v>1244</v>
      </c>
      <c r="D635" s="82" t="str">
        <f t="shared" si="241"/>
        <v>GISOA</v>
      </c>
      <c r="E635" s="82" t="str">
        <f t="shared" si="242"/>
        <v xml:space="preserve">A1 (VIADUC DE </v>
      </c>
      <c r="F635" s="82" t="str">
        <f t="shared" si="243"/>
        <v>A1</v>
      </c>
      <c r="G635" s="31" t="s">
        <v>49</v>
      </c>
      <c r="H635" s="83"/>
      <c r="I635" s="26" t="s">
        <v>1245</v>
      </c>
      <c r="J635" s="82" t="s">
        <v>414</v>
      </c>
      <c r="K635" s="91" t="s">
        <v>1267</v>
      </c>
      <c r="L635" s="85">
        <f>WORKDAY(Tableau1[[#This Row],[Date de début]],+INDEX(Tableau4[Délai maximum avant étape SGMOE],MATCH(Tableau1[Code Workflow],Tableau4[Code workflow],0)))</f>
        <v>43402</v>
      </c>
      <c r="M635" s="85">
        <f>WORKDAY(Tableau1[[#This Row],[Date prévisionnelle de réception SGMOE]],+INDEX(Tableau4[Délai de validation],MATCH(Tableau1[Code Workflow],Tableau4[Code workflow],0)))</f>
        <v>43412</v>
      </c>
      <c r="N635" s="85">
        <v>43402</v>
      </c>
      <c r="O635" s="84">
        <f t="shared" si="244"/>
        <v>1</v>
      </c>
      <c r="P635" s="34" t="s">
        <v>531</v>
      </c>
    </row>
    <row r="636" spans="2:16" s="36" customFormat="1" hidden="1" outlineLevel="1" x14ac:dyDescent="0.25">
      <c r="B636" s="72">
        <v>43399</v>
      </c>
      <c r="C636" s="49" t="s">
        <v>1246</v>
      </c>
      <c r="D636" s="82" t="str">
        <f t="shared" si="241"/>
        <v>GISOA</v>
      </c>
      <c r="E636" s="82" t="str">
        <f t="shared" si="242"/>
        <v xml:space="preserve">A0 (VIADUC DE </v>
      </c>
      <c r="F636" s="82" t="str">
        <f t="shared" si="243"/>
        <v>A0</v>
      </c>
      <c r="G636" s="31" t="s">
        <v>63</v>
      </c>
      <c r="H636" s="83"/>
      <c r="I636" s="26" t="s">
        <v>1251</v>
      </c>
      <c r="J636" s="82" t="s">
        <v>414</v>
      </c>
      <c r="K636" s="91" t="s">
        <v>1267</v>
      </c>
      <c r="L636" s="85">
        <f>WORKDAY(Tableau1[[#This Row],[Date de début]],+INDEX(Tableau4[Délai maximum avant étape SGMOE],MATCH(Tableau1[Code Workflow],Tableau4[Code workflow],0)))</f>
        <v>43402</v>
      </c>
      <c r="M636" s="85">
        <f>WORKDAY(Tableau1[[#This Row],[Date prévisionnelle de réception SGMOE]],+INDEX(Tableau4[Délai de validation],MATCH(Tableau1[Code Workflow],Tableau4[Code workflow],0)))</f>
        <v>43412</v>
      </c>
      <c r="N636" s="85">
        <v>43402</v>
      </c>
      <c r="O636" s="84">
        <f t="shared" si="244"/>
        <v>1</v>
      </c>
      <c r="P636" s="34" t="s">
        <v>531</v>
      </c>
    </row>
    <row r="637" spans="2:16" s="36" customFormat="1" hidden="1" outlineLevel="1" x14ac:dyDescent="0.25">
      <c r="B637" s="72">
        <v>43399</v>
      </c>
      <c r="C637" s="49" t="s">
        <v>1247</v>
      </c>
      <c r="D637" s="82" t="str">
        <f t="shared" si="241"/>
        <v>GISOA</v>
      </c>
      <c r="E637" s="82" t="str">
        <f t="shared" si="242"/>
        <v xml:space="preserve">A0 (VIADUC DE </v>
      </c>
      <c r="F637" s="82" t="str">
        <f t="shared" si="243"/>
        <v>A0</v>
      </c>
      <c r="G637" s="31" t="s">
        <v>63</v>
      </c>
      <c r="H637" s="83"/>
      <c r="I637" s="26" t="s">
        <v>1251</v>
      </c>
      <c r="J637" s="82" t="s">
        <v>414</v>
      </c>
      <c r="K637" s="91" t="s">
        <v>1267</v>
      </c>
      <c r="L637" s="85">
        <f>WORKDAY(Tableau1[[#This Row],[Date de début]],+INDEX(Tableau4[Délai maximum avant étape SGMOE],MATCH(Tableau1[Code Workflow],Tableau4[Code workflow],0)))</f>
        <v>43402</v>
      </c>
      <c r="M637" s="85">
        <f>WORKDAY(Tableau1[[#This Row],[Date prévisionnelle de réception SGMOE]],+INDEX(Tableau4[Délai de validation],MATCH(Tableau1[Code Workflow],Tableau4[Code workflow],0)))</f>
        <v>43412</v>
      </c>
      <c r="N637" s="85">
        <v>43402</v>
      </c>
      <c r="O637" s="84">
        <f t="shared" si="244"/>
        <v>1</v>
      </c>
      <c r="P637" s="34" t="s">
        <v>531</v>
      </c>
    </row>
    <row r="638" spans="2:16" s="36" customFormat="1" hidden="1" outlineLevel="1" x14ac:dyDescent="0.25">
      <c r="B638" s="72">
        <v>43399</v>
      </c>
      <c r="C638" s="49" t="s">
        <v>1248</v>
      </c>
      <c r="D638" s="82" t="str">
        <f t="shared" si="241"/>
        <v>GISOA</v>
      </c>
      <c r="E638" s="82" t="str">
        <f t="shared" si="242"/>
        <v xml:space="preserve">A0 (VIADUC DE </v>
      </c>
      <c r="F638" s="82" t="str">
        <f t="shared" si="243"/>
        <v>A0</v>
      </c>
      <c r="G638" s="31" t="s">
        <v>63</v>
      </c>
      <c r="H638" s="83"/>
      <c r="I638" s="26" t="s">
        <v>1251</v>
      </c>
      <c r="J638" s="82" t="s">
        <v>414</v>
      </c>
      <c r="K638" s="91" t="s">
        <v>1267</v>
      </c>
      <c r="L638" s="85">
        <f>WORKDAY(Tableau1[[#This Row],[Date de début]],+INDEX(Tableau4[Délai maximum avant étape SGMOE],MATCH(Tableau1[Code Workflow],Tableau4[Code workflow],0)))</f>
        <v>43402</v>
      </c>
      <c r="M638" s="85">
        <f>WORKDAY(Tableau1[[#This Row],[Date prévisionnelle de réception SGMOE]],+INDEX(Tableau4[Délai de validation],MATCH(Tableau1[Code Workflow],Tableau4[Code workflow],0)))</f>
        <v>43412</v>
      </c>
      <c r="N638" s="85">
        <v>43402</v>
      </c>
      <c r="O638" s="84">
        <f t="shared" si="244"/>
        <v>1</v>
      </c>
      <c r="P638" s="34" t="s">
        <v>531</v>
      </c>
    </row>
    <row r="639" spans="2:16" s="36" customFormat="1" hidden="1" outlineLevel="1" x14ac:dyDescent="0.25">
      <c r="B639" s="72">
        <v>43399</v>
      </c>
      <c r="C639" s="49" t="s">
        <v>1249</v>
      </c>
      <c r="D639" s="82" t="str">
        <f t="shared" si="241"/>
        <v>GISOA</v>
      </c>
      <c r="E639" s="82" t="str">
        <f t="shared" si="242"/>
        <v xml:space="preserve">A0 (VIADUC DE </v>
      </c>
      <c r="F639" s="82" t="str">
        <f t="shared" si="243"/>
        <v>A0</v>
      </c>
      <c r="G639" s="31" t="s">
        <v>63</v>
      </c>
      <c r="H639" s="83"/>
      <c r="I639" s="26" t="s">
        <v>1251</v>
      </c>
      <c r="J639" s="82" t="s">
        <v>414</v>
      </c>
      <c r="K639" s="91" t="s">
        <v>1267</v>
      </c>
      <c r="L639" s="85">
        <f>WORKDAY(Tableau1[[#This Row],[Date de début]],+INDEX(Tableau4[Délai maximum avant étape SGMOE],MATCH(Tableau1[Code Workflow],Tableau4[Code workflow],0)))</f>
        <v>43402</v>
      </c>
      <c r="M639" s="85">
        <f>WORKDAY(Tableau1[[#This Row],[Date prévisionnelle de réception SGMOE]],+INDEX(Tableau4[Délai de validation],MATCH(Tableau1[Code Workflow],Tableau4[Code workflow],0)))</f>
        <v>43412</v>
      </c>
      <c r="N639" s="85">
        <v>43402</v>
      </c>
      <c r="O639" s="84">
        <f t="shared" si="244"/>
        <v>1</v>
      </c>
      <c r="P639" s="34" t="s">
        <v>531</v>
      </c>
    </row>
    <row r="640" spans="2:16" s="36" customFormat="1" hidden="1" outlineLevel="1" x14ac:dyDescent="0.25">
      <c r="B640" s="72">
        <v>43399</v>
      </c>
      <c r="C640" s="49" t="s">
        <v>1250</v>
      </c>
      <c r="D640" s="82" t="str">
        <f t="shared" si="241"/>
        <v>GISOA</v>
      </c>
      <c r="E640" s="82" t="str">
        <f t="shared" si="242"/>
        <v xml:space="preserve">A0 (VIADUC DE </v>
      </c>
      <c r="F640" s="82" t="str">
        <f t="shared" si="243"/>
        <v>A0</v>
      </c>
      <c r="G640" s="31" t="s">
        <v>63</v>
      </c>
      <c r="H640" s="83"/>
      <c r="I640" s="26" t="s">
        <v>1251</v>
      </c>
      <c r="J640" s="82" t="s">
        <v>414</v>
      </c>
      <c r="K640" s="91" t="s">
        <v>1267</v>
      </c>
      <c r="L640" s="85">
        <f>WORKDAY(Tableau1[[#This Row],[Date de début]],+INDEX(Tableau4[Délai maximum avant étape SGMOE],MATCH(Tableau1[Code Workflow],Tableau4[Code workflow],0)))</f>
        <v>43402</v>
      </c>
      <c r="M640" s="85">
        <f>WORKDAY(Tableau1[[#This Row],[Date prévisionnelle de réception SGMOE]],+INDEX(Tableau4[Délai de validation],MATCH(Tableau1[Code Workflow],Tableau4[Code workflow],0)))</f>
        <v>43412</v>
      </c>
      <c r="N640" s="85">
        <v>43402</v>
      </c>
      <c r="O640" s="84">
        <f t="shared" si="244"/>
        <v>1</v>
      </c>
      <c r="P640" s="34" t="s">
        <v>531</v>
      </c>
    </row>
    <row r="641" spans="2:16" s="36" customFormat="1" hidden="1" outlineLevel="1" x14ac:dyDescent="0.25">
      <c r="B641" s="72">
        <v>43399</v>
      </c>
      <c r="C641" s="49" t="s">
        <v>1252</v>
      </c>
      <c r="D641" s="26" t="str">
        <f t="shared" ref="D641:D643" si="245">LEFT(C641,5)</f>
        <v>GIMAT</v>
      </c>
      <c r="E641" s="26" t="str">
        <f t="shared" ref="E641:E643" si="246">MID(C641,13,14)</f>
        <v xml:space="preserve">B0 (PIF 00557 </v>
      </c>
      <c r="F641" s="26" t="str">
        <f t="shared" ref="F641:F643" si="247">LEFT(E641,2)</f>
        <v>B0</v>
      </c>
      <c r="G641" s="31" t="s">
        <v>49</v>
      </c>
      <c r="H641" s="33"/>
      <c r="I641" s="26" t="s">
        <v>1254</v>
      </c>
      <c r="J641" s="26" t="s">
        <v>420</v>
      </c>
      <c r="K641" s="91" t="s">
        <v>1268</v>
      </c>
      <c r="L641" s="28">
        <f>WORKDAY(Tableau1[[#This Row],[Date de début]],+INDEX(Tableau4[Délai maximum avant étape SGMOE],MATCH(Tableau1[Code Workflow],Tableau4[Code workflow],0)))</f>
        <v>43402</v>
      </c>
      <c r="M641" s="28">
        <f>WORKDAY(Tableau1[[#This Row],[Date prévisionnelle de réception SGMOE]],+INDEX(Tableau4[Délai de validation],MATCH(Tableau1[Code Workflow],Tableau4[Code workflow],0)))</f>
        <v>43406</v>
      </c>
      <c r="N641" s="28">
        <v>43402</v>
      </c>
      <c r="O641" s="29">
        <f t="shared" ref="O641:O643" si="248">IF(P641="",0,IF(P641="ok",1,0))</f>
        <v>1</v>
      </c>
      <c r="P641" s="34" t="s">
        <v>531</v>
      </c>
    </row>
    <row r="642" spans="2:16" s="36" customFormat="1" collapsed="1" x14ac:dyDescent="0.25">
      <c r="B642" s="72">
        <v>43399</v>
      </c>
      <c r="C642" s="49" t="s">
        <v>1253</v>
      </c>
      <c r="D642" s="26" t="str">
        <f t="shared" si="245"/>
        <v>GIMAT</v>
      </c>
      <c r="E642" s="26" t="str">
        <f t="shared" si="246"/>
        <v xml:space="preserve">B0 (PIF 00557 </v>
      </c>
      <c r="F642" s="26" t="str">
        <f t="shared" si="247"/>
        <v>B0</v>
      </c>
      <c r="G642" s="31" t="s">
        <v>63</v>
      </c>
      <c r="H642" s="33"/>
      <c r="I642" s="26" t="s">
        <v>1254</v>
      </c>
      <c r="J642" s="26" t="s">
        <v>420</v>
      </c>
      <c r="K642" s="91" t="s">
        <v>1268</v>
      </c>
      <c r="L642" s="28">
        <f>WORKDAY(Tableau1[[#This Row],[Date de début]],+INDEX(Tableau4[Délai maximum avant étape SGMOE],MATCH(Tableau1[Code Workflow],Tableau4[Code workflow],0)))</f>
        <v>43402</v>
      </c>
      <c r="M642" s="28">
        <f>WORKDAY(Tableau1[[#This Row],[Date prévisionnelle de réception SGMOE]],+INDEX(Tableau4[Délai de validation],MATCH(Tableau1[Code Workflow],Tableau4[Code workflow],0)))</f>
        <v>43406</v>
      </c>
      <c r="N642" s="28"/>
      <c r="O642" s="29">
        <f t="shared" si="248"/>
        <v>0</v>
      </c>
      <c r="P642" s="34"/>
    </row>
    <row r="643" spans="2:16" s="36" customFormat="1" hidden="1" outlineLevel="1" x14ac:dyDescent="0.25">
      <c r="B643" s="72">
        <v>43399</v>
      </c>
      <c r="C643" s="49" t="s">
        <v>1255</v>
      </c>
      <c r="D643" s="26" t="str">
        <f t="shared" si="245"/>
        <v>GIBEA</v>
      </c>
      <c r="E643" s="26" t="str">
        <f t="shared" si="246"/>
        <v xml:space="preserve">C0 (PIF 00248 </v>
      </c>
      <c r="F643" s="26" t="str">
        <f t="shared" si="247"/>
        <v>C0</v>
      </c>
      <c r="G643" s="31" t="s">
        <v>13</v>
      </c>
      <c r="H643" s="33"/>
      <c r="I643" s="26" t="s">
        <v>1256</v>
      </c>
      <c r="J643" s="26" t="s">
        <v>420</v>
      </c>
      <c r="K643" s="91" t="s">
        <v>1268</v>
      </c>
      <c r="L643" s="28">
        <f>WORKDAY(Tableau1[[#This Row],[Date de début]],+INDEX(Tableau4[Délai maximum avant étape SGMOE],MATCH(Tableau1[Code Workflow],Tableau4[Code workflow],0)))</f>
        <v>43402</v>
      </c>
      <c r="M643" s="28">
        <f>WORKDAY(Tableau1[[#This Row],[Date prévisionnelle de réception SGMOE]],+INDEX(Tableau4[Délai de validation],MATCH(Tableau1[Code Workflow],Tableau4[Code workflow],0)))</f>
        <v>43406</v>
      </c>
      <c r="N643" s="28">
        <v>43402</v>
      </c>
      <c r="O643" s="29">
        <f t="shared" si="248"/>
        <v>1</v>
      </c>
      <c r="P643" s="34" t="s">
        <v>531</v>
      </c>
    </row>
    <row r="644" spans="2:16" s="36" customFormat="1" collapsed="1" x14ac:dyDescent="0.25">
      <c r="B644" s="90">
        <v>43402</v>
      </c>
      <c r="C644" s="49" t="s">
        <v>1257</v>
      </c>
      <c r="D644" s="87" t="str">
        <f t="shared" ref="D644:D645" si="249">LEFT(C644,5)</f>
        <v>GITEC</v>
      </c>
      <c r="E644" s="87" t="str">
        <f t="shared" ref="E644:E645" si="250">MID(C644,13,14)</f>
        <v xml:space="preserve">A0 (FDM - PIF </v>
      </c>
      <c r="F644" s="87" t="str">
        <f t="shared" ref="F644:F645" si="251">LEFT(E644,2)</f>
        <v>A0</v>
      </c>
      <c r="G644" s="31" t="s">
        <v>19</v>
      </c>
      <c r="H644" s="88"/>
      <c r="I644" s="87" t="s">
        <v>1258</v>
      </c>
      <c r="J644" s="87" t="s">
        <v>422</v>
      </c>
      <c r="K644" s="91" t="s">
        <v>1269</v>
      </c>
      <c r="L644" s="90">
        <f>WORKDAY(Tableau1[[#This Row],[Date de début]],+INDEX(Tableau4[Délai maximum avant étape SGMOE],MATCH(Tableau1[Code Workflow],Tableau4[Code workflow],0)))</f>
        <v>43410</v>
      </c>
      <c r="M644" s="90">
        <f>WORKDAY(Tableau1[[#This Row],[Date prévisionnelle de réception SGMOE]],+INDEX(Tableau4[Délai de validation],MATCH(Tableau1[Code Workflow],Tableau4[Code workflow],0)))</f>
        <v>43417</v>
      </c>
      <c r="N644" s="86"/>
      <c r="O644" s="89">
        <f t="shared" ref="O644:O645" si="252">IF(P644="",0,IF(P644="ok",1,0))</f>
        <v>0</v>
      </c>
      <c r="P644" s="34"/>
    </row>
    <row r="645" spans="2:16" s="36" customFormat="1" x14ac:dyDescent="0.25">
      <c r="B645" s="90">
        <v>43402</v>
      </c>
      <c r="C645" s="49" t="s">
        <v>1259</v>
      </c>
      <c r="D645" s="87" t="str">
        <f t="shared" si="249"/>
        <v>GIBEA</v>
      </c>
      <c r="E645" s="87" t="str">
        <f t="shared" si="250"/>
        <v xml:space="preserve">C1 (OHN B0130 </v>
      </c>
      <c r="F645" s="87" t="str">
        <f t="shared" si="251"/>
        <v>C1</v>
      </c>
      <c r="G645" s="31" t="s">
        <v>61</v>
      </c>
      <c r="H645" s="88"/>
      <c r="I645" s="87" t="s">
        <v>1260</v>
      </c>
      <c r="J645" s="87" t="s">
        <v>420</v>
      </c>
      <c r="K645" s="91" t="s">
        <v>1268</v>
      </c>
      <c r="L645" s="90">
        <f>WORKDAY(Tableau1[[#This Row],[Date de début]],+INDEX(Tableau4[Délai maximum avant étape SGMOE],MATCH(Tableau1[Code Workflow],Tableau4[Code workflow],0)))</f>
        <v>43403</v>
      </c>
      <c r="M645" s="90">
        <f>WORKDAY(Tableau1[[#This Row],[Date prévisionnelle de réception SGMOE]],+INDEX(Tableau4[Délai de validation],MATCH(Tableau1[Code Workflow],Tableau4[Code workflow],0)))</f>
        <v>43409</v>
      </c>
      <c r="N645" s="86"/>
      <c r="O645" s="89">
        <f t="shared" si="252"/>
        <v>0</v>
      </c>
      <c r="P645" s="34"/>
    </row>
    <row r="646" spans="2:16" s="36" customFormat="1" x14ac:dyDescent="0.25">
      <c r="B646" s="90">
        <v>43402</v>
      </c>
      <c r="C646" s="49" t="s">
        <v>1261</v>
      </c>
      <c r="D646" s="87" t="str">
        <f t="shared" ref="D646:D647" si="253">LEFT(C646,5)</f>
        <v>GISET</v>
      </c>
      <c r="E646" s="87" t="str">
        <f t="shared" ref="E646:E647" si="254">MID(C646,13,14)</f>
        <v>A2 (OHR 05581)</v>
      </c>
      <c r="F646" s="87" t="str">
        <f t="shared" ref="F646:F647" si="255">LEFT(E646,2)</f>
        <v>A2</v>
      </c>
      <c r="G646" s="31" t="s">
        <v>26</v>
      </c>
      <c r="H646" s="88"/>
      <c r="I646" s="87" t="s">
        <v>1262</v>
      </c>
      <c r="J646" s="87" t="s">
        <v>1216</v>
      </c>
      <c r="K646" s="91" t="s">
        <v>1266</v>
      </c>
      <c r="L646" s="90">
        <f>WORKDAY(Tableau1[[#This Row],[Date de début]],+INDEX(Tableau4[Délai maximum avant étape SGMOE],MATCH(Tableau1[Code Workflow],Tableau4[Code workflow],0)))</f>
        <v>43403</v>
      </c>
      <c r="M646" s="90">
        <f>WORKDAY(Tableau1[[#This Row],[Date prévisionnelle de réception SGMOE]],+INDEX(Tableau4[Délai de validation],MATCH(Tableau1[Code Workflow],Tableau4[Code workflow],0)))</f>
        <v>43413</v>
      </c>
      <c r="N646" s="86"/>
      <c r="O646" s="89">
        <f t="shared" ref="O646:O647" si="256">IF(P646="",0,IF(P646="ok",1,0))</f>
        <v>0</v>
      </c>
      <c r="P646" s="34"/>
    </row>
    <row r="647" spans="2:16" s="36" customFormat="1" x14ac:dyDescent="0.25">
      <c r="B647" s="90">
        <v>43402</v>
      </c>
      <c r="C647" s="49" t="s">
        <v>1263</v>
      </c>
      <c r="D647" s="87" t="str">
        <f t="shared" si="253"/>
        <v>GITER</v>
      </c>
      <c r="E647" s="87" t="str">
        <f t="shared" si="254"/>
        <v>B0 (PES - ASSA</v>
      </c>
      <c r="F647" s="87" t="str">
        <f t="shared" si="255"/>
        <v>B0</v>
      </c>
      <c r="G647" s="31" t="s">
        <v>46</v>
      </c>
      <c r="H647" s="88"/>
      <c r="I647" s="87" t="s">
        <v>1264</v>
      </c>
      <c r="J647" s="87" t="s">
        <v>472</v>
      </c>
      <c r="K647" s="91" t="s">
        <v>1265</v>
      </c>
      <c r="L647" s="90">
        <f>WORKDAY(Tableau1[[#This Row],[Date de début]],+INDEX(Tableau4[Délai maximum avant étape SGMOE],MATCH(Tableau1[Code Workflow],Tableau4[Code workflow],0)))</f>
        <v>43405</v>
      </c>
      <c r="M647" s="90">
        <f>WORKDAY(Tableau1[[#This Row],[Date prévisionnelle de réception SGMOE]],+INDEX(Tableau4[Délai de validation],MATCH(Tableau1[Code Workflow],Tableau4[Code workflow],0)))</f>
        <v>43409</v>
      </c>
      <c r="N647" s="86"/>
      <c r="O647" s="89">
        <f t="shared" si="256"/>
        <v>0</v>
      </c>
      <c r="P647" s="34"/>
    </row>
    <row r="648" spans="2:16" s="36" customFormat="1" x14ac:dyDescent="0.25">
      <c r="B648" s="90">
        <v>43403</v>
      </c>
      <c r="C648" s="49" t="s">
        <v>1277</v>
      </c>
      <c r="D648" s="87" t="str">
        <f t="shared" ref="D648:D652" si="257">LEFT(C648,5)</f>
        <v>GIGCL</v>
      </c>
      <c r="E648" s="87" t="str">
        <f t="shared" ref="E648:E652" si="258">MID(C648,13,14)</f>
        <v>A1 (PES - PONT</v>
      </c>
      <c r="F648" s="87" t="str">
        <f t="shared" ref="F648:F652" si="259">LEFT(E648,2)</f>
        <v>A1</v>
      </c>
      <c r="G648" s="31" t="s">
        <v>46</v>
      </c>
      <c r="H648" s="88"/>
      <c r="I648" s="87" t="s">
        <v>1282</v>
      </c>
      <c r="J648" s="87" t="s">
        <v>464</v>
      </c>
      <c r="K648" s="91" t="s">
        <v>1269</v>
      </c>
      <c r="L648" s="90">
        <f>WORKDAY(Tableau1[[#This Row],[Date de début]],+INDEX(Tableau4[Délai maximum avant étape SGMOE],MATCH(Tableau1[Code Workflow],Tableau4[Code workflow],0)))</f>
        <v>43410</v>
      </c>
      <c r="M648" s="90">
        <f>WORKDAY(Tableau1[[#This Row],[Date prévisionnelle de réception SGMOE]],+INDEX(Tableau4[Délai de validation],MATCH(Tableau1[Code Workflow],Tableau4[Code workflow],0)))</f>
        <v>43413</v>
      </c>
      <c r="N648" s="86"/>
      <c r="O648" s="89">
        <f t="shared" ref="O648:O652" si="260">IF(P648="",0,IF(P648="ok",1,0))</f>
        <v>0</v>
      </c>
      <c r="P648" s="34"/>
    </row>
    <row r="649" spans="2:16" s="36" customFormat="1" x14ac:dyDescent="0.25">
      <c r="B649" s="90">
        <v>43403</v>
      </c>
      <c r="C649" s="49" t="s">
        <v>1278</v>
      </c>
      <c r="D649" s="87" t="str">
        <f t="shared" si="257"/>
        <v>GICAP</v>
      </c>
      <c r="E649" s="87" t="str">
        <f t="shared" si="258"/>
        <v>B0 (DAF - MORT</v>
      </c>
      <c r="F649" s="87" t="str">
        <f t="shared" si="259"/>
        <v>B0</v>
      </c>
      <c r="G649" s="31" t="s">
        <v>1</v>
      </c>
      <c r="H649" s="88"/>
      <c r="I649" s="87" t="s">
        <v>1283</v>
      </c>
      <c r="J649" s="87" t="s">
        <v>455</v>
      </c>
      <c r="K649" s="91" t="s">
        <v>1269</v>
      </c>
      <c r="L649" s="90">
        <f>WORKDAY(Tableau1[[#This Row],[Date de début]],+INDEX(Tableau4[Délai maximum avant étape SGMOE],MATCH(Tableau1[Code Workflow],Tableau4[Code workflow],0)))</f>
        <v>43409</v>
      </c>
      <c r="M649" s="90">
        <f>WORKDAY(Tableau1[[#This Row],[Date prévisionnelle de réception SGMOE]],+INDEX(Tableau4[Délai de validation],MATCH(Tableau1[Code Workflow],Tableau4[Code workflow],0)))</f>
        <v>43416</v>
      </c>
      <c r="N649" s="86"/>
      <c r="O649" s="89">
        <f t="shared" si="260"/>
        <v>0</v>
      </c>
      <c r="P649" s="34"/>
    </row>
    <row r="650" spans="2:16" s="36" customFormat="1" x14ac:dyDescent="0.25">
      <c r="B650" s="90">
        <v>43403</v>
      </c>
      <c r="C650" s="49" t="s">
        <v>1279</v>
      </c>
      <c r="D650" s="87" t="str">
        <f t="shared" si="257"/>
        <v>GIGCL</v>
      </c>
      <c r="E650" s="87" t="str">
        <f t="shared" si="258"/>
        <v>B0 (DAF - JOIN</v>
      </c>
      <c r="F650" s="87" t="str">
        <f t="shared" si="259"/>
        <v>B0</v>
      </c>
      <c r="G650" s="31" t="s">
        <v>1</v>
      </c>
      <c r="H650" s="88"/>
      <c r="I650" s="87" t="s">
        <v>1284</v>
      </c>
      <c r="J650" s="87" t="s">
        <v>455</v>
      </c>
      <c r="K650" s="91" t="s">
        <v>1269</v>
      </c>
      <c r="L650" s="90">
        <f>WORKDAY(Tableau1[[#This Row],[Date de début]],+INDEX(Tableau4[Délai maximum avant étape SGMOE],MATCH(Tableau1[Code Workflow],Tableau4[Code workflow],0)))</f>
        <v>43409</v>
      </c>
      <c r="M650" s="90">
        <f>WORKDAY(Tableau1[[#This Row],[Date prévisionnelle de réception SGMOE]],+INDEX(Tableau4[Délai de validation],MATCH(Tableau1[Code Workflow],Tableau4[Code workflow],0)))</f>
        <v>43416</v>
      </c>
      <c r="N650" s="86"/>
      <c r="O650" s="89">
        <f t="shared" si="260"/>
        <v>0</v>
      </c>
      <c r="P650" s="34"/>
    </row>
    <row r="651" spans="2:16" s="36" customFormat="1" x14ac:dyDescent="0.25">
      <c r="B651" s="90">
        <v>43403</v>
      </c>
      <c r="C651" s="49" t="s">
        <v>1280</v>
      </c>
      <c r="D651" s="87" t="str">
        <f t="shared" si="257"/>
        <v>GISET</v>
      </c>
      <c r="E651" s="87" t="str">
        <f t="shared" si="258"/>
        <v>A0 (OHR 08222)</v>
      </c>
      <c r="F651" s="87" t="str">
        <f t="shared" si="259"/>
        <v>A0</v>
      </c>
      <c r="G651" s="31" t="s">
        <v>26</v>
      </c>
      <c r="H651" s="88"/>
      <c r="I651" s="87" t="s">
        <v>1285</v>
      </c>
      <c r="J651" s="87" t="s">
        <v>1216</v>
      </c>
      <c r="K651" s="91" t="s">
        <v>1266</v>
      </c>
      <c r="L651" s="90">
        <f>WORKDAY(Tableau1[[#This Row],[Date de début]],+INDEX(Tableau4[Délai maximum avant étape SGMOE],MATCH(Tableau1[Code Workflow],Tableau4[Code workflow],0)))</f>
        <v>43404</v>
      </c>
      <c r="M651" s="90">
        <f>WORKDAY(Tableau1[[#This Row],[Date prévisionnelle de réception SGMOE]],+INDEX(Tableau4[Délai de validation],MATCH(Tableau1[Code Workflow],Tableau4[Code workflow],0)))</f>
        <v>43416</v>
      </c>
      <c r="N651" s="86"/>
      <c r="O651" s="89">
        <f t="shared" si="260"/>
        <v>0</v>
      </c>
      <c r="P651" s="34"/>
    </row>
    <row r="652" spans="2:16" s="36" customFormat="1" x14ac:dyDescent="0.25">
      <c r="B652" s="90">
        <v>43403</v>
      </c>
      <c r="C652" s="49" t="s">
        <v>1281</v>
      </c>
      <c r="D652" s="87" t="str">
        <f t="shared" si="257"/>
        <v>GISET</v>
      </c>
      <c r="E652" s="87" t="str">
        <f t="shared" si="258"/>
        <v>A0 (PPF 01210)</v>
      </c>
      <c r="F652" s="87" t="str">
        <f t="shared" si="259"/>
        <v>A0</v>
      </c>
      <c r="G652" s="31" t="s">
        <v>26</v>
      </c>
      <c r="H652" s="88"/>
      <c r="I652" s="87" t="s">
        <v>1286</v>
      </c>
      <c r="J652" s="87" t="s">
        <v>1229</v>
      </c>
      <c r="K652" s="91" t="s">
        <v>1273</v>
      </c>
      <c r="L652" s="90">
        <f>WORKDAY(Tableau1[[#This Row],[Date de début]],+INDEX(Tableau4[Délai maximum avant étape SGMOE],MATCH(Tableau1[Code Workflow],Tableau4[Code workflow],0)))</f>
        <v>43404</v>
      </c>
      <c r="M652" s="90">
        <f>WORKDAY(Tableau1[[#This Row],[Date prévisionnelle de réception SGMOE]],+INDEX(Tableau4[Délai de validation],MATCH(Tableau1[Code Workflow],Tableau4[Code workflow],0)))</f>
        <v>43416</v>
      </c>
      <c r="N652" s="86"/>
      <c r="O652" s="89">
        <f t="shared" si="260"/>
        <v>0</v>
      </c>
      <c r="P652" s="34"/>
    </row>
    <row r="653" spans="2:16" s="36" customFormat="1" x14ac:dyDescent="0.25">
      <c r="B653" s="90">
        <v>43403</v>
      </c>
      <c r="C653" s="94" t="s">
        <v>1287</v>
      </c>
      <c r="D653" s="87" t="str">
        <f>LEFT(C653,5)</f>
        <v>GIROU</v>
      </c>
      <c r="E653" s="87" t="str">
        <f>MID(C653,13,14)</f>
        <v>A0 (DAF - GARD</v>
      </c>
      <c r="F653" s="87" t="str">
        <f>LEFT(E653,2)</f>
        <v>A0</v>
      </c>
      <c r="G653" s="31" t="s">
        <v>1</v>
      </c>
      <c r="H653" s="88"/>
      <c r="I653" s="87" t="s">
        <v>1288</v>
      </c>
      <c r="J653" s="87" t="s">
        <v>455</v>
      </c>
      <c r="K653" s="91" t="s">
        <v>1269</v>
      </c>
      <c r="L653" s="90">
        <f>WORKDAY(Tableau1[[#This Row],[Date de début]],+INDEX(Tableau4[Délai maximum avant étape SGMOE],MATCH(Tableau1[Code Workflow],Tableau4[Code workflow],0)))</f>
        <v>43409</v>
      </c>
      <c r="M653" s="90">
        <f>WORKDAY(Tableau1[[#This Row],[Date prévisionnelle de réception SGMOE]],+INDEX(Tableau4[Délai de validation],MATCH(Tableau1[Code Workflow],Tableau4[Code workflow],0)))</f>
        <v>43416</v>
      </c>
      <c r="N653" s="86"/>
      <c r="O653" s="89">
        <f>IF(P653="",0,IF(P653="ok",1,0))</f>
        <v>0</v>
      </c>
      <c r="P653" s="34"/>
    </row>
    <row r="654" spans="2:16" s="36" customFormat="1" x14ac:dyDescent="0.25">
      <c r="B654" s="28"/>
      <c r="C654" s="50"/>
      <c r="D654" s="26"/>
      <c r="E654" s="26"/>
      <c r="F654" s="26"/>
      <c r="G654" s="32"/>
      <c r="H654" s="32"/>
      <c r="I654" s="26"/>
      <c r="J654" s="26"/>
      <c r="K654" s="91"/>
      <c r="L654" s="28"/>
      <c r="M654" s="28"/>
      <c r="N654" s="28"/>
      <c r="O654" s="29"/>
      <c r="P654" s="34"/>
    </row>
    <row r="655" spans="2:16" s="36" customFormat="1" x14ac:dyDescent="0.25">
      <c r="B655" s="28"/>
      <c r="C655" s="50"/>
      <c r="D655" s="26"/>
      <c r="E655" s="26"/>
      <c r="F655" s="26"/>
      <c r="G655" s="32"/>
      <c r="H655" s="32"/>
      <c r="I655" s="26"/>
      <c r="J655" s="26"/>
      <c r="K655" s="91"/>
      <c r="L655" s="28"/>
      <c r="M655" s="28"/>
      <c r="N655" s="28"/>
      <c r="O655" s="29"/>
      <c r="P655" s="34"/>
    </row>
    <row r="656" spans="2:16" s="36" customFormat="1" x14ac:dyDescent="0.25">
      <c r="B656" s="28"/>
      <c r="C656" s="50"/>
      <c r="D656" s="26"/>
      <c r="E656" s="26"/>
      <c r="F656" s="26"/>
      <c r="G656" s="32"/>
      <c r="H656" s="32"/>
      <c r="I656" s="26"/>
      <c r="J656" s="26"/>
      <c r="K656" s="91"/>
      <c r="L656" s="28"/>
      <c r="M656" s="28"/>
      <c r="N656" s="28"/>
      <c r="O656" s="29"/>
      <c r="P656" s="34"/>
    </row>
    <row r="657" spans="2:16" s="36" customFormat="1" x14ac:dyDescent="0.25">
      <c r="B657" s="28"/>
      <c r="C657" s="50"/>
      <c r="D657" s="26"/>
      <c r="E657" s="26"/>
      <c r="F657" s="26"/>
      <c r="G657" s="32"/>
      <c r="H657" s="32"/>
      <c r="I657" s="26"/>
      <c r="J657" s="26"/>
      <c r="K657" s="91"/>
      <c r="L657" s="28"/>
      <c r="M657" s="28"/>
      <c r="N657" s="28"/>
      <c r="O657" s="29"/>
      <c r="P657" s="34"/>
    </row>
    <row r="658" spans="2:16" s="36" customFormat="1" x14ac:dyDescent="0.25">
      <c r="B658" s="28"/>
      <c r="C658" s="50"/>
      <c r="D658" s="26"/>
      <c r="E658" s="26"/>
      <c r="F658" s="26"/>
      <c r="G658" s="32"/>
      <c r="H658" s="32"/>
      <c r="I658" s="26"/>
      <c r="J658" s="26"/>
      <c r="K658" s="91"/>
      <c r="L658" s="28"/>
      <c r="M658" s="28"/>
      <c r="N658" s="28"/>
      <c r="O658" s="29"/>
      <c r="P658" s="34"/>
    </row>
    <row r="659" spans="2:16" s="36" customFormat="1" x14ac:dyDescent="0.25">
      <c r="B659" s="28"/>
      <c r="C659" s="50"/>
      <c r="D659" s="26"/>
      <c r="E659" s="26"/>
      <c r="F659" s="26"/>
      <c r="G659" s="32"/>
      <c r="H659" s="32"/>
      <c r="I659" s="26"/>
      <c r="J659" s="26"/>
      <c r="K659" s="91"/>
      <c r="L659" s="28"/>
      <c r="M659" s="28"/>
      <c r="N659" s="28"/>
      <c r="O659" s="29"/>
      <c r="P659" s="34"/>
    </row>
    <row r="660" spans="2:16" s="36" customFormat="1" x14ac:dyDescent="0.25">
      <c r="B660" s="28"/>
      <c r="C660" s="50"/>
      <c r="D660" s="26"/>
      <c r="E660" s="26"/>
      <c r="F660" s="26"/>
      <c r="G660" s="32"/>
      <c r="H660" s="32"/>
      <c r="I660" s="26"/>
      <c r="J660" s="26"/>
      <c r="K660" s="91"/>
      <c r="L660" s="28"/>
      <c r="M660" s="28"/>
      <c r="N660" s="28"/>
      <c r="O660" s="29"/>
      <c r="P660" s="34"/>
    </row>
    <row r="661" spans="2:16" s="36" customFormat="1" x14ac:dyDescent="0.25">
      <c r="B661" s="28"/>
      <c r="C661" s="50"/>
      <c r="D661" s="26"/>
      <c r="E661" s="26"/>
      <c r="F661" s="26"/>
      <c r="G661" s="32"/>
      <c r="H661" s="32"/>
      <c r="I661" s="26"/>
      <c r="J661" s="26"/>
      <c r="K661" s="91"/>
      <c r="L661" s="28"/>
      <c r="M661" s="28"/>
      <c r="N661" s="28"/>
      <c r="O661" s="29"/>
      <c r="P661" s="34"/>
    </row>
    <row r="662" spans="2:16" s="36" customFormat="1" x14ac:dyDescent="0.25">
      <c r="B662" s="28"/>
      <c r="C662" s="50"/>
      <c r="D662" s="26"/>
      <c r="E662" s="26"/>
      <c r="F662" s="26"/>
      <c r="G662" s="32"/>
      <c r="H662" s="32"/>
      <c r="I662" s="26"/>
      <c r="J662" s="26"/>
      <c r="K662" s="91"/>
      <c r="L662" s="28"/>
      <c r="M662" s="28"/>
      <c r="N662" s="28"/>
      <c r="O662" s="29"/>
      <c r="P662" s="34"/>
    </row>
    <row r="663" spans="2:16" s="36" customFormat="1" x14ac:dyDescent="0.25">
      <c r="B663" s="28"/>
      <c r="C663" s="50"/>
      <c r="D663" s="26"/>
      <c r="E663" s="26"/>
      <c r="F663" s="26"/>
      <c r="G663" s="32"/>
      <c r="H663" s="32"/>
      <c r="I663" s="26"/>
      <c r="J663" s="26"/>
      <c r="K663" s="91"/>
      <c r="L663" s="28"/>
      <c r="M663" s="28"/>
      <c r="N663" s="28"/>
      <c r="O663" s="29"/>
      <c r="P663" s="34"/>
    </row>
    <row r="664" spans="2:16" s="36" customFormat="1" x14ac:dyDescent="0.25">
      <c r="B664" s="28"/>
      <c r="C664" s="50"/>
      <c r="D664" s="26"/>
      <c r="E664" s="26"/>
      <c r="F664" s="26"/>
      <c r="G664" s="32"/>
      <c r="H664" s="32"/>
      <c r="I664" s="26"/>
      <c r="J664" s="26"/>
      <c r="K664" s="91"/>
      <c r="L664" s="28"/>
      <c r="M664" s="28"/>
      <c r="N664" s="28"/>
      <c r="O664" s="29"/>
      <c r="P664" s="34"/>
    </row>
    <row r="665" spans="2:16" s="36" customFormat="1" x14ac:dyDescent="0.25">
      <c r="B665" s="28"/>
      <c r="C665" s="50"/>
      <c r="D665" s="26"/>
      <c r="E665" s="26"/>
      <c r="F665" s="26"/>
      <c r="G665" s="32"/>
      <c r="H665" s="32"/>
      <c r="I665" s="26"/>
      <c r="J665" s="26"/>
      <c r="K665" s="91"/>
      <c r="L665" s="28"/>
      <c r="M665" s="28"/>
      <c r="N665" s="28"/>
      <c r="O665" s="29"/>
      <c r="P665" s="34"/>
    </row>
    <row r="666" spans="2:16" s="36" customFormat="1" x14ac:dyDescent="0.25">
      <c r="B666" s="28"/>
      <c r="C666" s="50"/>
      <c r="D666" s="26"/>
      <c r="E666" s="26"/>
      <c r="F666" s="26"/>
      <c r="G666" s="32"/>
      <c r="H666" s="32"/>
      <c r="I666" s="26"/>
      <c r="J666" s="26"/>
      <c r="K666" s="91"/>
      <c r="L666" s="28"/>
      <c r="M666" s="28"/>
      <c r="N666" s="28"/>
      <c r="O666" s="29"/>
      <c r="P666" s="34"/>
    </row>
    <row r="667" spans="2:16" s="36" customFormat="1" x14ac:dyDescent="0.25">
      <c r="B667" s="28"/>
      <c r="C667" s="50"/>
      <c r="D667" s="26"/>
      <c r="E667" s="26"/>
      <c r="F667" s="26"/>
      <c r="G667" s="32"/>
      <c r="H667" s="32"/>
      <c r="I667" s="26"/>
      <c r="J667" s="26"/>
      <c r="K667" s="91"/>
      <c r="L667" s="28"/>
      <c r="M667" s="28"/>
      <c r="N667" s="28"/>
      <c r="O667" s="29"/>
      <c r="P667" s="34"/>
    </row>
    <row r="668" spans="2:16" s="36" customFormat="1" x14ac:dyDescent="0.25">
      <c r="B668" s="28"/>
      <c r="C668" s="50"/>
      <c r="D668" s="26"/>
      <c r="E668" s="26"/>
      <c r="F668" s="26"/>
      <c r="G668" s="32"/>
      <c r="H668" s="32"/>
      <c r="I668" s="26"/>
      <c r="J668" s="26"/>
      <c r="K668" s="91"/>
      <c r="L668" s="28"/>
      <c r="M668" s="28"/>
      <c r="N668" s="28"/>
      <c r="O668" s="29"/>
      <c r="P668" s="34"/>
    </row>
    <row r="669" spans="2:16" s="36" customFormat="1" x14ac:dyDescent="0.25">
      <c r="B669" s="28"/>
      <c r="C669" s="50"/>
      <c r="D669" s="26"/>
      <c r="E669" s="26"/>
      <c r="F669" s="26"/>
      <c r="G669" s="32"/>
      <c r="H669" s="32"/>
      <c r="I669" s="26"/>
      <c r="J669" s="26"/>
      <c r="K669" s="91"/>
      <c r="L669" s="28"/>
      <c r="M669" s="28"/>
      <c r="N669" s="28"/>
      <c r="O669" s="29"/>
      <c r="P669" s="34"/>
    </row>
    <row r="670" spans="2:16" s="36" customFormat="1" x14ac:dyDescent="0.25">
      <c r="B670" s="28"/>
      <c r="C670" s="50"/>
      <c r="D670" s="26"/>
      <c r="E670" s="26"/>
      <c r="F670" s="26"/>
      <c r="G670" s="32"/>
      <c r="H670" s="32"/>
      <c r="I670" s="26"/>
      <c r="J670" s="26"/>
      <c r="K670" s="91"/>
      <c r="L670" s="28"/>
      <c r="M670" s="28"/>
      <c r="N670" s="28"/>
      <c r="O670" s="29"/>
      <c r="P670" s="34"/>
    </row>
    <row r="671" spans="2:16" s="36" customFormat="1" x14ac:dyDescent="0.25">
      <c r="B671" s="28"/>
      <c r="C671" s="50"/>
      <c r="D671" s="26"/>
      <c r="E671" s="26"/>
      <c r="F671" s="26"/>
      <c r="G671" s="32"/>
      <c r="H671" s="32"/>
      <c r="I671" s="26"/>
      <c r="J671" s="26"/>
      <c r="K671" s="91"/>
      <c r="L671" s="28"/>
      <c r="M671" s="28"/>
      <c r="N671" s="28"/>
      <c r="O671" s="29"/>
      <c r="P671" s="34"/>
    </row>
    <row r="672" spans="2:16" s="36" customFormat="1" x14ac:dyDescent="0.25">
      <c r="B672" s="28"/>
      <c r="C672" s="50"/>
      <c r="D672" s="26"/>
      <c r="E672" s="26"/>
      <c r="F672" s="26"/>
      <c r="G672" s="32"/>
      <c r="H672" s="32"/>
      <c r="I672" s="26"/>
      <c r="J672" s="26"/>
      <c r="K672" s="91"/>
      <c r="L672" s="28"/>
      <c r="M672" s="28"/>
      <c r="N672" s="28"/>
      <c r="O672" s="29"/>
      <c r="P672" s="34"/>
    </row>
    <row r="673" spans="2:16" s="36" customFormat="1" x14ac:dyDescent="0.25">
      <c r="B673" s="28"/>
      <c r="C673" s="50"/>
      <c r="D673" s="26"/>
      <c r="E673" s="26"/>
      <c r="F673" s="26"/>
      <c r="G673" s="32"/>
      <c r="H673" s="32"/>
      <c r="I673" s="26"/>
      <c r="J673" s="26"/>
      <c r="K673" s="91"/>
      <c r="L673" s="28"/>
      <c r="M673" s="28"/>
      <c r="N673" s="28"/>
      <c r="O673" s="29"/>
      <c r="P673" s="34"/>
    </row>
    <row r="674" spans="2:16" s="36" customFormat="1" x14ac:dyDescent="0.25">
      <c r="B674" s="28"/>
      <c r="C674" s="50"/>
      <c r="D674" s="26"/>
      <c r="E674" s="26"/>
      <c r="F674" s="26"/>
      <c r="G674" s="32"/>
      <c r="H674" s="32"/>
      <c r="I674" s="26"/>
      <c r="J674" s="26"/>
      <c r="K674" s="91"/>
      <c r="L674" s="28"/>
      <c r="M674" s="28"/>
      <c r="N674" s="28"/>
      <c r="O674" s="29"/>
      <c r="P674" s="34"/>
    </row>
    <row r="675" spans="2:16" s="36" customFormat="1" x14ac:dyDescent="0.25">
      <c r="B675" s="28"/>
      <c r="C675" s="50"/>
      <c r="D675" s="26"/>
      <c r="E675" s="26"/>
      <c r="F675" s="26"/>
      <c r="G675" s="32"/>
      <c r="H675" s="32"/>
      <c r="I675" s="26"/>
      <c r="J675" s="26"/>
      <c r="K675" s="91"/>
      <c r="L675" s="28"/>
      <c r="M675" s="28"/>
      <c r="N675" s="28"/>
      <c r="O675" s="29"/>
      <c r="P675" s="34"/>
    </row>
    <row r="676" spans="2:16" s="36" customFormat="1" x14ac:dyDescent="0.25">
      <c r="B676" s="28"/>
      <c r="C676" s="50"/>
      <c r="D676" s="26"/>
      <c r="E676" s="26"/>
      <c r="F676" s="26"/>
      <c r="G676" s="32"/>
      <c r="H676" s="32"/>
      <c r="I676" s="26"/>
      <c r="J676" s="26"/>
      <c r="K676" s="91"/>
      <c r="L676" s="28"/>
      <c r="M676" s="28"/>
      <c r="N676" s="28"/>
      <c r="O676" s="29"/>
      <c r="P676" s="34"/>
    </row>
    <row r="677" spans="2:16" s="36" customFormat="1" x14ac:dyDescent="0.25">
      <c r="B677" s="28"/>
      <c r="C677" s="50"/>
      <c r="D677" s="26"/>
      <c r="E677" s="26"/>
      <c r="F677" s="26"/>
      <c r="G677" s="32"/>
      <c r="H677" s="32"/>
      <c r="I677" s="26"/>
      <c r="J677" s="26"/>
      <c r="K677" s="91"/>
      <c r="L677" s="28"/>
      <c r="M677" s="28"/>
      <c r="N677" s="28"/>
      <c r="O677" s="29"/>
      <c r="P677" s="34"/>
    </row>
    <row r="678" spans="2:16" s="36" customFormat="1" x14ac:dyDescent="0.25">
      <c r="B678" s="28"/>
      <c r="C678" s="50"/>
      <c r="D678" s="26"/>
      <c r="E678" s="26"/>
      <c r="F678" s="26"/>
      <c r="G678" s="32"/>
      <c r="H678" s="32"/>
      <c r="I678" s="26"/>
      <c r="J678" s="26"/>
      <c r="K678" s="91"/>
      <c r="L678" s="28"/>
      <c r="M678" s="28"/>
      <c r="N678" s="28"/>
      <c r="O678" s="29"/>
      <c r="P678" s="34"/>
    </row>
    <row r="679" spans="2:16" s="36" customFormat="1" x14ac:dyDescent="0.25">
      <c r="B679" s="28"/>
      <c r="C679" s="50"/>
      <c r="D679" s="26"/>
      <c r="E679" s="26"/>
      <c r="F679" s="26"/>
      <c r="G679" s="32"/>
      <c r="H679" s="32"/>
      <c r="I679" s="26"/>
      <c r="J679" s="26"/>
      <c r="K679" s="91"/>
      <c r="L679" s="28"/>
      <c r="M679" s="28"/>
      <c r="N679" s="28"/>
      <c r="O679" s="29"/>
      <c r="P679" s="34"/>
    </row>
    <row r="680" spans="2:16" s="36" customFormat="1" x14ac:dyDescent="0.25">
      <c r="B680" s="28"/>
      <c r="C680" s="50"/>
      <c r="D680" s="26"/>
      <c r="E680" s="26"/>
      <c r="F680" s="26"/>
      <c r="G680" s="32"/>
      <c r="H680" s="32"/>
      <c r="I680" s="26"/>
      <c r="J680" s="26"/>
      <c r="K680" s="91"/>
      <c r="L680" s="28"/>
      <c r="M680" s="28"/>
      <c r="N680" s="28"/>
      <c r="O680" s="29"/>
      <c r="P680" s="34"/>
    </row>
    <row r="681" spans="2:16" s="36" customFormat="1" x14ac:dyDescent="0.25">
      <c r="B681" s="28"/>
      <c r="C681" s="50"/>
      <c r="D681" s="26"/>
      <c r="E681" s="26"/>
      <c r="F681" s="26"/>
      <c r="G681" s="32"/>
      <c r="H681" s="32"/>
      <c r="I681" s="26"/>
      <c r="J681" s="26"/>
      <c r="K681" s="91"/>
      <c r="L681" s="28"/>
      <c r="M681" s="28"/>
      <c r="N681" s="28"/>
      <c r="O681" s="29"/>
      <c r="P681" s="34"/>
    </row>
    <row r="682" spans="2:16" s="36" customFormat="1" x14ac:dyDescent="0.25">
      <c r="B682" s="28"/>
      <c r="C682" s="50"/>
      <c r="D682" s="26"/>
      <c r="E682" s="26"/>
      <c r="F682" s="26"/>
      <c r="G682" s="32"/>
      <c r="H682" s="32"/>
      <c r="I682" s="26"/>
      <c r="J682" s="26"/>
      <c r="K682" s="91"/>
      <c r="L682" s="28"/>
      <c r="M682" s="28"/>
      <c r="N682" s="28"/>
      <c r="O682" s="29"/>
      <c r="P682" s="34"/>
    </row>
    <row r="683" spans="2:16" s="36" customFormat="1" x14ac:dyDescent="0.25">
      <c r="B683" s="28"/>
      <c r="C683" s="50"/>
      <c r="D683" s="26"/>
      <c r="E683" s="26"/>
      <c r="F683" s="26"/>
      <c r="G683" s="32"/>
      <c r="H683" s="32"/>
      <c r="I683" s="26"/>
      <c r="J683" s="26"/>
      <c r="K683" s="91"/>
      <c r="L683" s="28"/>
      <c r="M683" s="28"/>
      <c r="N683" s="28"/>
      <c r="O683" s="29"/>
      <c r="P683" s="34"/>
    </row>
    <row r="684" spans="2:16" s="36" customFormat="1" x14ac:dyDescent="0.25">
      <c r="B684" s="28"/>
      <c r="C684" s="50"/>
      <c r="D684" s="26"/>
      <c r="E684" s="26"/>
      <c r="F684" s="26"/>
      <c r="G684" s="32"/>
      <c r="H684" s="32"/>
      <c r="I684" s="26"/>
      <c r="J684" s="26"/>
      <c r="K684" s="91"/>
      <c r="L684" s="28"/>
      <c r="M684" s="28"/>
      <c r="N684" s="28"/>
      <c r="O684" s="29"/>
      <c r="P684" s="34"/>
    </row>
    <row r="685" spans="2:16" s="36" customFormat="1" x14ac:dyDescent="0.25">
      <c r="B685" s="28"/>
      <c r="C685" s="50"/>
      <c r="D685" s="26"/>
      <c r="E685" s="26"/>
      <c r="F685" s="26"/>
      <c r="G685" s="32"/>
      <c r="H685" s="32"/>
      <c r="I685" s="26"/>
      <c r="J685" s="26"/>
      <c r="K685" s="91"/>
      <c r="L685" s="28"/>
      <c r="M685" s="28"/>
      <c r="N685" s="28"/>
      <c r="O685" s="29"/>
      <c r="P685" s="34"/>
    </row>
    <row r="686" spans="2:16" s="36" customFormat="1" x14ac:dyDescent="0.25">
      <c r="B686" s="28"/>
      <c r="C686" s="50"/>
      <c r="D686" s="26"/>
      <c r="E686" s="26"/>
      <c r="F686" s="26"/>
      <c r="G686" s="32"/>
      <c r="H686" s="32"/>
      <c r="I686" s="26"/>
      <c r="J686" s="26"/>
      <c r="K686" s="91"/>
      <c r="L686" s="28"/>
      <c r="M686" s="28"/>
      <c r="N686" s="28"/>
      <c r="O686" s="29"/>
      <c r="P686" s="34"/>
    </row>
    <row r="687" spans="2:16" s="36" customFormat="1" x14ac:dyDescent="0.25">
      <c r="B687" s="28"/>
      <c r="C687" s="50"/>
      <c r="D687" s="26"/>
      <c r="E687" s="26"/>
      <c r="F687" s="26"/>
      <c r="G687" s="32"/>
      <c r="H687" s="32"/>
      <c r="I687" s="26"/>
      <c r="J687" s="26"/>
      <c r="K687" s="91"/>
      <c r="L687" s="28"/>
      <c r="M687" s="28"/>
      <c r="N687" s="28"/>
      <c r="O687" s="29"/>
      <c r="P687" s="34"/>
    </row>
    <row r="688" spans="2:16" s="36" customFormat="1" x14ac:dyDescent="0.25">
      <c r="B688" s="28"/>
      <c r="C688" s="50"/>
      <c r="D688" s="26"/>
      <c r="E688" s="26"/>
      <c r="F688" s="26"/>
      <c r="G688" s="32"/>
      <c r="H688" s="32"/>
      <c r="I688" s="26"/>
      <c r="J688" s="26"/>
      <c r="K688" s="91"/>
      <c r="L688" s="28"/>
      <c r="M688" s="28"/>
      <c r="N688" s="28"/>
      <c r="O688" s="29"/>
      <c r="P688" s="34"/>
    </row>
    <row r="689" spans="2:16" s="36" customFormat="1" x14ac:dyDescent="0.25">
      <c r="B689" s="28"/>
      <c r="C689" s="50"/>
      <c r="D689" s="26"/>
      <c r="E689" s="26"/>
      <c r="F689" s="26"/>
      <c r="G689" s="32"/>
      <c r="H689" s="32"/>
      <c r="I689" s="26"/>
      <c r="J689" s="26"/>
      <c r="K689" s="91"/>
      <c r="L689" s="28"/>
      <c r="M689" s="28"/>
      <c r="N689" s="28"/>
      <c r="O689" s="29"/>
      <c r="P689" s="34"/>
    </row>
    <row r="690" spans="2:16" s="36" customFormat="1" x14ac:dyDescent="0.25">
      <c r="B690" s="28"/>
      <c r="C690" s="50"/>
      <c r="D690" s="26"/>
      <c r="E690" s="26"/>
      <c r="F690" s="26"/>
      <c r="G690" s="32"/>
      <c r="H690" s="32"/>
      <c r="I690" s="26"/>
      <c r="J690" s="26"/>
      <c r="K690" s="91"/>
      <c r="L690" s="28"/>
      <c r="M690" s="28"/>
      <c r="N690" s="28"/>
      <c r="O690" s="29"/>
      <c r="P690" s="34"/>
    </row>
    <row r="691" spans="2:16" s="36" customFormat="1" x14ac:dyDescent="0.25">
      <c r="B691" s="28"/>
      <c r="C691" s="50"/>
      <c r="D691" s="26"/>
      <c r="E691" s="26"/>
      <c r="F691" s="26"/>
      <c r="G691" s="32"/>
      <c r="H691" s="32"/>
      <c r="I691" s="26"/>
      <c r="J691" s="26"/>
      <c r="K691" s="91"/>
      <c r="L691" s="28"/>
      <c r="M691" s="28"/>
      <c r="N691" s="28"/>
      <c r="O691" s="29"/>
      <c r="P691" s="34"/>
    </row>
    <row r="692" spans="2:16" s="36" customFormat="1" x14ac:dyDescent="0.25">
      <c r="B692" s="28"/>
      <c r="C692" s="50"/>
      <c r="D692" s="26"/>
      <c r="E692" s="26"/>
      <c r="F692" s="26"/>
      <c r="G692" s="32"/>
      <c r="H692" s="32"/>
      <c r="I692" s="26"/>
      <c r="J692" s="26"/>
      <c r="K692" s="91"/>
      <c r="L692" s="28"/>
      <c r="M692" s="28"/>
      <c r="N692" s="28"/>
      <c r="O692" s="29"/>
      <c r="P692" s="34"/>
    </row>
    <row r="693" spans="2:16" s="36" customFormat="1" x14ac:dyDescent="0.25">
      <c r="B693" s="28"/>
      <c r="C693" s="50"/>
      <c r="D693" s="26"/>
      <c r="E693" s="26"/>
      <c r="F693" s="26"/>
      <c r="G693" s="32"/>
      <c r="H693" s="32"/>
      <c r="I693" s="26"/>
      <c r="J693" s="26"/>
      <c r="K693" s="91"/>
      <c r="L693" s="28"/>
      <c r="M693" s="28"/>
      <c r="N693" s="28"/>
      <c r="O693" s="29"/>
      <c r="P693" s="34"/>
    </row>
    <row r="694" spans="2:16" s="36" customFormat="1" x14ac:dyDescent="0.25">
      <c r="B694" s="28"/>
      <c r="C694" s="50"/>
      <c r="D694" s="26"/>
      <c r="E694" s="26"/>
      <c r="F694" s="26"/>
      <c r="G694" s="32"/>
      <c r="H694" s="32"/>
      <c r="I694" s="26"/>
      <c r="J694" s="26"/>
      <c r="K694" s="91"/>
      <c r="L694" s="28"/>
      <c r="M694" s="28"/>
      <c r="N694" s="28"/>
      <c r="O694" s="29"/>
      <c r="P694" s="34"/>
    </row>
    <row r="695" spans="2:16" s="36" customFormat="1" x14ac:dyDescent="0.25">
      <c r="B695" s="28"/>
      <c r="C695" s="50"/>
      <c r="D695" s="26"/>
      <c r="E695" s="26"/>
      <c r="F695" s="26"/>
      <c r="G695" s="32"/>
      <c r="H695" s="32"/>
      <c r="I695" s="26"/>
      <c r="J695" s="26"/>
      <c r="K695" s="91"/>
      <c r="L695" s="28"/>
      <c r="M695" s="28"/>
      <c r="N695" s="28"/>
      <c r="O695" s="29"/>
      <c r="P695" s="34"/>
    </row>
    <row r="696" spans="2:16" s="36" customFormat="1" x14ac:dyDescent="0.25">
      <c r="B696" s="28"/>
      <c r="C696" s="50"/>
      <c r="D696" s="26"/>
      <c r="E696" s="26"/>
      <c r="F696" s="26"/>
      <c r="G696" s="32"/>
      <c r="H696" s="32"/>
      <c r="I696" s="26"/>
      <c r="J696" s="26"/>
      <c r="K696" s="91"/>
      <c r="L696" s="28"/>
      <c r="M696" s="28"/>
      <c r="N696" s="28"/>
      <c r="O696" s="29"/>
      <c r="P696" s="34"/>
    </row>
    <row r="697" spans="2:16" s="36" customFormat="1" x14ac:dyDescent="0.25">
      <c r="B697" s="28"/>
      <c r="C697" s="50"/>
      <c r="D697" s="26"/>
      <c r="E697" s="26"/>
      <c r="F697" s="26"/>
      <c r="G697" s="32"/>
      <c r="H697" s="32"/>
      <c r="I697" s="26"/>
      <c r="J697" s="26"/>
      <c r="K697" s="91"/>
      <c r="L697" s="28"/>
      <c r="M697" s="28"/>
      <c r="N697" s="28"/>
      <c r="O697" s="29"/>
      <c r="P697" s="34"/>
    </row>
    <row r="698" spans="2:16" s="36" customFormat="1" x14ac:dyDescent="0.25">
      <c r="B698" s="28"/>
      <c r="C698" s="50"/>
      <c r="D698" s="26"/>
      <c r="E698" s="26"/>
      <c r="F698" s="26"/>
      <c r="G698" s="32"/>
      <c r="H698" s="32"/>
      <c r="I698" s="26"/>
      <c r="J698" s="26"/>
      <c r="K698" s="91"/>
      <c r="L698" s="28"/>
      <c r="M698" s="28"/>
      <c r="N698" s="28"/>
      <c r="O698" s="29"/>
      <c r="P698" s="34"/>
    </row>
    <row r="699" spans="2:16" s="36" customFormat="1" x14ac:dyDescent="0.25">
      <c r="B699" s="28"/>
      <c r="C699" s="50"/>
      <c r="D699" s="26"/>
      <c r="E699" s="26"/>
      <c r="F699" s="26"/>
      <c r="G699" s="32"/>
      <c r="H699" s="32"/>
      <c r="I699" s="26"/>
      <c r="J699" s="26"/>
      <c r="K699" s="91"/>
      <c r="L699" s="28"/>
      <c r="M699" s="28"/>
      <c r="N699" s="28"/>
      <c r="O699" s="29"/>
      <c r="P699" s="34"/>
    </row>
    <row r="700" spans="2:16" s="36" customFormat="1" x14ac:dyDescent="0.25">
      <c r="B700" s="28"/>
      <c r="C700" s="50"/>
      <c r="D700" s="26"/>
      <c r="E700" s="26"/>
      <c r="F700" s="26"/>
      <c r="G700" s="32"/>
      <c r="H700" s="32"/>
      <c r="I700" s="26"/>
      <c r="J700" s="26"/>
      <c r="K700" s="91"/>
      <c r="L700" s="28"/>
      <c r="M700" s="28"/>
      <c r="N700" s="28"/>
      <c r="O700" s="29"/>
      <c r="P700" s="34"/>
    </row>
    <row r="701" spans="2:16" s="36" customFormat="1" x14ac:dyDescent="0.25">
      <c r="B701" s="28"/>
      <c r="C701" s="50"/>
      <c r="D701" s="26"/>
      <c r="E701" s="26"/>
      <c r="F701" s="26"/>
      <c r="G701" s="32"/>
      <c r="H701" s="32"/>
      <c r="I701" s="26"/>
      <c r="J701" s="26"/>
      <c r="K701" s="91"/>
      <c r="L701" s="28"/>
      <c r="M701" s="28"/>
      <c r="N701" s="28"/>
      <c r="O701" s="29"/>
      <c r="P701" s="34"/>
    </row>
    <row r="702" spans="2:16" s="36" customFormat="1" x14ac:dyDescent="0.25">
      <c r="B702" s="28"/>
      <c r="C702" s="50"/>
      <c r="D702" s="26"/>
      <c r="E702" s="26"/>
      <c r="F702" s="26"/>
      <c r="G702" s="32"/>
      <c r="H702" s="32"/>
      <c r="I702" s="26"/>
      <c r="J702" s="26"/>
      <c r="K702" s="91"/>
      <c r="L702" s="28"/>
      <c r="M702" s="28"/>
      <c r="N702" s="28"/>
      <c r="O702" s="29"/>
      <c r="P702" s="34"/>
    </row>
    <row r="703" spans="2:16" s="36" customFormat="1" x14ac:dyDescent="0.25">
      <c r="B703" s="28"/>
      <c r="C703" s="50"/>
      <c r="D703" s="26"/>
      <c r="E703" s="26"/>
      <c r="F703" s="26"/>
      <c r="G703" s="32"/>
      <c r="H703" s="32"/>
      <c r="I703" s="26"/>
      <c r="J703" s="26"/>
      <c r="K703" s="91"/>
      <c r="L703" s="28"/>
      <c r="M703" s="28"/>
      <c r="N703" s="28"/>
      <c r="O703" s="29"/>
      <c r="P703" s="34"/>
    </row>
    <row r="704" spans="2:16" s="36" customFormat="1" x14ac:dyDescent="0.25">
      <c r="B704" s="28"/>
      <c r="C704" s="50"/>
      <c r="D704" s="26"/>
      <c r="E704" s="26"/>
      <c r="F704" s="26"/>
      <c r="G704" s="32"/>
      <c r="H704" s="32"/>
      <c r="I704" s="26"/>
      <c r="J704" s="26"/>
      <c r="K704" s="91"/>
      <c r="L704" s="28"/>
      <c r="M704" s="28"/>
      <c r="N704" s="28"/>
      <c r="O704" s="29"/>
      <c r="P704" s="34"/>
    </row>
    <row r="705" spans="2:16" s="36" customFormat="1" x14ac:dyDescent="0.25">
      <c r="B705" s="28"/>
      <c r="C705" s="50"/>
      <c r="D705" s="26"/>
      <c r="E705" s="26"/>
      <c r="F705" s="26"/>
      <c r="G705" s="32"/>
      <c r="H705" s="32"/>
      <c r="I705" s="26"/>
      <c r="J705" s="26"/>
      <c r="K705" s="91"/>
      <c r="L705" s="28"/>
      <c r="M705" s="28"/>
      <c r="N705" s="28"/>
      <c r="O705" s="29"/>
      <c r="P705" s="34"/>
    </row>
    <row r="706" spans="2:16" s="36" customFormat="1" x14ac:dyDescent="0.25">
      <c r="B706" s="28"/>
      <c r="C706" s="50"/>
      <c r="D706" s="26"/>
      <c r="E706" s="26"/>
      <c r="F706" s="26"/>
      <c r="G706" s="32"/>
      <c r="H706" s="32"/>
      <c r="I706" s="26"/>
      <c r="J706" s="26"/>
      <c r="K706" s="91"/>
      <c r="L706" s="28"/>
      <c r="M706" s="28"/>
      <c r="N706" s="28"/>
      <c r="O706" s="29"/>
      <c r="P706" s="34"/>
    </row>
    <row r="707" spans="2:16" s="36" customFormat="1" x14ac:dyDescent="0.25">
      <c r="B707" s="28"/>
      <c r="C707" s="50"/>
      <c r="D707" s="26"/>
      <c r="E707" s="26"/>
      <c r="F707" s="26"/>
      <c r="G707" s="32"/>
      <c r="H707" s="32"/>
      <c r="I707" s="26"/>
      <c r="J707" s="26"/>
      <c r="K707" s="91"/>
      <c r="L707" s="28"/>
      <c r="M707" s="28"/>
      <c r="N707" s="28"/>
      <c r="O707" s="29"/>
      <c r="P707" s="34"/>
    </row>
    <row r="708" spans="2:16" s="36" customFormat="1" x14ac:dyDescent="0.25">
      <c r="B708" s="28"/>
      <c r="C708" s="50"/>
      <c r="D708" s="26"/>
      <c r="E708" s="26"/>
      <c r="F708" s="26"/>
      <c r="G708" s="32"/>
      <c r="H708" s="32"/>
      <c r="I708" s="26"/>
      <c r="J708" s="26"/>
      <c r="K708" s="91"/>
      <c r="L708" s="28"/>
      <c r="M708" s="28"/>
      <c r="N708" s="28"/>
      <c r="O708" s="29"/>
      <c r="P708" s="34"/>
    </row>
    <row r="709" spans="2:16" s="36" customFormat="1" x14ac:dyDescent="0.25">
      <c r="B709" s="28"/>
      <c r="C709" s="50"/>
      <c r="D709" s="26"/>
      <c r="E709" s="26"/>
      <c r="F709" s="26"/>
      <c r="G709" s="32"/>
      <c r="H709" s="32"/>
      <c r="I709" s="26"/>
      <c r="J709" s="26"/>
      <c r="K709" s="91"/>
      <c r="L709" s="28"/>
      <c r="M709" s="28"/>
      <c r="N709" s="28"/>
      <c r="O709" s="29"/>
      <c r="P709" s="34"/>
    </row>
    <row r="710" spans="2:16" s="36" customFormat="1" x14ac:dyDescent="0.25">
      <c r="B710" s="28"/>
      <c r="C710" s="50"/>
      <c r="D710" s="26"/>
      <c r="E710" s="26"/>
      <c r="F710" s="26"/>
      <c r="G710" s="32"/>
      <c r="H710" s="32"/>
      <c r="I710" s="26"/>
      <c r="J710" s="26"/>
      <c r="K710" s="91"/>
      <c r="L710" s="28"/>
      <c r="M710" s="28"/>
      <c r="N710" s="28"/>
      <c r="O710" s="29"/>
      <c r="P710" s="34"/>
    </row>
    <row r="711" spans="2:16" s="36" customFormat="1" x14ac:dyDescent="0.25">
      <c r="B711" s="28"/>
      <c r="C711" s="50"/>
      <c r="D711" s="26"/>
      <c r="E711" s="26"/>
      <c r="F711" s="26"/>
      <c r="G711" s="32"/>
      <c r="H711" s="32"/>
      <c r="I711" s="26"/>
      <c r="J711" s="26"/>
      <c r="K711" s="91"/>
      <c r="L711" s="28"/>
      <c r="M711" s="28"/>
      <c r="N711" s="28"/>
      <c r="O711" s="29"/>
      <c r="P711" s="34"/>
    </row>
    <row r="712" spans="2:16" s="36" customFormat="1" x14ac:dyDescent="0.25">
      <c r="B712" s="28"/>
      <c r="C712" s="50"/>
      <c r="D712" s="26"/>
      <c r="E712" s="26"/>
      <c r="F712" s="26"/>
      <c r="G712" s="32"/>
      <c r="H712" s="32"/>
      <c r="I712" s="26"/>
      <c r="J712" s="26"/>
      <c r="K712" s="91"/>
      <c r="L712" s="28"/>
      <c r="M712" s="28"/>
      <c r="N712" s="28"/>
      <c r="O712" s="29"/>
      <c r="P712" s="34"/>
    </row>
    <row r="713" spans="2:16" s="36" customFormat="1" x14ac:dyDescent="0.25">
      <c r="B713" s="28"/>
      <c r="C713" s="50"/>
      <c r="D713" s="26"/>
      <c r="E713" s="26"/>
      <c r="F713" s="26"/>
      <c r="G713" s="32"/>
      <c r="H713" s="32"/>
      <c r="I713" s="26"/>
      <c r="J713" s="26"/>
      <c r="K713" s="91"/>
      <c r="L713" s="28"/>
      <c r="M713" s="28"/>
      <c r="N713" s="28"/>
      <c r="O713" s="29"/>
      <c r="P713" s="34"/>
    </row>
    <row r="714" spans="2:16" s="36" customFormat="1" x14ac:dyDescent="0.25">
      <c r="B714" s="28"/>
      <c r="C714" s="50"/>
      <c r="D714" s="26"/>
      <c r="E714" s="26"/>
      <c r="F714" s="26"/>
      <c r="G714" s="32"/>
      <c r="H714" s="32"/>
      <c r="I714" s="26"/>
      <c r="J714" s="26"/>
      <c r="K714" s="91"/>
      <c r="L714" s="28"/>
      <c r="M714" s="28"/>
      <c r="N714" s="28"/>
      <c r="O714" s="29"/>
      <c r="P714" s="34"/>
    </row>
    <row r="715" spans="2:16" s="36" customFormat="1" x14ac:dyDescent="0.25">
      <c r="B715" s="28"/>
      <c r="C715" s="50"/>
      <c r="D715" s="26"/>
      <c r="E715" s="26"/>
      <c r="F715" s="26"/>
      <c r="G715" s="32"/>
      <c r="H715" s="32"/>
      <c r="I715" s="26"/>
      <c r="J715" s="26"/>
      <c r="K715" s="91"/>
      <c r="L715" s="28"/>
      <c r="M715" s="28"/>
      <c r="N715" s="28"/>
      <c r="O715" s="29"/>
      <c r="P715" s="34"/>
    </row>
    <row r="716" spans="2:16" s="36" customFormat="1" x14ac:dyDescent="0.25">
      <c r="B716" s="28"/>
      <c r="C716" s="50"/>
      <c r="D716" s="26"/>
      <c r="E716" s="26"/>
      <c r="F716" s="26"/>
      <c r="G716" s="32"/>
      <c r="H716" s="32"/>
      <c r="I716" s="26"/>
      <c r="J716" s="26"/>
      <c r="K716" s="91"/>
      <c r="L716" s="28"/>
      <c r="M716" s="28"/>
      <c r="N716" s="28"/>
      <c r="O716" s="29"/>
      <c r="P716" s="34"/>
    </row>
    <row r="717" spans="2:16" s="36" customFormat="1" x14ac:dyDescent="0.25">
      <c r="B717" s="28"/>
      <c r="C717" s="50"/>
      <c r="D717" s="26"/>
      <c r="E717" s="26"/>
      <c r="F717" s="26"/>
      <c r="G717" s="32"/>
      <c r="H717" s="32"/>
      <c r="I717" s="26"/>
      <c r="J717" s="26"/>
      <c r="K717" s="91"/>
      <c r="L717" s="28"/>
      <c r="M717" s="28"/>
      <c r="N717" s="28"/>
      <c r="O717" s="29"/>
      <c r="P717" s="34"/>
    </row>
    <row r="718" spans="2:16" s="36" customFormat="1" x14ac:dyDescent="0.25">
      <c r="B718" s="28"/>
      <c r="C718" s="50"/>
      <c r="D718" s="26"/>
      <c r="E718" s="26"/>
      <c r="F718" s="26"/>
      <c r="G718" s="32"/>
      <c r="H718" s="32"/>
      <c r="I718" s="26"/>
      <c r="J718" s="26"/>
      <c r="K718" s="91"/>
      <c r="L718" s="28"/>
      <c r="M718" s="28"/>
      <c r="N718" s="28"/>
      <c r="O718" s="29"/>
      <c r="P718" s="34"/>
    </row>
    <row r="719" spans="2:16" s="36" customFormat="1" x14ac:dyDescent="0.25">
      <c r="B719" s="28"/>
      <c r="C719" s="50"/>
      <c r="D719" s="26"/>
      <c r="E719" s="26"/>
      <c r="F719" s="26"/>
      <c r="G719" s="32"/>
      <c r="H719" s="32"/>
      <c r="I719" s="26"/>
      <c r="J719" s="26"/>
      <c r="K719" s="91"/>
      <c r="L719" s="28"/>
      <c r="M719" s="28"/>
      <c r="N719" s="28"/>
      <c r="O719" s="29"/>
      <c r="P719" s="34"/>
    </row>
    <row r="720" spans="2:16" s="36" customFormat="1" x14ac:dyDescent="0.25">
      <c r="B720" s="28"/>
      <c r="C720" s="50"/>
      <c r="D720" s="26"/>
      <c r="E720" s="26"/>
      <c r="F720" s="26"/>
      <c r="G720" s="32"/>
      <c r="H720" s="32"/>
      <c r="I720" s="26"/>
      <c r="J720" s="26"/>
      <c r="K720" s="91"/>
      <c r="L720" s="28"/>
      <c r="M720" s="28"/>
      <c r="N720" s="28"/>
      <c r="O720" s="29"/>
      <c r="P720" s="34"/>
    </row>
    <row r="721" spans="2:16" s="36" customFormat="1" x14ac:dyDescent="0.25">
      <c r="B721" s="28"/>
      <c r="C721" s="50"/>
      <c r="D721" s="26"/>
      <c r="E721" s="26"/>
      <c r="F721" s="26"/>
      <c r="G721" s="32"/>
      <c r="H721" s="32"/>
      <c r="I721" s="26"/>
      <c r="J721" s="26"/>
      <c r="K721" s="91"/>
      <c r="L721" s="28"/>
      <c r="M721" s="28"/>
      <c r="N721" s="28"/>
      <c r="O721" s="29"/>
      <c r="P721" s="34"/>
    </row>
    <row r="722" spans="2:16" s="36" customFormat="1" x14ac:dyDescent="0.25">
      <c r="B722" s="28"/>
      <c r="C722" s="50"/>
      <c r="D722" s="26"/>
      <c r="E722" s="26"/>
      <c r="F722" s="26"/>
      <c r="G722" s="32"/>
      <c r="H722" s="32"/>
      <c r="I722" s="26"/>
      <c r="J722" s="26"/>
      <c r="K722" s="91"/>
      <c r="L722" s="28"/>
      <c r="M722" s="28"/>
      <c r="N722" s="28"/>
      <c r="O722" s="29"/>
      <c r="P722" s="34"/>
    </row>
    <row r="723" spans="2:16" s="36" customFormat="1" x14ac:dyDescent="0.25">
      <c r="B723" s="28"/>
      <c r="C723" s="50"/>
      <c r="D723" s="26"/>
      <c r="E723" s="26"/>
      <c r="F723" s="26"/>
      <c r="G723" s="32"/>
      <c r="H723" s="32"/>
      <c r="I723" s="26"/>
      <c r="J723" s="26"/>
      <c r="K723" s="91"/>
      <c r="L723" s="28"/>
      <c r="M723" s="28"/>
      <c r="N723" s="28"/>
      <c r="O723" s="29"/>
      <c r="P723" s="34"/>
    </row>
    <row r="724" spans="2:16" s="36" customFormat="1" x14ac:dyDescent="0.25">
      <c r="B724" s="28"/>
      <c r="C724" s="50"/>
      <c r="D724" s="26"/>
      <c r="E724" s="26"/>
      <c r="F724" s="26"/>
      <c r="G724" s="32"/>
      <c r="H724" s="32"/>
      <c r="I724" s="26"/>
      <c r="J724" s="26"/>
      <c r="K724" s="91"/>
      <c r="L724" s="28"/>
      <c r="M724" s="28"/>
      <c r="N724" s="28"/>
      <c r="O724" s="29"/>
      <c r="P724" s="34"/>
    </row>
    <row r="725" spans="2:16" s="36" customFormat="1" x14ac:dyDescent="0.25">
      <c r="B725" s="28"/>
      <c r="C725" s="50"/>
      <c r="D725" s="26"/>
      <c r="E725" s="26"/>
      <c r="F725" s="26"/>
      <c r="G725" s="32"/>
      <c r="H725" s="32"/>
      <c r="I725" s="26"/>
      <c r="J725" s="26"/>
      <c r="K725" s="91"/>
      <c r="L725" s="28"/>
      <c r="M725" s="28"/>
      <c r="N725" s="28"/>
      <c r="O725" s="29"/>
      <c r="P725" s="34"/>
    </row>
    <row r="726" spans="2:16" s="36" customFormat="1" x14ac:dyDescent="0.25">
      <c r="B726" s="28"/>
      <c r="C726" s="50"/>
      <c r="D726" s="26"/>
      <c r="E726" s="26"/>
      <c r="F726" s="26"/>
      <c r="G726" s="32"/>
      <c r="H726" s="32"/>
      <c r="I726" s="26"/>
      <c r="J726" s="26"/>
      <c r="K726" s="91"/>
      <c r="L726" s="28"/>
      <c r="M726" s="28"/>
      <c r="N726" s="28"/>
      <c r="O726" s="29"/>
      <c r="P726" s="34"/>
    </row>
    <row r="727" spans="2:16" s="36" customFormat="1" x14ac:dyDescent="0.25">
      <c r="B727" s="28"/>
      <c r="C727" s="50"/>
      <c r="D727" s="26"/>
      <c r="E727" s="26"/>
      <c r="F727" s="26"/>
      <c r="G727" s="32"/>
      <c r="H727" s="32"/>
      <c r="I727" s="26"/>
      <c r="J727" s="26"/>
      <c r="K727" s="91"/>
      <c r="L727" s="28"/>
      <c r="M727" s="28"/>
      <c r="N727" s="28"/>
      <c r="O727" s="29"/>
      <c r="P727" s="34"/>
    </row>
    <row r="728" spans="2:16" s="36" customFormat="1" x14ac:dyDescent="0.25">
      <c r="B728" s="28"/>
      <c r="C728" s="50"/>
      <c r="D728" s="26"/>
      <c r="E728" s="26"/>
      <c r="F728" s="26"/>
      <c r="G728" s="32"/>
      <c r="H728" s="32"/>
      <c r="I728" s="26"/>
      <c r="J728" s="26"/>
      <c r="K728" s="91"/>
      <c r="L728" s="28"/>
      <c r="M728" s="28"/>
      <c r="N728" s="28"/>
      <c r="O728" s="29"/>
      <c r="P728" s="34"/>
    </row>
    <row r="729" spans="2:16" s="36" customFormat="1" x14ac:dyDescent="0.25">
      <c r="B729" s="28"/>
      <c r="C729" s="50"/>
      <c r="D729" s="26"/>
      <c r="E729" s="26"/>
      <c r="F729" s="26"/>
      <c r="G729" s="32"/>
      <c r="H729" s="32"/>
      <c r="I729" s="26"/>
      <c r="J729" s="26"/>
      <c r="K729" s="91"/>
      <c r="L729" s="28"/>
      <c r="M729" s="28"/>
      <c r="N729" s="28"/>
      <c r="O729" s="29"/>
      <c r="P729" s="34"/>
    </row>
    <row r="730" spans="2:16" s="36" customFormat="1" x14ac:dyDescent="0.25">
      <c r="B730" s="28"/>
      <c r="C730" s="50"/>
      <c r="D730" s="26"/>
      <c r="E730" s="26"/>
      <c r="F730" s="26"/>
      <c r="G730" s="32"/>
      <c r="H730" s="32"/>
      <c r="I730" s="26"/>
      <c r="J730" s="26"/>
      <c r="K730" s="91"/>
      <c r="L730" s="28"/>
      <c r="M730" s="28"/>
      <c r="N730" s="28"/>
      <c r="O730" s="29"/>
      <c r="P730" s="34"/>
    </row>
    <row r="731" spans="2:16" s="36" customFormat="1" x14ac:dyDescent="0.25">
      <c r="B731" s="28"/>
      <c r="C731" s="50"/>
      <c r="D731" s="26"/>
      <c r="E731" s="26"/>
      <c r="F731" s="26"/>
      <c r="G731" s="32"/>
      <c r="H731" s="32"/>
      <c r="I731" s="26"/>
      <c r="J731" s="26"/>
      <c r="K731" s="91"/>
      <c r="L731" s="28"/>
      <c r="M731" s="28"/>
      <c r="N731" s="28"/>
      <c r="O731" s="29"/>
      <c r="P731" s="34"/>
    </row>
    <row r="732" spans="2:16" s="36" customFormat="1" x14ac:dyDescent="0.25">
      <c r="B732" s="28"/>
      <c r="C732" s="50"/>
      <c r="D732" s="26"/>
      <c r="E732" s="26"/>
      <c r="F732" s="26"/>
      <c r="G732" s="32"/>
      <c r="H732" s="32"/>
      <c r="I732" s="26"/>
      <c r="J732" s="26"/>
      <c r="K732" s="91"/>
      <c r="L732" s="28"/>
      <c r="M732" s="28"/>
      <c r="N732" s="28"/>
      <c r="O732" s="29"/>
      <c r="P732" s="34"/>
    </row>
    <row r="733" spans="2:16" s="36" customFormat="1" x14ac:dyDescent="0.25">
      <c r="B733" s="28"/>
      <c r="C733" s="50"/>
      <c r="D733" s="26"/>
      <c r="E733" s="26"/>
      <c r="F733" s="26"/>
      <c r="G733" s="32"/>
      <c r="H733" s="32"/>
      <c r="I733" s="26"/>
      <c r="J733" s="26"/>
      <c r="K733" s="91"/>
      <c r="L733" s="28"/>
      <c r="M733" s="28"/>
      <c r="N733" s="28"/>
      <c r="O733" s="29"/>
      <c r="P733" s="34"/>
    </row>
    <row r="734" spans="2:16" s="36" customFormat="1" x14ac:dyDescent="0.25">
      <c r="B734" s="28"/>
      <c r="C734" s="50"/>
      <c r="D734" s="26"/>
      <c r="E734" s="26"/>
      <c r="F734" s="26"/>
      <c r="G734" s="32"/>
      <c r="H734" s="32"/>
      <c r="I734" s="26"/>
      <c r="J734" s="26"/>
      <c r="K734" s="91"/>
      <c r="L734" s="28"/>
      <c r="M734" s="28"/>
      <c r="N734" s="28"/>
      <c r="O734" s="29"/>
      <c r="P734" s="34"/>
    </row>
    <row r="735" spans="2:16" s="36" customFormat="1" x14ac:dyDescent="0.25">
      <c r="B735" s="28"/>
      <c r="C735" s="50"/>
      <c r="D735" s="26"/>
      <c r="E735" s="26"/>
      <c r="F735" s="26"/>
      <c r="G735" s="32"/>
      <c r="H735" s="32"/>
      <c r="I735" s="26"/>
      <c r="J735" s="26"/>
      <c r="K735" s="91"/>
      <c r="L735" s="28"/>
      <c r="M735" s="28"/>
      <c r="N735" s="28"/>
      <c r="O735" s="29"/>
      <c r="P735" s="34"/>
    </row>
    <row r="736" spans="2:16" s="36" customFormat="1" x14ac:dyDescent="0.25">
      <c r="B736" s="28"/>
      <c r="C736" s="50"/>
      <c r="D736" s="26"/>
      <c r="E736" s="26"/>
      <c r="F736" s="26"/>
      <c r="G736" s="32"/>
      <c r="H736" s="32"/>
      <c r="I736" s="26"/>
      <c r="J736" s="26"/>
      <c r="K736" s="91"/>
      <c r="L736" s="28"/>
      <c r="M736" s="28"/>
      <c r="N736" s="28"/>
      <c r="O736" s="29"/>
      <c r="P736" s="34"/>
    </row>
    <row r="737" spans="2:16" s="36" customFormat="1" x14ac:dyDescent="0.25">
      <c r="B737" s="28"/>
      <c r="C737" s="50"/>
      <c r="D737" s="26"/>
      <c r="E737" s="26"/>
      <c r="F737" s="26"/>
      <c r="G737" s="32"/>
      <c r="H737" s="32"/>
      <c r="I737" s="26"/>
      <c r="J737" s="26"/>
      <c r="K737" s="91"/>
      <c r="L737" s="28"/>
      <c r="M737" s="28"/>
      <c r="N737" s="28"/>
      <c r="O737" s="29"/>
      <c r="P737" s="34"/>
    </row>
    <row r="738" spans="2:16" s="36" customFormat="1" x14ac:dyDescent="0.25">
      <c r="B738" s="28"/>
      <c r="C738" s="50"/>
      <c r="D738" s="26"/>
      <c r="E738" s="26"/>
      <c r="F738" s="26"/>
      <c r="G738" s="32"/>
      <c r="H738" s="32"/>
      <c r="I738" s="26"/>
      <c r="J738" s="26"/>
      <c r="K738" s="91"/>
      <c r="L738" s="28"/>
      <c r="M738" s="28"/>
      <c r="N738" s="28"/>
      <c r="O738" s="29"/>
      <c r="P738" s="34"/>
    </row>
    <row r="739" spans="2:16" s="36" customFormat="1" x14ac:dyDescent="0.25">
      <c r="B739" s="28"/>
      <c r="C739" s="50"/>
      <c r="D739" s="26"/>
      <c r="E739" s="26"/>
      <c r="F739" s="26"/>
      <c r="G739" s="32"/>
      <c r="H739" s="32"/>
      <c r="I739" s="26"/>
      <c r="J739" s="26"/>
      <c r="K739" s="91"/>
      <c r="L739" s="28"/>
      <c r="M739" s="28"/>
      <c r="N739" s="28"/>
      <c r="O739" s="29"/>
      <c r="P739" s="34"/>
    </row>
    <row r="740" spans="2:16" s="36" customFormat="1" x14ac:dyDescent="0.25">
      <c r="B740" s="28"/>
      <c r="C740" s="50"/>
      <c r="D740" s="26"/>
      <c r="E740" s="26"/>
      <c r="F740" s="26"/>
      <c r="G740" s="32"/>
      <c r="H740" s="32"/>
      <c r="I740" s="26"/>
      <c r="J740" s="26"/>
      <c r="K740" s="91"/>
      <c r="L740" s="28"/>
      <c r="M740" s="28"/>
      <c r="N740" s="28"/>
      <c r="O740" s="29"/>
      <c r="P740" s="34"/>
    </row>
    <row r="741" spans="2:16" s="36" customFormat="1" x14ac:dyDescent="0.25">
      <c r="B741" s="28"/>
      <c r="C741" s="50"/>
      <c r="D741" s="26"/>
      <c r="E741" s="26"/>
      <c r="F741" s="26"/>
      <c r="G741" s="32"/>
      <c r="H741" s="32"/>
      <c r="I741" s="26"/>
      <c r="J741" s="26"/>
      <c r="K741" s="91"/>
      <c r="L741" s="28"/>
      <c r="M741" s="28"/>
      <c r="N741" s="28"/>
      <c r="O741" s="29"/>
      <c r="P741" s="34"/>
    </row>
    <row r="742" spans="2:16" s="36" customFormat="1" x14ac:dyDescent="0.25">
      <c r="B742" s="28"/>
      <c r="C742" s="50"/>
      <c r="D742" s="26"/>
      <c r="E742" s="26"/>
      <c r="F742" s="26"/>
      <c r="G742" s="32"/>
      <c r="H742" s="32"/>
      <c r="I742" s="26"/>
      <c r="J742" s="26"/>
      <c r="K742" s="91"/>
      <c r="L742" s="28"/>
      <c r="M742" s="28"/>
      <c r="N742" s="28"/>
      <c r="O742" s="29"/>
      <c r="P742" s="34"/>
    </row>
    <row r="743" spans="2:16" s="36" customFormat="1" x14ac:dyDescent="0.25">
      <c r="B743" s="28"/>
      <c r="C743" s="50"/>
      <c r="D743" s="26"/>
      <c r="E743" s="26"/>
      <c r="F743" s="26"/>
      <c r="G743" s="32"/>
      <c r="H743" s="32"/>
      <c r="I743" s="26"/>
      <c r="J743" s="26"/>
      <c r="K743" s="91"/>
      <c r="L743" s="28"/>
      <c r="M743" s="28"/>
      <c r="N743" s="28"/>
      <c r="O743" s="29"/>
      <c r="P743" s="34"/>
    </row>
    <row r="744" spans="2:16" s="36" customFormat="1" x14ac:dyDescent="0.25">
      <c r="B744" s="28"/>
      <c r="C744" s="50"/>
      <c r="D744" s="26"/>
      <c r="E744" s="26"/>
      <c r="F744" s="26"/>
      <c r="G744" s="32"/>
      <c r="H744" s="32"/>
      <c r="I744" s="26"/>
      <c r="J744" s="26"/>
      <c r="K744" s="91"/>
      <c r="L744" s="28"/>
      <c r="M744" s="28"/>
      <c r="N744" s="28"/>
      <c r="O744" s="29"/>
      <c r="P744" s="34"/>
    </row>
    <row r="745" spans="2:16" s="36" customFormat="1" x14ac:dyDescent="0.25">
      <c r="B745" s="28"/>
      <c r="C745" s="50"/>
      <c r="D745" s="26"/>
      <c r="E745" s="26"/>
      <c r="F745" s="26"/>
      <c r="G745" s="32"/>
      <c r="H745" s="32"/>
      <c r="I745" s="26"/>
      <c r="J745" s="26"/>
      <c r="K745" s="91"/>
      <c r="L745" s="28"/>
      <c r="M745" s="28"/>
      <c r="N745" s="28"/>
      <c r="O745" s="29"/>
      <c r="P745" s="34"/>
    </row>
    <row r="746" spans="2:16" s="36" customFormat="1" x14ac:dyDescent="0.25">
      <c r="B746" s="28"/>
      <c r="C746" s="50"/>
      <c r="D746" s="26"/>
      <c r="E746" s="26"/>
      <c r="F746" s="26"/>
      <c r="G746" s="32"/>
      <c r="H746" s="32"/>
      <c r="I746" s="26"/>
      <c r="J746" s="26"/>
      <c r="K746" s="91"/>
      <c r="L746" s="28"/>
      <c r="M746" s="28"/>
      <c r="N746" s="28"/>
      <c r="O746" s="29"/>
      <c r="P746" s="34"/>
    </row>
    <row r="747" spans="2:16" s="36" customFormat="1" x14ac:dyDescent="0.25">
      <c r="B747" s="28"/>
      <c r="C747" s="50"/>
      <c r="D747" s="26"/>
      <c r="E747" s="26"/>
      <c r="F747" s="26"/>
      <c r="G747" s="32"/>
      <c r="H747" s="32"/>
      <c r="I747" s="26"/>
      <c r="J747" s="26"/>
      <c r="K747" s="91"/>
      <c r="L747" s="28"/>
      <c r="M747" s="28"/>
      <c r="N747" s="28"/>
      <c r="O747" s="29"/>
      <c r="P747" s="34"/>
    </row>
    <row r="748" spans="2:16" s="36" customFormat="1" x14ac:dyDescent="0.25">
      <c r="B748" s="28"/>
      <c r="C748" s="50"/>
      <c r="D748" s="26"/>
      <c r="E748" s="26"/>
      <c r="F748" s="26"/>
      <c r="G748" s="32"/>
      <c r="H748" s="32"/>
      <c r="I748" s="26"/>
      <c r="J748" s="26"/>
      <c r="K748" s="91"/>
      <c r="L748" s="28"/>
      <c r="M748" s="28"/>
      <c r="N748" s="28"/>
      <c r="O748" s="29"/>
      <c r="P748" s="34"/>
    </row>
    <row r="749" spans="2:16" s="36" customFormat="1" x14ac:dyDescent="0.25">
      <c r="B749" s="28"/>
      <c r="C749" s="50"/>
      <c r="D749" s="26"/>
      <c r="E749" s="26"/>
      <c r="F749" s="26"/>
      <c r="G749" s="32"/>
      <c r="H749" s="32"/>
      <c r="I749" s="26"/>
      <c r="J749" s="26"/>
      <c r="K749" s="91"/>
      <c r="L749" s="28"/>
      <c r="M749" s="28"/>
      <c r="N749" s="28"/>
      <c r="O749" s="29"/>
      <c r="P749" s="34"/>
    </row>
    <row r="750" spans="2:16" s="36" customFormat="1" x14ac:dyDescent="0.25">
      <c r="B750" s="28"/>
      <c r="C750" s="50"/>
      <c r="D750" s="26"/>
      <c r="E750" s="26"/>
      <c r="F750" s="26"/>
      <c r="G750" s="32"/>
      <c r="H750" s="32"/>
      <c r="I750" s="26"/>
      <c r="J750" s="26"/>
      <c r="K750" s="91"/>
      <c r="L750" s="28"/>
      <c r="M750" s="28"/>
      <c r="N750" s="28"/>
      <c r="O750" s="29"/>
      <c r="P750" s="34"/>
    </row>
    <row r="751" spans="2:16" s="36" customFormat="1" x14ac:dyDescent="0.25">
      <c r="B751" s="28"/>
      <c r="C751" s="50"/>
      <c r="D751" s="26"/>
      <c r="E751" s="26"/>
      <c r="F751" s="26"/>
      <c r="G751" s="32"/>
      <c r="H751" s="32"/>
      <c r="I751" s="26"/>
      <c r="J751" s="26"/>
      <c r="K751" s="91"/>
      <c r="L751" s="28"/>
      <c r="M751" s="28"/>
      <c r="N751" s="28"/>
      <c r="O751" s="29"/>
      <c r="P751" s="34"/>
    </row>
    <row r="752" spans="2:16" s="36" customFormat="1" x14ac:dyDescent="0.25">
      <c r="B752" s="28"/>
      <c r="C752" s="50"/>
      <c r="D752" s="26"/>
      <c r="E752" s="26"/>
      <c r="F752" s="26"/>
      <c r="G752" s="32"/>
      <c r="H752" s="32"/>
      <c r="I752" s="26"/>
      <c r="J752" s="26"/>
      <c r="K752" s="91"/>
      <c r="L752" s="28"/>
      <c r="M752" s="28"/>
      <c r="N752" s="28"/>
      <c r="O752" s="29"/>
      <c r="P752" s="34"/>
    </row>
    <row r="753" spans="2:16" s="36" customFormat="1" x14ac:dyDescent="0.25">
      <c r="B753" s="28"/>
      <c r="C753" s="50"/>
      <c r="D753" s="26"/>
      <c r="E753" s="26"/>
      <c r="F753" s="26"/>
      <c r="G753" s="32"/>
      <c r="H753" s="32"/>
      <c r="I753" s="26"/>
      <c r="J753" s="26"/>
      <c r="K753" s="91"/>
      <c r="L753" s="28"/>
      <c r="M753" s="28"/>
      <c r="N753" s="28"/>
      <c r="O753" s="29"/>
      <c r="P753" s="34"/>
    </row>
    <row r="754" spans="2:16" s="36" customFormat="1" x14ac:dyDescent="0.25">
      <c r="B754" s="28"/>
      <c r="C754" s="50"/>
      <c r="D754" s="26"/>
      <c r="E754" s="26"/>
      <c r="F754" s="26"/>
      <c r="G754" s="32"/>
      <c r="H754" s="32"/>
      <c r="I754" s="26"/>
      <c r="J754" s="26"/>
      <c r="K754" s="91"/>
      <c r="L754" s="28"/>
      <c r="M754" s="28"/>
      <c r="N754" s="28"/>
      <c r="O754" s="29"/>
      <c r="P754" s="34"/>
    </row>
    <row r="755" spans="2:16" s="36" customFormat="1" x14ac:dyDescent="0.25">
      <c r="B755" s="28"/>
      <c r="C755" s="50"/>
      <c r="D755" s="26"/>
      <c r="E755" s="26"/>
      <c r="F755" s="26"/>
      <c r="G755" s="32"/>
      <c r="H755" s="32"/>
      <c r="I755" s="26"/>
      <c r="J755" s="26"/>
      <c r="K755" s="91"/>
      <c r="L755" s="28"/>
      <c r="M755" s="28"/>
      <c r="N755" s="28"/>
      <c r="O755" s="29"/>
      <c r="P755" s="34"/>
    </row>
    <row r="756" spans="2:16" s="36" customFormat="1" x14ac:dyDescent="0.25">
      <c r="B756" s="28"/>
      <c r="C756" s="50"/>
      <c r="D756" s="26"/>
      <c r="E756" s="26"/>
      <c r="F756" s="26"/>
      <c r="G756" s="32"/>
      <c r="H756" s="32"/>
      <c r="I756" s="26"/>
      <c r="J756" s="26"/>
      <c r="K756" s="91"/>
      <c r="L756" s="28"/>
      <c r="M756" s="28"/>
      <c r="N756" s="28"/>
      <c r="O756" s="29"/>
      <c r="P756" s="34"/>
    </row>
    <row r="757" spans="2:16" s="36" customFormat="1" x14ac:dyDescent="0.25">
      <c r="B757" s="28"/>
      <c r="C757" s="50"/>
      <c r="D757" s="26"/>
      <c r="E757" s="26"/>
      <c r="F757" s="26"/>
      <c r="G757" s="32"/>
      <c r="H757" s="32"/>
      <c r="I757" s="26"/>
      <c r="J757" s="26"/>
      <c r="K757" s="91"/>
      <c r="L757" s="28"/>
      <c r="M757" s="28"/>
      <c r="N757" s="28"/>
      <c r="O757" s="29"/>
      <c r="P757" s="34"/>
    </row>
    <row r="758" spans="2:16" s="36" customFormat="1" x14ac:dyDescent="0.25">
      <c r="B758" s="28"/>
      <c r="C758" s="50"/>
      <c r="D758" s="26"/>
      <c r="E758" s="26"/>
      <c r="F758" s="26"/>
      <c r="G758" s="32"/>
      <c r="H758" s="32"/>
      <c r="I758" s="26"/>
      <c r="J758" s="26"/>
      <c r="K758" s="91"/>
      <c r="L758" s="28"/>
      <c r="M758" s="28"/>
      <c r="N758" s="28"/>
      <c r="O758" s="29"/>
      <c r="P758" s="34"/>
    </row>
    <row r="759" spans="2:16" s="36" customFormat="1" x14ac:dyDescent="0.25">
      <c r="B759" s="28"/>
      <c r="C759" s="50"/>
      <c r="D759" s="26"/>
      <c r="E759" s="26"/>
      <c r="F759" s="26"/>
      <c r="G759" s="32"/>
      <c r="H759" s="32"/>
      <c r="I759" s="26"/>
      <c r="J759" s="26"/>
      <c r="K759" s="91"/>
      <c r="L759" s="28"/>
      <c r="M759" s="28"/>
      <c r="N759" s="28"/>
      <c r="O759" s="29"/>
      <c r="P759" s="34"/>
    </row>
    <row r="760" spans="2:16" s="36" customFormat="1" x14ac:dyDescent="0.25">
      <c r="B760" s="28"/>
      <c r="C760" s="50"/>
      <c r="D760" s="26"/>
      <c r="E760" s="26"/>
      <c r="F760" s="26"/>
      <c r="G760" s="32"/>
      <c r="H760" s="32"/>
      <c r="I760" s="26"/>
      <c r="J760" s="26"/>
      <c r="K760" s="91"/>
      <c r="L760" s="28"/>
      <c r="M760" s="28"/>
      <c r="N760" s="28"/>
      <c r="O760" s="29"/>
      <c r="P760" s="34"/>
    </row>
    <row r="761" spans="2:16" s="36" customFormat="1" x14ac:dyDescent="0.25">
      <c r="B761" s="28"/>
      <c r="C761" s="50"/>
      <c r="D761" s="26"/>
      <c r="E761" s="26"/>
      <c r="F761" s="26"/>
      <c r="G761" s="32"/>
      <c r="H761" s="32"/>
      <c r="I761" s="26"/>
      <c r="J761" s="26"/>
      <c r="K761" s="91"/>
      <c r="L761" s="28"/>
      <c r="M761" s="28"/>
      <c r="N761" s="28"/>
      <c r="O761" s="29"/>
      <c r="P761" s="34"/>
    </row>
    <row r="762" spans="2:16" s="36" customFormat="1" x14ac:dyDescent="0.25">
      <c r="B762" s="28"/>
      <c r="C762" s="50"/>
      <c r="D762" s="26"/>
      <c r="E762" s="26"/>
      <c r="F762" s="26"/>
      <c r="G762" s="32"/>
      <c r="H762" s="32"/>
      <c r="I762" s="26"/>
      <c r="J762" s="26"/>
      <c r="K762" s="91"/>
      <c r="L762" s="28"/>
      <c r="M762" s="28"/>
      <c r="N762" s="28"/>
      <c r="O762" s="29"/>
      <c r="P762" s="34"/>
    </row>
    <row r="763" spans="2:16" s="36" customFormat="1" x14ac:dyDescent="0.25">
      <c r="B763" s="28"/>
      <c r="C763" s="50"/>
      <c r="D763" s="26"/>
      <c r="E763" s="26"/>
      <c r="F763" s="26"/>
      <c r="G763" s="32"/>
      <c r="H763" s="32"/>
      <c r="I763" s="26"/>
      <c r="J763" s="26"/>
      <c r="K763" s="91"/>
      <c r="L763" s="28"/>
      <c r="M763" s="28"/>
      <c r="N763" s="28"/>
      <c r="O763" s="29"/>
      <c r="P763" s="34"/>
    </row>
    <row r="764" spans="2:16" s="36" customFormat="1" x14ac:dyDescent="0.25">
      <c r="B764" s="28"/>
      <c r="C764" s="50"/>
      <c r="D764" s="26"/>
      <c r="E764" s="26"/>
      <c r="F764" s="26"/>
      <c r="G764" s="32"/>
      <c r="H764" s="32"/>
      <c r="I764" s="26"/>
      <c r="J764" s="26"/>
      <c r="K764" s="91"/>
      <c r="L764" s="28"/>
      <c r="M764" s="28"/>
      <c r="N764" s="28"/>
      <c r="O764" s="29"/>
      <c r="P764" s="34"/>
    </row>
    <row r="765" spans="2:16" s="36" customFormat="1" x14ac:dyDescent="0.25">
      <c r="B765" s="28"/>
      <c r="C765" s="50"/>
      <c r="D765" s="26"/>
      <c r="E765" s="26"/>
      <c r="F765" s="26"/>
      <c r="G765" s="32"/>
      <c r="H765" s="32"/>
      <c r="I765" s="26"/>
      <c r="J765" s="26"/>
      <c r="K765" s="91"/>
      <c r="L765" s="28"/>
      <c r="M765" s="28"/>
      <c r="N765" s="28"/>
      <c r="O765" s="29"/>
      <c r="P765" s="34"/>
    </row>
    <row r="766" spans="2:16" s="36" customFormat="1" x14ac:dyDescent="0.25">
      <c r="B766" s="28"/>
      <c r="C766" s="50"/>
      <c r="D766" s="26"/>
      <c r="E766" s="26"/>
      <c r="F766" s="26"/>
      <c r="G766" s="32"/>
      <c r="H766" s="32"/>
      <c r="I766" s="26"/>
      <c r="J766" s="26"/>
      <c r="K766" s="91"/>
      <c r="L766" s="28"/>
      <c r="M766" s="28"/>
      <c r="N766" s="28"/>
      <c r="O766" s="29"/>
      <c r="P766" s="34"/>
    </row>
    <row r="767" spans="2:16" s="36" customFormat="1" x14ac:dyDescent="0.25">
      <c r="B767" s="28"/>
      <c r="C767" s="50"/>
      <c r="D767" s="26"/>
      <c r="E767" s="26"/>
      <c r="F767" s="26"/>
      <c r="G767" s="32"/>
      <c r="H767" s="32"/>
      <c r="I767" s="26"/>
      <c r="J767" s="26"/>
      <c r="K767" s="91"/>
      <c r="L767" s="28"/>
      <c r="M767" s="28"/>
      <c r="N767" s="28"/>
      <c r="O767" s="29"/>
      <c r="P767" s="34"/>
    </row>
    <row r="768" spans="2:16" s="36" customFormat="1" x14ac:dyDescent="0.25">
      <c r="B768" s="28"/>
      <c r="C768" s="50"/>
      <c r="D768" s="26"/>
      <c r="E768" s="26"/>
      <c r="F768" s="26"/>
      <c r="G768" s="32"/>
      <c r="H768" s="32"/>
      <c r="I768" s="26"/>
      <c r="J768" s="26"/>
      <c r="K768" s="91"/>
      <c r="L768" s="28"/>
      <c r="M768" s="28"/>
      <c r="N768" s="28"/>
      <c r="O768" s="29"/>
      <c r="P768" s="34"/>
    </row>
    <row r="769" spans="2:16" s="36" customFormat="1" x14ac:dyDescent="0.25">
      <c r="B769" s="28"/>
      <c r="C769" s="50"/>
      <c r="D769" s="26"/>
      <c r="E769" s="26"/>
      <c r="F769" s="26"/>
      <c r="G769" s="32"/>
      <c r="H769" s="32"/>
      <c r="I769" s="26"/>
      <c r="J769" s="26"/>
      <c r="K769" s="91"/>
      <c r="L769" s="28"/>
      <c r="M769" s="28"/>
      <c r="N769" s="28"/>
      <c r="O769" s="29"/>
      <c r="P769" s="34"/>
    </row>
    <row r="770" spans="2:16" s="36" customFormat="1" x14ac:dyDescent="0.25">
      <c r="B770" s="28"/>
      <c r="C770" s="50"/>
      <c r="D770" s="26"/>
      <c r="E770" s="26"/>
      <c r="F770" s="26"/>
      <c r="G770" s="32"/>
      <c r="H770" s="32"/>
      <c r="I770" s="26"/>
      <c r="J770" s="26"/>
      <c r="K770" s="91"/>
      <c r="L770" s="28"/>
      <c r="M770" s="28"/>
      <c r="N770" s="28"/>
      <c r="O770" s="29"/>
      <c r="P770" s="34"/>
    </row>
    <row r="771" spans="2:16" s="36" customFormat="1" x14ac:dyDescent="0.25">
      <c r="B771" s="28"/>
      <c r="C771" s="50"/>
      <c r="D771" s="26"/>
      <c r="E771" s="26"/>
      <c r="F771" s="26"/>
      <c r="G771" s="32"/>
      <c r="H771" s="32"/>
      <c r="I771" s="26"/>
      <c r="J771" s="26"/>
      <c r="K771" s="91"/>
      <c r="L771" s="28"/>
      <c r="M771" s="28"/>
      <c r="N771" s="28"/>
      <c r="O771" s="29"/>
      <c r="P771" s="34"/>
    </row>
    <row r="772" spans="2:16" s="36" customFormat="1" x14ac:dyDescent="0.25">
      <c r="B772" s="28"/>
      <c r="C772" s="50"/>
      <c r="D772" s="26"/>
      <c r="E772" s="26"/>
      <c r="F772" s="26"/>
      <c r="G772" s="32"/>
      <c r="H772" s="32"/>
      <c r="I772" s="26"/>
      <c r="J772" s="26"/>
      <c r="K772" s="91"/>
      <c r="L772" s="28"/>
      <c r="M772" s="28"/>
      <c r="N772" s="28"/>
      <c r="O772" s="29"/>
      <c r="P772" s="34"/>
    </row>
    <row r="773" spans="2:16" s="36" customFormat="1" x14ac:dyDescent="0.25">
      <c r="B773" s="28"/>
      <c r="C773" s="50"/>
      <c r="D773" s="26"/>
      <c r="E773" s="26"/>
      <c r="F773" s="26"/>
      <c r="G773" s="32"/>
      <c r="H773" s="32"/>
      <c r="I773" s="26"/>
      <c r="J773" s="26"/>
      <c r="K773" s="91"/>
      <c r="L773" s="28"/>
      <c r="M773" s="28"/>
      <c r="N773" s="28"/>
      <c r="O773" s="29"/>
      <c r="P773" s="34"/>
    </row>
    <row r="774" spans="2:16" s="36" customFormat="1" x14ac:dyDescent="0.25">
      <c r="B774" s="28"/>
      <c r="C774" s="50"/>
      <c r="D774" s="26"/>
      <c r="E774" s="26"/>
      <c r="F774" s="26"/>
      <c r="G774" s="32"/>
      <c r="H774" s="32"/>
      <c r="I774" s="26"/>
      <c r="J774" s="26"/>
      <c r="K774" s="91"/>
      <c r="L774" s="28"/>
      <c r="M774" s="28"/>
      <c r="N774" s="28"/>
      <c r="O774" s="29"/>
      <c r="P774" s="34"/>
    </row>
    <row r="775" spans="2:16" s="36" customFormat="1" x14ac:dyDescent="0.25">
      <c r="B775" s="28"/>
      <c r="C775" s="50"/>
      <c r="D775" s="26"/>
      <c r="E775" s="26"/>
      <c r="F775" s="26"/>
      <c r="G775" s="32"/>
      <c r="H775" s="32"/>
      <c r="I775" s="26"/>
      <c r="J775" s="26"/>
      <c r="K775" s="91"/>
      <c r="L775" s="28"/>
      <c r="M775" s="28"/>
      <c r="N775" s="28"/>
      <c r="O775" s="29"/>
      <c r="P775" s="34"/>
    </row>
    <row r="776" spans="2:16" s="36" customFormat="1" x14ac:dyDescent="0.25">
      <c r="B776" s="28"/>
      <c r="C776" s="50"/>
      <c r="D776" s="26"/>
      <c r="E776" s="26"/>
      <c r="F776" s="26"/>
      <c r="G776" s="32"/>
      <c r="H776" s="32"/>
      <c r="I776" s="26"/>
      <c r="J776" s="26"/>
      <c r="K776" s="91"/>
      <c r="L776" s="28"/>
      <c r="M776" s="28"/>
      <c r="N776" s="28"/>
      <c r="O776" s="29"/>
      <c r="P776" s="34"/>
    </row>
    <row r="777" spans="2:16" s="36" customFormat="1" x14ac:dyDescent="0.25">
      <c r="B777" s="28"/>
      <c r="C777" s="50"/>
      <c r="D777" s="26"/>
      <c r="E777" s="26"/>
      <c r="F777" s="26"/>
      <c r="G777" s="32"/>
      <c r="H777" s="32"/>
      <c r="I777" s="26"/>
      <c r="J777" s="26"/>
      <c r="K777" s="91"/>
      <c r="L777" s="28"/>
      <c r="M777" s="28"/>
      <c r="N777" s="28"/>
      <c r="O777" s="29"/>
      <c r="P777" s="34"/>
    </row>
    <row r="778" spans="2:16" s="36" customFormat="1" x14ac:dyDescent="0.25">
      <c r="B778" s="28"/>
      <c r="C778" s="50"/>
      <c r="D778" s="26"/>
      <c r="E778" s="26"/>
      <c r="F778" s="26"/>
      <c r="G778" s="32"/>
      <c r="H778" s="32"/>
      <c r="I778" s="26"/>
      <c r="J778" s="26"/>
      <c r="K778" s="91"/>
      <c r="L778" s="28"/>
      <c r="M778" s="28"/>
      <c r="N778" s="28"/>
      <c r="O778" s="29"/>
      <c r="P778" s="34"/>
    </row>
    <row r="779" spans="2:16" s="36" customFormat="1" x14ac:dyDescent="0.25">
      <c r="B779" s="28"/>
      <c r="C779" s="50"/>
      <c r="D779" s="26"/>
      <c r="E779" s="26"/>
      <c r="F779" s="26"/>
      <c r="G779" s="32"/>
      <c r="H779" s="32"/>
      <c r="I779" s="26"/>
      <c r="J779" s="26"/>
      <c r="K779" s="91"/>
      <c r="L779" s="28"/>
      <c r="M779" s="28"/>
      <c r="N779" s="28"/>
      <c r="O779" s="29"/>
      <c r="P779" s="34"/>
    </row>
    <row r="780" spans="2:16" s="36" customFormat="1" x14ac:dyDescent="0.25">
      <c r="B780" s="28"/>
      <c r="C780" s="50"/>
      <c r="D780" s="26"/>
      <c r="E780" s="26"/>
      <c r="F780" s="26"/>
      <c r="G780" s="32"/>
      <c r="H780" s="32"/>
      <c r="I780" s="26"/>
      <c r="J780" s="26"/>
      <c r="K780" s="91"/>
      <c r="L780" s="28"/>
      <c r="M780" s="28"/>
      <c r="N780" s="28"/>
      <c r="O780" s="29"/>
      <c r="P780" s="34"/>
    </row>
    <row r="781" spans="2:16" s="36" customFormat="1" x14ac:dyDescent="0.25">
      <c r="B781" s="28"/>
      <c r="C781" s="50"/>
      <c r="D781" s="26"/>
      <c r="E781" s="26"/>
      <c r="F781" s="26"/>
      <c r="G781" s="32"/>
      <c r="H781" s="32"/>
      <c r="I781" s="26"/>
      <c r="J781" s="26"/>
      <c r="K781" s="91"/>
      <c r="L781" s="28"/>
      <c r="M781" s="28"/>
      <c r="N781" s="28"/>
      <c r="O781" s="29"/>
      <c r="P781" s="34"/>
    </row>
    <row r="782" spans="2:16" s="36" customFormat="1" x14ac:dyDescent="0.25">
      <c r="B782" s="28"/>
      <c r="C782" s="50"/>
      <c r="D782" s="26"/>
      <c r="E782" s="26"/>
      <c r="F782" s="26"/>
      <c r="G782" s="32"/>
      <c r="H782" s="32"/>
      <c r="I782" s="26"/>
      <c r="J782" s="26"/>
      <c r="K782" s="91"/>
      <c r="L782" s="28"/>
      <c r="M782" s="28"/>
      <c r="N782" s="28"/>
      <c r="O782" s="29"/>
      <c r="P782" s="34"/>
    </row>
    <row r="783" spans="2:16" s="36" customFormat="1" x14ac:dyDescent="0.25">
      <c r="B783" s="28"/>
      <c r="C783" s="50"/>
      <c r="D783" s="26"/>
      <c r="E783" s="26"/>
      <c r="F783" s="26"/>
      <c r="G783" s="32"/>
      <c r="H783" s="32"/>
      <c r="I783" s="26"/>
      <c r="J783" s="26"/>
      <c r="K783" s="91"/>
      <c r="L783" s="28"/>
      <c r="M783" s="28"/>
      <c r="N783" s="28"/>
      <c r="O783" s="29"/>
      <c r="P783" s="34"/>
    </row>
    <row r="784" spans="2:16" s="36" customFormat="1" x14ac:dyDescent="0.25">
      <c r="B784" s="28"/>
      <c r="C784" s="50"/>
      <c r="D784" s="26"/>
      <c r="E784" s="26"/>
      <c r="F784" s="26"/>
      <c r="G784" s="32"/>
      <c r="H784" s="32"/>
      <c r="I784" s="26"/>
      <c r="J784" s="26"/>
      <c r="K784" s="91"/>
      <c r="L784" s="28"/>
      <c r="M784" s="28"/>
      <c r="N784" s="28"/>
      <c r="O784" s="29"/>
      <c r="P784" s="34"/>
    </row>
    <row r="785" spans="2:16" s="36" customFormat="1" x14ac:dyDescent="0.25">
      <c r="B785" s="28"/>
      <c r="C785" s="50"/>
      <c r="D785" s="26"/>
      <c r="E785" s="26"/>
      <c r="F785" s="26"/>
      <c r="G785" s="32"/>
      <c r="H785" s="32"/>
      <c r="I785" s="26"/>
      <c r="J785" s="26"/>
      <c r="K785" s="91"/>
      <c r="L785" s="28"/>
      <c r="M785" s="28"/>
      <c r="N785" s="28"/>
      <c r="O785" s="29"/>
      <c r="P785" s="34"/>
    </row>
    <row r="786" spans="2:16" s="36" customFormat="1" x14ac:dyDescent="0.25">
      <c r="B786" s="28"/>
      <c r="C786" s="50"/>
      <c r="D786" s="26"/>
      <c r="E786" s="26"/>
      <c r="F786" s="26"/>
      <c r="G786" s="32"/>
      <c r="H786" s="32"/>
      <c r="I786" s="26"/>
      <c r="J786" s="26"/>
      <c r="K786" s="91"/>
      <c r="L786" s="28"/>
      <c r="M786" s="28"/>
      <c r="N786" s="28"/>
      <c r="O786" s="29"/>
      <c r="P786" s="34"/>
    </row>
    <row r="787" spans="2:16" s="36" customFormat="1" x14ac:dyDescent="0.25">
      <c r="B787" s="28"/>
      <c r="C787" s="50"/>
      <c r="D787" s="26"/>
      <c r="E787" s="26"/>
      <c r="F787" s="26"/>
      <c r="G787" s="32"/>
      <c r="H787" s="32"/>
      <c r="I787" s="26"/>
      <c r="J787" s="26"/>
      <c r="K787" s="91"/>
      <c r="L787" s="28"/>
      <c r="M787" s="28"/>
      <c r="N787" s="28"/>
      <c r="O787" s="29"/>
      <c r="P787" s="34"/>
    </row>
    <row r="788" spans="2:16" s="36" customFormat="1" x14ac:dyDescent="0.25">
      <c r="B788" s="28"/>
      <c r="C788" s="50"/>
      <c r="D788" s="26"/>
      <c r="E788" s="26"/>
      <c r="F788" s="26"/>
      <c r="G788" s="32"/>
      <c r="H788" s="32"/>
      <c r="I788" s="26"/>
      <c r="J788" s="26"/>
      <c r="K788" s="91"/>
      <c r="L788" s="28"/>
      <c r="M788" s="28"/>
      <c r="N788" s="28"/>
      <c r="O788" s="29"/>
      <c r="P788" s="34"/>
    </row>
    <row r="789" spans="2:16" s="36" customFormat="1" x14ac:dyDescent="0.25">
      <c r="B789" s="28"/>
      <c r="C789" s="50"/>
      <c r="D789" s="26"/>
      <c r="E789" s="26"/>
      <c r="F789" s="26"/>
      <c r="G789" s="32"/>
      <c r="H789" s="32"/>
      <c r="I789" s="26"/>
      <c r="J789" s="26"/>
      <c r="K789" s="91"/>
      <c r="L789" s="28"/>
      <c r="M789" s="28"/>
      <c r="N789" s="28"/>
      <c r="O789" s="29"/>
      <c r="P789" s="34"/>
    </row>
    <row r="790" spans="2:16" s="36" customFormat="1" x14ac:dyDescent="0.25">
      <c r="B790" s="28"/>
      <c r="C790" s="50"/>
      <c r="D790" s="26"/>
      <c r="E790" s="26"/>
      <c r="F790" s="26"/>
      <c r="G790" s="32"/>
      <c r="H790" s="32"/>
      <c r="I790" s="26"/>
      <c r="J790" s="26"/>
      <c r="K790" s="91"/>
      <c r="L790" s="28"/>
      <c r="M790" s="28"/>
      <c r="N790" s="28"/>
      <c r="O790" s="29"/>
      <c r="P790" s="34"/>
    </row>
    <row r="791" spans="2:16" s="36" customFormat="1" x14ac:dyDescent="0.25">
      <c r="B791" s="28"/>
      <c r="C791" s="50"/>
      <c r="D791" s="26"/>
      <c r="E791" s="26"/>
      <c r="F791" s="26"/>
      <c r="G791" s="32"/>
      <c r="H791" s="32"/>
      <c r="I791" s="26"/>
      <c r="J791" s="26"/>
      <c r="K791" s="91"/>
      <c r="L791" s="28"/>
      <c r="M791" s="28"/>
      <c r="N791" s="28"/>
      <c r="O791" s="29"/>
      <c r="P791" s="34"/>
    </row>
    <row r="792" spans="2:16" s="36" customFormat="1" x14ac:dyDescent="0.25">
      <c r="B792" s="28"/>
      <c r="C792" s="50"/>
      <c r="D792" s="26"/>
      <c r="E792" s="26"/>
      <c r="F792" s="26"/>
      <c r="G792" s="32"/>
      <c r="H792" s="32"/>
      <c r="I792" s="26"/>
      <c r="J792" s="26"/>
      <c r="K792" s="91"/>
      <c r="L792" s="28"/>
      <c r="M792" s="28"/>
      <c r="N792" s="28"/>
      <c r="O792" s="29"/>
      <c r="P792" s="34"/>
    </row>
    <row r="793" spans="2:16" s="36" customFormat="1" x14ac:dyDescent="0.25">
      <c r="B793" s="28"/>
      <c r="C793" s="50"/>
      <c r="D793" s="26"/>
      <c r="E793" s="26"/>
      <c r="F793" s="26"/>
      <c r="G793" s="32"/>
      <c r="H793" s="32"/>
      <c r="I793" s="26"/>
      <c r="J793" s="26"/>
      <c r="K793" s="91"/>
      <c r="L793" s="28"/>
      <c r="M793" s="28"/>
      <c r="N793" s="28"/>
      <c r="O793" s="29"/>
      <c r="P793" s="34"/>
    </row>
    <row r="794" spans="2:16" s="36" customFormat="1" x14ac:dyDescent="0.25">
      <c r="B794" s="28"/>
      <c r="C794" s="50"/>
      <c r="D794" s="26"/>
      <c r="E794" s="26"/>
      <c r="F794" s="26"/>
      <c r="G794" s="32"/>
      <c r="H794" s="32"/>
      <c r="I794" s="26"/>
      <c r="J794" s="26"/>
      <c r="K794" s="91"/>
      <c r="L794" s="28"/>
      <c r="M794" s="28"/>
      <c r="N794" s="28"/>
      <c r="O794" s="29"/>
      <c r="P794" s="34"/>
    </row>
    <row r="795" spans="2:16" s="36" customFormat="1" x14ac:dyDescent="0.25">
      <c r="B795" s="28"/>
      <c r="C795" s="50"/>
      <c r="D795" s="26"/>
      <c r="E795" s="26"/>
      <c r="F795" s="26"/>
      <c r="G795" s="32"/>
      <c r="H795" s="32"/>
      <c r="I795" s="26"/>
      <c r="J795" s="26"/>
      <c r="K795" s="91"/>
      <c r="L795" s="28"/>
      <c r="M795" s="28"/>
      <c r="N795" s="28"/>
      <c r="O795" s="29"/>
      <c r="P795" s="34"/>
    </row>
    <row r="796" spans="2:16" s="36" customFormat="1" x14ac:dyDescent="0.25">
      <c r="B796" s="28"/>
      <c r="C796" s="50"/>
      <c r="D796" s="26"/>
      <c r="E796" s="26"/>
      <c r="F796" s="26"/>
      <c r="G796" s="32"/>
      <c r="H796" s="32"/>
      <c r="I796" s="26"/>
      <c r="J796" s="26"/>
      <c r="K796" s="91"/>
      <c r="L796" s="28"/>
      <c r="M796" s="28"/>
      <c r="N796" s="28"/>
      <c r="O796" s="29"/>
      <c r="P796" s="34"/>
    </row>
    <row r="797" spans="2:16" s="36" customFormat="1" x14ac:dyDescent="0.25">
      <c r="B797" s="28"/>
      <c r="C797" s="50"/>
      <c r="D797" s="26"/>
      <c r="E797" s="26"/>
      <c r="F797" s="26"/>
      <c r="G797" s="32"/>
      <c r="H797" s="32"/>
      <c r="I797" s="26"/>
      <c r="J797" s="26"/>
      <c r="K797" s="91"/>
      <c r="L797" s="28"/>
      <c r="M797" s="28"/>
      <c r="N797" s="28"/>
      <c r="O797" s="29"/>
      <c r="P797" s="34"/>
    </row>
    <row r="798" spans="2:16" s="36" customFormat="1" x14ac:dyDescent="0.25">
      <c r="B798" s="28"/>
      <c r="C798" s="50"/>
      <c r="D798" s="26"/>
      <c r="E798" s="26"/>
      <c r="F798" s="26"/>
      <c r="G798" s="32"/>
      <c r="H798" s="32"/>
      <c r="I798" s="26"/>
      <c r="J798" s="26"/>
      <c r="K798" s="91"/>
      <c r="L798" s="28"/>
      <c r="M798" s="28"/>
      <c r="N798" s="28"/>
      <c r="O798" s="29"/>
      <c r="P798" s="34"/>
    </row>
    <row r="799" spans="2:16" s="36" customFormat="1" x14ac:dyDescent="0.25">
      <c r="B799" s="28"/>
      <c r="C799" s="50"/>
      <c r="D799" s="26"/>
      <c r="E799" s="26"/>
      <c r="F799" s="26"/>
      <c r="G799" s="32"/>
      <c r="H799" s="32"/>
      <c r="I799" s="26"/>
      <c r="J799" s="26"/>
      <c r="K799" s="91"/>
      <c r="L799" s="28"/>
      <c r="M799" s="28"/>
      <c r="N799" s="28"/>
      <c r="O799" s="29"/>
      <c r="P799" s="34"/>
    </row>
    <row r="800" spans="2:16" s="36" customFormat="1" x14ac:dyDescent="0.25">
      <c r="B800" s="28"/>
      <c r="C800" s="50"/>
      <c r="D800" s="26"/>
      <c r="E800" s="26"/>
      <c r="F800" s="26"/>
      <c r="G800" s="32"/>
      <c r="H800" s="32"/>
      <c r="I800" s="26"/>
      <c r="J800" s="26"/>
      <c r="K800" s="91"/>
      <c r="L800" s="28"/>
      <c r="M800" s="28"/>
      <c r="N800" s="28"/>
      <c r="O800" s="29"/>
      <c r="P800" s="34"/>
    </row>
    <row r="801" spans="2:16" s="36" customFormat="1" x14ac:dyDescent="0.25">
      <c r="B801" s="28"/>
      <c r="C801" s="50"/>
      <c r="D801" s="26"/>
      <c r="E801" s="26"/>
      <c r="F801" s="26"/>
      <c r="G801" s="32"/>
      <c r="H801" s="32"/>
      <c r="I801" s="26"/>
      <c r="J801" s="26"/>
      <c r="K801" s="91"/>
      <c r="L801" s="28"/>
      <c r="M801" s="28"/>
      <c r="N801" s="28"/>
      <c r="O801" s="29"/>
      <c r="P801" s="34"/>
    </row>
    <row r="802" spans="2:16" s="36" customFormat="1" x14ac:dyDescent="0.25">
      <c r="B802" s="28"/>
      <c r="C802" s="50"/>
      <c r="D802" s="26"/>
      <c r="E802" s="26"/>
      <c r="F802" s="26"/>
      <c r="G802" s="32"/>
      <c r="H802" s="32"/>
      <c r="I802" s="26"/>
      <c r="J802" s="26"/>
      <c r="K802" s="91"/>
      <c r="L802" s="28"/>
      <c r="M802" s="28"/>
      <c r="N802" s="28"/>
      <c r="O802" s="29"/>
      <c r="P802" s="34"/>
    </row>
    <row r="803" spans="2:16" s="36" customFormat="1" x14ac:dyDescent="0.25">
      <c r="B803" s="28"/>
      <c r="C803" s="50"/>
      <c r="D803" s="26"/>
      <c r="E803" s="26"/>
      <c r="F803" s="26"/>
      <c r="G803" s="32"/>
      <c r="H803" s="32"/>
      <c r="I803" s="26"/>
      <c r="J803" s="26"/>
      <c r="K803" s="91"/>
      <c r="L803" s="28"/>
      <c r="M803" s="28"/>
      <c r="N803" s="28"/>
      <c r="O803" s="29"/>
      <c r="P803" s="34"/>
    </row>
    <row r="804" spans="2:16" s="36" customFormat="1" x14ac:dyDescent="0.25">
      <c r="B804" s="28"/>
      <c r="C804" s="50"/>
      <c r="D804" s="26"/>
      <c r="E804" s="26"/>
      <c r="F804" s="26"/>
      <c r="G804" s="32"/>
      <c r="H804" s="32"/>
      <c r="I804" s="26"/>
      <c r="J804" s="26"/>
      <c r="K804" s="91"/>
      <c r="L804" s="28"/>
      <c r="M804" s="28"/>
      <c r="N804" s="28"/>
      <c r="O804" s="29"/>
      <c r="P804" s="34"/>
    </row>
    <row r="805" spans="2:16" s="36" customFormat="1" x14ac:dyDescent="0.25">
      <c r="B805" s="28"/>
      <c r="C805" s="50"/>
      <c r="D805" s="26"/>
      <c r="E805" s="26"/>
      <c r="F805" s="26"/>
      <c r="G805" s="32"/>
      <c r="H805" s="32"/>
      <c r="I805" s="26"/>
      <c r="J805" s="26"/>
      <c r="K805" s="91"/>
      <c r="L805" s="28"/>
      <c r="M805" s="28"/>
      <c r="N805" s="28"/>
      <c r="O805" s="29"/>
      <c r="P805" s="34"/>
    </row>
    <row r="806" spans="2:16" s="36" customFormat="1" x14ac:dyDescent="0.25">
      <c r="B806" s="28"/>
      <c r="C806" s="50"/>
      <c r="D806" s="26"/>
      <c r="E806" s="26"/>
      <c r="F806" s="26"/>
      <c r="G806" s="32"/>
      <c r="H806" s="32"/>
      <c r="I806" s="26"/>
      <c r="J806" s="26"/>
      <c r="K806" s="91"/>
      <c r="L806" s="28"/>
      <c r="M806" s="28"/>
      <c r="N806" s="28"/>
      <c r="O806" s="29"/>
      <c r="P806" s="34"/>
    </row>
    <row r="807" spans="2:16" s="36" customFormat="1" x14ac:dyDescent="0.25">
      <c r="B807" s="28"/>
      <c r="C807" s="50"/>
      <c r="D807" s="26"/>
      <c r="E807" s="26"/>
      <c r="F807" s="26"/>
      <c r="G807" s="32"/>
      <c r="H807" s="32"/>
      <c r="I807" s="26"/>
      <c r="J807" s="26"/>
      <c r="K807" s="91"/>
      <c r="L807" s="28"/>
      <c r="M807" s="28"/>
      <c r="N807" s="28"/>
      <c r="O807" s="29"/>
      <c r="P807" s="34"/>
    </row>
    <row r="808" spans="2:16" s="36" customFormat="1" x14ac:dyDescent="0.25">
      <c r="B808" s="28"/>
      <c r="C808" s="50"/>
      <c r="D808" s="26"/>
      <c r="E808" s="26"/>
      <c r="F808" s="26"/>
      <c r="G808" s="32"/>
      <c r="H808" s="32"/>
      <c r="I808" s="26"/>
      <c r="J808" s="26"/>
      <c r="K808" s="91"/>
      <c r="L808" s="28"/>
      <c r="M808" s="28"/>
      <c r="N808" s="28"/>
      <c r="O808" s="29"/>
      <c r="P808" s="34"/>
    </row>
    <row r="809" spans="2:16" s="36" customFormat="1" x14ac:dyDescent="0.25">
      <c r="B809" s="28"/>
      <c r="C809" s="50"/>
      <c r="D809" s="26"/>
      <c r="E809" s="26"/>
      <c r="F809" s="26"/>
      <c r="G809" s="32"/>
      <c r="H809" s="32"/>
      <c r="I809" s="26"/>
      <c r="J809" s="26"/>
      <c r="K809" s="91"/>
      <c r="L809" s="28"/>
      <c r="M809" s="28"/>
      <c r="N809" s="28"/>
      <c r="O809" s="29"/>
      <c r="P809" s="34"/>
    </row>
    <row r="810" spans="2:16" s="36" customFormat="1" x14ac:dyDescent="0.25">
      <c r="B810" s="28"/>
      <c r="C810" s="50"/>
      <c r="D810" s="26"/>
      <c r="E810" s="26"/>
      <c r="F810" s="26"/>
      <c r="G810" s="32"/>
      <c r="H810" s="32"/>
      <c r="I810" s="26"/>
      <c r="J810" s="26"/>
      <c r="K810" s="91"/>
      <c r="L810" s="28"/>
      <c r="M810" s="28"/>
      <c r="N810" s="28"/>
      <c r="O810" s="29"/>
      <c r="P810" s="34"/>
    </row>
    <row r="811" spans="2:16" s="36" customFormat="1" x14ac:dyDescent="0.25">
      <c r="B811" s="28"/>
      <c r="C811" s="50"/>
      <c r="D811" s="26"/>
      <c r="E811" s="26"/>
      <c r="F811" s="26"/>
      <c r="G811" s="32"/>
      <c r="H811" s="32"/>
      <c r="I811" s="26"/>
      <c r="J811" s="26"/>
      <c r="K811" s="91"/>
      <c r="L811" s="28"/>
      <c r="M811" s="28"/>
      <c r="N811" s="28"/>
      <c r="O811" s="29"/>
      <c r="P811" s="34"/>
    </row>
    <row r="812" spans="2:16" s="36" customFormat="1" x14ac:dyDescent="0.25">
      <c r="B812" s="28"/>
      <c r="C812" s="50"/>
      <c r="D812" s="26"/>
      <c r="E812" s="26"/>
      <c r="F812" s="26"/>
      <c r="G812" s="32"/>
      <c r="H812" s="32"/>
      <c r="I812" s="26"/>
      <c r="J812" s="26"/>
      <c r="K812" s="91"/>
      <c r="L812" s="28"/>
      <c r="M812" s="28"/>
      <c r="N812" s="28"/>
      <c r="O812" s="29"/>
      <c r="P812" s="34"/>
    </row>
    <row r="813" spans="2:16" s="36" customFormat="1" x14ac:dyDescent="0.25">
      <c r="B813" s="28"/>
      <c r="C813" s="50"/>
      <c r="D813" s="26"/>
      <c r="E813" s="26"/>
      <c r="F813" s="26"/>
      <c r="G813" s="32"/>
      <c r="H813" s="32"/>
      <c r="I813" s="26"/>
      <c r="J813" s="26"/>
      <c r="K813" s="91"/>
      <c r="L813" s="28"/>
      <c r="M813" s="28"/>
      <c r="N813" s="28"/>
      <c r="O813" s="29"/>
      <c r="P813" s="34"/>
    </row>
    <row r="814" spans="2:16" s="36" customFormat="1" x14ac:dyDescent="0.25">
      <c r="B814" s="28"/>
      <c r="C814" s="50"/>
      <c r="D814" s="26"/>
      <c r="E814" s="26"/>
      <c r="F814" s="26"/>
      <c r="G814" s="32"/>
      <c r="H814" s="32"/>
      <c r="I814" s="26"/>
      <c r="J814" s="26"/>
      <c r="K814" s="91"/>
      <c r="L814" s="28"/>
      <c r="M814" s="28"/>
      <c r="N814" s="28"/>
      <c r="O814" s="29"/>
      <c r="P814" s="34"/>
    </row>
    <row r="815" spans="2:16" s="36" customFormat="1" x14ac:dyDescent="0.25">
      <c r="B815" s="28"/>
      <c r="C815" s="50"/>
      <c r="D815" s="26"/>
      <c r="E815" s="26"/>
      <c r="F815" s="26"/>
      <c r="G815" s="32"/>
      <c r="H815" s="32"/>
      <c r="I815" s="26"/>
      <c r="J815" s="26"/>
      <c r="K815" s="91"/>
      <c r="L815" s="28"/>
      <c r="M815" s="28"/>
      <c r="N815" s="28"/>
      <c r="O815" s="29"/>
      <c r="P815" s="34"/>
    </row>
    <row r="816" spans="2:16" s="36" customFormat="1" x14ac:dyDescent="0.25">
      <c r="B816" s="28"/>
      <c r="C816" s="50"/>
      <c r="D816" s="26"/>
      <c r="E816" s="26"/>
      <c r="F816" s="26"/>
      <c r="G816" s="32"/>
      <c r="H816" s="32"/>
      <c r="I816" s="26"/>
      <c r="J816" s="26"/>
      <c r="K816" s="91"/>
      <c r="L816" s="28"/>
      <c r="M816" s="28"/>
      <c r="N816" s="28"/>
      <c r="O816" s="29"/>
      <c r="P816" s="34"/>
    </row>
    <row r="817" spans="2:16" s="36" customFormat="1" x14ac:dyDescent="0.25">
      <c r="B817" s="28"/>
      <c r="C817" s="50"/>
      <c r="D817" s="26"/>
      <c r="E817" s="26"/>
      <c r="F817" s="26"/>
      <c r="G817" s="32"/>
      <c r="H817" s="32"/>
      <c r="I817" s="26"/>
      <c r="J817" s="26"/>
      <c r="K817" s="91"/>
      <c r="L817" s="28"/>
      <c r="M817" s="28"/>
      <c r="N817" s="28"/>
      <c r="O817" s="29"/>
      <c r="P817" s="34"/>
    </row>
    <row r="818" spans="2:16" s="36" customFormat="1" x14ac:dyDescent="0.25">
      <c r="B818" s="28"/>
      <c r="C818" s="50"/>
      <c r="D818" s="26"/>
      <c r="E818" s="26"/>
      <c r="F818" s="26"/>
      <c r="G818" s="32"/>
      <c r="H818" s="32"/>
      <c r="I818" s="26"/>
      <c r="J818" s="26"/>
      <c r="K818" s="91"/>
      <c r="L818" s="28"/>
      <c r="M818" s="28"/>
      <c r="N818" s="28"/>
      <c r="O818" s="29"/>
      <c r="P818" s="34"/>
    </row>
    <row r="819" spans="2:16" s="36" customFormat="1" x14ac:dyDescent="0.25">
      <c r="B819" s="28"/>
      <c r="C819" s="50"/>
      <c r="D819" s="26"/>
      <c r="E819" s="26"/>
      <c r="F819" s="26"/>
      <c r="G819" s="32"/>
      <c r="H819" s="32"/>
      <c r="I819" s="26"/>
      <c r="J819" s="26"/>
      <c r="K819" s="91"/>
      <c r="L819" s="28"/>
      <c r="M819" s="28"/>
      <c r="N819" s="28"/>
      <c r="O819" s="29"/>
      <c r="P819" s="34"/>
    </row>
    <row r="820" spans="2:16" s="36" customFormat="1" x14ac:dyDescent="0.25">
      <c r="B820" s="28"/>
      <c r="C820" s="50"/>
      <c r="D820" s="26"/>
      <c r="E820" s="26"/>
      <c r="F820" s="26"/>
      <c r="G820" s="32"/>
      <c r="H820" s="32"/>
      <c r="I820" s="26"/>
      <c r="J820" s="26"/>
      <c r="K820" s="91"/>
      <c r="L820" s="28"/>
      <c r="M820" s="28"/>
      <c r="N820" s="28"/>
      <c r="O820" s="29"/>
      <c r="P820" s="34"/>
    </row>
    <row r="821" spans="2:16" s="36" customFormat="1" x14ac:dyDescent="0.25">
      <c r="B821" s="28"/>
      <c r="C821" s="50"/>
      <c r="D821" s="26"/>
      <c r="E821" s="26"/>
      <c r="F821" s="26"/>
      <c r="G821" s="32"/>
      <c r="H821" s="32"/>
      <c r="I821" s="26"/>
      <c r="J821" s="26"/>
      <c r="K821" s="91"/>
      <c r="L821" s="28"/>
      <c r="M821" s="28"/>
      <c r="N821" s="28"/>
      <c r="O821" s="29"/>
      <c r="P821" s="34"/>
    </row>
    <row r="822" spans="2:16" s="36" customFormat="1" x14ac:dyDescent="0.25">
      <c r="B822" s="28"/>
      <c r="C822" s="50"/>
      <c r="D822" s="26"/>
      <c r="E822" s="26"/>
      <c r="F822" s="26"/>
      <c r="G822" s="32"/>
      <c r="H822" s="32"/>
      <c r="I822" s="26"/>
      <c r="J822" s="26"/>
      <c r="K822" s="91"/>
      <c r="L822" s="28"/>
      <c r="M822" s="28"/>
      <c r="N822" s="28"/>
      <c r="O822" s="29"/>
      <c r="P822" s="34"/>
    </row>
    <row r="823" spans="2:16" s="36" customFormat="1" x14ac:dyDescent="0.25">
      <c r="B823" s="28"/>
      <c r="C823" s="50"/>
      <c r="D823" s="26"/>
      <c r="E823" s="26"/>
      <c r="F823" s="26"/>
      <c r="G823" s="32"/>
      <c r="H823" s="32"/>
      <c r="I823" s="26"/>
      <c r="J823" s="26"/>
      <c r="K823" s="91"/>
      <c r="L823" s="28"/>
      <c r="M823" s="28"/>
      <c r="N823" s="28"/>
      <c r="O823" s="29"/>
      <c r="P823" s="34"/>
    </row>
    <row r="824" spans="2:16" s="36" customFormat="1" x14ac:dyDescent="0.25">
      <c r="B824" s="28"/>
      <c r="C824" s="50"/>
      <c r="D824" s="26"/>
      <c r="E824" s="26"/>
      <c r="F824" s="26"/>
      <c r="G824" s="32"/>
      <c r="H824" s="32"/>
      <c r="I824" s="26"/>
      <c r="J824" s="26"/>
      <c r="K824" s="91"/>
      <c r="L824" s="28"/>
      <c r="M824" s="28"/>
      <c r="N824" s="28"/>
      <c r="O824" s="29"/>
      <c r="P824" s="34"/>
    </row>
    <row r="825" spans="2:16" s="36" customFormat="1" x14ac:dyDescent="0.25">
      <c r="B825" s="28"/>
      <c r="C825" s="50"/>
      <c r="D825" s="26"/>
      <c r="E825" s="26"/>
      <c r="F825" s="26"/>
      <c r="G825" s="32"/>
      <c r="H825" s="32"/>
      <c r="I825" s="26"/>
      <c r="J825" s="26"/>
      <c r="K825" s="91"/>
      <c r="L825" s="28"/>
      <c r="M825" s="28"/>
      <c r="N825" s="28"/>
      <c r="O825" s="29"/>
      <c r="P825" s="34"/>
    </row>
    <row r="826" spans="2:16" s="36" customFormat="1" x14ac:dyDescent="0.25">
      <c r="B826" s="28"/>
      <c r="C826" s="50"/>
      <c r="D826" s="26"/>
      <c r="E826" s="26"/>
      <c r="F826" s="26"/>
      <c r="G826" s="32"/>
      <c r="H826" s="32"/>
      <c r="I826" s="26"/>
      <c r="J826" s="26"/>
      <c r="K826" s="91"/>
      <c r="L826" s="28"/>
      <c r="M826" s="28"/>
      <c r="N826" s="28"/>
      <c r="O826" s="29"/>
      <c r="P826" s="34"/>
    </row>
    <row r="827" spans="2:16" s="36" customFormat="1" x14ac:dyDescent="0.25">
      <c r="B827" s="28"/>
      <c r="C827" s="50"/>
      <c r="D827" s="26"/>
      <c r="E827" s="26"/>
      <c r="F827" s="26"/>
      <c r="G827" s="32"/>
      <c r="H827" s="32"/>
      <c r="I827" s="26"/>
      <c r="J827" s="26"/>
      <c r="K827" s="91"/>
      <c r="L827" s="28"/>
      <c r="M827" s="28"/>
      <c r="N827" s="28"/>
      <c r="O827" s="29"/>
      <c r="P827" s="34"/>
    </row>
    <row r="828" spans="2:16" s="36" customFormat="1" x14ac:dyDescent="0.25">
      <c r="B828" s="28"/>
      <c r="C828" s="50"/>
      <c r="D828" s="26"/>
      <c r="E828" s="26"/>
      <c r="F828" s="26"/>
      <c r="G828" s="32"/>
      <c r="H828" s="32"/>
      <c r="I828" s="26"/>
      <c r="J828" s="26"/>
      <c r="K828" s="91"/>
      <c r="L828" s="28"/>
      <c r="M828" s="28"/>
      <c r="N828" s="28"/>
      <c r="O828" s="29"/>
      <c r="P828" s="34"/>
    </row>
    <row r="829" spans="2:16" s="36" customFormat="1" x14ac:dyDescent="0.25">
      <c r="B829" s="28"/>
      <c r="C829" s="50"/>
      <c r="D829" s="26"/>
      <c r="E829" s="26"/>
      <c r="F829" s="26"/>
      <c r="G829" s="32"/>
      <c r="H829" s="32"/>
      <c r="I829" s="26"/>
      <c r="J829" s="26"/>
      <c r="K829" s="91"/>
      <c r="L829" s="28"/>
      <c r="M829" s="28"/>
      <c r="N829" s="28"/>
      <c r="O829" s="29"/>
      <c r="P829" s="34"/>
    </row>
    <row r="830" spans="2:16" s="36" customFormat="1" x14ac:dyDescent="0.25">
      <c r="B830" s="28"/>
      <c r="C830" s="50"/>
      <c r="D830" s="26"/>
      <c r="E830" s="26"/>
      <c r="F830" s="26"/>
      <c r="G830" s="32"/>
      <c r="H830" s="32"/>
      <c r="I830" s="26"/>
      <c r="J830" s="26"/>
      <c r="K830" s="91"/>
      <c r="L830" s="28"/>
      <c r="M830" s="28"/>
      <c r="N830" s="28"/>
      <c r="O830" s="29"/>
      <c r="P830" s="34"/>
    </row>
    <row r="831" spans="2:16" s="36" customFormat="1" x14ac:dyDescent="0.25">
      <c r="B831" s="28"/>
      <c r="C831" s="50"/>
      <c r="D831" s="26"/>
      <c r="E831" s="26"/>
      <c r="F831" s="26"/>
      <c r="G831" s="32"/>
      <c r="H831" s="32"/>
      <c r="I831" s="26"/>
      <c r="J831" s="26"/>
      <c r="K831" s="91"/>
      <c r="L831" s="28"/>
      <c r="M831" s="28"/>
      <c r="N831" s="28"/>
      <c r="O831" s="29"/>
      <c r="P831" s="34"/>
    </row>
    <row r="832" spans="2:16" s="36" customFormat="1" x14ac:dyDescent="0.25">
      <c r="B832" s="28"/>
      <c r="C832" s="50"/>
      <c r="D832" s="26"/>
      <c r="E832" s="26"/>
      <c r="F832" s="26"/>
      <c r="G832" s="32"/>
      <c r="H832" s="32"/>
      <c r="I832" s="26"/>
      <c r="J832" s="26"/>
      <c r="K832" s="91"/>
      <c r="L832" s="28"/>
      <c r="M832" s="28"/>
      <c r="N832" s="28"/>
      <c r="O832" s="29"/>
      <c r="P832" s="34"/>
    </row>
    <row r="833" spans="2:16" s="36" customFormat="1" x14ac:dyDescent="0.25">
      <c r="B833" s="28"/>
      <c r="C833" s="50"/>
      <c r="D833" s="26"/>
      <c r="E833" s="26"/>
      <c r="F833" s="26"/>
      <c r="G833" s="32"/>
      <c r="H833" s="32"/>
      <c r="I833" s="26"/>
      <c r="J833" s="26"/>
      <c r="K833" s="91"/>
      <c r="L833" s="28"/>
      <c r="M833" s="28"/>
      <c r="N833" s="28"/>
      <c r="O833" s="29"/>
      <c r="P833" s="34"/>
    </row>
    <row r="834" spans="2:16" s="36" customFormat="1" x14ac:dyDescent="0.25">
      <c r="B834" s="28"/>
      <c r="C834" s="50"/>
      <c r="D834" s="26"/>
      <c r="E834" s="26"/>
      <c r="F834" s="26"/>
      <c r="G834" s="32"/>
      <c r="H834" s="32"/>
      <c r="I834" s="26"/>
      <c r="J834" s="26"/>
      <c r="K834" s="91"/>
      <c r="L834" s="28"/>
      <c r="M834" s="28"/>
      <c r="N834" s="28"/>
      <c r="O834" s="29"/>
      <c r="P834" s="34"/>
    </row>
    <row r="835" spans="2:16" s="36" customFormat="1" x14ac:dyDescent="0.25">
      <c r="B835" s="28"/>
      <c r="C835" s="50"/>
      <c r="D835" s="26"/>
      <c r="E835" s="26"/>
      <c r="F835" s="26"/>
      <c r="G835" s="32"/>
      <c r="H835" s="32"/>
      <c r="I835" s="26"/>
      <c r="J835" s="26"/>
      <c r="K835" s="91"/>
      <c r="L835" s="28"/>
      <c r="M835" s="28"/>
      <c r="N835" s="28"/>
      <c r="O835" s="29"/>
      <c r="P835" s="34"/>
    </row>
    <row r="836" spans="2:16" s="36" customFormat="1" x14ac:dyDescent="0.25">
      <c r="B836" s="28"/>
      <c r="C836" s="50"/>
      <c r="D836" s="26"/>
      <c r="E836" s="26"/>
      <c r="F836" s="26"/>
      <c r="G836" s="32"/>
      <c r="H836" s="32"/>
      <c r="I836" s="26"/>
      <c r="J836" s="26"/>
      <c r="K836" s="91"/>
      <c r="L836" s="28"/>
      <c r="M836" s="28"/>
      <c r="N836" s="28"/>
      <c r="O836" s="29"/>
      <c r="P836" s="34"/>
    </row>
    <row r="837" spans="2:16" s="36" customFormat="1" x14ac:dyDescent="0.25">
      <c r="B837" s="28"/>
      <c r="C837" s="50"/>
      <c r="D837" s="26"/>
      <c r="E837" s="26"/>
      <c r="F837" s="26"/>
      <c r="G837" s="32"/>
      <c r="H837" s="32"/>
      <c r="I837" s="26"/>
      <c r="J837" s="26"/>
      <c r="K837" s="91"/>
      <c r="L837" s="28"/>
      <c r="M837" s="28"/>
      <c r="N837" s="28"/>
      <c r="O837" s="29"/>
      <c r="P837" s="34"/>
    </row>
    <row r="838" spans="2:16" s="36" customFormat="1" x14ac:dyDescent="0.25">
      <c r="B838" s="28"/>
      <c r="C838" s="50"/>
      <c r="D838" s="26"/>
      <c r="E838" s="26"/>
      <c r="F838" s="26"/>
      <c r="G838" s="32"/>
      <c r="H838" s="32"/>
      <c r="I838" s="26"/>
      <c r="J838" s="26"/>
      <c r="K838" s="91"/>
      <c r="L838" s="28"/>
      <c r="M838" s="28"/>
      <c r="N838" s="28"/>
      <c r="O838" s="29"/>
      <c r="P838" s="34"/>
    </row>
    <row r="839" spans="2:16" s="36" customFormat="1" x14ac:dyDescent="0.25">
      <c r="B839" s="28"/>
      <c r="C839" s="50"/>
      <c r="D839" s="26"/>
      <c r="E839" s="26"/>
      <c r="F839" s="26"/>
      <c r="G839" s="32"/>
      <c r="H839" s="32"/>
      <c r="I839" s="26"/>
      <c r="J839" s="26"/>
      <c r="K839" s="91"/>
      <c r="L839" s="28"/>
      <c r="M839" s="28"/>
      <c r="N839" s="28"/>
      <c r="O839" s="29"/>
      <c r="P839" s="34"/>
    </row>
    <row r="840" spans="2:16" s="36" customFormat="1" x14ac:dyDescent="0.25">
      <c r="B840" s="28"/>
      <c r="C840" s="50"/>
      <c r="D840" s="26"/>
      <c r="E840" s="26"/>
      <c r="F840" s="26"/>
      <c r="G840" s="32"/>
      <c r="H840" s="32"/>
      <c r="I840" s="26"/>
      <c r="J840" s="26"/>
      <c r="K840" s="91"/>
      <c r="L840" s="28"/>
      <c r="M840" s="28"/>
      <c r="N840" s="28"/>
      <c r="O840" s="29"/>
      <c r="P840" s="34"/>
    </row>
    <row r="841" spans="2:16" s="36" customFormat="1" x14ac:dyDescent="0.25">
      <c r="B841" s="28"/>
      <c r="C841" s="50"/>
      <c r="D841" s="26"/>
      <c r="E841" s="26"/>
      <c r="F841" s="26"/>
      <c r="G841" s="32"/>
      <c r="H841" s="32"/>
      <c r="I841" s="26"/>
      <c r="J841" s="26"/>
      <c r="K841" s="91"/>
      <c r="L841" s="28"/>
      <c r="M841" s="28"/>
      <c r="N841" s="28"/>
      <c r="O841" s="29"/>
      <c r="P841" s="34"/>
    </row>
    <row r="842" spans="2:16" s="36" customFormat="1" x14ac:dyDescent="0.25">
      <c r="B842" s="28"/>
      <c r="C842" s="50"/>
      <c r="D842" s="26"/>
      <c r="E842" s="26"/>
      <c r="F842" s="26"/>
      <c r="G842" s="32"/>
      <c r="H842" s="32"/>
      <c r="I842" s="26"/>
      <c r="J842" s="26"/>
      <c r="K842" s="91"/>
      <c r="L842" s="28"/>
      <c r="M842" s="28"/>
      <c r="N842" s="28"/>
      <c r="O842" s="29"/>
      <c r="P842" s="34"/>
    </row>
    <row r="843" spans="2:16" s="36" customFormat="1" x14ac:dyDescent="0.25">
      <c r="B843" s="28"/>
      <c r="C843" s="50"/>
      <c r="D843" s="26"/>
      <c r="E843" s="26"/>
      <c r="F843" s="26"/>
      <c r="G843" s="32"/>
      <c r="H843" s="32"/>
      <c r="I843" s="26"/>
      <c r="J843" s="26"/>
      <c r="K843" s="91"/>
      <c r="L843" s="28"/>
      <c r="M843" s="28"/>
      <c r="N843" s="28"/>
      <c r="O843" s="29"/>
      <c r="P843" s="34"/>
    </row>
    <row r="844" spans="2:16" s="36" customFormat="1" x14ac:dyDescent="0.25">
      <c r="B844" s="28"/>
      <c r="C844" s="50"/>
      <c r="D844" s="26"/>
      <c r="E844" s="26"/>
      <c r="F844" s="26"/>
      <c r="G844" s="32"/>
      <c r="H844" s="32"/>
      <c r="I844" s="26"/>
      <c r="J844" s="26"/>
      <c r="K844" s="91"/>
      <c r="L844" s="28"/>
      <c r="M844" s="28"/>
      <c r="N844" s="28"/>
      <c r="O844" s="29"/>
      <c r="P844" s="34"/>
    </row>
    <row r="845" spans="2:16" s="36" customFormat="1" x14ac:dyDescent="0.25">
      <c r="B845" s="28"/>
      <c r="C845" s="50"/>
      <c r="D845" s="26"/>
      <c r="E845" s="26"/>
      <c r="F845" s="26"/>
      <c r="G845" s="32"/>
      <c r="H845" s="32"/>
      <c r="I845" s="26"/>
      <c r="J845" s="26"/>
      <c r="K845" s="91"/>
      <c r="L845" s="28"/>
      <c r="M845" s="28"/>
      <c r="N845" s="28"/>
      <c r="O845" s="29"/>
      <c r="P845" s="34"/>
    </row>
    <row r="846" spans="2:16" s="36" customFormat="1" x14ac:dyDescent="0.25">
      <c r="B846" s="28"/>
      <c r="C846" s="50"/>
      <c r="D846" s="26"/>
      <c r="E846" s="26"/>
      <c r="F846" s="26"/>
      <c r="G846" s="32"/>
      <c r="H846" s="32"/>
      <c r="I846" s="26"/>
      <c r="J846" s="26"/>
      <c r="K846" s="91"/>
      <c r="L846" s="28"/>
      <c r="M846" s="28"/>
      <c r="N846" s="28"/>
      <c r="O846" s="29"/>
      <c r="P846" s="34"/>
    </row>
    <row r="847" spans="2:16" s="36" customFormat="1" x14ac:dyDescent="0.25">
      <c r="B847" s="28"/>
      <c r="C847" s="50"/>
      <c r="D847" s="26"/>
      <c r="E847" s="26"/>
      <c r="F847" s="26"/>
      <c r="G847" s="32"/>
      <c r="H847" s="32"/>
      <c r="I847" s="26"/>
      <c r="J847" s="26"/>
      <c r="K847" s="91"/>
      <c r="L847" s="28"/>
      <c r="M847" s="28"/>
      <c r="N847" s="28"/>
      <c r="O847" s="29"/>
      <c r="P847" s="34"/>
    </row>
    <row r="848" spans="2:16" s="36" customFormat="1" x14ac:dyDescent="0.25">
      <c r="B848" s="28"/>
      <c r="C848" s="50"/>
      <c r="D848" s="26"/>
      <c r="E848" s="26"/>
      <c r="F848" s="26"/>
      <c r="G848" s="32"/>
      <c r="H848" s="32"/>
      <c r="I848" s="26"/>
      <c r="J848" s="26"/>
      <c r="K848" s="91"/>
      <c r="L848" s="28"/>
      <c r="M848" s="28"/>
      <c r="N848" s="28"/>
      <c r="O848" s="29"/>
      <c r="P848" s="34"/>
    </row>
    <row r="849" spans="2:16" s="36" customFormat="1" x14ac:dyDescent="0.25">
      <c r="B849" s="28"/>
      <c r="C849" s="50"/>
      <c r="D849" s="26"/>
      <c r="E849" s="26"/>
      <c r="F849" s="26"/>
      <c r="G849" s="32"/>
      <c r="H849" s="32"/>
      <c r="I849" s="26"/>
      <c r="J849" s="26"/>
      <c r="K849" s="91"/>
      <c r="L849" s="28"/>
      <c r="M849" s="28"/>
      <c r="N849" s="28"/>
      <c r="O849" s="29"/>
      <c r="P849" s="34"/>
    </row>
    <row r="850" spans="2:16" s="36" customFormat="1" x14ac:dyDescent="0.25">
      <c r="B850" s="28"/>
      <c r="C850" s="50"/>
      <c r="D850" s="26"/>
      <c r="E850" s="26"/>
      <c r="F850" s="26"/>
      <c r="G850" s="32"/>
      <c r="H850" s="32"/>
      <c r="I850" s="26"/>
      <c r="J850" s="26"/>
      <c r="K850" s="91"/>
      <c r="L850" s="28"/>
      <c r="M850" s="28"/>
      <c r="N850" s="28"/>
      <c r="O850" s="29"/>
      <c r="P850" s="34"/>
    </row>
    <row r="851" spans="2:16" s="36" customFormat="1" x14ac:dyDescent="0.25">
      <c r="B851" s="28"/>
      <c r="C851" s="50"/>
      <c r="D851" s="26"/>
      <c r="E851" s="26"/>
      <c r="F851" s="26"/>
      <c r="G851" s="32"/>
      <c r="H851" s="32"/>
      <c r="I851" s="26"/>
      <c r="J851" s="26"/>
      <c r="K851" s="91"/>
      <c r="L851" s="28"/>
      <c r="M851" s="28"/>
      <c r="N851" s="28"/>
      <c r="O851" s="29"/>
      <c r="P851" s="34"/>
    </row>
    <row r="852" spans="2:16" s="36" customFormat="1" x14ac:dyDescent="0.25">
      <c r="B852" s="28"/>
      <c r="C852" s="50"/>
      <c r="D852" s="26"/>
      <c r="E852" s="26"/>
      <c r="F852" s="26"/>
      <c r="G852" s="32"/>
      <c r="H852" s="32"/>
      <c r="I852" s="26"/>
      <c r="J852" s="26"/>
      <c r="K852" s="91"/>
      <c r="L852" s="28"/>
      <c r="M852" s="28"/>
      <c r="N852" s="28"/>
      <c r="O852" s="29"/>
      <c r="P852" s="34"/>
    </row>
    <row r="853" spans="2:16" s="36" customFormat="1" x14ac:dyDescent="0.25">
      <c r="B853" s="28"/>
      <c r="C853" s="50"/>
      <c r="D853" s="26"/>
      <c r="E853" s="26"/>
      <c r="F853" s="26"/>
      <c r="G853" s="32"/>
      <c r="H853" s="32"/>
      <c r="I853" s="26"/>
      <c r="J853" s="26"/>
      <c r="K853" s="91"/>
      <c r="L853" s="28"/>
      <c r="M853" s="28"/>
      <c r="N853" s="28"/>
      <c r="O853" s="29"/>
      <c r="P853" s="34"/>
    </row>
    <row r="854" spans="2:16" s="36" customFormat="1" x14ac:dyDescent="0.25">
      <c r="B854" s="28"/>
      <c r="C854" s="50"/>
      <c r="D854" s="26"/>
      <c r="E854" s="26"/>
      <c r="F854" s="26"/>
      <c r="G854" s="32"/>
      <c r="H854" s="32"/>
      <c r="I854" s="26"/>
      <c r="J854" s="26"/>
      <c r="K854" s="91"/>
      <c r="L854" s="28"/>
      <c r="M854" s="28"/>
      <c r="N854" s="28"/>
      <c r="O854" s="29"/>
      <c r="P854" s="34"/>
    </row>
    <row r="855" spans="2:16" s="36" customFormat="1" x14ac:dyDescent="0.25">
      <c r="B855" s="28"/>
      <c r="C855" s="50"/>
      <c r="D855" s="26"/>
      <c r="E855" s="26"/>
      <c r="F855" s="26"/>
      <c r="G855" s="32"/>
      <c r="H855" s="32"/>
      <c r="I855" s="26"/>
      <c r="J855" s="26"/>
      <c r="K855" s="91"/>
      <c r="L855" s="28"/>
      <c r="M855" s="28"/>
      <c r="N855" s="28"/>
      <c r="O855" s="29"/>
      <c r="P855" s="34"/>
    </row>
    <row r="856" spans="2:16" s="36" customFormat="1" x14ac:dyDescent="0.25">
      <c r="B856" s="28"/>
      <c r="C856" s="50"/>
      <c r="D856" s="26"/>
      <c r="E856" s="26"/>
      <c r="F856" s="26"/>
      <c r="G856" s="32"/>
      <c r="H856" s="32"/>
      <c r="I856" s="26"/>
      <c r="J856" s="26"/>
      <c r="K856" s="91"/>
      <c r="L856" s="28"/>
      <c r="M856" s="28"/>
      <c r="N856" s="28"/>
      <c r="O856" s="29"/>
      <c r="P856" s="34"/>
    </row>
    <row r="857" spans="2:16" s="36" customFormat="1" x14ac:dyDescent="0.25">
      <c r="B857" s="28"/>
      <c r="C857" s="50"/>
      <c r="D857" s="26"/>
      <c r="E857" s="26"/>
      <c r="F857" s="26"/>
      <c r="G857" s="32"/>
      <c r="H857" s="32"/>
      <c r="I857" s="26"/>
      <c r="J857" s="26"/>
      <c r="K857" s="91"/>
      <c r="L857" s="28"/>
      <c r="M857" s="28"/>
      <c r="N857" s="28"/>
      <c r="O857" s="29"/>
      <c r="P857" s="34"/>
    </row>
    <row r="858" spans="2:16" s="36" customFormat="1" x14ac:dyDescent="0.25">
      <c r="B858" s="28"/>
      <c r="C858" s="50"/>
      <c r="D858" s="26"/>
      <c r="E858" s="26"/>
      <c r="F858" s="26"/>
      <c r="G858" s="32"/>
      <c r="H858" s="32"/>
      <c r="I858" s="26"/>
      <c r="J858" s="26"/>
      <c r="K858" s="91"/>
      <c r="L858" s="28"/>
      <c r="M858" s="28"/>
      <c r="N858" s="28"/>
      <c r="O858" s="29"/>
      <c r="P858" s="34"/>
    </row>
    <row r="859" spans="2:16" s="36" customFormat="1" x14ac:dyDescent="0.25">
      <c r="B859" s="28"/>
      <c r="C859" s="50"/>
      <c r="D859" s="26"/>
      <c r="E859" s="26"/>
      <c r="F859" s="26"/>
      <c r="G859" s="32"/>
      <c r="H859" s="32"/>
      <c r="I859" s="26"/>
      <c r="J859" s="26"/>
      <c r="K859" s="91"/>
      <c r="L859" s="28"/>
      <c r="M859" s="28"/>
      <c r="N859" s="28"/>
      <c r="O859" s="29"/>
      <c r="P859" s="34"/>
    </row>
    <row r="860" spans="2:16" s="36" customFormat="1" x14ac:dyDescent="0.25">
      <c r="B860" s="28"/>
      <c r="C860" s="50"/>
      <c r="D860" s="26"/>
      <c r="E860" s="26"/>
      <c r="F860" s="26"/>
      <c r="G860" s="32"/>
      <c r="H860" s="32"/>
      <c r="I860" s="26"/>
      <c r="J860" s="26"/>
      <c r="K860" s="91"/>
      <c r="L860" s="28"/>
      <c r="M860" s="28"/>
      <c r="N860" s="28"/>
      <c r="O860" s="29"/>
      <c r="P860" s="34"/>
    </row>
    <row r="861" spans="2:16" s="36" customFormat="1" x14ac:dyDescent="0.25">
      <c r="B861" s="28"/>
      <c r="C861" s="50"/>
      <c r="D861" s="26"/>
      <c r="E861" s="26"/>
      <c r="F861" s="26"/>
      <c r="G861" s="32"/>
      <c r="H861" s="32"/>
      <c r="I861" s="26"/>
      <c r="J861" s="26"/>
      <c r="K861" s="91"/>
      <c r="L861" s="28"/>
      <c r="M861" s="28"/>
      <c r="N861" s="28"/>
      <c r="O861" s="29"/>
      <c r="P861" s="34"/>
    </row>
    <row r="862" spans="2:16" s="36" customFormat="1" x14ac:dyDescent="0.25">
      <c r="B862" s="28"/>
      <c r="C862" s="50"/>
      <c r="D862" s="26"/>
      <c r="E862" s="26"/>
      <c r="F862" s="26"/>
      <c r="G862" s="32"/>
      <c r="H862" s="32"/>
      <c r="I862" s="26"/>
      <c r="J862" s="26"/>
      <c r="K862" s="91"/>
      <c r="L862" s="28"/>
      <c r="M862" s="28"/>
      <c r="N862" s="28"/>
      <c r="O862" s="29"/>
      <c r="P862" s="34"/>
    </row>
    <row r="863" spans="2:16" s="36" customFormat="1" x14ac:dyDescent="0.25">
      <c r="B863" s="28"/>
      <c r="C863" s="50"/>
      <c r="D863" s="26"/>
      <c r="E863" s="26"/>
      <c r="F863" s="26"/>
      <c r="G863" s="32"/>
      <c r="H863" s="32"/>
      <c r="I863" s="26"/>
      <c r="J863" s="26"/>
      <c r="K863" s="91"/>
      <c r="L863" s="28"/>
      <c r="M863" s="28"/>
      <c r="N863" s="28"/>
      <c r="O863" s="29"/>
      <c r="P863" s="34"/>
    </row>
    <row r="864" spans="2:16" s="36" customFormat="1" x14ac:dyDescent="0.25">
      <c r="B864" s="28"/>
      <c r="C864" s="50"/>
      <c r="D864" s="26"/>
      <c r="E864" s="26"/>
      <c r="F864" s="26"/>
      <c r="G864" s="32"/>
      <c r="H864" s="32"/>
      <c r="I864" s="26"/>
      <c r="J864" s="26"/>
      <c r="K864" s="91"/>
      <c r="L864" s="28"/>
      <c r="M864" s="28"/>
      <c r="N864" s="28"/>
      <c r="O864" s="29"/>
      <c r="P864" s="34"/>
    </row>
    <row r="865" spans="2:16" s="36" customFormat="1" x14ac:dyDescent="0.25">
      <c r="B865" s="28"/>
      <c r="C865" s="50"/>
      <c r="D865" s="26"/>
      <c r="E865" s="26"/>
      <c r="F865" s="26"/>
      <c r="G865" s="32"/>
      <c r="H865" s="32"/>
      <c r="I865" s="26"/>
      <c r="J865" s="26"/>
      <c r="K865" s="91"/>
      <c r="L865" s="28"/>
      <c r="M865" s="28"/>
      <c r="N865" s="28"/>
      <c r="O865" s="29"/>
      <c r="P865" s="34"/>
    </row>
    <row r="866" spans="2:16" s="36" customFormat="1" x14ac:dyDescent="0.25">
      <c r="B866" s="28"/>
      <c r="C866" s="50"/>
      <c r="D866" s="26"/>
      <c r="E866" s="26"/>
      <c r="F866" s="26"/>
      <c r="G866" s="32"/>
      <c r="H866" s="32"/>
      <c r="I866" s="26"/>
      <c r="J866" s="26"/>
      <c r="K866" s="91"/>
      <c r="L866" s="28"/>
      <c r="M866" s="28"/>
      <c r="N866" s="28"/>
      <c r="O866" s="29"/>
      <c r="P866" s="34"/>
    </row>
    <row r="867" spans="2:16" s="36" customFormat="1" x14ac:dyDescent="0.25">
      <c r="B867" s="28"/>
      <c r="C867" s="50"/>
      <c r="D867" s="26"/>
      <c r="E867" s="26"/>
      <c r="F867" s="26"/>
      <c r="G867" s="32"/>
      <c r="H867" s="32"/>
      <c r="I867" s="26"/>
      <c r="J867" s="26"/>
      <c r="K867" s="91"/>
      <c r="L867" s="28"/>
      <c r="M867" s="28"/>
      <c r="N867" s="28"/>
      <c r="O867" s="29"/>
      <c r="P867" s="34"/>
    </row>
    <row r="868" spans="2:16" s="36" customFormat="1" x14ac:dyDescent="0.25">
      <c r="B868" s="28"/>
      <c r="C868" s="50"/>
      <c r="D868" s="26"/>
      <c r="E868" s="26"/>
      <c r="F868" s="26"/>
      <c r="G868" s="32"/>
      <c r="H868" s="32"/>
      <c r="I868" s="26"/>
      <c r="J868" s="26"/>
      <c r="K868" s="91"/>
      <c r="L868" s="28"/>
      <c r="M868" s="28"/>
      <c r="N868" s="28"/>
      <c r="O868" s="29"/>
      <c r="P868" s="34"/>
    </row>
    <row r="869" spans="2:16" s="36" customFormat="1" x14ac:dyDescent="0.25">
      <c r="B869" s="28"/>
      <c r="C869" s="50"/>
      <c r="D869" s="26"/>
      <c r="E869" s="26"/>
      <c r="F869" s="26"/>
      <c r="G869" s="32"/>
      <c r="H869" s="32"/>
      <c r="I869" s="26"/>
      <c r="J869" s="26"/>
      <c r="K869" s="91"/>
      <c r="L869" s="28"/>
      <c r="M869" s="28"/>
      <c r="N869" s="28"/>
      <c r="O869" s="29"/>
      <c r="P869" s="34"/>
    </row>
    <row r="870" spans="2:16" s="36" customFormat="1" x14ac:dyDescent="0.25">
      <c r="B870" s="28"/>
      <c r="C870" s="50"/>
      <c r="D870" s="26"/>
      <c r="E870" s="26"/>
      <c r="F870" s="26"/>
      <c r="G870" s="32"/>
      <c r="H870" s="32"/>
      <c r="I870" s="26"/>
      <c r="J870" s="26"/>
      <c r="K870" s="91"/>
      <c r="L870" s="28"/>
      <c r="M870" s="28"/>
      <c r="N870" s="28"/>
      <c r="O870" s="29"/>
      <c r="P870" s="34"/>
    </row>
    <row r="871" spans="2:16" s="36" customFormat="1" x14ac:dyDescent="0.25">
      <c r="B871" s="28"/>
      <c r="C871" s="50"/>
      <c r="D871" s="26"/>
      <c r="E871" s="26"/>
      <c r="F871" s="26"/>
      <c r="G871" s="32"/>
      <c r="H871" s="32"/>
      <c r="I871" s="26"/>
      <c r="J871" s="26"/>
      <c r="K871" s="91"/>
      <c r="L871" s="28"/>
      <c r="M871" s="28"/>
      <c r="N871" s="28"/>
      <c r="O871" s="29"/>
      <c r="P871" s="34"/>
    </row>
    <row r="872" spans="2:16" s="36" customFormat="1" x14ac:dyDescent="0.25">
      <c r="B872" s="28"/>
      <c r="C872" s="50"/>
      <c r="D872" s="26"/>
      <c r="E872" s="26"/>
      <c r="F872" s="26"/>
      <c r="G872" s="32"/>
      <c r="H872" s="32"/>
      <c r="I872" s="26"/>
      <c r="J872" s="26"/>
      <c r="K872" s="91"/>
      <c r="L872" s="28"/>
      <c r="M872" s="28"/>
      <c r="N872" s="28"/>
      <c r="O872" s="29"/>
      <c r="P872" s="34"/>
    </row>
    <row r="873" spans="2:16" x14ac:dyDescent="0.25">
      <c r="B873" s="28"/>
      <c r="C873" s="50"/>
      <c r="D873" s="26"/>
      <c r="E873" s="26"/>
      <c r="F873" s="26"/>
      <c r="G873" s="32"/>
      <c r="H873" s="32"/>
      <c r="I873" s="26"/>
      <c r="J873" s="26"/>
      <c r="K873" s="91"/>
      <c r="L873" s="28"/>
      <c r="M873" s="28"/>
      <c r="N873" s="28"/>
      <c r="O873" s="29"/>
    </row>
    <row r="874" spans="2:16" x14ac:dyDescent="0.25">
      <c r="B874" s="28"/>
      <c r="C874" s="50"/>
      <c r="D874" s="26"/>
      <c r="E874" s="26"/>
      <c r="F874" s="26"/>
      <c r="G874" s="32"/>
      <c r="H874" s="32"/>
      <c r="I874" s="26"/>
      <c r="J874" s="26"/>
      <c r="K874" s="91"/>
      <c r="L874" s="28"/>
      <c r="M874" s="28"/>
      <c r="N874" s="28"/>
      <c r="O874" s="29"/>
    </row>
    <row r="875" spans="2:16" x14ac:dyDescent="0.25">
      <c r="B875" s="28"/>
      <c r="C875" s="50"/>
      <c r="D875" s="26"/>
      <c r="E875" s="26"/>
      <c r="F875" s="26"/>
      <c r="G875" s="32"/>
      <c r="H875" s="32"/>
      <c r="I875" s="26"/>
      <c r="J875" s="26"/>
      <c r="K875" s="91"/>
      <c r="L875" s="28"/>
      <c r="M875" s="28"/>
      <c r="N875" s="28"/>
      <c r="O875" s="29"/>
    </row>
    <row r="876" spans="2:16" x14ac:dyDescent="0.25">
      <c r="B876" s="28"/>
      <c r="C876" s="50"/>
      <c r="D876" s="26"/>
      <c r="E876" s="26"/>
      <c r="F876" s="26"/>
      <c r="G876" s="32"/>
      <c r="H876" s="32"/>
      <c r="I876" s="26"/>
      <c r="J876" s="26"/>
      <c r="K876" s="91"/>
      <c r="L876" s="28"/>
      <c r="M876" s="28"/>
      <c r="N876" s="28"/>
      <c r="O876" s="29"/>
    </row>
    <row r="877" spans="2:16" x14ac:dyDescent="0.25">
      <c r="B877" s="28"/>
      <c r="C877" s="50"/>
      <c r="D877" s="26"/>
      <c r="E877" s="26"/>
      <c r="F877" s="26"/>
      <c r="G877" s="32"/>
      <c r="H877" s="32"/>
      <c r="I877" s="26"/>
      <c r="J877" s="26"/>
      <c r="K877" s="91"/>
      <c r="L877" s="28"/>
      <c r="M877" s="28"/>
      <c r="N877" s="28"/>
      <c r="O877" s="29"/>
    </row>
    <row r="878" spans="2:16" x14ac:dyDescent="0.25">
      <c r="B878" s="28"/>
      <c r="C878" s="50"/>
      <c r="D878" s="26"/>
      <c r="E878" s="26"/>
      <c r="F878" s="26"/>
      <c r="G878" s="32"/>
      <c r="H878" s="32"/>
      <c r="I878" s="26"/>
      <c r="J878" s="26"/>
      <c r="K878" s="91"/>
      <c r="L878" s="28"/>
      <c r="M878" s="28"/>
      <c r="N878" s="28"/>
      <c r="O878" s="29"/>
    </row>
    <row r="879" spans="2:16" x14ac:dyDescent="0.25">
      <c r="B879" s="28"/>
      <c r="C879" s="50"/>
      <c r="D879" s="26"/>
      <c r="E879" s="26"/>
      <c r="F879" s="26"/>
      <c r="G879" s="32"/>
      <c r="H879" s="32"/>
      <c r="I879" s="26"/>
      <c r="J879" s="26"/>
      <c r="K879" s="91"/>
      <c r="L879" s="28"/>
      <c r="M879" s="28"/>
      <c r="N879" s="28"/>
      <c r="O879" s="29"/>
    </row>
    <row r="880" spans="2:16" x14ac:dyDescent="0.25">
      <c r="B880" s="28"/>
      <c r="C880" s="50"/>
      <c r="D880" s="26"/>
      <c r="E880" s="26"/>
      <c r="F880" s="26"/>
      <c r="G880" s="32"/>
      <c r="H880" s="32"/>
      <c r="I880" s="26"/>
      <c r="J880" s="26"/>
      <c r="K880" s="91"/>
      <c r="L880" s="28"/>
      <c r="M880" s="28"/>
      <c r="N880" s="28"/>
      <c r="O880" s="29"/>
    </row>
    <row r="881" spans="2:15" x14ac:dyDescent="0.25">
      <c r="B881" s="28"/>
      <c r="C881" s="50"/>
      <c r="D881" s="26"/>
      <c r="E881" s="26"/>
      <c r="F881" s="26"/>
      <c r="G881" s="32"/>
      <c r="H881" s="32"/>
      <c r="I881" s="26"/>
      <c r="J881" s="26"/>
      <c r="K881" s="91"/>
      <c r="L881" s="28"/>
      <c r="M881" s="28"/>
      <c r="N881" s="28"/>
      <c r="O881" s="29"/>
    </row>
    <row r="882" spans="2:15" x14ac:dyDescent="0.25">
      <c r="B882" s="28"/>
      <c r="C882" s="50"/>
      <c r="D882" s="26"/>
      <c r="E882" s="26"/>
      <c r="F882" s="26"/>
      <c r="G882" s="32"/>
      <c r="H882" s="32"/>
      <c r="I882" s="26"/>
      <c r="J882" s="26"/>
      <c r="K882" s="91"/>
      <c r="L882" s="28"/>
      <c r="M882" s="28"/>
      <c r="N882" s="28"/>
      <c r="O882" s="29"/>
    </row>
    <row r="883" spans="2:15" x14ac:dyDescent="0.25">
      <c r="B883" s="28"/>
      <c r="C883" s="50"/>
      <c r="D883" s="26"/>
      <c r="E883" s="26"/>
      <c r="F883" s="26"/>
      <c r="G883" s="32"/>
      <c r="H883" s="32"/>
      <c r="I883" s="26"/>
      <c r="J883" s="26"/>
      <c r="K883" s="91"/>
      <c r="L883" s="28"/>
      <c r="M883" s="28"/>
      <c r="N883" s="28"/>
      <c r="O883" s="29"/>
    </row>
    <row r="884" spans="2:15" x14ac:dyDescent="0.25">
      <c r="B884" s="28"/>
      <c r="C884" s="50"/>
      <c r="D884" s="26"/>
      <c r="E884" s="26"/>
      <c r="F884" s="26"/>
      <c r="G884" s="32"/>
      <c r="H884" s="32"/>
      <c r="I884" s="26"/>
      <c r="J884" s="26"/>
      <c r="K884" s="91"/>
      <c r="L884" s="28"/>
      <c r="M884" s="28"/>
      <c r="N884" s="28"/>
      <c r="O884" s="29"/>
    </row>
    <row r="885" spans="2:15" x14ac:dyDescent="0.25">
      <c r="B885" s="28"/>
      <c r="C885" s="50"/>
      <c r="D885" s="26"/>
      <c r="E885" s="26"/>
      <c r="F885" s="26"/>
      <c r="G885" s="32"/>
      <c r="H885" s="32"/>
      <c r="I885" s="26"/>
      <c r="J885" s="26"/>
      <c r="K885" s="91"/>
      <c r="L885" s="28"/>
      <c r="M885" s="28"/>
      <c r="N885" s="28"/>
      <c r="O885" s="29"/>
    </row>
    <row r="886" spans="2:15" x14ac:dyDescent="0.25">
      <c r="B886" s="28"/>
      <c r="C886" s="50"/>
      <c r="D886" s="26"/>
      <c r="E886" s="26"/>
      <c r="F886" s="26"/>
      <c r="G886" s="32"/>
      <c r="H886" s="32"/>
      <c r="I886" s="26"/>
      <c r="J886" s="26"/>
      <c r="K886" s="91"/>
      <c r="L886" s="28"/>
      <c r="M886" s="28"/>
      <c r="N886" s="28"/>
      <c r="O886" s="29"/>
    </row>
    <row r="887" spans="2:15" x14ac:dyDescent="0.25">
      <c r="B887" s="28"/>
      <c r="C887" s="50"/>
      <c r="D887" s="26"/>
      <c r="E887" s="26"/>
      <c r="F887" s="26"/>
      <c r="G887" s="32"/>
      <c r="H887" s="32"/>
      <c r="I887" s="26"/>
      <c r="J887" s="26"/>
      <c r="K887" s="91"/>
      <c r="L887" s="28"/>
      <c r="M887" s="28"/>
      <c r="N887" s="28"/>
      <c r="O887" s="29"/>
    </row>
  </sheetData>
  <conditionalFormatting sqref="M1:N1 S3 S5 M5:N1048576">
    <cfRule type="cellIs" dxfId="29" priority="4" operator="equal">
      <formula>$B$2</formula>
    </cfRule>
  </conditionalFormatting>
  <conditionalFormatting sqref="L6">
    <cfRule type="cellIs" dxfId="28" priority="3" operator="equal">
      <formula>$B$2</formula>
    </cfRule>
  </conditionalFormatting>
  <hyperlinks>
    <hyperlink ref="C73" r:id="rId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A0&amp;data=02%7C01%7CSabrina.PFRIMMER%40vinci-construction.fr%7C3b862b580ef04d363faa08d60f25abec%7C9873183240da45469203f68390800051%7C0%7C0%7C636713051799229056&amp;sdata=JShWAOrfhAGMdjjpfZ4r%2Bz591Q24Ii9R2MPcCJaZBCI%3D&amp;reserved=0" xr:uid="{00000000-0004-0000-0000-000000000000}"/>
    <hyperlink ref="C35" r:id="rId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5-A0&amp;data=02%7C01%7CSabrina.PFRIMMER%40vinci-construction.fr%7C30948d2135b14225577608d60d8072cc%7C9873183240da45469203f68390800051%7C0%7C0%7C636711242675023299&amp;sdata=pEFyZsKoZiTOvHMomUud9N9du%2BJBcU9eeLvspCldUb8%3D&amp;reserved=0" xr:uid="{00000000-0004-0000-0000-000001000000}"/>
    <hyperlink ref="C34" r:id="rId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4-A0&amp;data=02%7C01%7CSabrina.PFRIMMER%40vinci-construction.fr%7Cb30f5f1bfffd4108cdbe08d60d8071a5%7C9873183240da45469203f68390800051%7C0%7C0%7C636711242663120645&amp;sdata=3gPccfKt4YYgxvd47V7on0052hSu1DfmicP2fGYpGxw%3D&amp;reserved=0" xr:uid="{00000000-0004-0000-0000-000002000000}"/>
    <hyperlink ref="C33" r:id="rId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A0&amp;data=02%7C01%7CSabrina.PFRIMMER%40vinci-construction.fr%7C4e15144a69a343fe3f9b08d60d806bf9%7C9873183240da45469203f68390800051%7C0%7C0%7C636711242548584023&amp;sdata=PnCy7mGYfzcdLhYMcpPa2Zw6fo3GrzbDUVpPTiy51P4%3D&amp;reserved=0" xr:uid="{00000000-0004-0000-0000-000003000000}"/>
    <hyperlink ref="C32" r:id="rId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2-A0&amp;data=02%7C01%7CSabrina.PFRIMMER%40vinci-construction.fr%7C1e6e971e707640bb4f1c08d60d804daa%7C9873183240da45469203f68390800051%7C0%7C0%7C636711242038718818&amp;sdata=mEl5%2BRmZMwHyKlbvJ7DCU5qloBFb6ArAGLghaUy%2FTr4%3D&amp;reserved=0" xr:uid="{00000000-0004-0000-0000-000004000000}"/>
    <hyperlink ref="C31" r:id="rId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SCH03-B0&amp;data=02%7C01%7CSabrina.PFRIMMER%40vinci-construction.fr%7C58ffcf2867f54de0456e08d60d7c0fc4%7C9873183240da45469203f68390800051%7C0%7C0%7C636711223824628303&amp;sdata=qyGu3pln2hWm0P%2BVjRnfjJbkhgJHQJP9rZzx8ieloNk%3D&amp;reserved=0" xr:uid="{00000000-0004-0000-0000-000005000000}"/>
    <hyperlink ref="C72" r:id="rId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A0&amp;data=02%7C01%7CSabrina.PFRIMMER%40vinci-construction.fr%7C0670a67eb26842a0e85308d60f0e73df%7C9873183240da45469203f68390800051%7C0%7C0%7C636712952088209366&amp;sdata=4B8zcJz9Rc8gg%2BbCsbzfw%2BafiUOV1FgGUnhZo%2F7HORM%3D&amp;reserved=0" xr:uid="{00000000-0004-0000-0000-000006000000}"/>
    <hyperlink ref="C71" r:id="rId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1-A1&amp;data=02%7C01%7CSabrina.PFRIMMER%40vinci-construction.fr%7C0670a67eb26842a0e85308d60f0e73df%7C9873183240da45469203f68390800051%7C0%7C0%7C636712952088209366&amp;sdata=XkXKM4MOyM5LYLA8MFGwDDxDzYXwXnd4gTiySsdVYRk%3D&amp;reserved=0" xr:uid="{00000000-0004-0000-0000-000007000000}"/>
    <hyperlink ref="C70" r:id="rId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2-A0&amp;data=02%7C01%7CSabrina.PFRIMMER%40vinci-construction.fr%7Ca98ed7635d68448cd99d08d60f0dbf38%7C9873183240da45469203f68390800051%7C0%7C0%7C636712949057178043&amp;sdata=WwaHW%2FQnvnuB%2FAv%2Bbbagxyps3ySOQdujLiqlIDqsJS8%3D&amp;reserved=0" xr:uid="{00000000-0004-0000-0000-000008000000}"/>
    <hyperlink ref="C69" r:id="rId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41-A0&amp;data=02%7C01%7CSabrina.PFRIMMER%40vinci-construction.fr%7Ca98ed7635d68448cd99d08d60f0dbf38%7C9873183240da45469203f68390800051%7C0%7C0%7C636712949057178043&amp;sdata=2SkOGXQ82mtK5ItnSM%2BmSFfCJqBg8ffQl3MHl2w4fMs%3D&amp;reserved=0" xr:uid="{00000000-0004-0000-0000-000009000000}"/>
    <hyperlink ref="C51" r:id="rId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4-A1&amp;data=02%7C01%7CSabrina.PFRIMMER%40vinci-construction.fr%7C2974050cf78b44bbe3ab08d60e433188%7C9873183240da45469203f68390800051%7C0%7C0%7C636712079091574992&amp;sdata=Mj184yLlQcnHxw5D4nY2SCZaqTHyNQtmHuZgr%2BxmXQM%3D&amp;reserved=0" xr:uid="{00000000-0004-0000-0000-00000A000000}"/>
    <hyperlink ref="C50" r:id="rId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3-A1&amp;data=02%7C01%7CSabrina.PFRIMMER%40vinci-construction.fr%7C2974050cf78b44bbe3ab08d60e433188%7C9873183240da45469203f68390800051%7C0%7C0%7C636712079091564983&amp;sdata=I2lQHvzCVIeow3e8keoWi3mivOA8Ys0w%2F6zsKDVtpTY%3D&amp;reserved=0" xr:uid="{00000000-0004-0000-0000-00000B000000}"/>
    <hyperlink ref="C49" r:id="rId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2-A1&amp;data=02%7C01%7CSabrina.PFRIMMER%40vinci-construction.fr%7C2974050cf78b44bbe3ab08d60e433188%7C9873183240da45469203f68390800051%7C0%7C0%7C636712079091554978&amp;sdata=D872MsYcGaLogsbIL21l%2FbFYDrbdr3LypCs2k4z5zVI%3D&amp;reserved=0" xr:uid="{00000000-0004-0000-0000-00000C000000}"/>
    <hyperlink ref="C48" r:id="rId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1-A1&amp;data=02%7C01%7CSabrina.PFRIMMER%40vinci-construction.fr%7C2974050cf78b44bbe3ab08d60e433188%7C9873183240da45469203f68390800051%7C0%7C0%7C636712079091544969&amp;sdata=mxQtBnJpqO7PiuR0wirsahW3WfzhRosbCthQHP4tTB0%3D&amp;reserved=0" xr:uid="{00000000-0004-0000-0000-00000D000000}"/>
    <hyperlink ref="C47" r:id="rId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60-A1&amp;data=02%7C01%7CSabrina.PFRIMMER%40vinci-construction.fr%7C2974050cf78b44bbe3ab08d60e433188%7C9873183240da45469203f68390800051%7C0%7C0%7C636712079091524959&amp;sdata=aTcExydLTetVCKpdT%2Bf9m7%2Fuaog0J4gSgEVo3LOk%2FgE%3D&amp;reserved=0" xr:uid="{00000000-0004-0000-0000-00000E000000}"/>
    <hyperlink ref="C46" r:id="rId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06-A6&amp;data=02%7C01%7CSabrina.PFRIMMER%40vinci-construction.fr%7C63650258bd1b4d86ea6c08d60e42e232%7C9873183240da45469203f68390800051%7C0%7C0%7C636712077759510615&amp;sdata=IwFt4UOQN7FSZNAlSu9xz1DoZ5jSPnR431Gs2g0gtec%3D&amp;reserved=0" xr:uid="{00000000-0004-0000-0000-00000F000000}"/>
    <hyperlink ref="C45" r:id="rId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0153-B0&amp;data=02%7C01%7CSabrina.PFRIMMER%40vinci-construction.fr%7C63650258bd1b4d86ea6c08d60e42e232%7C9873183240da45469203f68390800051%7C0%7C0%7C636712077759510615&amp;sdata=lFwqM9p2wkZmTyEPX%2BJpuLnM6AwfYcmZUHLCo1FXNLM%3D&amp;reserved=0" xr:uid="{00000000-0004-0000-0000-000010000000}"/>
    <hyperlink ref="C44" r:id="rId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9-B0&amp;data=02%7C01%7CSabrina.PFRIMMER%40vinci-construction.fr%7C63650258bd1b4d86ea6c08d60e42e232%7C9873183240da45469203f68390800051%7C0%7C0%7C636712077759354357&amp;sdata=pD63zV6Q3HjrFh%2BqTXF1tx2bM0uOzkESZ51o5OxDuj4%3D&amp;reserved=0" xr:uid="{00000000-0004-0000-0000-000011000000}"/>
    <hyperlink ref="C43" r:id="rId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7-B0&amp;data=02%7C01%7CSabrina.PFRIMMER%40vinci-construction.fr%7C63650258bd1b4d86ea6c08d60e42e232%7C9873183240da45469203f68390800051%7C0%7C0%7C636712077759354357&amp;sdata=blKrkfwiFc4Ap2IUemIt9XFAK4qGxf%2BmbV%2Bc7CUuQYU%3D&amp;reserved=0" xr:uid="{00000000-0004-0000-0000-000012000000}"/>
    <hyperlink ref="C42" r:id="rId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6-B0&amp;data=02%7C01%7CSabrina.PFRIMMER%40vinci-construction.fr%7C63650258bd1b4d86ea6c08d60e42e232%7C9873183240da45469203f68390800051%7C0%7C0%7C636712077759354357&amp;sdata=T%2BcRNzeFlqp9S7uP7R2ETMFlADur7vTLqGEbviK3Cxg%3D&amp;reserved=0" xr:uid="{00000000-0004-0000-0000-000013000000}"/>
    <hyperlink ref="C41" r:id="rId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M0165-B0&amp;data=02%7C01%7CSabrina.PFRIMMER%40vinci-construction.fr%7C63650258bd1b4d86ea6c08d60e42e232%7C9873183240da45469203f68390800051%7C0%7C0%7C636712077759354357&amp;sdata=makEEsqLV8WogNpvYac9f97N2khzO2SvUN5NvH35be0%3D&amp;reserved=0" xr:uid="{00000000-0004-0000-0000-000014000000}"/>
    <hyperlink ref="C40" r:id="rId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1-A1&amp;data=02%7C01%7CSabrina.PFRIMMER%40vinci-construction.fr%7C63650258bd1b4d86ea6c08d60e42e232%7C9873183240da45469203f68390800051%7C0%7C0%7C636712077759354357&amp;sdata=hP81DNKyXTXqos78akFCLhvDIyrmirSyxSi%2FNg7wr9g%3D&amp;reserved=0" xr:uid="{00000000-0004-0000-0000-000015000000}"/>
    <hyperlink ref="C39" r:id="rId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UR-M0180-A1&amp;data=02%7C01%7CSabrina.PFRIMMER%40vinci-construction.fr%7C63650258bd1b4d86ea6c08d60e42e232%7C9873183240da45469203f68390800051%7C0%7C0%7C636712077759354357&amp;sdata=xHMPsTuITTtpGmNaie2kMuCugnx0wdWoIUhB1zMB0Ko%3D&amp;reserved=0" xr:uid="{00000000-0004-0000-0000-000016000000}"/>
    <hyperlink ref="C38" r:id="rId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A0&amp;data=02%7C01%7CSabrina.PFRIMMER%40vinci-construction.fr%7C63650258bd1b4d86ea6c08d60e42e232%7C9873183240da45469203f68390800051%7C0%7C0%7C636712077759354357&amp;sdata=p2lZ3UZq%2F0KSXi0gj0tZmfD5bd6bd9CztsSXE4%2BCyls%3D&amp;reserved=0" xr:uid="{00000000-0004-0000-0000-000017000000}"/>
    <hyperlink ref="C37" r:id="rId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3-B0&amp;data=02%7C01%7CSabrina.PFRIMMER%40vinci-construction.fr%7C63650258bd1b4d86ea6c08d60e42e232%7C9873183240da45469203f68390800051%7C0%7C0%7C636712077759354357&amp;sdata=WDk3HLrZtPrd9wp6%2FfweWyCwf8ufLVKWXjVLqn2iGfs%3D&amp;reserved=0" xr:uid="{00000000-0004-0000-0000-000018000000}"/>
    <hyperlink ref="C36" r:id="rId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161-B0&amp;data=02%7C01%7CSabrina.PFRIMMER%40vinci-construction.fr%7C63650258bd1b4d86ea6c08d60e42e232%7C9873183240da45469203f68390800051%7C0%7C0%7C636712077759354357&amp;sdata=HNW4Le10RoIOESUsEMKA1Fky8VucnJ91pWBNZGY%2BLLk%3D&amp;reserved=0" xr:uid="{00000000-0004-0000-0000-000019000000}"/>
    <hyperlink ref="C30" r:id="rId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6-B0&amp;data=02%7C01%7CSabrina.PFRIMMER%40vinci-construction.fr%7C10f51c99f164443b7a4608d60d823458%7C9873183240da45469203f68390800051%7C0%7C0%7C636711250218286775&amp;sdata=K42RAzIQpYuB4Iess%2FkvmvCL0gobh618x9jFDk3419E%3D&amp;reserved=0" xr:uid="{00000000-0004-0000-0000-00001A000000}"/>
    <hyperlink ref="C29" r:id="rId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5-B0&amp;data=02%7C01%7CSabrina.PFRIMMER%40vinci-construction.fr%7C10f51c99f164443b7a4608d60d823458%7C9873183240da45469203f68390800051%7C0%7C0%7C636711250218276766&amp;sdata=MK8QPh8ddCV8T6AQsNPlXgk5TZRZS%2B7tw68nzLU7g7I%3D&amp;reserved=0" xr:uid="{00000000-0004-0000-0000-00001B000000}"/>
    <hyperlink ref="C28" r:id="rId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4-B0&amp;data=02%7C01%7CSabrina.PFRIMMER%40vinci-construction.fr%7C10f51c99f164443b7a4608d60d823458%7C9873183240da45469203f68390800051%7C0%7C0%7C636711250218266761&amp;sdata=TJh4p%2FoSEnUNQ5zcVGudlujj%2B0OoDnab182NXhFfSJ0%3D&amp;reserved=0" xr:uid="{00000000-0004-0000-0000-00001C000000}"/>
    <hyperlink ref="C27" r:id="rId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3-B0&amp;data=02%7C01%7CSabrina.PFRIMMER%40vinci-construction.fr%7C10f51c99f164443b7a4608d60d823458%7C9873183240da45469203f68390800051%7C0%7C0%7C636711250218256752&amp;sdata=uLOQcsXrDyhMJQx67iDdIXWstI7ye88SNqO6oMP5IGg%3D&amp;reserved=0" xr:uid="{00000000-0004-0000-0000-00001D000000}"/>
    <hyperlink ref="C26" r:id="rId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1-B0&amp;data=02%7C01%7CSabrina.PFRIMMER%40vinci-construction.fr%7C10f51c99f164443b7a4608d60d823458%7C9873183240da45469203f68390800051%7C0%7C0%7C636711250218246747&amp;sdata=kK1hfXdjtjG1VLky9h8dHWS9%2BJH9R%2B75x6f0F9ZYFfI%3D&amp;reserved=0" xr:uid="{00000000-0004-0000-0000-00001E000000}"/>
    <hyperlink ref="C25" r:id="rId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5-B0&amp;data=02%7C01%7CSabrina.PFRIMMER%40vinci-construction.fr%7Cb016f6df4644457fc82308d60d81a7e2%7C9873183240da45469203f68390800051%7C0%7C0%7C636711247850669671&amp;sdata=UaSOXVRW6iGzLUhL9ALAkvssO7JvwbjL6gDFf6jaTPs%3D&amp;reserved=0" xr:uid="{00000000-0004-0000-0000-00001F000000}"/>
    <hyperlink ref="C24" r:id="rId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4-B0&amp;data=02%7C01%7CSabrina.PFRIMMER%40vinci-construction.fr%7Cb016f6df4644457fc82308d60d81a7e2%7C9873183240da45469203f68390800051%7C0%7C0%7C636711247850659658&amp;sdata=zUU3aZyWqiTEfmXzET7brKnKsVhrUUqmfXsElFYwPxc%3D&amp;reserved=0" xr:uid="{00000000-0004-0000-0000-000020000000}"/>
    <hyperlink ref="C23" r:id="rId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3-B0&amp;data=02%7C01%7CSabrina.PFRIMMER%40vinci-construction.fr%7Cb016f6df4644457fc82308d60d81a7e2%7C9873183240da45469203f68390800051%7C0%7C0%7C636711247850649648&amp;sdata=i%2B2XEOJ0nboDw0x%2Byk17cxsIpk8LvrUdWpbWXg%2BFWSE%3D&amp;reserved=0" xr:uid="{00000000-0004-0000-0000-000021000000}"/>
    <hyperlink ref="C22" r:id="rId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2-B0&amp;data=02%7C01%7CSabrina.PFRIMMER%40vinci-construction.fr%7Cb016f6df4644457fc82308d60d81a7e2%7C9873183240da45469203f68390800051%7C0%7C0%7C636711247850629639&amp;sdata=yKkCSziRraC7KHyGqLNhwYdr3JueyASouGTBwtLgCNc%3D&amp;reserved=0" xr:uid="{00000000-0004-0000-0000-000022000000}"/>
    <hyperlink ref="C21" r:id="rId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8-A0&amp;data=02%7C01%7CSabrina.PFRIMMER%40vinci-construction.fr%7C095dcf7dfa874a495e9c08d60d7e7ea0%7C9873183240da45469203f68390800051%7C0%7C0%7C636711234274096433&amp;sdata=wpG1gNv%2BhlN%2FdOiMgp5aDI11y9XO2fDOD4BaeR%2BP1xw%3D&amp;reserved=0" xr:uid="{00000000-0004-0000-0000-000023000000}"/>
    <hyperlink ref="C68" r:id="rId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09-B0&amp;data=02%7C01%7CSabrina.PFRIMMER%40vinci-construction.fr%7C831c6335bfab43c0c62d08d60f0d3eaa%7C9873183240da45469203f68390800051%7C0%7C0%7C636712946910669630&amp;sdata=q%2BW2bq6URQN9NPT7AdMNPbTgo6xQfN%2BlTQNvJSnCsEo%3D&amp;reserved=0" xr:uid="{00000000-0004-0000-0000-000024000000}"/>
    <hyperlink ref="C67" r:id="rId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9-B0&amp;data=02%7C01%7CSabrina.PFRIMMER%40vinci-construction.fr%7C0a417f5e03a44bf2ff4108d60e6eec5b%7C9873183240da45469203f68390800051%7C0%7C0%7C636712266905729378&amp;sdata=Hd2Dsy5CUb%2FduRtznz2KC%2FChlDMzC0f%2BPdgeuNvX%2FF0%3D&amp;reserved=0" xr:uid="{00000000-0004-0000-0000-000025000000}"/>
    <hyperlink ref="C66" r:id="rId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8-B0&amp;data=02%7C01%7CSabrina.PFRIMMER%40vinci-construction.fr%7C38d11037971e4d43e22408d60e6ee7fd%7C9873183240da45469203f68390800051%7C0%7C0%7C636712266828071987&amp;sdata=2eNJl6TIDApI9z41i4li%2B6jhb4amnRGSwTGCuTsOB0Y%3D&amp;reserved=0" xr:uid="{00000000-0004-0000-0000-000026000000}"/>
    <hyperlink ref="C65" r:id="rId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7-B0&amp;data=02%7C01%7CSabrina.PFRIMMER%40vinci-construction.fr%7C2779098784a9478e0c8608d60e6ee5c4%7C9873183240da45469203f68390800051%7C0%7C0%7C636712266795101918&amp;sdata=DGIL%2FyBzaUN2wf%2BYzieBMDwM%2FN62mmN8GvHT2Ywnq9o%3D&amp;reserved=0" xr:uid="{00000000-0004-0000-0000-000027000000}"/>
    <hyperlink ref="C64" r:id="rId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6-B0&amp;data=02%7C01%7CSabrina.PFRIMMER%40vinci-construction.fr%7Cbda8f1ae8beb4751f55808d60e6ee516%7C9873183240da45469203f68390800051%7C0%7C0%7C636712266782870264&amp;sdata=v6A0jkhLiKH9mWq2Nkj8GRMjnTRgoAb1WqwEuXz6S5M%3D&amp;reserved=0" xr:uid="{00000000-0004-0000-0000-000028000000}"/>
    <hyperlink ref="C63" r:id="rId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A1&amp;data=02%7C01%7CSabrina.PFRIMMER%40vinci-construction.fr%7C067b58874a3e4576e79808d60e56238e%7C9873183240da45469203f68390800051%7C0%7C0%7C636712160454291102&amp;sdata=2EY0VWKzZxSSvZ%2BFSs4l3u8TA9bN%2Fq3VmGyEtFNHq1U%3D&amp;reserved=0" xr:uid="{00000000-0004-0000-0000-000029000000}"/>
    <hyperlink ref="C62" r:id="rId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4-A1&amp;data=02%7C01%7CSabrina.PFRIMMER%40vinci-construction.fr%7C7c552710f1cf4856977d08d60e561dee%7C9873183240da45469203f68390800051%7C0%7C0%7C636712160363022147&amp;sdata=BKoFKRU6OvdTzZF4WRCKpKNeA%2Ft33%2B6mUHuCA30zDFA%3D&amp;reserved=0" xr:uid="{00000000-0004-0000-0000-00002A000000}"/>
    <hyperlink ref="C61" r:id="rId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5-A1&amp;data=02%7C01%7CSabrina.PFRIMMER%40vinci-construction.fr%7C1386f5e77af14ca0fb6108d60e561c00%7C9873183240da45469203f68390800051%7C0%7C0%7C636712160326940426&amp;sdata=7aZ1s%2FLmQa4rWNFmQ1ElMzp%2F%2FtAr6qNA1Oh9k25uXTM%3D&amp;reserved=0" xr:uid="{00000000-0004-0000-0000-00002B000000}"/>
    <hyperlink ref="C60" r:id="rId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A1&amp;data=02%7C01%7CSabrina.PFRIMMER%40vinci-construction.fr%7C98cb604c77fb44cdf7eb08d60e561533%7C9873183240da45469203f68390800051%7C0%7C0%7C636712160215576238&amp;sdata=8aqh566RhX9wmW958REKVe6EYRlenTgcA7Wd%2BIjXvv0%3D&amp;reserved=0" xr:uid="{00000000-0004-0000-0000-00002C000000}"/>
    <hyperlink ref="C59" r:id="rId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1-A1&amp;data=02%7C01%7CSabrina.PFRIMMER%40vinci-construction.fr%7C97bb556566fc4ad4d80f08d60e5613ce%7C9873183240da45469203f68390800051%7C0%7C0%7C636712160190845528&amp;sdata=7ocCqIfIcRMRRRu%2BUFfaJDTHgUjWx6u5Dk4igT%2BaPRY%3D&amp;reserved=0" xr:uid="{00000000-0004-0000-0000-00002D000000}"/>
    <hyperlink ref="C58" r:id="rId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A1&amp;data=02%7C01%7CSabrina.PFRIMMER%40vinci-construction.fr%7C10fba9cd537b4448728908d60e5612bd%7C9873183240da45469203f68390800051%7C0%7C0%7C636712160177865220&amp;sdata=DQCj5botvKKLzwBQujqDTOQPAhrfI%2F9VIsp5mgutnUE%3D&amp;reserved=0" xr:uid="{00000000-0004-0000-0000-00002E000000}"/>
    <hyperlink ref="C57" r:id="rId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A1&amp;data=02%7C01%7CSabrina.PFRIMMER%40vinci-construction.fr%7C61b4fad23d1643cee6f008d60e55b643%7C9873183240da45469203f68390800051%7C0%7C0%7C636712158623464078&amp;sdata=ySDopgjaWdj3ManQyaYv4p2QXVFxtN5yGydX22Yzjss%3D&amp;reserved=0" xr:uid="{00000000-0004-0000-0000-00002F000000}"/>
    <hyperlink ref="C56" r:id="rId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A1&amp;data=02%7C01%7CSabrina.PFRIMMER%40vinci-construction.fr%7Cf918f85f19144fd4a34f08d60e55aeb4%7C9873183240da45469203f68390800051%7C0%7C0%7C636712158504041231&amp;sdata=yq0K4%2BGOLCz5XUt5QrbJi5d5OzIxG5L9HUPfYVSjG1k%3D&amp;reserved=0" xr:uid="{00000000-0004-0000-0000-000030000000}"/>
    <hyperlink ref="C55" r:id="rId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A1&amp;data=02%7C01%7CSabrina.PFRIMMER%40vinci-construction.fr%7C29088153d9af4256c7d308d60e55ac84%7C9873183240da45469203f68390800051%7C0%7C0%7C636712158457164966&amp;sdata=Ud0ECTL5gPp83UdiHyXk1w2haJPzN1ujxv%2B0rUBG1gU%3D&amp;reserved=0" xr:uid="{00000000-0004-0000-0000-000031000000}"/>
    <hyperlink ref="C54" r:id="rId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A1&amp;data=02%7C01%7CSabrina.PFRIMMER%40vinci-construction.fr%7C7c88a9a6bf774011b3d508d60e557acf%7C9873183240da45469203f68390800051%7C0%7C0%7C636712157622583952&amp;sdata=cNOSE9X7BBDAVRpbAzqVYOFRZRHRTd%2Fq%2BCRWgob3HSo%3D&amp;reserved=0" xr:uid="{00000000-0004-0000-0000-000032000000}"/>
    <hyperlink ref="C52" r:id="rId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A1&amp;data=02%7C01%7CSabrina.PFRIMMER%40vinci-construction.fr%7C7d233f9b962346b8858708d60e5559f2%7C9873183240da45469203f68390800051%7C0%7C0%7C636712157078138076&amp;sdata=Hw7xgE2dtVECGo7%2F0Gcu9yleNYw30eNrigIq387wpQk%3D&amp;reserved=0" xr:uid="{00000000-0004-0000-0000-000033000000}"/>
    <hyperlink ref="C20" r:id="rId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19-B0&amp;data=02%7C01%7CSabrina.PFRIMMER%40vinci-construction.fr%7C02cbeef685cf49c8193508d60ce8ca53%7C9873183240da45469203f68390800051%7C0%7C0%7C636710591298777112&amp;sdata=KaJ9bYUDNm533C7Wo3GECF9jiB0y5T9p8btlOMOwdnQ%3D&amp;reserved=0" xr:uid="{00000000-0004-0000-0000-000034000000}"/>
    <hyperlink ref="C19" r:id="rId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1-B0&amp;data=02%7C01%7CSabrina.PFRIMMER%40vinci-construction.fr%7C9e5a9e31f19844d82d4d08d60ce29ca3%7C9873183240da45469203f68390800051%7C0%7C0%7C636710564757590852&amp;sdata=HHo8WjsAmBl63q%2F440q44HWg9MSv6a3Zw7CmXyEo6CM%3D&amp;reserved=0" xr:uid="{00000000-0004-0000-0000-000035000000}"/>
    <hyperlink ref="C18" r:id="rId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6-A0&amp;data=02%7C01%7CSabrina.PFRIMMER%40vinci-construction.fr%7C4e717dd4ecd941d3473608d60ce27148%7C9873183240da45469203f68390800051%7C0%7C0%7C636710564036594225&amp;sdata=3xW9GHg5lyiwWBBFqE%2Fa6POFeFrnX7zovM6ErK5R2mY%3D&amp;reserved=0" xr:uid="{00000000-0004-0000-0000-000036000000}"/>
    <hyperlink ref="C131" r:id="rId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6-B0&amp;data=02%7C01%7CSabrina.PFRIMMER%40vinci-construction.fr%7Caa6dd9ed88184142bf8708d617e8f3fa%7C9873183240da45469203f68390800051%7C0%7C0%7C636722686626574221&amp;sdata=dKqdSSkpdWd9dawb8Rwzt3KMA5389S8heenQ5L%2BjI8g%3D&amp;reserved=0" xr:uid="{00000000-0004-0000-0000-000037000000}"/>
    <hyperlink ref="C130" r:id="rId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TE-00017-B0&amp;data=02%7C01%7CSabrina.PFRIMMER%40vinci-construction.fr%7C858eeb09d93b44429b8708d617e8e919%7C9873183240da45469203f68390800051%7C0%7C0%7C636722686451189092&amp;sdata=W28IxFnlwvSBHunwhLtIPEDEgfQDoQIvuRkqq5Jl67w%3D&amp;reserved=0" xr:uid="{00000000-0004-0000-0000-000038000000}"/>
    <hyperlink ref="C129" r:id="rId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4-A0&amp;data=02%7C01%7CSabrina.PFRIMMER%40vinci-construction.fr%7Ce8fb1e33d0fd4bb63fb708d616f4e578%7C9873183240da45469203f68390800051%7C0%7C0%7C636721638408595292&amp;sdata=UpNSH8yTLwvcfTIodh%2FarRdv2UuOwqpt3y5YpoWSB0U%3D&amp;reserved=0" xr:uid="{00000000-0004-0000-0000-000039000000}"/>
    <hyperlink ref="C128" r:id="rId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4-B1&amp;data=02%7C01%7CSabrina.PFRIMMER%40vinci-construction.fr%7Ce085d4067a68493150bf08d616f4a8b7%7C9873183240da45469203f68390800051%7C0%7C0%7C636721637387603095&amp;sdata=MvhSqIgVTVs0E5w%2BWRYEbe80Pg6jBR5ogO8NgsydQG4%3D&amp;reserved=0" xr:uid="{00000000-0004-0000-0000-00003A000000}"/>
    <hyperlink ref="C127" r:id="rId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3-B1&amp;data=02%7C01%7CSabrina.PFRIMMER%40vinci-construction.fr%7Ce085d4067a68493150bf08d616f4a8b7%7C9873183240da45469203f68390800051%7C0%7C0%7C636721637387593090&amp;sdata=3RmBnxYCuUuCG%2BMnMc5k%2BN%2FbpwCPYxGysXYIvvjTk9c%3D&amp;reserved=0" xr:uid="{00000000-0004-0000-0000-00003B000000}"/>
    <hyperlink ref="C126" r:id="rId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2-B1&amp;data=02%7C01%7CSabrina.PFRIMMER%40vinci-construction.fr%7Ce085d4067a68493150bf08d616f4a8b7%7C9873183240da45469203f68390800051%7C0%7C0%7C636721637387583081&amp;sdata=3njEIHOG3jQ9639uvsWY%2BZsUyvGKia3HxRF0KMUWJNc%3D&amp;reserved=0" xr:uid="{00000000-0004-0000-0000-00003C000000}"/>
    <hyperlink ref="C125" r:id="rId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1-B1&amp;data=02%7C01%7CSabrina.PFRIMMER%40vinci-construction.fr%7Ce085d4067a68493150bf08d616f4a8b7%7C9873183240da45469203f68390800051%7C0%7C0%7C636721637387573076&amp;sdata=X99FydOdW9zPtqQw97PphJJ0VRFS9e0zMbdbZWRJ%2BDs%3D&amp;reserved=0" xr:uid="{00000000-0004-0000-0000-00003D000000}"/>
    <hyperlink ref="C124" r:id="rId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2110-B1&amp;data=02%7C01%7CSabrina.PFRIMMER%40vinci-construction.fr%7Ce085d4067a68493150bf08d616f4a8b7%7C9873183240da45469203f68390800051%7C0%7C0%7C636721637387563062&amp;sdata=pc7FTbkav7AV%2FCr4r8lpTsVcx%2FabmvWZ7H%2F3MTtKTM4%3D&amp;reserved=0" xr:uid="{00000000-0004-0000-0000-00003E000000}"/>
    <hyperlink ref="C123" r:id="rId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2-A1&amp;data=02%7C01%7CSabrina.PFRIMMER%40vinci-construction.fr%7Cd9a2df9e5c81464787fe08d616f1e0c3%7C9873183240da45469203f68390800051%7C0%7C0%7C636721625462525749&amp;sdata=GH7OXNExE9%2FnrB9rTFPY9WK5VmfuzKlP6OzsGcVj1S8%3D&amp;reserved=0" xr:uid="{00000000-0004-0000-0000-00003F000000}"/>
    <hyperlink ref="C122" r:id="rId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A1&amp;data=02%7C01%7CSabrina.PFRIMMER%40vinci-construction.fr%7Cd9a2df9e5c81464787fe08d616f1e0c3%7C9873183240da45469203f68390800051%7C0%7C0%7C636721625462515749&amp;sdata=JcuXWbkMxPWPDncwqsrJqJ7JEnhYZ5FK5DiHOvMhOrU%3D&amp;reserved=0" xr:uid="{00000000-0004-0000-0000-000040000000}"/>
    <hyperlink ref="C121" r:id="rId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3-A1&amp;data=02%7C01%7CSabrina.PFRIMMER%40vinci-construction.fr%7C36f93bb6aba14446645a08d616f19dfe%7C9873183240da45469203f68390800051%7C0%7C0%7C636721624348389743&amp;sdata=rpOsdLf7lsoZ9Kdtu2zJyODTxcAcZSDfD29qCB5qH94%3D&amp;reserved=0" xr:uid="{00000000-0004-0000-0000-000041000000}"/>
    <hyperlink ref="C120" r:id="rId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2-A0&amp;data=02%7C01%7CSabrina.PFRIMMER%40vinci-construction.fr%7C1b66b4c0dd4e45adc10f08d616f16922%7C9873183240da45469203f68390800051%7C0%7C0%7C636721623436233008&amp;sdata=KzUFK%2B35L6XgKnMWzdklJq%2BQ21848W07%2FJwOJyAVz1M%3D&amp;reserved=0" xr:uid="{00000000-0004-0000-0000-000042000000}"/>
    <hyperlink ref="C119" r:id="rId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5-B0&amp;data=02%7C01%7CSabrina.PFRIMMER%40vinci-construction.fr%7Cc758630aed7644ae9ffd08d6149af2db%7C9873183240da45469203f68390800051%7C0%7C0%7C636719053061506513&amp;sdata=7W8j6fhwuqPI5e7nKUfk3GCA6NsHiKhyQAFKO%2BPwISM%3D&amp;reserved=0" xr:uid="{00000000-0004-0000-0000-000043000000}"/>
    <hyperlink ref="C118" r:id="rId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A0&amp;data=02%7C01%7CSabrina.PFRIMMER%40vinci-construction.fr%7Ccd40ca66a1d0470ccd1708d6149aa409%7C9873183240da45469203f68390800051%7C0%7C0%7C636719051749668293&amp;sdata=CRH2dNKAe2B7RC3%2BcQoU0r5feuYbOVkPl690BMO%2F%2FVw%3D&amp;reserved=0" xr:uid="{00000000-0004-0000-0000-000044000000}"/>
    <hyperlink ref="C117" r:id="rId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A0&amp;data=02%7C01%7CSabrina.PFRIMMER%40vinci-construction.fr%7Cbbba1c281fdf4e08b09208d6149a9df9%7C9873183240da45469203f68390800051%7C0%7C0%7C636719051639013734&amp;sdata=gjC7NYS2UNtDgtvsZCjCYy%2Fp3%2FlnqaWKEE4McgibIUQ%3D&amp;reserved=0" xr:uid="{00000000-0004-0000-0000-000045000000}"/>
    <hyperlink ref="C116" r:id="rId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A1&amp;data=02%7C01%7CSabrina.PFRIMMER%40vinci-construction.fr%7C7bbe3025b4564ff0f82b08d6149a0ff0%7C9873183240da45469203f68390800051%7C0%7C0%7C636719049255314355&amp;sdata=Sm0WADKq1g1YK3CtJSujKntcBn%2FYW0fL%2FBFceeY34BM%3D&amp;reserved=0" xr:uid="{00000000-0004-0000-0000-000046000000}"/>
    <hyperlink ref="C115" r:id="rId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A1&amp;data=02%7C01%7CSabrina.PFRIMMER%40vinci-construction.fr%7Cdeb1ace334de4ce7323208d6149a0c24%7C9873183240da45469203f68390800051%7C0%7C0%7C636719049187549458&amp;sdata=a6oiCGq%2B6JATNo681kyXclDVl%2Bg8dOI7G45ix7MUOpk%3D&amp;reserved=0" xr:uid="{00000000-0004-0000-0000-000047000000}"/>
    <hyperlink ref="C114" r:id="rId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8-B0&amp;data=02%7C01%7CSabrina.PFRIMMER%40vinci-construction.fr%7C1e8fa81772204f24d1e008d61499b707%7C9873183240da45469203f68390800051%7C0%7C0%7C636719047807182077&amp;sdata=z2e5sGrwre4MKR%2BoXl9e1qwfut6jV0CFzWsrqklf4KE%3D&amp;reserved=0" xr:uid="{00000000-0004-0000-0000-000048000000}"/>
    <hyperlink ref="C113" r:id="rId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0-A1&amp;data=02%7C01%7CSabrina.PFRIMMER%40vinci-construction.fr%7C6fc746a8666440f847a008d614995af2%7C9873183240da45469203f68390800051%7C0%7C0%7C636719046222792612&amp;sdata=ETQrXtRNtcw5hQ7sOvfIVXiwndImks5GSZO7T8YjFkk%3D&amp;reserved=0" xr:uid="{00000000-0004-0000-0000-000049000000}"/>
    <hyperlink ref="C112" r:id="rId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39-A0&amp;data=02%7C01%7CSabrina.PFRIMMER%40vinci-construction.fr%7C52c2cf2473cb4368de5008d61498cded%7C9873183240da45469203f68390800051%7C0%7C0%7C636719043849043426&amp;sdata=1SFjVq3Tow4NcBuEpbptia1LA9tP89iuZPMjHSF3HhM%3D&amp;reserved=0" xr:uid="{00000000-0004-0000-0000-00004A000000}"/>
    <hyperlink ref="C111" r:id="rId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0-A0&amp;data=02%7C01%7CSabrina.PFRIMMER%40vinci-construction.fr%7C75bce97625584155ab6408d61498cc27%7C9873183240da45469203f68390800051%7C0%7C0%7C636719043831014020&amp;sdata=EAgc6sgVbbhLD30v7qJDquSPQN81%2F9ZBvfDbMuf2tPM%3D&amp;reserved=0" xr:uid="{00000000-0004-0000-0000-00004B000000}"/>
    <hyperlink ref="C110" r:id="rId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A0&amp;data=02%7C01%7CSabrina.PFRIMMER%40vinci-construction.fr%7C34c2f8cc54a64fd0991808d613f0c42a%7C9873183240da45469203f68390800051%7C0%7C0%7C636718322131740011&amp;sdata=tsvawelC86Sq9L3uwoWWFPoc2%2BBj6JXp7OLDXZZw2w4%3D&amp;reserved=0" xr:uid="{00000000-0004-0000-0000-00004C000000}"/>
    <hyperlink ref="C109" r:id="rId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ONF01-A1&amp;data=02%7C01%7CSabrina.PFRIMMER%40vinci-construction.fr%7Cc7ea828cf90b477d864908d613d14a9c%7C9873183240da45469203f68390800051%7C0%7C0%7C636718186957129174&amp;sdata=NPzE3uzcgsuoySRILXxvsSNVbiWAdoWMUQhb6ao3nbY%3D&amp;reserved=0" xr:uid="{00000000-0004-0000-0000-00004D000000}"/>
    <hyperlink ref="C108" r:id="rId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7-B0&amp;data=02%7C01%7CSabrina.PFRIMMER%40vinci-construction.fr%7C4228122b8eaf4f9f56be08d613c80413%7C9873183240da45469203f68390800051%7C0%7C0%7C636718147115841321&amp;sdata=wMWSPk%2Bf4FL%2Fp8qzw1hgdp2vTlUV6t97zQwhykcAd7w%3D&amp;reserved=0" xr:uid="{00000000-0004-0000-0000-00004E000000}"/>
    <hyperlink ref="C107" r:id="rId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85-B0&amp;data=02%7C01%7CSabrina.PFRIMMER%40vinci-construction.fr%7C00cbca96c5f54223c4ac08d613c78ac5%7C9873183240da45469203f68390800051%7C0%7C0%7C636718145081186006&amp;sdata=BCbcltAJb74x%2B7GycfTweXnPnGeSRpUxItGKqxpAoL4%3D&amp;reserved=0" xr:uid="{00000000-0004-0000-0000-00004F000000}"/>
    <hyperlink ref="C106" r:id="rId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20-A1&amp;data=02%7C01%7CSabrina.PFRIMMER%40vinci-construction.fr%7C979ec17a7da4416b932808d612f6bdc3%7C9873183240da45469203f68390800051%7C0%7C0%7C636717248281855112&amp;sdata=Pw%2BFKiFu3s%2FT8ucKoAy9UIX5xNnFtUuvEyfIkWX%2BhJ8%3D&amp;reserved=0" xr:uid="{00000000-0004-0000-0000-000050000000}"/>
    <hyperlink ref="C105" r:id="rId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A0&amp;data=02%7C01%7CSabrina.PFRIMMER%40vinci-construction.fr%7C0846fb7fe17e4299274708d612f627c6%7C9873183240da45469203f68390800051%7C0%7C0%7C636717245766302856&amp;sdata=ONkQQgbcxNtWfGryQiUjs9cjYnwiKmimIxul1j3J%2B4Q%3D&amp;reserved=0" xr:uid="{00000000-0004-0000-0000-000051000000}"/>
    <hyperlink ref="C104" r:id="rId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21-A0&amp;data=02%7C01%7CSabrina.PFRIMMER%40vinci-construction.fr%7Cdb3aaf7ec3ce4bb4bec608d6127624a0%7C9873183240da45469203f68390800051%7C0%7C0%7C636716695972961099&amp;sdata=LT%2FutuTgGz%2FQ5UkZBWGks7kZTMJPSi79N1rMQeFwtiI%3D&amp;reserved=0" xr:uid="{00000000-0004-0000-0000-000052000000}"/>
    <hyperlink ref="C103" r:id="rId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5-A0&amp;data=02%7C01%7CSabrina.PFRIMMER%40vinci-construction.fr%7C92c477a47d5743025ca608d61275ede4%7C9873183240da45469203f68390800051%7C0%7C0%7C636716695042169124&amp;sdata=8FHzK3JysYb0x%2BjPJVQnXPIlg8D8nQNaBkuWAtsQVKk%3D&amp;reserved=0" xr:uid="{00000000-0004-0000-0000-000053000000}"/>
    <hyperlink ref="C102" r:id="rId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3-A0&amp;data=02%7C01%7CSabrina.PFRIMMER%40vinci-construction.fr%7Cd6e4cef1c23844749ca608d61275e343%7C9873183240da45469203f68390800051%7C0%7C0%7C636716694864277173&amp;sdata=ICyP854sWGJEOxgcynVWRHjfMhEVXq%2Bp8Hynks6QeH0%3D&amp;reserved=0" xr:uid="{00000000-0004-0000-0000-000054000000}"/>
    <hyperlink ref="C101" r:id="rId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C0&amp;data=02%7C01%7CSabrina.PFRIMMER%40vinci-construction.fr%7C7371c5e3aae740ed5a1308d61275686f%7C9873183240da45469203f68390800051%7C0%7C0%7C636716692815643042&amp;sdata=bElhDfFysvW4yS5L9hGQvTwpCHiTr9gEBSkXwp6fIRE%3D&amp;reserved=0" xr:uid="{00000000-0004-0000-0000-000055000000}"/>
    <hyperlink ref="C100" r:id="rId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55f89df6f1104c605be208d612743523%7C9873183240da45469203f68390800051%7C0%7C0%7C636716687648805177&amp;sdata=uHZtRMjEbmi%2FjL4dGOZSfs2WICK3qjQNZzSYFXAiRXI%3D&amp;reserved=0" xr:uid="{00000000-0004-0000-0000-000056000000}"/>
    <hyperlink ref="C99" r:id="rId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4-A0&amp;data=02%7C01%7CSabrina.PFRIMMER%40vinci-construction.fr%7C544b226d2557488737f908d612335441%7C9873183240da45469203f68390800051%7C0%7C0%7C636716408999547760&amp;sdata=zcrAnG6NmvQQKCmFMNWgSqApV6NCRm8Gj%2B7NrYIcTus%3D&amp;reserved=0" xr:uid="{00000000-0004-0000-0000-000057000000}"/>
    <hyperlink ref="C98" r:id="rId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3-A0&amp;data=02%7C01%7CSabrina.PFRIMMER%40vinci-construction.fr%7C544b226d2557488737f908d612335441%7C9873183240da45469203f68390800051%7C0%7C0%7C636716408999527750&amp;sdata=eozdcLqPURfnxNuN5zzybRHW9TnUWX7YNiupGdFFrSo%3D&amp;reserved=0" xr:uid="{00000000-0004-0000-0000-000058000000}"/>
    <hyperlink ref="C97" r:id="rId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A1&amp;data=02%7C01%7CSabrina.PFRIMMER%40vinci-construction.fr%7C544b226d2557488737f908d612335441%7C9873183240da45469203f68390800051%7C0%7C0%7C636716408999517741&amp;sdata=mZjeamqldkrspRm09oZIyacL8MSLPv6KDnlyLoOF978%3D&amp;reserved=0" xr:uid="{00000000-0004-0000-0000-000059000000}"/>
    <hyperlink ref="C96" r:id="rId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A1&amp;data=02%7C01%7CSabrina.PFRIMMER%40vinci-construction.fr%7C544b226d2557488737f908d612335441%7C9873183240da45469203f68390800051%7C0%7C0%7C636716408999507736&amp;sdata=fuDU2I5HSyCFLM6g%2BITYFsi5%2B9%2B73lzCTenzvACTzSU%3D&amp;reserved=0" xr:uid="{00000000-0004-0000-0000-00005A000000}"/>
    <hyperlink ref="C95" r:id="rId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1-A1&amp;data=02%7C01%7CSabrina.PFRIMMER%40vinci-construction.fr%7C4e1b0fd239e14cd4e92308d611b75431%7C9873183240da45469203f68390800051%7C0%7C0%7C636715876419470133&amp;sdata=MTZjz%2BDBFFV7ivWhbNJZ%2Bed15V8KNUlD%2FTOKygSgTy4%3D&amp;reserved=0" xr:uid="{00000000-0004-0000-0000-00005B000000}"/>
    <hyperlink ref="C94" r:id="rId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1210-A1&amp;data=02%7C01%7CSabrina.PFRIMMER%40vinci-construction.fr%7C4e1b0fd239e14cd4e92308d611b75431%7C9873183240da45469203f68390800051%7C0%7C0%7C636715876419470133&amp;sdata=E1e%2BcP8QJjprJTSYzeopeOmNb1F159Bz1QPU2w61j9E%3D&amp;reserved=0" xr:uid="{00000000-0004-0000-0000-00005C000000}"/>
    <hyperlink ref="C93" r:id="rId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A0&amp;data=02%7C01%7CSabrina.PFRIMMER%40vinci-construction.fr%7Ca7b5ded738d44182c1f508d611b67482%7C9873183240da45469203f68390800051%7C0%7C0%7C636715872664702448&amp;sdata=5m07J0By2IExA0CE%2F5H%2FAFhsIYGEkMq5xdMl9svKy0k%3D&amp;reserved=0" xr:uid="{00000000-0004-0000-0000-00005D000000}"/>
    <hyperlink ref="C92" r:id="rId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B0&amp;data=02%7C01%7CSabrina.PFRIMMER%40vinci-construction.fr%7C95d0ac7b82c845a6af0508d611b5a81a%7C9873183240da45469203f68390800051%7C0%7C0%7C636715869245111706&amp;sdata=SdWhkXNtW%2Bc13zL6%2FQTH%2B9vnSKvKDo6LdQEm73cVHNE%3D&amp;reserved=0" xr:uid="{00000000-0004-0000-0000-00005E000000}"/>
    <hyperlink ref="C91" r:id="rId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DEN01-B0&amp;data=02%7C01%7CSabrina.PFRIMMER%40vinci-construction.fr%7C44dd0c9ede734b79b75c08d611b58109%7C9873183240da45469203f68390800051%7C0%7C0%7C636715868587527107&amp;sdata=0GDxjus7oZlQNRlL7D2cmpOB3kEHZ%2BXiDTUOjojv6QI%3D&amp;reserved=0" xr:uid="{00000000-0004-0000-0000-00005F000000}"/>
    <hyperlink ref="C90" r:id="rId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A0&amp;data=02%7C01%7CSabrina.PFRIMMER%40vinci-construction.fr%7C1f7a0018ba4644222cd708d61193efad%7C9873183240da45469203f68390800051%7C0%7C0%7C636715724416114705&amp;sdata=Il2rkx5jY%2BUzCXUsNZ5Yogu8E1RXlSFUv%2F8bu1g3Kgs%3D&amp;reserved=0" xr:uid="{00000000-0004-0000-0000-000060000000}"/>
    <hyperlink ref="C89" r:id="rId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4-A0&amp;data=02%7C01%7CSabrina.PFRIMMER%40vinci-construction.fr%7Cfaa5090147534191a95808d6116f9be5%7C9873183240da45469203f68390800051%7C0%7C0%7C636715568390117132&amp;sdata=w0BxxNkHysxjw2LQJgGdQ%2B3CTgvhIN9XzY7pcnnXSqg%3D&amp;reserved=0" xr:uid="{00000000-0004-0000-0000-000061000000}"/>
    <hyperlink ref="C88" r:id="rId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2-B0&amp;data=02%7C01%7CSabrina.PFRIMMER%40vinci-construction.fr%7C3800f218dc5b4c5a5b3208d6116f9847%7C9873183240da45469203f68390800051%7C0%7C0%7C636715568329630458&amp;sdata=zIwqsZsjKBGxzTvP%2FbCsW0bYSUxS5yjvckMkBmevP8w%3D&amp;reserved=0" xr:uid="{00000000-0004-0000-0000-000062000000}"/>
    <hyperlink ref="C87" r:id="rId1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MUL-M1001-A0&amp;data=02%7C01%7CSabrina.PFRIMMER%40vinci-construction.fr%7C07fa65c2222c413ea28208d6116ccccd%7C9873183240da45469203f68390800051%7C0%7C0%7C636715556324504669&amp;sdata=dUrXMBODX7po%2B70QA9Xux4E14yL5aaoeMwkhcb3c%2Fmc%3D&amp;reserved=0" xr:uid="{00000000-0004-0000-0000-000063000000}"/>
    <hyperlink ref="C86" r:id="rId1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0-A1&amp;data=02%7C01%7CSabrina.PFRIMMER%40vinci-construction.fr%7C1154427c04c44016c1ca08d60f3a7934%7C9873183240da45469203f68390800051%7C0%7C0%7C636713141145898178&amp;sdata=oHk0aR7ZHlKl2xG%2FLqjjjhGSvO4qAce6XdSLD1s2qDo%3D&amp;reserved=0" xr:uid="{00000000-0004-0000-0000-000064000000}"/>
    <hyperlink ref="C85" r:id="rId1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05-A1&amp;data=02%7C01%7CSabrina.PFRIMMER%40vinci-construction.fr%7Cb3129daa15894e904fe808d60f3a6f30%7C9873183240da45469203f68390800051%7C0%7C0%7C636713140982830835&amp;sdata=OwAailzXwU8Er6WbdwP%2FIh9w%2FHA%2FRehoL6MLMoypo1w%3D&amp;reserved=0" xr:uid="{00000000-0004-0000-0000-000065000000}"/>
    <hyperlink ref="C84" r:id="rId1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60-A1&amp;data=02%7C01%7CSabrina.PFRIMMER%40vinci-construction.fr%7C8da3c13a486f41a9856d08d60f3a6547%7C9873183240da45469203f68390800051%7C0%7C0%7C636713140808714277&amp;sdata=4W2oj9Qi9Gm1tqwVnkZC%2BguwsGxHg2zGidAIoS6A3Mg%3D&amp;reserved=0" xr:uid="{00000000-0004-0000-0000-000066000000}"/>
    <hyperlink ref="C83" r:id="rId1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020-A1&amp;data=02%7C01%7CSabrina.PFRIMMER%40vinci-construction.fr%7C6260578d5f054a082b6308d60f3a5c2b%7C9873183240da45469203f68390800051%7C0%7C0%7C636713140663913637&amp;sdata=9OfBaJ2f5e5IC5pKazbi0EZM5Fpi0koI8lMGDGQcVtw%3D&amp;reserved=0" xr:uid="{00000000-0004-0000-0000-000067000000}"/>
    <hyperlink ref="C82" r:id="rId1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5-A1&amp;data=02%7C01%7CSabrina.PFRIMMER%40vinci-construction.fr%7Cba88b02ae3544809c88d08d60f3a50b4%7C9873183240da45469203f68390800051%7C0%7C0%7C636713140463612257&amp;sdata=02XFbk3Ke%2BXoWQ4rW5GODawJvjADdz9RN77OUzdPvGQ%3D&amp;reserved=0" xr:uid="{00000000-0004-0000-0000-000068000000}"/>
    <hyperlink ref="C81" r:id="rId1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00-A1&amp;data=02%7C01%7CSabrina.PFRIMMER%40vinci-construction.fr%7C8cc709dd62c9482d9ff208d60f3a0fb0%7C9873183240da45469203f68390800051%7C0%7C0%7C636713139372854949&amp;sdata=fs9gqwW5I8COS3B2dfMkmoousvlBdRDrMj6lRA6V8M4%3D&amp;reserved=0" xr:uid="{00000000-0004-0000-0000-000069000000}"/>
    <hyperlink ref="C80" r:id="rId1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5-A0&amp;data=02%7C01%7CSabrina.PFRIMMER%40vinci-construction.fr%7C04ca6f23c5c94c9bce2f08d60f3a082b%7C9873183240da45469203f68390800051%7C0%7C0%7C636713139266602870&amp;sdata=YSmBzzGaRvFtnXxItQv8fQ8IzmbfCfipcJpwPNHHvVY%3D&amp;reserved=0" xr:uid="{00000000-0004-0000-0000-00006A000000}"/>
    <hyperlink ref="C79" r:id="rId1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1-A0&amp;data=02%7C01%7CSabrina.PFRIMMER%40vinci-construction.fr%7Cc010ad04fbfa487786a208d60f3a0414%7C9873183240da45469203f68390800051%7C0%7C0%7C636713139183050879&amp;sdata=hbkiKD6%2F4qse0sMxaOC6AfGhjUtFir3kSxL6cJLhIPg%3D&amp;reserved=0" xr:uid="{00000000-0004-0000-0000-00006B000000}"/>
    <hyperlink ref="C78" r:id="rId1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1-A1&amp;data=02%7C01%7CSabrina.PFRIMMER%40vinci-construction.fr%7C042e9e5f0f5c4bbceda308d60f39f651%7C9873183240da45469203f68390800051%7C0%7C0%7C636713138948456763&amp;sdata=7K%2Fe5D3FTs%2FpzE16JgbjIZnMWOxw5EiWwpBscr43IAo%3D&amp;reserved=0" xr:uid="{00000000-0004-0000-0000-00006C000000}"/>
    <hyperlink ref="C77" r:id="rId1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200-A1&amp;data=02%7C01%7CSabrina.PFRIMMER%40vinci-construction.fr%7C042e9e5f0f5c4bbceda308d60f39f651%7C9873183240da45469203f68390800051%7C0%7C0%7C636713138948456763&amp;sdata=Ru915xUejbzyysbt0s3TBBppfiXXdyzMrD6zFTzgl4I%3D&amp;reserved=0" xr:uid="{00000000-0004-0000-0000-00006D000000}"/>
    <hyperlink ref="C76" r:id="rId1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TO008-B0&amp;data=02%7C01%7CSabrina.PFRIMMER%40vinci-construction.fr%7C91b6275d8473404919dd08d60f2b21e5%7C9873183240da45469203f68390800051%7C0%7C0%7C636713075255567260&amp;sdata=OySubMUMu8NR9rWkC0mWkQxpFM2GCBqFsF9k7wtqqbA%3D&amp;reserved=0" xr:uid="{00000000-0004-0000-0000-00006E000000}"/>
    <hyperlink ref="C75" r:id="rId1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B0&amp;data=02%7C01%7CSabrina.PFRIMMER%40vinci-construction.fr%7C653141a078544e9cf68708d60f2b1c48%7C9873183240da45469203f68390800051%7C0%7C0%7C636713075157611856&amp;sdata=uvHYBIqm8by2WW7%2F59KdCDvEgRG6w8eiRl4zgA3a%2BDM%3D&amp;reserved=0" xr:uid="{00000000-0004-0000-0000-00006F000000}"/>
    <hyperlink ref="C74" r:id="rId1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1-A2&amp;data=02%7C01%7CSabrina.PFRIMMER%40vinci-construction.fr%7C4366eaf80f5e4e89cce008d60f27f10a%7C9873183240da45469203f68390800051%7C0%7C0%7C636713061556134730&amp;sdata=lkXdeCvInQksA5%2BdOv5%2BQtQUUQNlYHGq1JDgVubdI6s%3D&amp;reserved=0" xr:uid="{00000000-0004-0000-0000-000070000000}"/>
    <hyperlink ref="C17" r:id="rId1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6-A0&amp;data=02%7C01%7CSabrina.PFRIMMER%40vinci-construction.fr%7C91163eaf7a02486705d108d60d004a11%7C9873183240da45469203f68390800051%7C0%7C0%7C636710692221177817&amp;sdata=eT7iDC%2FHktBqd4Xgx1XVuvEWF%2Fty9t7pJW7wPulHA40%3D&amp;reserved=0" xr:uid="{00000000-0004-0000-0000-000071000000}"/>
    <hyperlink ref="C16" r:id="rId1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5-A0&amp;data=02%7C01%7CSabrina.PFRIMMER%40vinci-construction.fr%7C91163eaf7a02486705d108d60d004a11%7C9873183240da45469203f68390800051%7C0%7C0%7C636710692221167807&amp;sdata=bDlpKNr%2FwOcL84DqdyRgajsvXRYLW7yuScfCFN7WdIM%3D&amp;reserved=0" xr:uid="{00000000-0004-0000-0000-000072000000}"/>
    <hyperlink ref="C15" r:id="rId1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4-A0&amp;data=02%7C01%7CSabrina.PFRIMMER%40vinci-construction.fr%7C91163eaf7a02486705d108d60d004a11%7C9873183240da45469203f68390800051%7C0%7C0%7C636710692221157803&amp;sdata=GVJKuGPYm5EX%2B%2BPWPyy%2BB8ErGyEugPFrQGbKHbxfYws%3D&amp;reserved=0" xr:uid="{00000000-0004-0000-0000-000073000000}"/>
    <hyperlink ref="C14" r:id="rId1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3-A0&amp;data=02%7C01%7CSabrina.PFRIMMER%40vinci-construction.fr%7C91163eaf7a02486705d108d60d004a11%7C9873183240da45469203f68390800051%7C0%7C0%7C636710692221147793&amp;sdata=7TxexnNSFXZC6NNytZ0q1%2FnZqCUms06gPoXcpS%2BRGOE%3D&amp;reserved=0" xr:uid="{00000000-0004-0000-0000-000074000000}"/>
    <hyperlink ref="C13" r:id="rId1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2-A0&amp;data=02%7C01%7CSabrina.PFRIMMER%40vinci-construction.fr%7C91163eaf7a02486705d108d60d004a11%7C9873183240da45469203f68390800051%7C0%7C0%7C636710692221137789&amp;sdata=A6epxiGVyTTfUf72ejOlJ0GNlbs1nKBu704Tm3PaxcY%3D&amp;reserved=0" xr:uid="{00000000-0004-0000-0000-000075000000}"/>
    <hyperlink ref="C12" r:id="rId1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1-A0&amp;data=02%7C01%7CSabrina.PFRIMMER%40vinci-construction.fr%7C91163eaf7a02486705d108d60d004a11%7C9873183240da45469203f68390800051%7C0%7C0%7C636710692221127784&amp;sdata=YVmTe1WAKXaAv8FIHNWVHr7kNMe%2BsXIMMfOi4Gt6rL4%3D&amp;reserved=0" xr:uid="{00000000-0004-0000-0000-000076000000}"/>
    <hyperlink ref="C11" r:id="rId1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IN-E0500-A0&amp;data=02%7C01%7CSabrina.PFRIMMER%40vinci-construction.fr%7C91163eaf7a02486705d108d60d004a11%7C9873183240da45469203f68390800051%7C0%7C0%7C636710692221117775&amp;sdata=jGTxANOOX6Mj8YvS9kCQHO9MCVYTTzhRtc4eEjhIIh8%3D&amp;reserved=0" xr:uid="{00000000-0004-0000-0000-000077000000}"/>
    <hyperlink ref="C10" r:id="rId1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0&amp;data=02%7C01%7CSabrina.PFRIMMER%40vinci-construction.fr%7C0829c2e807fe4462021308d60ce899ff%7C9873183240da45469203f68390800051%7C0%7C0%7C636710590483909956&amp;sdata=UZt7NzteL1m%2FgSQ28Vv66fHXZZ90TIGmh9gSjDfIGsE%3D&amp;reserved=0" xr:uid="{00000000-0004-0000-0000-000078000000}"/>
    <hyperlink ref="C9" r:id="rId1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0-A0&amp;data=02%7C01%7CSabrina.PFRIMMER%40vinci-construction.fr%7C0829c2e807fe4462021308d60ce899ff%7C9873183240da45469203f68390800051%7C0%7C0%7C636710590483909956&amp;sdata=oU0DJQzTSGIEbn2U7KBDx%2FcXXfL34lG99Adt%2FIxMmZE%3D&amp;reserved=0" xr:uid="{00000000-0004-0000-0000-000079000000}"/>
    <hyperlink ref="C8" r:id="rId1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2-A0&amp;data=02%7C01%7CSabrina.PFRIMMER%40vinci-construction.fr%7C8f7f2302eaac44ea767f08d60ce7f508%7C9873183240da45469203f68390800051%7C0%7C0%7C636710587720668193&amp;sdata=h34AetrMs5aAFcgKrfmIXpXbQ236wL0Ioi%2FcC%2FrG7as%3D&amp;reserved=0" xr:uid="{00000000-0004-0000-0000-00007A000000}"/>
    <hyperlink ref="C7" r:id="rId1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03-A0&amp;data=02%7C01%7CSabrina.PFRIMMER%40vinci-construction.fr%7C8f7f2302eaac44ea767f08d60ce7f508%7C9873183240da45469203f68390800051%7C0%7C0%7C636710587720678211&amp;sdata=rEA%2FyhhCblP4u2yA%2BKJoUfOzeu7A92AXKUCDAQmWiVk%3D&amp;reserved=0" xr:uid="{00000000-0004-0000-0000-00007B000000}"/>
    <hyperlink ref="C142" r:id="rId1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0-A0&amp;data=02%7C01%7CSabrina.PFRIMMER%40vinci-construction.fr%7C2730a62e6f0f469c08c608d618b2ab2b%7C9873183240da45469203f68390800051%7C0%7C0%7C636723552983833242&amp;sdata=sGaTTb9E2JyNBYwMaCFiE2DWTDJudSL%2FldJ2cV79utM%3D&amp;reserved=0" xr:uid="{00000000-0004-0000-0000-00007C000000}"/>
    <hyperlink ref="C157" r:id="rId1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2-C0&amp;data=02%7C01%7CSabrina.PFRIMMER%40vinci-construction.fr%7Cf5e7d78f70f54d40a50908d61a2b7502%7C9873183240da45469203f68390800051%7C0%7C0%7C636725171278856815&amp;sdata=5YwSomAHgfGwXYq%2FE1OPBMrUMoJCkS%2BobTnp04IuFSw%3D&amp;reserved=0" xr:uid="{00000000-0004-0000-0000-00007D000000}"/>
    <hyperlink ref="C132" r:id="rId1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A0&amp;data=02%7C01%7CSabrina.PFRIMMER%40vinci-construction.fr%7Cc8b2a35618f8430056eb08d61879c995%7C9873183240da45469203f68390800051%7C0%7C0%7C636723308684150308&amp;sdata=3yY4MgUR3pCfMudvZTyP9C0esmo9LLCkKwkNSnxd6P8%3D&amp;reserved=0" xr:uid="{00000000-0004-0000-0000-00007E000000}"/>
    <hyperlink ref="C133" r:id="rId1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2-A0&amp;data=02%7C01%7CSabrina.PFRIMMER%40vinci-construction.fr%7Cc8b2a35618f8430056eb08d61879c995%7C9873183240da45469203f68390800051%7C0%7C0%7C636723308684150308&amp;sdata=UUPDq07x01QRlrtFHr3k2dKRC7RMPkwa7HEhqYIfcGk%3D&amp;reserved=0" xr:uid="{00000000-0004-0000-0000-00007F000000}"/>
    <hyperlink ref="C134" r:id="rId1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3-A0&amp;data=02%7C01%7CSabrina.PFRIMMER%40vinci-construction.fr%7C31b5862b43004532c63308d6187a1014%7C9873183240da45469203f68390800051%7C0%7C0%7C636723309868784612&amp;sdata=Ad2lpqxPMeIwNHnRSQhheZfqtTRG6sX3jRMlmzP8K%2Fs%3D&amp;reserved=0" xr:uid="{00000000-0004-0000-0000-000080000000}"/>
    <hyperlink ref="C135" r:id="rId1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A0&amp;data=02%7C01%7CSabrina.PFRIMMER%40vinci-construction.fr%7C31b5862b43004532c63308d6187a1014%7C9873183240da45469203f68390800051%7C0%7C0%7C636723309868794612&amp;sdata=BiaVB7XVVfEMBfBCDxxX2tGzetTQzo0OknKeTvXqQuo%3D&amp;reserved=0" xr:uid="{00000000-0004-0000-0000-000081000000}"/>
    <hyperlink ref="C136" r:id="rId1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A0&amp;data=02%7C01%7CSabrina.PFRIMMER%40vinci-construction.fr%7Cee3c5d6fe1e94aab89c308d6187a8aac%7C9873183240da45469203f68390800051%7C0%7C0%7C636723311927094274&amp;sdata=z35Hs3z0%2FoALV9kqZ99TSGWt6ZcENJB3VC2aZ4acypk%3D&amp;reserved=0" xr:uid="{00000000-0004-0000-0000-000082000000}"/>
    <hyperlink ref="C137" r:id="rId1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5-A0&amp;data=02%7C01%7CSabrina.PFRIMMER%40vinci-construction.fr%7Cee3c5d6fe1e94aab89c308d6187a8aac%7C9873183240da45469203f68390800051%7C0%7C0%7C636723311927094274&amp;sdata=hrBq0AxtYxqqvoC%2FNDiqcoENhEkg4kd%2FpsqsytIuRps%3D&amp;reserved=0" xr:uid="{00000000-0004-0000-0000-000083000000}"/>
    <hyperlink ref="C138" r:id="rId1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800-A0&amp;data=02%7C01%7CSabrina.PFRIMMER%40vinci-construction.fr%7Cfd885bf01e7947ab52f908d6187afc07%7C9873183240da45469203f68390800051%7C0%7C0%7C636723313833103693&amp;sdata=%2FTIIDimtmiXH2DzMVL43b5eewwxOxVGlmRJvtsZpH9U%3D&amp;reserved=0" xr:uid="{00000000-0004-0000-0000-000084000000}"/>
    <hyperlink ref="C139" r:id="rId1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75-A1&amp;data=02%7C01%7CSabrina.PFRIMMER%40vinci-construction.fr%7C4b037982b470464b51e408d6187fd22a%7C9873183240da45469203f68390800051%7C0%7C0%7C636723334597871812&amp;sdata=2yO5IYSu9yu0TOhcff7NwVEQ2LtZTIhaMPIgygPsAbA%3D&amp;reserved=0" xr:uid="{00000000-0004-0000-0000-000085000000}"/>
    <hyperlink ref="C140" r:id="rId1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A1&amp;data=02%7C01%7CSabrina.PFRIMMER%40vinci-construction.fr%7C5258f7697bf948090d6b08d6187fd385%7C9873183240da45469203f68390800051%7C0%7C0%7C636723334628153596&amp;sdata=sG1t4fNfM0QWOlzAoAH3HEEMmoQtPGbJg%2Fe244fDPmo%3D&amp;reserved=0" xr:uid="{00000000-0004-0000-0000-000086000000}"/>
    <hyperlink ref="C141" r:id="rId1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0-A1&amp;data=02%7C01%7CSabrina.PFRIMMER%40vinci-construction.fr%7Ce8a9b1d3cc5b4bbc8dbd08d6187fe972%7C9873183240da45469203f68390800051%7C0%7C0%7C636723335014126688&amp;sdata=qeilatnbhvf5UstU%2B2MU4UrG7YVzXOQeQxOJKJJpzag%3D&amp;reserved=0" xr:uid="{00000000-0004-0000-0000-000087000000}"/>
    <hyperlink ref="C143" r:id="rId1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1-A0&amp;data=02%7C01%7CSabrina.PFRIMMER%40vinci-construction.fr%7C2730a62e6f0f469c08c608d618b2ab2b%7C9873183240da45469203f68390800051%7C0%7C0%7C636723552983833242&amp;sdata=Ly6VjK%2BAB6C0Yc62m8PDaIuRNV4pVVgX43HxQNWFIcI%3D&amp;reserved=0" xr:uid="{00000000-0004-0000-0000-000088000000}"/>
    <hyperlink ref="C144" r:id="rId1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1-A0&amp;data=02%7C01%7CSabrina.PFRIMMER%40vinci-construction.fr%7Cd439cba2881e460c4bea08d61948d518%7C9873183240da45469203f68390800051%7C0%7C0%7C636724197941500233&amp;sdata=5CQ1t3RQDqzPKZB7Weuu2dqK7KOm27VkC3r%2Bksz1uMw%3D&amp;reserved=0" xr:uid="{00000000-0004-0000-0000-000089000000}"/>
    <hyperlink ref="C145" r:id="rId1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8-A0&amp;data=02%7C01%7CSabrina.PFRIMMER%40vinci-construction.fr%7Cf65022efcd714da88fa708d6195de345%7C9873183240da45469203f68390800051%7C0%7C0%7C636724288365557841&amp;sdata=ubWUduBFgE2oA2zPFOCG1tZ6httA9SkNnrolgZvcRwA%3D&amp;reserved=0" xr:uid="{00000000-0004-0000-0000-00008A000000}"/>
    <hyperlink ref="C146" r:id="rId1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7-A0&amp;data=02%7C01%7CSabrina.PFRIMMER%40vinci-construction.fr%7Cf65022efcd714da88fa708d6195de345%7C9873183240da45469203f68390800051%7C0%7C0%7C636724288365547836&amp;sdata=UqryAef13JIMegfIUm%2BHIQWU5fo7E5hGiqimXdHCKFs%3D&amp;reserved=0" xr:uid="{00000000-0004-0000-0000-00008B000000}"/>
    <hyperlink ref="C147" r:id="rId1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6-A0&amp;data=02%7C01%7CSabrina.PFRIMMER%40vinci-construction.fr%7Cf65022efcd714da88fa708d6195de345%7C9873183240da45469203f68390800051%7C0%7C0%7C636724288365537826&amp;sdata=V5HIfKrdw0UVS7h3WSGkxpmhhrDlEDhrdXpENzEnNB4%3D&amp;reserved=0" xr:uid="{00000000-0004-0000-0000-00008C000000}"/>
    <hyperlink ref="C148" r:id="rId1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4-A0&amp;data=02%7C01%7CSabrina.PFRIMMER%40vinci-construction.fr%7Cf65022efcd714da88fa708d6195de345%7C9873183240da45469203f68390800051%7C0%7C0%7C636724288365527817&amp;sdata=dq6kqH6ewpss3CALATaRiQpfr5jlLWiFqY2ZZxJP3%2BA%3D&amp;reserved=0" xr:uid="{00000000-0004-0000-0000-00008D000000}"/>
    <hyperlink ref="C149" r:id="rId1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3-A0&amp;data=02%7C01%7CSabrina.PFRIMMER%40vinci-construction.fr%7Cf65022efcd714da88fa708d6195de345%7C9873183240da45469203f68390800051%7C0%7C0%7C636724288365517812&amp;sdata=myZkIiCAjm%2FKVTZHgfZOGAzAfMU8eaLxLqF4ME%2FN%2FQI%3D&amp;reserved=0" xr:uid="{00000000-0004-0000-0000-00008E000000}"/>
    <hyperlink ref="C150" r:id="rId1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101-A0&amp;data=02%7C01%7CSabrina.PFRIMMER%40vinci-construction.fr%7Cf65022efcd714da88fa708d6195de345%7C9873183240da45469203f68390800051%7C0%7C0%7C636724288365507802&amp;sdata=udsZr3xbZvyyJx%2Bh2SmSMuFQhJRAFQ2k4Vhh3f368R4%3D&amp;reserved=0" xr:uid="{00000000-0004-0000-0000-00008F000000}"/>
    <hyperlink ref="C151" r:id="rId1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80-A2&amp;data=02%7C01%7CSabrina.PFRIMMER%40vinci-construction.fr%7Ca13b5ab9dfdb46139f4708d6195eac55%7C9873183240da45469203f68390800051%7C0%7C0%7C636724291740288919&amp;sdata=3SKRCi9Ioh1Mux6Kl6xai5qeBGrdhyiNl0U0xMex%2FbA%3D&amp;reserved=0" xr:uid="{00000000-0004-0000-0000-000090000000}"/>
    <hyperlink ref="C152" r:id="rId1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0-A0&amp;data=02%7C01%7CSabrina.PFRIMMER%40vinci-construction.fr%7Cdf4a7b51353c461922bc08d6195eb6f3%7C9873183240da45469203f68390800051%7C0%7C0%7C636724291922273214&amp;sdata=RefF%2BSLAg4w8T8KxGDXCrSV%2FsOaJe6l7Pj%2FN2mzk4Mw%3D&amp;reserved=0" xr:uid="{00000000-0004-0000-0000-000091000000}"/>
    <hyperlink ref="C153" r:id="rId1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45-A1&amp;data=02%7C01%7CSabrina.PFRIMMER%40vinci-construction.fr%7C1defd3376c2d46b6b81b08d6195ebf7b%7C9873183240da45469203f68390800051%7C0%7C0%7C636724292065689297&amp;sdata=jk4T%2Bz%2BIHFGAkjFi%2FVdYGogidu%2F%2B7vB5o0UTqwTZBsQ%3D&amp;reserved=0" xr:uid="{00000000-0004-0000-0000-000092000000}"/>
    <hyperlink ref="C154" r:id="rId1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20-A1&amp;data=02%7C01%7CSabrina.PFRIMMER%40vinci-construction.fr%7Ce6246f0bd20c4da59b3108d6195ef09f%7C9873183240da45469203f68390800051%7C0%7C0%7C636724292886188968&amp;sdata=GxfRSaLZH8rI%2FQBP2OWW9yqr2sl%2FjckZuR0L1HSYR7M%3D&amp;reserved=0" xr:uid="{00000000-0004-0000-0000-000093000000}"/>
    <hyperlink ref="C155" r:id="rId1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8-B0&amp;data=02%7C01%7CSabrina.PFRIMMER%40vinci-construction.fr%7C40f928d857a240f93e9e08d6195f22c6%7C9873183240da45469203f68390800051%7C0%7C0%7C636724293736862496&amp;sdata=1Jcid5RRAF82r9xuMjTiIGmlUeeqwH1XMpdaUtfRZ2o%3D&amp;reserved=0" xr:uid="{00000000-0004-0000-0000-000094000000}"/>
    <hyperlink ref="C156" r:id="rId1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1600-A1&amp;data=02%7C01%7CSabrina.PFRIMMER%40vinci-construction.fr%7C2d97e59748994fff075108d6195f4f39%7C9873183240da45469203f68390800051%7C0%7C0%7C636724294475425193&amp;sdata=REnMrhbOd4KbawGzp8%2B8QbSauKih0xe%2Bm1P40SEnHZU%3D&amp;reserved=0" xr:uid="{00000000-0004-0000-0000-000095000000}"/>
    <hyperlink ref="C164" r:id="rId1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8-A0&amp;data=02%7C01%7CSabrina.PFRIMMER%40vinci-construction.fr%7C5e58e6987d5947734c7c08d61a2d478a%7C9873183240da45469203f68390800051%7C0%7C0%7C636725179113474662&amp;sdata=vmccrmHb%2B8ff9tRX29CwaXHlKFh8eYVmNSCp6JL59xA%3D&amp;reserved=0" xr:uid="{00000000-0004-0000-0000-000096000000}"/>
    <hyperlink ref="C163" r:id="rId1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7-A0&amp;data=02%7C01%7CSabrina.PFRIMMER%40vinci-construction.fr%7C787ae24a7a3f4c45805508d61a2d465b%7C9873183240da45469203f68390800051%7C0%7C0%7C636725179091044310&amp;sdata=lAWXIgY7MgIvL2hzEYJ9t8%2BqVX6bv083SeyNZj7Jw3c%3D&amp;reserved=0" xr:uid="{00000000-0004-0000-0000-000097000000}"/>
    <hyperlink ref="C162" r:id="rId1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6-A0&amp;data=02%7C01%7CSabrina.PFRIMMER%40vinci-construction.fr%7C0809862a7b274e51c8ef08d61a2d4435%7C9873183240da45469203f68390800051%7C0%7C0%7C636725179050092384&amp;sdata=%2FPpC4iCajJ93rfIfJDRwiRS%2BF13CBIECRdOE4AOP%2F40%3D&amp;reserved=0" xr:uid="{00000000-0004-0000-0000-000098000000}"/>
    <hyperlink ref="C161" r:id="rId1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505-A0&amp;data=02%7C01%7CSabrina.PFRIMMER%40vinci-construction.fr%7Ce8352a6f93ef4790739008d61a2d3f36%7C9873183240da45469203f68390800051%7C0%7C0%7C636725178967151328&amp;sdata=VhNxiM9vfwqB%2B%2BVV5ITL5EBxJVmWgthjEllMt2JTTkQ%3D&amp;reserved=0" xr:uid="{00000000-0004-0000-0000-000099000000}"/>
    <hyperlink ref="C160" r:id="rId1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6-A0&amp;data=02%7C01%7CSabrina.PFRIMMER%40vinci-construction.fr%7Ce4631ac28bb9442d2b8a08d61a2d0982%7C9873183240da45469203f68390800051%7C0%7C0%7C636725178071617922&amp;sdata=9xYjq6PZydM4lGd6BTI7WPh%2FN4absBddAsa3LGmiaIE%3D&amp;reserved=0" xr:uid="{00000000-0004-0000-0000-00009A000000}"/>
    <hyperlink ref="C159" r:id="rId1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A1&amp;data=02%7C01%7CSabrina.PFRIMMER%40vinci-construction.fr%7C4c0cd47ed130468d7c2608d61a2c554a%7C9873183240da45469203f68390800051%7C0%7C0%7C636725175046377348&amp;sdata=0MKYkD37AxJeJkKZdZlMHHHx%2FzjUisKlQSeqOXttDVU%3D&amp;reserved=0" xr:uid="{00000000-0004-0000-0000-00009B000000}"/>
    <hyperlink ref="C158" r:id="rId1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19-B0&amp;data=02%7C01%7CSabrina.PFRIMMER%40vinci-construction.fr%7C2f7a02e0772b4cd23f5408d61a2bc954%7C9873183240da45469203f68390800051%7C0%7C0%7C636725172691464233&amp;sdata=PhSKqmDJlnKMj05igXSdlhWI0iJTnGQLLkFBoSPsAvI%3D&amp;reserved=0" xr:uid="{00000000-0004-0000-0000-00009C000000}"/>
    <hyperlink ref="C165" r:id="rId1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7-B1&amp;data=02%7C01%7CSabrina.PFRIMMER%40vinci-construction.fr%7Cb27645a7f914443e616808d61d6a223f%7C9873183240da45469203f68390800051%7C0%7C0%7C636728739044174717&amp;sdata=qnc0fmlZdcCDrNQSdaCDVcBBDdkItv5HAmxGKN%2FY0zM%3D&amp;reserved=0" xr:uid="{00000000-0004-0000-0000-00009D000000}"/>
    <hyperlink ref="C166" r:id="rId1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A0&amp;data=02%7C01%7CSabrina.PFRIMMER%40vinci-construction.fr%7C3d827680b5784eb4772c08d61d67bb42%7C9873183240da45469203f68390800051%7C0%7C0%7C636728728701696714&amp;sdata=5KsxZfjnklTKnb5XCcfqscGVIry7KnDiAQ%2F3uJ25us8%3D&amp;reserved=0" xr:uid="{00000000-0004-0000-0000-00009E000000}"/>
    <hyperlink ref="C167" r:id="rId1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120-A0&amp;data=02%7C01%7CSabrina.PFRIMMER%40vinci-construction.fr%7C5e879c0e30684ba09bfb08d61dfb9b3e%7C9873183240da45469203f68390800051%7C0%7C0%7C636729363812877522&amp;sdata=VhyoBBh%2FXoACe6B6nLYkVxowp7za2qEVMRxUmltM6Yk%3D&amp;reserved=0" xr:uid="{00000000-0004-0000-0000-00009F000000}"/>
    <hyperlink ref="C168" r:id="rId1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5220-A0&amp;data=02%7C01%7CSabrina.PFRIMMER%40vinci-construction.fr%7C18704a8479a1407e48f008d61dfbee35%7C9873183240da45469203f68390800051%7C0%7C0%7C636729365202453423&amp;sdata=x5E5FDbgep3G4OBnWoJDquJF1HtDdHnRAO%2F06wduBBQ%3D&amp;reserved=0" xr:uid="{00000000-0004-0000-0000-0000A0000000}"/>
    <hyperlink ref="C169" r:id="rId1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47-B0&amp;data=02%7C01%7CSabrina.PFRIMMER%40vinci-construction.fr%7Ca2cca5f7db9c4b4e3e7108d61e0126a6%7C9873183240da45469203f68390800051%7C0%7C0%7C636729387622378093&amp;sdata=%2Fwh4p0pCnO9jmu8jncxLPJzh5mRLJzRgr%2BglUbqpPwo%3D&amp;reserved=0" xr:uid="{00000000-0004-0000-0000-0000A1000000}"/>
    <hyperlink ref="C170" r:id="rId1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2-A1&amp;data=02%7C01%7CSabrina.PFRIMMER%40vinci-construction.fr%7C16d0c700ed144b88634108d61e015284%7C9873183240da45469203f68390800051%7C0%7C0%7C636729388354052412&amp;sdata=6Uz6IiIQu2TfYbGJ6uifbdOwAwcoKv6Gj8LQO4Hzb%2FM%3D&amp;reserved=0" xr:uid="{00000000-0004-0000-0000-0000A2000000}"/>
    <hyperlink ref="C171" r:id="rId1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R0401-A2&amp;data=02%7C01%7CSabrina.PFRIMMER%40vinci-construction.fr%7C0c9861f5582143f347da08d61e026568%7C9873183240da45469203f68390800051%7C0%7C0%7C636729392972804747&amp;sdata=ElPgpW4RGeLJ50k0x0qPqpGd5V6kKEeHlS6Swl4ZyE0%3D&amp;reserved=0" xr:uid="{00000000-0004-0000-0000-0000A3000000}"/>
    <hyperlink ref="C172" r:id="rId1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1-A0&amp;data=02%7C01%7CSabrina.PFRIMMER%40vinci-construction.fr%7C67338b65fe0b44d84cfa08d61e02bffd%7C9873183240da45469203f68390800051%7C0%7C0%7C636729394494568965&amp;sdata=nDaBEGdjY3v4zeF1w3U0yP7MsVr4u8fRys7Erq36UKI%3D&amp;reserved=0" xr:uid="{00000000-0004-0000-0000-0000A4000000}"/>
    <hyperlink ref="C173" r:id="rId1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3-A0&amp;data=02%7C01%7CSabrina.PFRIMMER%40vinci-construction.fr%7C67338b65fe0b44d84cfa08d61e02bffd%7C9873183240da45469203f68390800051%7C0%7C0%7C636729394494578975&amp;sdata=tkjEgZstWVwUoDN%2BPuOakZyhg3J%2FnQ%2F3il9jS3qtr7o%3D&amp;reserved=0" xr:uid="{00000000-0004-0000-0000-0000A5000000}"/>
    <hyperlink ref="C174" r:id="rId1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4-A0&amp;data=02%7C01%7CSabrina.PFRIMMER%40vinci-construction.fr%7C67338b65fe0b44d84cfa08d61e02bffd%7C9873183240da45469203f68390800051%7C0%7C0%7C636729394494588980&amp;sdata=BoACxym2V%2BGVy6%2FP1%2BroFWrRsBANWK9eW66kMUu0zyU%3D&amp;reserved=0" xr:uid="{00000000-0004-0000-0000-0000A6000000}"/>
    <hyperlink ref="C175" r:id="rId1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6-A0&amp;data=02%7C01%7CSabrina.PFRIMMER%40vinci-construction.fr%7C67338b65fe0b44d84cfa08d61e02bffd%7C9873183240da45469203f68390800051%7C0%7C0%7C636729394494598984&amp;sdata=2MgfvZLiYG8FFoMLr8hpul%2B%2B2GaJtR2GaQTiXl8nDzo%3D&amp;reserved=0" xr:uid="{00000000-0004-0000-0000-0000A7000000}"/>
    <hyperlink ref="C176" r:id="rId1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7-A0&amp;data=02%7C01%7CSabrina.PFRIMMER%40vinci-construction.fr%7C67338b65fe0b44d84cfa08d61e02bffd%7C9873183240da45469203f68390800051%7C0%7C0%7C636729394494618994&amp;sdata=qj3w21TNzL1r02LGVcueEBYf10liKLjJQhaTlU4tTtI%3D&amp;reserved=0" xr:uid="{00000000-0004-0000-0000-0000A8000000}"/>
    <hyperlink ref="C177" r:id="rId1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808-A0&amp;data=02%7C01%7CSabrina.PFRIMMER%40vinci-construction.fr%7C67338b65fe0b44d84cfa08d61e02bffd%7C9873183240da45469203f68390800051%7C0%7C0%7C636729394494628999&amp;sdata=HE%2BtA1ntFdt7hwS%2ByTAs1tjvD1aGDf63gKhmJEpeBkQ%3D&amp;reserved=0" xr:uid="{00000000-0004-0000-0000-0000A9000000}"/>
    <hyperlink ref="C178" r:id="rId1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0-A1&amp;data=02%7C01%7CSabrina.PFRIMMER%40vinci-construction.fr%7Cde6717cd8195480a212008d61e04c2ec%7C9873183240da45469203f68390800051%7C0%7C0%7C636729403135962472&amp;sdata=YVG8Ya%2BDaT%2FY8dbrAC8oAGeDip45GD9kV%2FMD97W5DLI%3D&amp;reserved=0" xr:uid="{00000000-0004-0000-0000-0000AA000000}"/>
    <hyperlink ref="C179" r:id="rId1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0-A1&amp;data=02%7C01%7CSabrina.PFRIMMER%40vinci-construction.fr%7Cb0c390d343794b79796b08d61e04c70a%7C9873183240da45469203f68390800051%7C0%7C0%7C636729403212424225&amp;sdata=sbYoEPkZGjnwe0RiABqBiK2V7yOIoIucshz1RiuVDpU%3D&amp;reserved=0" xr:uid="{00000000-0004-0000-0000-0000AB000000}"/>
    <hyperlink ref="C180" r:id="rId1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75-A1&amp;data=02%7C01%7CSabrina.PFRIMMER%40vinci-construction.fr%7C94d18b9bf6d34e989f4308d61e04d960%7C9873183240da45469203f68390800051%7C0%7C0%7C636729403509283271&amp;sdata=n9nZ8ykUwnxlP0AMZJILk6T%2BRfw5%2FrkmnRymZzNOZKY%3D&amp;reserved=0" xr:uid="{00000000-0004-0000-0000-0000AC000000}"/>
    <hyperlink ref="C181" r:id="rId1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95-A2&amp;data=02%7C01%7CSabrina.PFRIMMER%40vinci-construction.fr%7C5166e21123724a61a31a08d61e04e15e%7C9873183240da45469203f68390800051%7C0%7C0%7C636729403638332791&amp;sdata=kF0nZ9ckPk6kcrI9ONB5KdU3DOVMAivXHKWvUDAWVXg%3D&amp;reserved=0" xr:uid="{00000000-0004-0000-0000-0000AD000000}"/>
    <hyperlink ref="C182" r:id="rId1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35-A1&amp;data=02%7C01%7CSabrina.PFRIMMER%40vinci-construction.fr%7C39410fca12514c02a4d508d61e04ecf9%7C9873183240da45469203f68390800051%7C0%7C0%7C636729403838541852&amp;sdata=PshrSwziQ7lpQAPGpFS3XJawepoNWNPBdiSgFsvPI%2BE%3D&amp;reserved=0" xr:uid="{00000000-0004-0000-0000-0000AE000000}"/>
    <hyperlink ref="C183" r:id="rId1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60-A1&amp;data=02%7C01%7CSabrina.PFRIMMER%40vinci-construction.fr%7C3c4e3bc4bd7246254f5a08d61e04f326%7C9873183240da45469203f68390800051%7C0%7C0%7C636729403935541129&amp;sdata=URz7%2Bu2wWr2I4TtudaZB8z%2FDYKMGQfGQlGkb7%2F9RuGc%3D&amp;reserved=0" xr:uid="{00000000-0004-0000-0000-0000AF000000}"/>
    <hyperlink ref="C184" r:id="rId1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80-A1&amp;data=02%7C01%7CSabrina.PFRIMMER%40vinci-construction.fr%7Ccc758768436f4578706408d61e04fb2a%7C9873183240da45469203f68390800051%7C0%7C0%7C636729404101751197&amp;sdata=GVex11H5%2FU6OAV5e0ITqoKHO6KA1aLuKOVxWbiwn218%3D&amp;reserved=0" xr:uid="{00000000-0004-0000-0000-0000B0000000}"/>
    <hyperlink ref="C186" r:id="rId1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550-A1&amp;data=02%7C01%7CSabrina.PFRIMMER%40vinci-construction.fr%7C15c4e28b8199486e012e08d61e173384%7C9873183240da45469203f68390800051%7C0%7C0%7C636729482325493021&amp;sdata=denlG3Xh0Q1qzP96TF0oTGN4Dl6%2FS4JXPlf8SwM8LzU%3D&amp;reserved=0" xr:uid="{00000000-0004-0000-0000-0000B1000000}"/>
    <hyperlink ref="C187" r:id="rId1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C0&amp;data=02%7C01%7CSabrina.PFRIMMER%40vinci-construction.fr%7C4d1c91fbdc024833d03808d61fb991c5%7C9873183240da45469203f68390800051%7C0%7C0%7C636731279207680670&amp;sdata=xi2M7nV0GxXIC28wKwZElWhen3gXXm90dD%2F859%2B43hY%3D&amp;reserved=0" xr:uid="{00000000-0004-0000-0000-0000B2000000}"/>
    <hyperlink ref="C188" r:id="rId1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A0&amp;data=02%7C01%7CSabrina.PFRIMMER%40vinci-construction.fr%7Ce0b96053f9464d2b253408d61fba6d4c%7C9873183240da45469203f68390800051%7C0%7C0%7C636731282885309871&amp;sdata=kPcjHD8%2B1wihI8xrYFI7i%2BB%2BETjrBrxzkwm3UhgOU0Q%3D&amp;reserved=0" xr:uid="{00000000-0004-0000-0000-0000B3000000}"/>
    <hyperlink ref="C189" r:id="rId1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3-A0&amp;data=02%7C01%7CSabrina.PFRIMMER%40vinci-construction.fr%7C61ab6de2e12f454500d308d61fba7777%7C9873183240da45469203f68390800051%7C0%7C0%7C636731283058421304&amp;sdata=i6lZBszboEdZKoNbic6T6NzJdq6C2zXh%2BPUlSDwix%2FY%3D&amp;reserved=0" xr:uid="{00000000-0004-0000-0000-0000B4000000}"/>
    <hyperlink ref="C190" r:id="rId1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2-A1&amp;data=02%7C01%7CSabrina.PFRIMMER%40vinci-construction.fr%7Cd1476ec672b14d3923f708d61fbd0ce5%7C9873183240da45469203f68390800051%7C0%7C0%7C636731294155533752&amp;sdata=WdFDDfhsoqSDTZdnGTLn8%2B3Jv47EbTKU7a0VVo3nHSM%3D&amp;reserved=0" xr:uid="{00000000-0004-0000-0000-0000B5000000}"/>
    <hyperlink ref="C191" r:id="rId1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3-A1&amp;data=02%7C01%7CSabrina.PFRIMMER%40vinci-construction.fr%7Cd1476ec672b14d3923f708d61fbd0ce5%7C9873183240da45469203f68390800051%7C0%7C0%7C636731294155543757&amp;sdata=HXc7QhfnwmBFFvtaiaA1CyxLghAySN%2BZFfSBCvQosTM%3D&amp;reserved=0" xr:uid="{00000000-0004-0000-0000-0000B6000000}"/>
    <hyperlink ref="C192" r:id="rId1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4-A1&amp;data=02%7C01%7CSabrina.PFRIMMER%40vinci-construction.fr%7Cd1476ec672b14d3923f708d61fbd0ce5%7C9873183240da45469203f68390800051%7C0%7C0%7C636731294155553766&amp;sdata=%2FYPivC%2BYKwrg895dwnOJ1QWSaTCrE5buTI%2FYXrR6XZU%3D&amp;reserved=0" xr:uid="{00000000-0004-0000-0000-0000B7000000}"/>
    <hyperlink ref="C193" r:id="rId1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5-B0&amp;data=02%7C01%7CSabrina.PFRIMMER%40vinci-construction.fr%7Cd1476ec672b14d3923f708d61fbd0ce5%7C9873183240da45469203f68390800051%7C0%7C0%7C636731294155563771&amp;sdata=ZeW62%2FIVHXQBMpNFvf58Pi5WLIDXwNnFUPqBpJgpwSw%3D&amp;reserved=0" xr:uid="{00000000-0004-0000-0000-0000B8000000}"/>
    <hyperlink ref="C194" r:id="rId1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36-B0&amp;data=02%7C01%7CSabrina.PFRIMMER%40vinci-construction.fr%7Cd1476ec672b14d3923f708d61fbd0ce5%7C9873183240da45469203f68390800051%7C0%7C0%7C636731294155573776&amp;sdata=P3veBBjPY4BRsswmXWQx7qW3lsyKHKpSCgwPbI8eflE%3D&amp;reserved=0" xr:uid="{00000000-0004-0000-0000-0000B9000000}"/>
    <hyperlink ref="C195" r:id="rId1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6-B0&amp;data=02%7C01%7CSabrina.PFRIMMER%40vinci-construction.fr%7Cd1476ec672b14d3923f708d61fbd0ce5%7C9873183240da45469203f68390800051%7C0%7C0%7C636731294155583781&amp;sdata=X56delvLnEWIWhZ8efITyIDQd4Y7z5EZtmE9ZzSPZtM%3D&amp;reserved=0" xr:uid="{00000000-0004-0000-0000-0000BA000000}"/>
    <hyperlink ref="C196" r:id="rId1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1-A1&amp;data=02%7C01%7CSabrina.PFRIMMER%40vinci-construction.fr%7Ca76f8ee1ffbc40d7eb2208d61fbf7829%7C9873183240da45469203f68390800051%7C0%7C0%7C636731304546682903&amp;sdata=2OgZ%2FbA%2B74FgQ7wVX9u0TOxUWPhThshZglEDI2IEtYE%3D&amp;reserved=0" xr:uid="{00000000-0004-0000-0000-0000BB000000}"/>
    <hyperlink ref="C197" r:id="rId1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00-A1&amp;data=02%7C01%7CSabrina.PFRIMMER%40vinci-construction.fr%7Cc902d5c5f4294e69dc5d08d61fc38879%7C9873183240da45469203f68390800051%7C0%7C0%7C636731321999232343&amp;sdata=TUOgaJSlT8hG2DSDy%2BaQeMWbgCtXOKmZ0oRtAuGRpcU%3D&amp;reserved=0" xr:uid="{00000000-0004-0000-0000-0000BC000000}"/>
    <hyperlink ref="C198" r:id="rId1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5-A1&amp;data=02%7C01%7CSabrina.PFRIMMER%40vinci-construction.fr%7C56673ee18332470a51ed08d61fc39185%7C9873183240da45469203f68390800051%7C0%7C0%7C636731322155031476&amp;sdata=5bT%2FOcAXvxElUrySHGrCC55kkHUGbNFpTYrJPz%2BOqCE%3D&amp;reserved=0" xr:uid="{00000000-0004-0000-0000-0000BD000000}"/>
    <hyperlink ref="C199" r:id="rId1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20-A2&amp;data=02%7C01%7CSabrina.PFRIMMER%40vinci-construction.fr%7C705093677669455b0e7d08d61fc39245%7C9873183240da45469203f68390800051%7C0%7C0%7C636731322166034687&amp;sdata=eGFRZqQGYbNoxvXyrHHa2gwE4z1gIhlSEI8tGu%2FLYxU%3D&amp;reserved=0" xr:uid="{00000000-0004-0000-0000-0000BE000000}"/>
    <hyperlink ref="C200" r:id="rId1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80-A1&amp;data=02%7C01%7CSabrina.PFRIMMER%40vinci-construction.fr%7C1d4e618c8e724c456a5f08d61fc3cbda%7C9873183240da45469203f68390800051%7C0%7C0%7C636731323126685612&amp;sdata=Bw3l1V9yS%2BCjD1nM0PJ3N%2FbmT9NQ%2BP4%2FBlHi56DamyE%3D&amp;reserved=0" xr:uid="{00000000-0004-0000-0000-0000BF000000}"/>
    <hyperlink ref="C201" r:id="rId1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110-A1&amp;data=02%7C01%7CSabrina.PFRIMMER%40vinci-construction.fr%7C8609e2ab0d36405c008e08d61fc4053c%7C9873183240da45469203f68390800051%7C0%7C0%7C636731324091811727&amp;sdata=brrtJjOcMZiIDOthQtCA798%2BhI8pcS49pL%2FzGeIxm0s%3D&amp;reserved=0" xr:uid="{00000000-0004-0000-0000-0000C0000000}"/>
    <hyperlink ref="C202" r:id="rId1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B0&amp;data=02%7C01%7CSabrina.PFRIMMER%40vinci-construction.fr%7C5367949d26b94c290c2008d61fc4857c%7C9873183240da45469203f68390800051%7C0%7C0%7C636731326243307979&amp;sdata=MtZneQELUrs%2BkTa441oN9myWIuu3t%2FumTS2lWLGa0o4%3D&amp;reserved=0" xr:uid="{00000000-0004-0000-0000-0000C1000000}"/>
    <hyperlink ref="C203" r:id="rId1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2-A1&amp;data=02%7C01%7CSabrina.PFRIMMER%40vinci-construction.fr%7C15c1e3fd25cf4360c86a08d61fc4ffcf%7C9873183240da45469203f68390800051%7C0%7C0%7C636731328305772565&amp;sdata=xNz3dmuZmtxjMvS6SzPpI2ybcBx52p08mrfQAZgX%2FRQ%3D&amp;reserved=0" xr:uid="{00000000-0004-0000-0000-0000C2000000}"/>
    <hyperlink ref="C204" r:id="rId1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3-A1&amp;data=02%7C01%7CSabrina.PFRIMMER%40vinci-construction.fr%7C15c1e3fd25cf4360c86a08d61fc4ffcf%7C9873183240da45469203f68390800051%7C0%7C0%7C636731328305782574&amp;sdata=d04yosuH5DVVN0wopfuA9Ev3SMuI7sBgmOWx%2B8Xsa2o%3D&amp;reserved=0" xr:uid="{00000000-0004-0000-0000-0000C3000000}"/>
    <hyperlink ref="C205" r:id="rId1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4-A1&amp;data=02%7C01%7CSabrina.PFRIMMER%40vinci-construction.fr%7C15c1e3fd25cf4360c86a08d61fc4ffcf%7C9873183240da45469203f68390800051%7C0%7C0%7C636731328305792574&amp;sdata=foI54Ccz29IPlgQpS2Aj202pf3u98BsVrDEjMgSRe7g%3D&amp;reserved=0" xr:uid="{00000000-0004-0000-0000-0000C4000000}"/>
    <hyperlink ref="C206" r:id="rId1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25-A1&amp;data=02%7C01%7CSabrina.PFRIMMER%40vinci-construction.fr%7C15c1e3fd25cf4360c86a08d61fc4ffcf%7C9873183240da45469203f68390800051%7C0%7C0%7C636731328305802583&amp;sdata=F6hq0GtDP%2Fm7NSr3CJrDIN0s3rZUSdcKBkXrz87%2Ft%2BI%3D&amp;reserved=0" xr:uid="{00000000-0004-0000-0000-0000C5000000}"/>
    <hyperlink ref="C207" r:id="rId1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AE-00003-B0&amp;data=02%7C01%7CSabrina.PFRIMMER%40vinci-construction.fr%7C1d903b2023bc4d129f0c08d61fc62a2f%7C9873183240da45469203f68390800051%7C0%7C0%7C636731333302766510&amp;sdata=gUp%2By8ps96DaRoA4SQELSJIf%2FBB%2BvUTxg46RbQ5nvLI%3D&amp;reserved=0" xr:uid="{00000000-0004-0000-0000-0000C6000000}"/>
    <hyperlink ref="C208" r:id="rId2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AF011-C0&amp;data=02%7C01%7CSabrina.PFRIMMER%40vinci-construction.fr%7C9183b74e2ad14a6c70c808d622f48e8f%7C9873183240da45469203f68390800051%7C0%7C0%7C636734831089485500&amp;sdata=V7uWguKeD%2BUu5ZSy0dNnUKpWq0swOzuGHSk%2FzY2WUzM%3D&amp;reserved=0" xr:uid="{00000000-0004-0000-0000-0000C7000000}"/>
    <hyperlink ref="C209" r:id="rId2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1-A0&amp;data=02%7C01%7CSabrina.PFRIMMER%40vinci-construction.fr%7C2d723db8d7574b78735708d6237dad57%7C9873183240da45469203f68390800051%7C0%7C0%7C636735420022022724&amp;sdata=u8Np52aGMdkoWb6kp3iGywCIXbWL1BylHBdvG7GF%2Bxw%3D&amp;reserved=0" xr:uid="{00000000-0004-0000-0000-0000C8000000}"/>
    <hyperlink ref="C210" r:id="rId2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2-A0&amp;data=02%7C01%7CSabrina.PFRIMMER%40vinci-construction.fr%7C2d723db8d7574b78735708d6237dad57%7C9873183240da45469203f68390800051%7C0%7C0%7C636735420022032733&amp;sdata=K0KxtcTw8qkO1GUvj6AjHqgDON2OU6dKGrp8jOqYixQ%3D&amp;reserved=0" xr:uid="{00000000-0004-0000-0000-0000C9000000}"/>
    <hyperlink ref="C211" r:id="rId2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3-A0&amp;data=02%7C01%7CSabrina.PFRIMMER%40vinci-construction.fr%7C2d723db8d7574b78735708d6237dad57%7C9873183240da45469203f68390800051%7C0%7C0%7C636735420022042738&amp;sdata=Q0rIen2ufGJf1GnhzsiTV3ki%2B%2Fib5gNzzZIMgimmFUU%3D&amp;reserved=0" xr:uid="{00000000-0004-0000-0000-0000CA000000}"/>
    <hyperlink ref="C212" r:id="rId2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604-A0&amp;data=02%7C01%7CSabrina.PFRIMMER%40vinci-construction.fr%7C2d723db8d7574b78735708d6237dad57%7C9873183240da45469203f68390800051%7C0%7C0%7C636735420022052742&amp;sdata=Jvu4mUKyA%2BH0IPYmz73H9Sbe5ClQB23JqyzMQ0fowkw%3D&amp;reserved=0" xr:uid="{00000000-0004-0000-0000-0000CB000000}"/>
    <hyperlink ref="C213" r:id="rId2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1-A0&amp;data=02%7C01%7CSabrina.PFRIMMER%40vinci-construction.fr%7Cde4ccdb0388f4b30025908d6237de593%7C9873183240da45469203f68390800051%7C0%7C0%7C636735420957554434&amp;sdata=28D%2Fr%2FvuBmNd3xQ%2F9PsrVcY3Gookfa%2FDRXDxAalF1sQ%3D&amp;reserved=0" xr:uid="{00000000-0004-0000-0000-0000CC000000}"/>
    <hyperlink ref="C214" r:id="rId2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2-A0&amp;data=02%7C01%7CSabrina.PFRIMMER%40vinci-construction.fr%7Cde4ccdb0388f4b30025908d6237de593%7C9873183240da45469203f68390800051%7C0%7C0%7C636735420957564439&amp;sdata=ZzoGOEfHtpS781HFlQzP%2FzYP7Ev8OSRy8NLQDuTKYro%3D&amp;reserved=0" xr:uid="{00000000-0004-0000-0000-0000CD000000}"/>
    <hyperlink ref="C215" r:id="rId2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3-A0&amp;data=02%7C01%7CSabrina.PFRIMMER%40vinci-construction.fr%7Cde4ccdb0388f4b30025908d6237de593%7C9873183240da45469203f68390800051%7C0%7C0%7C636735420957574444&amp;sdata=HWmoBEZa5OHvBPgqcymZqv07kkxGlW%2BRgPiCz3ZiLN4%3D&amp;reserved=0" xr:uid="{00000000-0004-0000-0000-0000CE000000}"/>
    <hyperlink ref="C216" r:id="rId2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504-A0&amp;data=02%7C01%7CSabrina.PFRIMMER%40vinci-construction.fr%7Cde4ccdb0388f4b30025908d6237de593%7C9873183240da45469203f68390800051%7C0%7C0%7C636735420957584453&amp;sdata=MC%2FXFtZkzlAmPhsjnvv7lCcb66uLtv08aukovZkWA9o%3D&amp;reserved=0" xr:uid="{00000000-0004-0000-0000-0000CF000000}"/>
    <hyperlink ref="C217" r:id="rId2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0-A0&amp;data=02%7C01%7CSabrina.PFRIMMER%40vinci-construction.fr%7C3c2fae7e1634409de97c08d62380d650%7C9873183240da45469203f68390800051%7C0%7C0%7C636735433586812204&amp;sdata=Ar1hzCQ98bvVzsUoJljYtpD7%2BUrxDYDhCS4atRTxNPo%3D&amp;reserved=0" xr:uid="{00000000-0004-0000-0000-0000D0000000}"/>
    <hyperlink ref="C218" r:id="rId2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2301-A0&amp;data=02%7C01%7CSabrina.PFRIMMER%40vinci-construction.fr%7Cea3ee8dd2134470a8de108d623812850%7C9873183240da45469203f68390800051%7C0%7C0%7C636735434962541791&amp;sdata=%2Fyqfwjhn6JjpZEMz2Rq32RNijAapMCJdhoBbmfinsYI%3D&amp;reserved=0" xr:uid="{00000000-0004-0000-0000-0000D1000000}"/>
    <hyperlink ref="C219" r:id="rId2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75-A0&amp;data=02%7C01%7CSabrina.PFRIMMER%40vinci-construction.fr%7C1de6330c3e324277f5a508d62383ea3b%7C9873183240da45469203f68390800051%7C0%7C0%7C636735446807184527&amp;sdata=5HZo4U%2BtX%2FnzsjWiNowTpqg10SWIs1erkmWpUwpg%2Bkc%3D&amp;reserved=0" xr:uid="{00000000-0004-0000-0000-0000D2000000}"/>
    <hyperlink ref="C220" r:id="rId2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00-A1&amp;data=02%7C01%7CSabrina.PFRIMMER%40vinci-construction.fr%7C16aa15661bbc495f020608d62383ef95%7C9873183240da45469203f68390800051%7C0%7C0%7C636735446896247834&amp;sdata=rvWaO1Lr3GN3bezxuQ%2BveBl8Z3m8N81AyaSwa%2Fg3NQA%3D&amp;reserved=0" xr:uid="{00000000-0004-0000-0000-0000D3000000}"/>
    <hyperlink ref="C221" r:id="rId2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0-A0&amp;data=02%7C01%7CSabrina.PFRIMMER%40vinci-construction.fr%7C19b35188886a47cab5a208d623840e4f%7C9873183240da45469203f68390800051%7C0%7C0%7C636735447418177741&amp;sdata=P%2FSZ8Ghn6ccHVVkHYl%2F%2BYH72gvkSnycrWLtgq3K8Sdg%3D&amp;reserved=0" xr:uid="{00000000-0004-0000-0000-0000D4000000}"/>
    <hyperlink ref="C222" r:id="rId2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1-B0&amp;data=02%7C01%7CSabrina.PFRIMMER%40vinci-construction.fr%7C22af97a316e34becb79108d623aa32b4%7C9873183240da45469203f68390800051%7C0%7C0%7C636735611237762252&amp;sdata=o3v5Swrfmlye0DsUVCSlwQMxYJj578Xgl9Z8Ffb3kcw%3D&amp;reserved=0" xr:uid="{00000000-0004-0000-0000-0000D5000000}"/>
    <hyperlink ref="C223" r:id="rId2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53-B0&amp;data=02%7C01%7CSabrina.PFRIMMER%40vinci-construction.fr%7C2dedd604b27d44442e0708d623aa3679%7C9873183240da45469203f68390800051%7C0%7C0%7C636735611294281189&amp;sdata=GKq1EmKdIRHtc%2Btccvtc4HsE6rbpz7QnWVimuB85FIg%3D&amp;reserved=0" xr:uid="{00000000-0004-0000-0000-0000D6000000}"/>
    <hyperlink ref="C224" r:id="rId2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2-A1&amp;data=02%7C01%7CSabrina.PFRIMMER%40vinci-construction.fr%7Ca680fec4e08b4b29c2ba08d623abbf8a%7C9873183240da45469203f68390800051%7C0%7C0%7C636735617890190910&amp;sdata=d5xsaXwcnE3egZyDw4iSUJzMTLhYREqQbWRZcYFZ9n4%3D&amp;reserved=0" xr:uid="{00000000-0004-0000-0000-0000D7000000}"/>
    <hyperlink ref="C225" r:id="rId2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4526-A0&amp;data=02%7C01%7CSabrina.PFRIMMER%40vinci-construction.fr%7Ca680fec4e08b4b29c2ba08d623abbf8a%7C9873183240da45469203f68390800051%7C0%7C0%7C636735617890200919&amp;sdata=ABE1fI5kKRXVsqGJWnfLRb40eH6DQ89nquFcsedTVoU%3D&amp;reserved=0" xr:uid="{00000000-0004-0000-0000-0000D8000000}"/>
    <hyperlink ref="C226" r:id="rId2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0-A0&amp;data=02%7C01%7CSabrina.PFRIMMER%40vinci-construction.fr%7C62e4f4c6b72b4c7d921308d623abf692%7C9873183240da45469203f68390800051%7C0%7C0%7C636735618814113364&amp;sdata=TAGDox55iq3Po2bt62HjLF9JdFUkwWlFJO7rqkhbmmw%3D&amp;reserved=0" xr:uid="{00000000-0004-0000-0000-0000D9000000}"/>
    <hyperlink ref="C227" r:id="rId2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1-A0&amp;data=02%7C01%7CSabrina.PFRIMMER%40vinci-construction.fr%7C4d5ec00ddd16490ad26008d623abffcd%7C9873183240da45469203f68390800051%7C0%7C0%7C636735618972267150&amp;sdata=zNdSNe1PHY4S9taoRlfVW4TzNZopWNSrbYXmxMuFqLo%3D&amp;reserved=0" xr:uid="{00000000-0004-0000-0000-0000DA000000}"/>
    <hyperlink ref="C228" r:id="rId2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2-A0&amp;data=02%7C01%7CSabrina.PFRIMMER%40vinci-construction.fr%7C3db1ff79b0b24c7e14f608d623ac03d5%7C9873183240da45469203f68390800051%7C0%7C0%7C636735619040002014&amp;sdata=m5d92fPw0c%2FKI2HGAaRyacag9IXF7Lk%2FGAwksr3BobI%3D&amp;reserved=0" xr:uid="{00000000-0004-0000-0000-0000DB000000}"/>
    <hyperlink ref="C229" r:id="rId2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3-A0&amp;data=02%7C01%7CSabrina.PFRIMMER%40vinci-construction.fr%7C77500bdcc743414e424208d623ac1525%7C9873183240da45469203f68390800051%7C0%7C0%7C636735619333114959&amp;sdata=4zMD8byxTuIXH8iBYJEoEXVEulBh%2FwomDJbcLWHowY0%3D&amp;reserved=0" xr:uid="{00000000-0004-0000-0000-0000DC000000}"/>
    <hyperlink ref="C230" r:id="rId2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4-A0&amp;data=02%7C01%7CSabrina.PFRIMMER%40vinci-construction.fr%7C1ba5db5ccce340a965cf08d623ac6a17%7C9873183240da45469203f68390800051%7C0%7C0%7C636735620756293557&amp;sdata=l%2Bjt5MS4M46tbQeOUEfXTm%2FHa5afl8ygIM4VXXX%2Bcww%3D&amp;reserved=0" xr:uid="{00000000-0004-0000-0000-0000DD000000}"/>
    <hyperlink ref="C231" r:id="rId2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5-A0&amp;data=02%7C01%7CSabrina.PFRIMMER%40vinci-construction.fr%7Cd46a15e76435431ec5a308d623ac6dfd%7C9873183240da45469203f68390800051%7C0%7C0%7C636735620814156367&amp;sdata=7WdDGN2ZAZBmBPtO7f%2Fy9aGSrrRbdGun%2FaBgH2ocT%2Bc%3D&amp;reserved=0" xr:uid="{00000000-0004-0000-0000-0000DE000000}"/>
    <hyperlink ref="C232" r:id="rId2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606-A0&amp;data=02%7C01%7CSabrina.PFRIMMER%40vinci-construction.fr%7Ccff5ca59a558468fe4cf08d623ac6eff%7C9873183240da45469203f68390800051%7C0%7C0%7C636735620838221648&amp;sdata=SqLSSIyV2Uwe5WYAgAyG7bq3SPmNDekTxrEkDgZYvG0%3D&amp;reserved=0" xr:uid="{00000000-0004-0000-0000-0000DF000000}"/>
    <hyperlink ref="C233" r:id="rId2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501-A0&amp;data=02%7C01%7CSabrina.PFRIMMER%40vinci-construction.fr%7C1cfbeb934d2e4b06252708d624703b0e%7C9873183240da45469203f68390800051%7C0%7C0%7C636736461777493576&amp;sdata=AZC3wZG%2BURws5q0d%2BJ8YKUfnXphC%2B3WJZOEa6u1w3lY%3D&amp;reserved=0" xr:uid="{00000000-0004-0000-0000-0000E0000000}"/>
    <hyperlink ref="C234" r:id="rId2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B1&amp;data=02%7C01%7CSabrina.PFRIMMER%40vinci-construction.fr%7Cacb83190e793488c1b5208d624708009%7C9873183240da45469203f68390800051%7C0%7C0%7C636736462938383197&amp;sdata=C502fAhedHEqX9DMz%2BSVuDn46tGBQBS1176yyHVptPs%3D&amp;reserved=0" xr:uid="{00000000-0004-0000-0000-0000E1000000}"/>
    <hyperlink ref="C235" r:id="rId2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0-A0&amp;data=02%7C01%7CSabrina.PFRIMMER%40vinci-construction.fr%7Cd6cf3f4601a245ad031708d62478cdb4%7C9873183240da45469203f68390800051%7C0%7C0%7C636736498599088556&amp;sdata=jwD%2BjCRoKB2%2FWEE%2BZMim8SJQpTFwC7AgZHAQI8Ltstk%3D&amp;reserved=0" xr:uid="{00000000-0004-0000-0000-0000E2000000}"/>
    <hyperlink ref="C236" r:id="rId2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1-A0&amp;data=02%7C01%7CSabrina.PFRIMMER%40vinci-construction.fr%7C979d220e90e54f3e619208d62478ced8%7C9873183240da45469203f68390800051%7C0%7C0%7C636736498614877561&amp;sdata=Lsirkrt3vy%2FVe8pJb6Ehhr3VDh2b%2BHev8PZXaM1rUlY%3D&amp;reserved=0" xr:uid="{00000000-0004-0000-0000-0000E3000000}"/>
    <hyperlink ref="C237" r:id="rId2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603-A0&amp;data=02%7C01%7CSabrina.PFRIMMER%40vinci-construction.fr%7C6dd703ce261b476583ab08d62478d8af%7C9873183240da45469203f68390800051%7C0%7C0%7C636736498786659962&amp;sdata=q7jBH4DmbCo8f6oucosfBcxHru1NPtlWfmFrsMCfnPc%3D&amp;reserved=0" xr:uid="{00000000-0004-0000-0000-0000E4000000}"/>
    <hyperlink ref="C238" r:id="rId2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2-B0&amp;data=02%7C01%7CSabrina.PFRIMMER%40vinci-construction.fr%7Ca67f1955009147c38ffe08d624797649%7C9873183240da45469203f68390800051%7C0%7C0%7C636736501426353642&amp;sdata=RwwK4QcL64WdXpJ10AZxfN5PKyl5RSc6nPlaPPLD1qQ%3D&amp;reserved=0" xr:uid="{00000000-0004-0000-0000-0000E5000000}"/>
    <hyperlink ref="C239" r:id="rId2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PE001-C0&amp;data=02%7C01%7CSabrina.PFRIMMER%40vinci-construction.fr%7Cb16253092f8848d8b28e08d6247994ea%7C9873183240da45469203f68390800051%7C0%7C0%7C636736501941010835&amp;sdata=W895DRehExRMTt2H2a7Z1pxzzwQSEdYVlX7alPKqGX4%3D&amp;reserved=0" xr:uid="{00000000-0004-0000-0000-0000E6000000}"/>
    <hyperlink ref="C240" r:id="rId2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06-B0&amp;data=02%7C01%7CSabrina.PFRIMMER%40vinci-construction.fr%7Cde7e8641aa5743ee9baa08d6248b803a%7C9873183240da45469203f68390800051%7C0%7C0%7C636736578902288909&amp;sdata=QIPJXG0sA4JNZt9hHL9qJQOBMv6tHmFefcUgLNsVnng%3D&amp;reserved=0" xr:uid="{00000000-0004-0000-0000-0000E7000000}"/>
    <hyperlink ref="C241" r:id="rId2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1-A1&amp;data=02%7C01%7CSabrina.PFRIMMER%40vinci-construction.fr%7Ca039b4205659430b2b8e08d6248e6d29%7C9873183240da45469203f68390800051%7C0%7C0%7C636736591467425645&amp;sdata=VgKpGQitRWjGCCYPFIYwJcYjRSS80RSByka3Ea0832E%3D&amp;reserved=0" xr:uid="{00000000-0004-0000-0000-0000E8000000}"/>
    <hyperlink ref="C242" r:id="rId2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2-A1&amp;data=02%7C01%7CSabrina.PFRIMMER%40vinci-construction.fr%7Ca039b4205659430b2b8e08d6248e6d29%7C9873183240da45469203f68390800051%7C0%7C0%7C636736591467435655&amp;sdata=Y8WNGpKIdlf2iBPZvE3ceBKk309t9BWujCFmk5VWNUE%3D&amp;reserved=0" xr:uid="{00000000-0004-0000-0000-0000E9000000}"/>
    <hyperlink ref="C243" r:id="rId2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3-A1&amp;data=02%7C01%7CSabrina.PFRIMMER%40vinci-construction.fr%7Ca039b4205659430b2b8e08d6248e6d29%7C9873183240da45469203f68390800051%7C0%7C0%7C636736591467445664&amp;sdata=ce%2BiHMeWy%2FOj9DA%2F96ZGl5uAZvJqb7bO7FfXeKu5seg%3D&amp;reserved=0" xr:uid="{00000000-0004-0000-0000-0000EA000000}"/>
    <hyperlink ref="C244" r:id="rId2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64-A1&amp;data=02%7C01%7CSabrina.PFRIMMER%40vinci-construction.fr%7Ca039b4205659430b2b8e08d6248e6d29%7C9873183240da45469203f68390800051%7C0%7C0%7C636736591467455669&amp;sdata=LGRygo1rK8pce6jqx2tJ2lgglN8kbrBJBQUq4Y0DDIo%3D&amp;reserved=0" xr:uid="{00000000-0004-0000-0000-0000EB000000}"/>
    <hyperlink ref="C245" r:id="rId2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B0&amp;data=02%7C01%7CSabrina.PFRIMMER%40vinci-construction.fr%7Cd9c21da8de4c4923688b08d624925e84%7C9873183240da45469203f68390800051%7C0%7C0%7C636736608399695736&amp;sdata=LPcuzsInj6dP%2FaR0NzJDB6J7QryUi2GFlZAXWu1YtCw%3D&amp;reserved=0" xr:uid="{00000000-0004-0000-0000-0000EC000000}"/>
    <hyperlink ref="C246" r:id="rId2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3-B0&amp;data=02%7C01%7CSabrina.PFRIMMER%40vinci-construction.fr%7C434f679c8eb3447281a808d62492647a%7C9873183240da45469203f68390800051%7C0%7C0%7C636736608499249381&amp;sdata=vbGi5RWv5nfiaTWgWK2vZzcfMNvgjRtsLUv7PuxZehs%3D&amp;reserved=0" xr:uid="{00000000-0004-0000-0000-0000ED000000}"/>
    <hyperlink ref="C247" r:id="rId2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1-A0&amp;data=02%7C01%7CSabrina.PFRIMMER%40vinci-construction.fr%7C5c2436ce3d2e49a8841e08d625118ce9%7C9873183240da45469203f68390800051%7C0%7C0%7C636737154642467996&amp;sdata=KLyDwGNd52Y5iYXSSoWLt2pRSzaytVfrxiKF0v1MXR0%3D&amp;reserved=0" xr:uid="{00000000-0004-0000-0000-0000EE000000}"/>
    <hyperlink ref="C248" r:id="rId2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0-B1&amp;data=02%7C01%7CSabrina.PFRIMMER%40vinci-construction.fr%7C08edee3c2f664e1adbcb08d62512e745%7C9873183240da45469203f68390800051%7C0%7C0%7C636737160456851464&amp;sdata=%2FTJ33lWGKkCAoLmrqpyMoUjkWYH3I1bRRcSnWLmtki4%3D&amp;reserved=0" xr:uid="{00000000-0004-0000-0000-0000EF000000}"/>
    <hyperlink ref="C249" r:id="rId2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1-B1&amp;data=02%7C01%7CSabrina.PFRIMMER%40vinci-construction.fr%7C08edee3c2f664e1adbcb08d62512e745%7C9873183240da45469203f68390800051%7C0%7C0%7C636737160456861473&amp;sdata=Qepgp3qItc%2FdR3%2FOPPDwdtPoYYSu9ncNhBeCuNcnLLU%3D&amp;reserved=0" xr:uid="{00000000-0004-0000-0000-0000F0000000}"/>
    <hyperlink ref="C250" r:id="rId2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2-B1&amp;data=02%7C01%7CSabrina.PFRIMMER%40vinci-construction.fr%7C08edee3c2f664e1adbcb08d62512e745%7C9873183240da45469203f68390800051%7C0%7C0%7C636737160456871482&amp;sdata=l5wAfk85Rx5ii%2F3AZ8hw4xBOO7ZzI5%2B%2FtL1cXGR7ZsE%3D&amp;reserved=0" xr:uid="{00000000-0004-0000-0000-0000F1000000}"/>
    <hyperlink ref="C251" r:id="rId2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3-B1&amp;data=02%7C01%7CSabrina.PFRIMMER%40vinci-construction.fr%7C08edee3c2f664e1adbcb08d62512e745%7C9873183240da45469203f68390800051%7C0%7C0%7C636737160456881487&amp;sdata=obhHv3WxSf3aXmutkLW0rtDs4klq6SCYivxldkcF1PI%3D&amp;reserved=0" xr:uid="{00000000-0004-0000-0000-0000F2000000}"/>
    <hyperlink ref="C252" r:id="rId2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4-B1&amp;data=02%7C01%7CSabrina.PFRIMMER%40vinci-construction.fr%7C08edee3c2f664e1adbcb08d62512e745%7C9873183240da45469203f68390800051%7C0%7C0%7C636737160456891497&amp;sdata=jFgxai3dANEWmu2Mk4AA4Pq7OlcWPNPES%2FB4n6AFcRc%3D&amp;reserved=0" xr:uid="{00000000-0004-0000-0000-0000F3000000}"/>
    <hyperlink ref="C253" r:id="rId2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5-B1&amp;data=02%7C01%7CSabrina.PFRIMMER%40vinci-construction.fr%7C08edee3c2f664e1adbcb08d62512e745%7C9873183240da45469203f68390800051%7C0%7C0%7C636737160456901502&amp;sdata=WAQzrH0njTWQ741BApgfDPTrTqweJBhw9EJJVPtKUHY%3D&amp;reserved=0" xr:uid="{00000000-0004-0000-0000-0000F4000000}"/>
    <hyperlink ref="C254" r:id="rId2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6-B1&amp;data=02%7C01%7CSabrina.PFRIMMER%40vinci-construction.fr%7C08edee3c2f664e1adbcb08d62512e745%7C9873183240da45469203f68390800051%7C0%7C0%7C636737160456911506&amp;sdata=olPDzhCLN0mZc%2FSEKfhg1rbZv%2FqfPBitD8kxYIRT1qw%3D&amp;reserved=0" xr:uid="{00000000-0004-0000-0000-0000F5000000}"/>
    <hyperlink ref="C255" r:id="rId2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1227-B1&amp;data=02%7C01%7CSabrina.PFRIMMER%40vinci-construction.fr%7C08edee3c2f664e1adbcb08d62512e745%7C9873183240da45469203f68390800051%7C0%7C0%7C636737160456921516&amp;sdata=2r6uepKLTkWxC05RyIXbDpBkYhGTPorT1qVD51Rxu2s%3D&amp;reserved=0" xr:uid="{00000000-0004-0000-0000-0000F6000000}"/>
    <hyperlink ref="C256" r:id="rId2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9-C0&amp;data=02%7C01%7CSabrina.PFRIMMER%40vinci-construction.fr%7C0d9f10d64caf477bd14508d625194aae%7C9873183240da45469203f68390800051%7C0%7C0%7C636737187888364840&amp;sdata=9v%2B7RRnnSPXYHsSK3WAOnabv1r1nZMKNT47jcbI3cXE%3D&amp;reserved=0" xr:uid="{00000000-0004-0000-0000-0000F7000000}"/>
    <hyperlink ref="C257" r:id="rId2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11-C0&amp;data=02%7C01%7CSabrina.PFRIMMER%40vinci-construction.fr%7C605ec8bb26e649b35bd408d625195300%7C9873183240da45469203f68390800051%7C0%7C0%7C636737188029078081&amp;sdata=6gd3ai5%2B7C9SEicSe%2B2dwroDFOrq0eCCdQ7irj5%2FqLs%3D&amp;reserved=0" xr:uid="{00000000-0004-0000-0000-0000F8000000}"/>
    <hyperlink ref="C258" r:id="rId2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01-C0&amp;data=02%7C01%7CSabrina.PFRIMMER%40vinci-construction.fr%7Cf29c6e1a9f9f4cc8c3b308d625195a58%7C9873183240da45469203f68390800051%7C0%7C0%7C636737188153475650&amp;sdata=stjjuj%2BqvhS3KglVR%2BD3XOZ9f1Gae%2FxCvE4641vA4Os%3D&amp;reserved=0" xr:uid="{00000000-0004-0000-0000-0000F9000000}"/>
    <hyperlink ref="C259" r:id="rId2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0-B0&amp;data=02%7C01%7CSabrina.PFRIMMER%40vinci-construction.fr%7C25f11cca8535493b8edb08d625195df9%7C9873183240da45469203f68390800051%7C0%7C0%7C636737188215860680&amp;sdata=LsZxMFnLnv8aDBfhevxlPCdgKr1QWq0z1g8DGp7uwq0%3D&amp;reserved=0" xr:uid="{00000000-0004-0000-0000-0000FA000000}"/>
    <hyperlink ref="C260" r:id="rId2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1-B0&amp;data=02%7C01%7CSabrina.PFRIMMER%40vinci-construction.fr%7Cefe32eced7ac4d5bd0ea08d625196a5a%7C9873183240da45469203f68390800051%7C0%7C0%7C636737188420483527&amp;sdata=2bCDZKTr%2BHu5tloPhUZBoKVspv3ukk%2BZcvbWh96RWEI%3D&amp;reserved=0" xr:uid="{00000000-0004-0000-0000-0000FB000000}"/>
    <hyperlink ref="C261" r:id="rId2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xr:uid="{00000000-0004-0000-0000-0000FC000000}"/>
    <hyperlink ref="C262" r:id="rId2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51-C0&amp;data=02%7C01%7CSabrina.PFRIMMER%40vinci-construction.fr%7Ce3fe8d83da6d4b06819408d62524dacd%7C9873183240da45469203f68390800051%7C0%7C0%7C636737237546943832&amp;sdata=U3MXwVmSKqrWCx3vuSra7WehXDRHuOf6od%2BVZzixVE4%3D&amp;reserved=0" xr:uid="{00000000-0004-0000-0000-0000FD000000}"/>
    <hyperlink ref="C263" r:id="rId2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1-B1&amp;data=02%7C01%7CSabrina.PFRIMMER%40vinci-construction.fr%7Ca73eee3e85f24820b21208d62525584e%7C9873183240da45469203f68390800051%7C0%7C0%7C636737239656533577&amp;sdata=usORL8jmXxL5d4uBBlLY0gAvGEMEEf3krkI7rZvdpR8%3D&amp;reserved=0" xr:uid="{00000000-0004-0000-0000-0000FE000000}"/>
    <hyperlink ref="C264" r:id="rId2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2-C0&amp;data=02%7C01%7CSabrina.PFRIMMER%40vinci-construction.fr%7Ca73eee3e85f24820b21208d62525584e%7C9873183240da45469203f68390800051%7C0%7C0%7C636737239656553591&amp;sdata=JlmYoqpW1%2FqLzeuqQoVtOINyJqfRtiqK4ZkrfVhoOgE%3D&amp;reserved=0" xr:uid="{00000000-0004-0000-0000-0000FF000000}"/>
    <hyperlink ref="C265" r:id="rId2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3-B1&amp;data=02%7C01%7CSabrina.PFRIMMER%40vinci-construction.fr%7Ca73eee3e85f24820b21208d62525584e%7C9873183240da45469203f68390800051%7C0%7C0%7C636737239656563605&amp;sdata=4JwhU%2FoicRETmhCI8Rk0tH3bFnD1QAvV%2BFmyIl%2F0X2E%3D&amp;reserved=0" xr:uid="{00000000-0004-0000-0000-000000010000}"/>
    <hyperlink ref="C266" r:id="rId2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64-B0&amp;data=02%7C01%7CSabrina.PFRIMMER%40vinci-construction.fr%7Ca73eee3e85f24820b21208d62525584e%7C9873183240da45469203f68390800051%7C0%7C0%7C636737239656573610&amp;sdata=EtdXXnYhK7MI1pTBRqx1rE2OvlhbY1yNWIxTJiEN8t8%3D&amp;reserved=0" xr:uid="{00000000-0004-0000-0000-000001010000}"/>
    <hyperlink ref="C267" r:id="rId2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1-B0&amp;data=02%7C01%7CSabrina.PFRIMMER%40vinci-construction.fr%7Cddf20db943f947bf299608d62525c0ba%7C9873183240da45469203f68390800051%7C0%7C0%7C636737241406934690&amp;sdata=29v8AXICrxhUKGUTBOMvdq6BAl5pb%2BkH5Jh4goJvVrE%3D&amp;reserved=0" xr:uid="{00000000-0004-0000-0000-000002010000}"/>
    <hyperlink ref="C268" r:id="rId2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5-A2&amp;data=02%7C01%7CSabrina.PFRIMMER%40vinci-construction.fr%7C63d4e220043847b88eb508d62525ff70%7C9873183240da45469203f68390800051%7C0%7C0%7C636737242455199381&amp;sdata=VmmdzQcWNCyS1UTSu5ggQbtHcEpvzgmGlfEU9mVIiu8%3D&amp;reserved=0" xr:uid="{00000000-0004-0000-0000-000003010000}"/>
    <hyperlink ref="C269" r:id="rId2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20-B0&amp;data=02%7C01%7CSabrina.PFRIMMER%40vinci-construction.fr%7C8c463ef3b76940d92b3e08d625260a37%7C9873183240da45469203f68390800051%7C0%7C0%7C636737242643699720&amp;sdata=yw9dYWZhbM98HvaNZu%2FHHWGY%2BK%2BCiGHRIgvTNeJl1oQ%3D&amp;reserved=0" xr:uid="{00000000-0004-0000-0000-000004010000}"/>
    <hyperlink ref="C270" r:id="rId2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1-C0&amp;data=02%7C01%7CSabrina.PFRIMMER%40vinci-construction.fr%7C6ca6063d2ecf4153bc2f08d62526b34e%7C9873183240da45469203f68390800051%7C0%7C0%7C636737245496165035&amp;sdata=90JeiQMt3Cp2j1wtL7XB46%2BDnaRAd6Ni7uQ7MbfJ5tc%3D&amp;reserved=0" xr:uid="{00000000-0004-0000-0000-000005010000}"/>
    <hyperlink ref="C271" r:id="rId2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2-B0&amp;data=02%7C01%7CSabrina.PFRIMMER%40vinci-construction.fr%7C9dfd52302e4c4b5c434708d62526b609%7C9873183240da45469203f68390800051%7C0%7C0%7C636737245522993768&amp;sdata=7sKglbbzna0ItdWh2PeizGXU3FfJlMWOmeCpgUED4QE%3D&amp;reserved=0" xr:uid="{00000000-0004-0000-0000-000006010000}"/>
    <hyperlink ref="C272" r:id="rId2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3-C0&amp;data=02%7C01%7CSabrina.PFRIMMER%40vinci-construction.fr%7Cdeb1a1a408f4472f203708d62526b66b%7C9873183240da45469203f68390800051%7C0%7C0%7C636737245527511152&amp;sdata=N8H2uMJi7QJpsHzC%2FTp80hTaT7NF6gaeVAfqhYlbP8Q%3D&amp;reserved=0" xr:uid="{00000000-0004-0000-0000-000007010000}"/>
    <hyperlink ref="C273" r:id="rId2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4-C0&amp;data=02%7C01%7CSabrina.PFRIMMER%40vinci-construction.fr%7Cd6aaa795f1a2407d453108d62526c0fa%7C9873183240da45469203f68390800051%7C0%7C0%7C636737245707917582&amp;sdata=6Vc0rbYVAhwID5RuWaVxhwVF60lpnTOeoR6EiiH9QXA%3D&amp;reserved=0" xr:uid="{00000000-0004-0000-0000-000008010000}"/>
    <hyperlink ref="C274" r:id="rId2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6-C0&amp;data=02%7C01%7CSabrina.PFRIMMER%40vinci-construction.fr%7C08606a7170cd4262d83c08d62526c639%7C9873183240da45469203f68390800051%7C0%7C0%7C636737245792200931&amp;sdata=5ZSOVPxBsXtPKQ7rDibwfcmgJutnj4ObmJM6QFhRBTQ%3D&amp;reserved=0" xr:uid="{00000000-0004-0000-0000-000009010000}"/>
    <hyperlink ref="C275" r:id="rId2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5-C0&amp;data=02%7C01%7CSabrina.PFRIMMER%40vinci-construction.fr%7Cbd35d3c247b04b057a4708d62526c5ec%7C9873183240da45469203f68390800051%7C0%7C0%7C636737245793905077&amp;sdata=B2AsT%2FAu7b%2BsOvNuWaF9naGzwFJ7hmFPVrLBTWSo%2FB8%3D&amp;reserved=0" xr:uid="{00000000-0004-0000-0000-00000A010000}"/>
    <hyperlink ref="C276" r:id="rId2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27-C0&amp;data=02%7C01%7CSabrina.PFRIMMER%40vinci-construction.fr%7C70cbfa07fca0460ff07c08d62526c7b4%7C9873183240da45469203f68390800051%7C0%7C0%7C636737245817693715&amp;sdata=QOfVGf8g13ADTEA%2BOJQzSFlxSq5%2Fie%2BBK93VyHxNrdI%3D&amp;reserved=0" xr:uid="{00000000-0004-0000-0000-00000B010000}"/>
    <hyperlink ref="C277" r:id="rId2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2-C0&amp;data=02%7C01%7CSabrina.PFRIMMER%40vinci-construction.fr%7C95ce3129e5ca4ec13bb608d625273555%7C9873183240da45469203f68390800051%7C0%7C0%7C636737247661671882&amp;sdata=sC5AOoTiv8QbRPwm03p5q38tEFtkzyIYVKyl4YQhE%2BY%3D&amp;reserved=0" xr:uid="{00000000-0004-0000-0000-00000C010000}"/>
    <hyperlink ref="C278" r:id="rId2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3-C0&amp;data=02%7C01%7CSabrina.PFRIMMER%40vinci-construction.fr%7Cce34512eff854a833a1308d62527377a%7C9873183240da45469203f68390800051%7C0%7C0%7C636737247691739182&amp;sdata=GZFO9TIo7vyp4mVeKWDfXnsvfTErzAda8VpwzEn4jfQ%3D&amp;reserved=0" xr:uid="{00000000-0004-0000-0000-00000D010000}"/>
    <hyperlink ref="C279" r:id="rId2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6-C0&amp;data=02%7C01%7CSabrina.PFRIMMER%40vinci-construction.fr%7Ce0ed1e76a59a416aac1f08d625273c47%7C9873183240da45469203f68390800051%7C0%7C0%7C636737247773309722&amp;sdata=aMcFOlYa5qEnO8tIl8r%2BQz7szL3bMxp8w7JmIa4hLhg%3D&amp;reserved=0" xr:uid="{00000000-0004-0000-0000-00000E010000}"/>
    <hyperlink ref="C280" r:id="rId2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7-A0&amp;data=02%7C01%7CSabrina.PFRIMMER%40vinci-construction.fr%7C63e56afd1f9c4730cfc508d625276893%7C9873183240da45469203f68390800051%7C0%7C0%7C636737248518286163&amp;sdata=kEB09cBNrab7e%2BojGAB23wlbUX5zdcwUMAERPy9%2BmNY%3D&amp;reserved=0" xr:uid="{00000000-0004-0000-0000-00000F010000}"/>
    <hyperlink ref="C281" r:id="rId2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8-A0&amp;data=02%7C01%7CSabrina.PFRIMMER%40vinci-construction.fr%7C9f16f818e6624db129d808d6252766a4%7C9873183240da45469203f68390800051%7C0%7C0%7C636737248484235781&amp;sdata=9w2jR7uSy8lERXeI1zgHAaeUsWSOA5jlXeNChJMUG0g%3D&amp;reserved=0" xr:uid="{00000000-0004-0000-0000-000010010000}"/>
    <hyperlink ref="C282" r:id="rId2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01-B0&amp;data=02%7C01%7CSabrina.PFRIMMER%40vinci-construction.fr%7C91c92dda8cf74ca6b2f608d62865c3dc%7C9873183240da45469203f68390800051%7C0%7C0%7C636740814871311319&amp;sdata=%2Bs4h%2BFWBoGHeggo6GWlWhSIAtQmz6JTK3U%2F0%2FYsYh5g%3D&amp;reserved=0" xr:uid="{00000000-0004-0000-0000-000011010000}"/>
    <hyperlink ref="C283" r:id="rId2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E2300-A0&amp;data=02%7C01%7CSabrina.PFRIMMER%40vinci-construction.fr%7C4ac10746725c486d64ed08d62866235a%7C9873183240da45469203f68390800051%7C0%7C0%7C636740816473737976&amp;sdata=9bse20LdBUYuAyutwJRMP3BIbQM4i6WXoLjAsqQNKjM%3D&amp;reserved=0" xr:uid="{00000000-0004-0000-0000-000012010000}"/>
    <hyperlink ref="C284" r:id="rId2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1-A0&amp;data=02%7C01%7CSabrina.PFRIMMER%40vinci-construction.fr%7Cd0c071d7578d46128fe708d628667f0f%7C9873183240da45469203f68390800051%7C0%7C0%7C636740818015534024&amp;sdata=pmc4alZZ%2BnUhIOE%2FBnLhuiByjpm6k9hQv5GSxyrdxQE%3D&amp;reserved=0" xr:uid="{00000000-0004-0000-0000-000013010000}"/>
    <hyperlink ref="C285" r:id="rId2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3-A0&amp;data=02%7C01%7CSabrina.PFRIMMER%40vinci-construction.fr%7Cd0c071d7578d46128fe708d628667f0f%7C9873183240da45469203f68390800051%7C0%7C0%7C636740818015544038&amp;sdata=H%2B3fNt8EVZgwdmwM3cFmOHJxDSEUIqWs7ISkeZWcx3s%3D&amp;reserved=0" xr:uid="{00000000-0004-0000-0000-000014010000}"/>
    <hyperlink ref="C286" r:id="rId2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4-A0&amp;data=02%7C01%7CSabrina.PFRIMMER%40vinci-construction.fr%7Cd0c071d7578d46128fe708d628667f0f%7C9873183240da45469203f68390800051%7C0%7C0%7C636740818015554051&amp;sdata=jK5TkJ%2BEH5poIMqBEfNL22pd6RfZYS9nOVuKYA7zxIM%3D&amp;reserved=0" xr:uid="{00000000-0004-0000-0000-000015010000}"/>
    <hyperlink ref="C287" r:id="rId2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6-A0&amp;data=02%7C01%7CSabrina.PFRIMMER%40vinci-construction.fr%7Cd0c071d7578d46128fe708d628667f0f%7C9873183240da45469203f68390800051%7C0%7C0%7C636740818015564047&amp;sdata=TO76BH8WBkOOcVUUdXnRvgvzwHWFE1oC2cGLju7mpiU%3D&amp;reserved=0" xr:uid="{00000000-0004-0000-0000-000016010000}"/>
    <hyperlink ref="C288" r:id="rId2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7-A0&amp;data=02%7C01%7CSabrina.PFRIMMER%40vinci-construction.fr%7Cd0c071d7578d46128fe708d628667f0f%7C9873183240da45469203f68390800051%7C0%7C0%7C636740818015574056&amp;sdata=aLcTZELlSyubxqI3Hwjxd1C9FgDvkyh5D1fMesWlCu0%3D&amp;reserved=0" xr:uid="{00000000-0004-0000-0000-000017010000}"/>
    <hyperlink ref="C289" r:id="rId2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508-A0&amp;data=02%7C01%7CSabrina.PFRIMMER%40vinci-construction.fr%7Cd0c071d7578d46128fe708d628667f0f%7C9873183240da45469203f68390800051%7C0%7C0%7C636740818015584065&amp;sdata=E0QUSnLf7DXThcvgyFWAkvF7hK%2BLmX2ZPyqfZW5%2Fa3U%3D&amp;reserved=0" xr:uid="{00000000-0004-0000-0000-000018010000}"/>
    <hyperlink ref="C290" r:id="rId2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1-A0&amp;data=02%7C01%7CSabrina.PFRIMMER%40vinci-construction.fr%7Cee88f06bc7c84ce3563008d62866eba1%7C9873183240da45469203f68390800051%7C0%7C0%7C636740819838446182&amp;sdata=7i6i2Ts66wJE2P44SUF9W9a6SXJmRIQryaQd9U9s3e4%3D&amp;reserved=0" xr:uid="{00000000-0004-0000-0000-000019010000}"/>
    <hyperlink ref="C291" r:id="rId2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3-A0&amp;data=02%7C01%7CSabrina.PFRIMMER%40vinci-construction.fr%7Cee88f06bc7c84ce3563008d62866eba1%7C9873183240da45469203f68390800051%7C0%7C0%7C636740819838446182&amp;sdata=sXuLs1%2B5DnrG%2BYr7os4qNa3UfWnrh9JPa0UOts1Q4q4%3D&amp;reserved=0" xr:uid="{00000000-0004-0000-0000-00001A010000}"/>
    <hyperlink ref="C292" r:id="rId2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4-A0&amp;data=02%7C01%7CSabrina.PFRIMMER%40vinci-construction.fr%7Cee88f06bc7c84ce3563008d62866eba1%7C9873183240da45469203f68390800051%7C0%7C0%7C636740819838446182&amp;sdata=oFFZsmv%2BZwIfcsLTUW2G1rvWJrfSqNnvxJrX2gcCRPQ%3D&amp;reserved=0" xr:uid="{00000000-0004-0000-0000-00001B010000}"/>
    <hyperlink ref="C293" r:id="rId2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5-A0&amp;data=02%7C01%7CSabrina.PFRIMMER%40vinci-construction.fr%7Cee88f06bc7c84ce3563008d62866eba1%7C9873183240da45469203f68390800051%7C0%7C0%7C636740819838446182&amp;sdata=eiag51uL84slDziHgIAkqSXMhbNr6q1x1zfH5TYVaBw%3D&amp;reserved=0" xr:uid="{00000000-0004-0000-0000-00001C010000}"/>
    <hyperlink ref="C294" r:id="rId2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6-A0&amp;data=02%7C01%7CSabrina.PFRIMMER%40vinci-construction.fr%7Cee88f06bc7c84ce3563008d62866eba1%7C9873183240da45469203f68390800051%7C0%7C0%7C636740819838446182&amp;sdata=iWPbA%2F5IEcaQEv%2BQA9qKkHpRMXX6SiNHQFFaDO5hs38%3D&amp;reserved=0" xr:uid="{00000000-0004-0000-0000-00001D010000}"/>
    <hyperlink ref="C295" r:id="rId2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7-A0&amp;data=02%7C01%7CSabrina.PFRIMMER%40vinci-construction.fr%7Cee88f06bc7c84ce3563008d62866eba1%7C9873183240da45469203f68390800051%7C0%7C0%7C636740819838446182&amp;sdata=9JzUHjRl5NkgG%2FohiBlkjxTICZE%2Blcz%2FGuvrh5T%2F%2F9s%3D&amp;reserved=0" xr:uid="{00000000-0004-0000-0000-00001E010000}"/>
    <hyperlink ref="C296" r:id="rId2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408-A0&amp;data=02%7C01%7CSabrina.PFRIMMER%40vinci-construction.fr%7Cee88f06bc7c84ce3563008d62866eba1%7C9873183240da45469203f68390800051%7C0%7C0%7C636740819838446182&amp;sdata=IuPRH0a6bE2ca4kn8i%2FNNdAI1lrKkoH2W32YqVOfPCw%3D&amp;reserved=0" xr:uid="{00000000-0004-0000-0000-00001F010000}"/>
    <hyperlink ref="C297" r:id="rId2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1-A0&amp;data=02%7C01%7CSabrina.PFRIMMER%40vinci-construction.fr%7C35c100804eb244dab88108d628674a09%7C9873183240da45469203f68390800051%7C0%7C0%7C636740821419564709&amp;sdata=IAKW%2B13saJyCKmGFTddjGr1Qb2MY1Deh2GQ2yyDTrK0%3D&amp;reserved=0" xr:uid="{00000000-0004-0000-0000-000020010000}"/>
    <hyperlink ref="C298" r:id="rId2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3-A0&amp;data=02%7C01%7CSabrina.PFRIMMER%40vinci-construction.fr%7C35c100804eb244dab88108d628674a09%7C9873183240da45469203f68390800051%7C0%7C0%7C636740821419564709&amp;sdata=Q88p90Lu6iAvlgqWkyJWG0h04IMfLfuttoRWi3MjtCY%3D&amp;reserved=0" xr:uid="{00000000-0004-0000-0000-000021010000}"/>
    <hyperlink ref="C299" r:id="rId2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4-A0&amp;data=02%7C01%7CSabrina.PFRIMMER%40vinci-construction.fr%7C35c100804eb244dab88108d628674a09%7C9873183240da45469203f68390800051%7C0%7C0%7C636740821419564709&amp;sdata=OHxAkHtZT8FtuDVHLrqsnY9spZoSdZCCdiQm%2B15XH2c%3D&amp;reserved=0" xr:uid="{00000000-0004-0000-0000-000022010000}"/>
    <hyperlink ref="C300" r:id="rId2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6-A0&amp;data=02%7C01%7CSabrina.PFRIMMER%40vinci-construction.fr%7C35c100804eb244dab88108d628674a09%7C9873183240da45469203f68390800051%7C0%7C0%7C636740821419564709&amp;sdata=hVnp%2BGmVKhWlYxOGhwSXIq8RsJ0HTJez2%2BMfDfC%2F0q4%3D&amp;reserved=0" xr:uid="{00000000-0004-0000-0000-000023010000}"/>
    <hyperlink ref="C301" r:id="rId2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7-A0&amp;data=02%7C01%7CSabrina.PFRIMMER%40vinci-construction.fr%7C35c100804eb244dab88108d628674a09%7C9873183240da45469203f68390800051%7C0%7C0%7C636740821419564709&amp;sdata=%2FpvCrzMDDehPSk07ofIPx5n0HluDXjFQhhQg5S9%2FJnA%3D&amp;reserved=0" xr:uid="{00000000-0004-0000-0000-000024010000}"/>
    <hyperlink ref="C302" r:id="rId2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508-A0&amp;data=02%7C01%7CSabrina.PFRIMMER%40vinci-construction.fr%7C35c100804eb244dab88108d628674a09%7C9873183240da45469203f68390800051%7C0%7C0%7C636740821419720972&amp;sdata=qyvMh0o8201AnYS4%2Fxic2cTeRsFGNul9Tr9KjHMv3c0%3D&amp;reserved=0" xr:uid="{00000000-0004-0000-0000-000025010000}"/>
    <hyperlink ref="C303" r:id="rId2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0-B0&amp;data=02%7C01%7CSabrina.PFRIMMER%40vinci-construction.fr%7Cf7777e1dbcce41036b2c08d62867df68%7C9873183240da45469203f68390800051%7C0%7C0%7C636740823924857922&amp;sdata=R3yo64MGbDVsmCUJUsAT4JF2qfU3OxVO2%2FaYM4M%2FW3w%3D&amp;reserved=0" xr:uid="{00000000-0004-0000-0000-000026010000}"/>
    <hyperlink ref="C304" r:id="rId2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1-B1&amp;data=02%7C01%7CSabrina.PFRIMMER%40vinci-construction.fr%7Cf7777e1dbcce41036b2c08d62867df68%7C9873183240da45469203f68390800051%7C0%7C0%7C636740823924857922&amp;sdata=b9Ta0Y4oJOoSN7oicZc4MIT3Hx2IUSkAiB29o6E9jTw%3D&amp;reserved=0" xr:uid="{00000000-0004-0000-0000-000027010000}"/>
    <hyperlink ref="C305" r:id="rId2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2-B0&amp;data=02%7C01%7CSabrina.PFRIMMER%40vinci-construction.fr%7Cf7777e1dbcce41036b2c08d62867df68%7C9873183240da45469203f68390800051%7C0%7C0%7C636740823924857922&amp;sdata=JIn5k%2Fbdlwy%2FC2z2oFcxP0cmSOit4Rf9u%2FOYlC7%2FQUo%3D&amp;reserved=0" xr:uid="{00000000-0004-0000-0000-000028010000}"/>
    <hyperlink ref="C306" r:id="rId2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3-B0&amp;data=02%7C01%7CSabrina.PFRIMMER%40vinci-construction.fr%7Cf7777e1dbcce41036b2c08d62867df68%7C9873183240da45469203f68390800051%7C0%7C0%7C636740823924857922&amp;sdata=MuxnPIqEyhgKoVgWjdkCPJvHfBD4zU0uf5tjv5e6tS0%3D&amp;reserved=0" xr:uid="{00000000-0004-0000-0000-000029010000}"/>
    <hyperlink ref="C307" r:id="rId2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4-B0&amp;data=02%7C01%7CSabrina.PFRIMMER%40vinci-construction.fr%7Cf7777e1dbcce41036b2c08d62867df68%7C9873183240da45469203f68390800051%7C0%7C0%7C636740823924857922&amp;sdata=rha63bixPheETMgg3PVYSVmpKnZdPcf1x2bElLPqOTs%3D&amp;reserved=0" xr:uid="{00000000-0004-0000-0000-00002A010000}"/>
    <hyperlink ref="C308" r:id="rId3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5-B0&amp;data=02%7C01%7CSabrina.PFRIMMER%40vinci-construction.fr%7Cf7777e1dbcce41036b2c08d62867df68%7C9873183240da45469203f68390800051%7C0%7C0%7C636740823924857922&amp;sdata=NCOsaQSpNXgCyzxhyuV60BqOC4p8AjW2xw5RqwgK1MM%3D&amp;reserved=0" xr:uid="{00000000-0004-0000-0000-00002B010000}"/>
    <hyperlink ref="C309" r:id="rId3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6-B1&amp;data=02%7C01%7CSabrina.PFRIMMER%40vinci-construction.fr%7Cf7777e1dbcce41036b2c08d62867df68%7C9873183240da45469203f68390800051%7C0%7C0%7C636740823924857922&amp;sdata=ABI5v4m6XwurhcCcrJe2f9fVvnqYvQ6L25DA%2B7aBHPc%3D&amp;reserved=0" xr:uid="{00000000-0004-0000-0000-00002C010000}"/>
    <hyperlink ref="C310" r:id="rId3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7-B1&amp;data=02%7C01%7CSabrina.PFRIMMER%40vinci-construction.fr%7Cf7777e1dbcce41036b2c08d62867df68%7C9873183240da45469203f68390800051%7C0%7C0%7C636740823924857922&amp;sdata=itBiEnT8dvaox6iY4jeelj0ic9%2FVSXlftG4zwpxZGFA%3D&amp;reserved=0" xr:uid="{00000000-0004-0000-0000-00002D010000}"/>
    <hyperlink ref="C311" r:id="rId3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8-B1&amp;data=02%7C01%7CSabrina.PFRIMMER%40vinci-construction.fr%7Cf7777e1dbcce41036b2c08d62867df68%7C9873183240da45469203f68390800051%7C0%7C0%7C636740823924857922&amp;sdata=R1DpCQ%2FnsolAR9BQTf1z3pnR2YzMwcdEzZ2LbsGIURo%3D&amp;reserved=0" xr:uid="{00000000-0004-0000-0000-00002E010000}"/>
    <hyperlink ref="C312" r:id="rId3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0829-B1&amp;data=02%7C01%7CSabrina.PFRIMMER%40vinci-construction.fr%7Cf7777e1dbcce41036b2c08d62867df68%7C9873183240da45469203f68390800051%7C0%7C0%7C636740823924857922&amp;sdata=RER6QdROs6jYQYDIfFuYh9XjZJE%2BEkvSHKjnyjW0fvw%3D&amp;reserved=0" xr:uid="{00000000-0004-0000-0000-00002F010000}"/>
    <hyperlink ref="C313" r:id="rId3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1-A0&amp;data=02%7C01%7CSabrina.PFRIMMER%40vinci-construction.fr%7Cc7c867caffbb41cfcaab08d62868149e%7C9873183240da45469203f68390800051%7C0%7C0%7C636740824824472005&amp;sdata=eTfLaXl9UyUMROJ8Uii1J0InGbkjWpzIawJWeUWpJOk%3D&amp;reserved=0" xr:uid="{00000000-0004-0000-0000-000030010000}"/>
    <hyperlink ref="C314" r:id="rId3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3-A0&amp;data=02%7C01%7CSabrina.PFRIMMER%40vinci-construction.fr%7Cc7c867caffbb41cfcaab08d62868149e%7C9873183240da45469203f68390800051%7C0%7C0%7C636740824824482015&amp;sdata=cKvNiRpOoO5HdnOEUVL%2B3LLDzdZtMG4no1dbOPPalp0%3D&amp;reserved=0" xr:uid="{00000000-0004-0000-0000-000031010000}"/>
    <hyperlink ref="C315" r:id="rId3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4-A0&amp;data=02%7C01%7CSabrina.PFRIMMER%40vinci-construction.fr%7Cc7c867caffbb41cfcaab08d62868149e%7C9873183240da45469203f68390800051%7C0%7C0%7C636740824824492019&amp;sdata=Sjhobi4uZOrJXnBZU%2Bl3NbJkAkfI0ZxWUC8TAh2M3GE%3D&amp;reserved=0" xr:uid="{00000000-0004-0000-0000-000032010000}"/>
    <hyperlink ref="C316" r:id="rId3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6-A0&amp;data=02%7C01%7CSabrina.PFRIMMER%40vinci-construction.fr%7Cc7c867caffbb41cfcaab08d62868149e%7C9873183240da45469203f68390800051%7C0%7C0%7C636740824824502024&amp;sdata=%2FzRcQL0xvLznwnyme7w5byHyItbLWXBG2iehDtErEsc%3D&amp;reserved=0" xr:uid="{00000000-0004-0000-0000-000033010000}"/>
    <hyperlink ref="C317" r:id="rId3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7-A0&amp;data=02%7C01%7CSabrina.PFRIMMER%40vinci-construction.fr%7Cc7c867caffbb41cfcaab08d62868149e%7C9873183240da45469203f68390800051%7C0%7C0%7C636740824824522038&amp;sdata=LvmQQkWXEbZ3OC%2BGynQEvLte8TxdHncLn01n4bC4%2FVc%3D&amp;reserved=0" xr:uid="{00000000-0004-0000-0000-000034010000}"/>
    <hyperlink ref="C318" r:id="rId3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108-A0&amp;data=02%7C01%7CSabrina.PFRIMMER%40vinci-construction.fr%7Cc7c867caffbb41cfcaab08d62868149e%7C9873183240da45469203f68390800051%7C0%7C0%7C636740824824532047&amp;sdata=RXqiR2gKbWnZToFSj6KYEgHWEiQBLvmn05B7NC5hoCw%3D&amp;reserved=0" xr:uid="{00000000-0004-0000-0000-000035010000}"/>
    <hyperlink ref="C319" r:id="rId3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1-A0&amp;data=02%7C01%7CSabrina.PFRIMMER%40vinci-construction.fr%7Cdf1cde7be89f40756fd108d6286842a1%7C9873183240da45469203f68390800051%7C0%7C0%7C636740825585376692&amp;sdata=VVgPr%2BJ62CoFb3jtidB9dvV94dC7zg1QpJgy%2BtEeh8Q%3D&amp;reserved=0" xr:uid="{00000000-0004-0000-0000-000036010000}"/>
    <hyperlink ref="C320" r:id="rId3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3-A0&amp;data=02%7C01%7CSabrina.PFRIMMER%40vinci-construction.fr%7Cdf1cde7be89f40756fd108d6286842a1%7C9873183240da45469203f68390800051%7C0%7C0%7C636740825585376692&amp;sdata=kcmi%2Bqyg%2Bs8Q1mB9lAvDjw3F3D7zeIJ5IspRVlxasa0%3D&amp;reserved=0" xr:uid="{00000000-0004-0000-0000-000037010000}"/>
    <hyperlink ref="C321" r:id="rId3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4-A0&amp;data=02%7C01%7CSabrina.PFRIMMER%40vinci-construction.fr%7Cdf1cde7be89f40756fd108d6286842a1%7C9873183240da45469203f68390800051%7C0%7C0%7C636740825585376692&amp;sdata=UaCY2g9cO%2B2QLpL2OgOfL7ii5NbUXwzTTj8b9raV4cY%3D&amp;reserved=0" xr:uid="{00000000-0004-0000-0000-000038010000}"/>
    <hyperlink ref="C322" r:id="rId3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6-A0&amp;data=02%7C01%7CSabrina.PFRIMMER%40vinci-construction.fr%7Cdf1cde7be89f40756fd108d6286842a1%7C9873183240da45469203f68390800051%7C0%7C0%7C636740825585376692&amp;sdata=wrW%2BGe6aCeXM1RJLiUKRPbysfDExBMEcZr%2BKHDVIygs%3D&amp;reserved=0" xr:uid="{00000000-0004-0000-0000-000039010000}"/>
    <hyperlink ref="C323" r:id="rId3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7-A0&amp;data=02%7C01%7CSabrina.PFRIMMER%40vinci-construction.fr%7Cdf1cde7be89f40756fd108d6286842a1%7C9873183240da45469203f68390800051%7C0%7C0%7C636740825585376692&amp;sdata=iwe5TlHZAv9cY7Rfe5FzZGQUKpddTAi9yzUoFSlj1uk%3D&amp;reserved=0" xr:uid="{00000000-0004-0000-0000-00003A010000}"/>
    <hyperlink ref="C324" r:id="rId3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408-A0&amp;data=02%7C01%7CSabrina.PFRIMMER%40vinci-construction.fr%7Cdf1cde7be89f40756fd108d6286842a1%7C9873183240da45469203f68390800051%7C0%7C0%7C636740825585376692&amp;sdata=hfTDO80gfs3gJ3hYG6nIRR1juCKIc59rK2GM1aBSM%2Fo%3D&amp;reserved=0" xr:uid="{00000000-0004-0000-0000-00003B010000}"/>
    <hyperlink ref="C325" r:id="rId3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1-A0&amp;data=02%7C01%7CSabrina.PFRIMMER%40vinci-construction.fr%7Cab737fe0fa624552992908d6286be290%7C9873183240da45469203f68390800051%7C0%7C0%7C636740841158193309&amp;sdata=ZMztx%2B0JFCTgrPMBbfn6wOXKNt%2BXoI4ifGVx5iE3o5o%3D&amp;reserved=0" xr:uid="{00000000-0004-0000-0000-00003C010000}"/>
    <hyperlink ref="C326" r:id="rId3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2-A0&amp;data=02%7C01%7CSabrina.PFRIMMER%40vinci-construction.fr%7Cab737fe0fa624552992908d6286be290%7C9873183240da45469203f68390800051%7C0%7C0%7C636740841158193309&amp;sdata=7%2BxUM8SEpWM3eZTWgeEn6Zp93sB17sMpw%2FO2aVFlBSU%3D&amp;reserved=0" xr:uid="{00000000-0004-0000-0000-00003D010000}"/>
    <hyperlink ref="C327" r:id="rId3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3-A0&amp;data=02%7C01%7CSabrina.PFRIMMER%40vinci-construction.fr%7Cab737fe0fa624552992908d6286be290%7C9873183240da45469203f68390800051%7C0%7C0%7C636740841158193309&amp;sdata=ng0UFMoRs7z96XuaOyBVTYHkCIEUZTd0GBVf0hHwe6Q%3D&amp;reserved=0" xr:uid="{00000000-0004-0000-0000-00003E010000}"/>
    <hyperlink ref="C328" r:id="rId3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704-A0&amp;data=02%7C01%7CSabrina.PFRIMMER%40vinci-construction.fr%7Cab737fe0fa624552992908d6286be290%7C9873183240da45469203f68390800051%7C0%7C0%7C636740841158193309&amp;sdata=8T0njEgvjO3tEcKA7vrL%2FW6oE84XI4KlSRfRyrubkuc%3D&amp;reserved=0" xr:uid="{00000000-0004-0000-0000-00003F010000}"/>
    <hyperlink ref="C329" r:id="rId3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0-A0&amp;data=02%7C01%7CSabrina.PFRIMMER%40vinci-construction.fr%7Ccbdacde442bd430b1bcd08d6286c200a%7C9873183240da45469203f68390800051%7C0%7C0%7C636740842189142666&amp;sdata=rHsHC8z34mBmLKTYIA8eUjJpm%2BOXwiG9tYabCxaHRCk%3D&amp;reserved=0" xr:uid="{00000000-0004-0000-0000-000040010000}"/>
    <hyperlink ref="C330" r:id="rId3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1-A0&amp;data=02%7C01%7CSabrina.PFRIMMER%40vinci-construction.fr%7Cad8764d37a9e4d12a13308d6286c25f6%7C9873183240da45469203f68390800051%7C0%7C0%7C636740842285705572&amp;sdata=3btZBAUDnOTWRqHymtqhaad9vaVgd518ArSESp5QDp4%3D&amp;reserved=0" xr:uid="{00000000-0004-0000-0000-000041010000}"/>
    <hyperlink ref="C331" r:id="rId3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2-A0&amp;data=02%7C01%7CSabrina.PFRIMMER%40vinci-construction.fr%7Cce5a3c65f8f74ba8afd908d6286c2729%7C9873183240da45469203f68390800051%7C0%7C0%7C636740842307678020&amp;sdata=76CaMohc2IkLm0fu1U3w9AKjCTStU2U507jns334fYM%3D&amp;reserved=0" xr:uid="{00000000-0004-0000-0000-000042010000}"/>
    <hyperlink ref="C332" r:id="rId3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1-A0&amp;data=02%7C01%7CSabrina.PFRIMMER%40vinci-construction.fr%7Cbf85f78da49c4f8386a308d6286d21db%7C9873183240da45469203f68390800051%7C0%7C0%7C636740846518810977&amp;sdata=LajlVwyFlIO51hM5DJMvCwE%2FSW4nTZAJAJ0HHObG73E%3D&amp;reserved=0" xr:uid="{00000000-0004-0000-0000-000043010000}"/>
    <hyperlink ref="C333" r:id="rId3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2-A0&amp;data=02%7C01%7CSabrina.PFRIMMER%40vinci-construction.fr%7Cbf85f78da49c4f8386a308d6286d21db%7C9873183240da45469203f68390800051%7C0%7C0%7C636740846518820981&amp;sdata=VD6%2F%2BCY8y8r8TRLCPQtDpuVSDkn%2FzLkrC1aHv0CF9Y0%3D&amp;reserved=0" xr:uid="{00000000-0004-0000-0000-000044010000}"/>
    <hyperlink ref="C334" r:id="rId3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3-A0&amp;data=02%7C01%7CSabrina.PFRIMMER%40vinci-construction.fr%7Cbf85f78da49c4f8386a308d6286d21db%7C9873183240da45469203f68390800051%7C0%7C0%7C636740846518830981&amp;sdata=58h6i9kg4Q001iPE7bJovIvxzkvSabJRlKJbAwwk%2F0w%3D&amp;reserved=0" xr:uid="{00000000-0004-0000-0000-000045010000}"/>
    <hyperlink ref="C335" r:id="rId3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404-A0&amp;data=02%7C01%7CSabrina.PFRIMMER%40vinci-construction.fr%7Cbf85f78da49c4f8386a308d6286d21db%7C9873183240da45469203f68390800051%7C0%7C0%7C636740846518840985&amp;sdata=p9wcSiRgY0fmOGae4pn7zN%2FNqvgKdYLuApF5Lbx48ok%3D&amp;reserved=0" xr:uid="{00000000-0004-0000-0000-000046010000}"/>
    <hyperlink ref="C336" r:id="rId3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1-A0&amp;data=02%7C01%7CSabrina.PFRIMMER%40vinci-construction.fr%7C7da66e57feed46bd7bb408d62870092a%7C9873183240da45469203f68390800051%7C0%7C0%7C636740858993461865&amp;sdata=isa30d7AYgS3PdkOrr56D6Jt8zv%2FDhXl%2Flrbqk5OnIQ%3D&amp;reserved=0" xr:uid="{00000000-0004-0000-0000-000047010000}"/>
    <hyperlink ref="C337" r:id="rId3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3-A0&amp;data=02%7C01%7CSabrina.PFRIMMER%40vinci-construction.fr%7C7da66e57feed46bd7bb408d62870092a%7C9873183240da45469203f68390800051%7C0%7C0%7C636740858993471869&amp;sdata=0Xnu8QbP3awO4HnpgPpmspVdtCsEoXAc17LA6373%2F8E%3D&amp;reserved=0" xr:uid="{00000000-0004-0000-0000-000048010000}"/>
    <hyperlink ref="C338" r:id="rId3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4-A0&amp;data=02%7C01%7CSabrina.PFRIMMER%40vinci-construction.fr%7C7da66e57feed46bd7bb408d62870092a%7C9873183240da45469203f68390800051%7C0%7C0%7C636740858993481883&amp;sdata=2Ikpt1c9m%2FlHNsNCFE45XPco9h4Y6WhdjmZJMKldNRw%3D&amp;reserved=0" xr:uid="{00000000-0004-0000-0000-000049010000}"/>
    <hyperlink ref="C339" r:id="rId3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6-A0&amp;data=02%7C01%7CSabrina.PFRIMMER%40vinci-construction.fr%7C7da66e57feed46bd7bb408d62870092a%7C9873183240da45469203f68390800051%7C0%7C0%7C636740858993491888&amp;sdata=PmQcK7X3btQPU9QWdOzmj%2FKYWh1OZKrWPr9Pp5ac1gQ%3D&amp;reserved=0" xr:uid="{00000000-0004-0000-0000-00004A010000}"/>
    <hyperlink ref="C340" r:id="rId3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7-A0&amp;data=02%7C01%7CSabrina.PFRIMMER%40vinci-construction.fr%7C7da66e57feed46bd7bb408d62870092a%7C9873183240da45469203f68390800051%7C0%7C0%7C636740858993501897&amp;sdata=lU5TRLkgCBbK%2BqVwa1zrWYJuwPeSMQxqpWGIV31mNE0%3D&amp;reserved=0" xr:uid="{00000000-0004-0000-0000-00004B010000}"/>
    <hyperlink ref="C341" r:id="rId3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508-A0&amp;data=02%7C01%7CSabrina.PFRIMMER%40vinci-construction.fr%7C7da66e57feed46bd7bb408d62870092a%7C9873183240da45469203f68390800051%7C0%7C0%7C636740858993511897&amp;sdata=z1TSFmlvvW1N8GXg8L4kmje%2Bay0XHV9KlYyDKCxulYs%3D&amp;reserved=0" xr:uid="{00000000-0004-0000-0000-00004C010000}"/>
    <hyperlink ref="C342" r:id="rId3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610-A3&amp;data=02%7C01%7CSabrina.PFRIMMER%40vinci-construction.fr%7C265a5ea994df441429cd08d62870181f%7C9873183240da45469203f68390800051%7C0%7C0%7C636740859260302523&amp;sdata=ljyl%2Bb0hCBnRCsdu30Of3hW5J4WV2mOaWQnMnQzwQCg%3D&amp;reserved=0" xr:uid="{00000000-0004-0000-0000-00004D010000}"/>
    <hyperlink ref="C343" r:id="rId3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3-A0&amp;data=02%7C01%7CSabrina.PFRIMMER%40vinci-construction.fr%7C4b19b20855d940c9e54f08d628704ba5%7C9873183240da45469203f68390800051%7C0%7C0%7C636740860098016876&amp;sdata=rFPiDWhX%2F8lfV4SVzeMhC6%2FJg9nPuuwPogdPjushn6c%3D&amp;reserved=0" xr:uid="{00000000-0004-0000-0000-00004E010000}"/>
    <hyperlink ref="C344" r:id="rId3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0-D0&amp;data=02%7C01%7CSabrina.PFRIMMER%40vinci-construction.fr%7C30bd74d030bf4e5bc5eb08d62878b235%7C9873183240da45469203f68390800051%7C0%7C0%7C636740896182149773&amp;sdata=cIqdqTyAcCMnQv63ep%2FMPvRJvpwRPwpVHweCJxOeWnQ%3D&amp;reserved=0" xr:uid="{00000000-0004-0000-0000-00004F010000}"/>
    <hyperlink ref="C345" r:id="rId3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8-B0&amp;data=02%7C01%7CSabrina.PFRIMMER%40vinci-construction.fr%7C30bd74d030bf4e5bc5eb08d62878b235%7C9873183240da45469203f68390800051%7C0%7C0%7C636740896182159783&amp;sdata=R9VBPTEYTTRKzCo1yBdefPCV7bNjZL%2B2YAjMo8MsfEo%3D&amp;reserved=0" xr:uid="{00000000-0004-0000-0000-000050010000}"/>
    <hyperlink ref="C346" r:id="rId3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0-B0&amp;data=02%7C01%7CSabrina.PFRIMMER%40vinci-construction.fr%7C30bd74d030bf4e5bc5eb08d62878b235%7C9873183240da45469203f68390800051%7C0%7C0%7C636740896182169792&amp;sdata=GUDVn%2Fw%2B%2FDoeklBjEjuft2pET4XiYpSxqVUbdG1Ifec%3D&amp;reserved=0" xr:uid="{00000000-0004-0000-0000-000051010000}"/>
    <hyperlink ref="C347" r:id="rId3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0-B0&amp;data=02%7C01%7CSabrina.PFRIMMER%40vinci-construction.fr%7C30bd74d030bf4e5bc5eb08d62878b235%7C9873183240da45469203f68390800051%7C0%7C0%7C636740896182179797&amp;sdata=Mddt%2B72hpV0lj7g%2BF1lhHozr%2FVrFwMbNPrhKNGG5gKg%3D&amp;reserved=0" xr:uid="{00000000-0004-0000-0000-000052010000}"/>
    <hyperlink ref="C348" r:id="rId3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2-B0&amp;data=02%7C01%7CSabrina.PFRIMMER%40vinci-construction.fr%7C30bd74d030bf4e5bc5eb08d62878b235%7C9873183240da45469203f68390800051%7C0%7C0%7C636740896182189802&amp;sdata=AFHJWZmTleLOAhsJr1Sa6qbnK0z0J2d%2Bkn6VAp%2B82WE%3D&amp;reserved=0" xr:uid="{00000000-0004-0000-0000-000053010000}"/>
    <hyperlink ref="C349" r:id="rId3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33-B0&amp;data=02%7C01%7CSabrina.PFRIMMER%40vinci-construction.fr%7C30bd74d030bf4e5bc5eb08d62878b235%7C9873183240da45469203f68390800051%7C0%7C0%7C636740896182199815&amp;sdata=ob%2BBcnhkBqDIR5acK7h5pCMNRCi94cRZEVZwIz1jNMs%3D&amp;reserved=0" xr:uid="{00000000-0004-0000-0000-000054010000}"/>
    <hyperlink ref="C350" r:id="rId3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27-B0&amp;data=02%7C01%7CSabrina.PFRIMMER%40vinci-construction.fr%7C42edb74c63784fd8113708d62878e524%7C9873183240da45469203f68390800051%7C0%7C0%7C636740897036638135&amp;sdata=DrhPPmSMQiPnn2FEnSHafwc8HLhOrsvDrFYsfm8kk7o%3D&amp;reserved=0" xr:uid="{00000000-0004-0000-0000-000055010000}"/>
    <hyperlink ref="C351" r:id="rId3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4-A1&amp;data=02%7C01%7CSabrina.PFRIMMER%40vinci-construction.fr%7Cc02f773f70c847f8276b08d6293c8d3d%7C9873183240da45469203f68390800051%7C0%7C0%7C636741737383718828&amp;sdata=43BmS6YwuMdz9PtW%2FqMD6Sa1VD6QPnlo0GhnbUf3DzM%3D&amp;reserved=0" xr:uid="{00000000-0004-0000-0000-000056010000}"/>
    <hyperlink ref="C352" r:id="rId3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1-A0&amp;data=02%7C01%7CSabrina.PFRIMMER%40vinci-construction.fr%7Ca9f40de7dfb547d5276908d6293d0d85%7C9873183240da45469203f68390800051%7C0%7C0%7C636741739524133217&amp;sdata=M8NCZNx%2BBNt2oHTIiZFzHZrcL44605thbV20P6Td%2B2w%3D&amp;reserved=0" xr:uid="{00000000-0004-0000-0000-000057010000}"/>
    <hyperlink ref="C353" r:id="rId3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2-A0&amp;data=02%7C01%7CSabrina.PFRIMMER%40vinci-construction.fr%7Ca9f40de7dfb547d5276908d6293d0d85%7C9873183240da45469203f68390800051%7C0%7C0%7C636741739524133217&amp;sdata=LjvHZ089mxl8WKzFSyGmf3Yi29ctYp%2BxLa86OzlskS8%3D&amp;reserved=0" xr:uid="{00000000-0004-0000-0000-000058010000}"/>
    <hyperlink ref="C354" r:id="rId3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3-A0&amp;data=02%7C01%7CSabrina.PFRIMMER%40vinci-construction.fr%7Ca9f40de7dfb547d5276908d6293d0d85%7C9873183240da45469203f68390800051%7C0%7C0%7C636741739524133217&amp;sdata=tDtgBHrNhhGpmRvdpIZfLOuJfgGNxGOw0PBvQMa6U9o%3D&amp;reserved=0" xr:uid="{00000000-0004-0000-0000-000059010000}"/>
    <hyperlink ref="C355" r:id="rId3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804-A0&amp;data=02%7C01%7CSabrina.PFRIMMER%40vinci-construction.fr%7Ca9f40de7dfb547d5276908d6293d0d85%7C9873183240da45469203f68390800051%7C0%7C0%7C636741739524133217&amp;sdata=d8WEosnTJT1zgzoLihI8s0p2DWez0PpbRX2FI6ZeFFQ%3D&amp;reserved=0" xr:uid="{00000000-0004-0000-0000-00005A010000}"/>
    <hyperlink ref="C356" r:id="rId3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1-A0&amp;data=02%7C01%7CSabrina.PFRIMMER%40vinci-construction.fr%7C12d84c20e4354de9142f08d6293d5c94%7C9873183240da45469203f68390800051%7C0%7C0%7C636741740854076182&amp;sdata=2LkQlHDIaHYUzvYCDSQAbGG2EiDJ1js7NbJ9Q1bkLBk%3D&amp;reserved=0" xr:uid="{00000000-0004-0000-0000-00005B010000}"/>
    <hyperlink ref="C357" r:id="rId3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3-A0&amp;data=02%7C01%7CSabrina.PFRIMMER%40vinci-construction.fr%7C12d84c20e4354de9142f08d6293d5c94%7C9873183240da45469203f68390800051%7C0%7C0%7C636741740854076182&amp;sdata=rvoyQNl7MhcfixAmvRXPFtRgjvd0cwva5sk1Op9fXLA%3D&amp;reserved=0" xr:uid="{00000000-0004-0000-0000-00005C010000}"/>
    <hyperlink ref="C358" r:id="rId3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4-A0&amp;data=02%7C01%7CSabrina.PFRIMMER%40vinci-construction.fr%7C12d84c20e4354de9142f08d6293d5c94%7C9873183240da45469203f68390800051%7C0%7C0%7C636741740854076182&amp;sdata=hlTyaHKViyhOz3%2B8PwGKQ1MPNM0RK40MYN1Xw3CZoyM%3D&amp;reserved=0" xr:uid="{00000000-0004-0000-0000-00005D010000}"/>
    <hyperlink ref="C359" r:id="rId3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6-A0&amp;data=02%7C01%7CSabrina.PFRIMMER%40vinci-construction.fr%7C12d84c20e4354de9142f08d6293d5c94%7C9873183240da45469203f68390800051%7C0%7C0%7C636741740854076182&amp;sdata=4Ih9EM%2FaDJrxhy1Gz1%2FqMlr5wQfXQvlvRRQz2SusFLc%3D&amp;reserved=0" xr:uid="{00000000-0004-0000-0000-00005E010000}"/>
    <hyperlink ref="C360" r:id="rId3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7-A0&amp;data=02%7C01%7CSabrina.PFRIMMER%40vinci-construction.fr%7C12d84c20e4354de9142f08d6293d5c94%7C9873183240da45469203f68390800051%7C0%7C0%7C636741740854076182&amp;sdata=e6eJNorFLadiUKR7kbVfuKXLna6xt1WKVoLt7VX52u4%3D&amp;reserved=0" xr:uid="{00000000-0004-0000-0000-00005F010000}"/>
    <hyperlink ref="C361" r:id="rId3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2008-A0&amp;data=02%7C01%7CSabrina.PFRIMMER%40vinci-construction.fr%7C12d84c20e4354de9142f08d6293d5c94%7C9873183240da45469203f68390800051%7C0%7C0%7C636741740854076182&amp;sdata=vrkfizFgeJ%2FcFb8Xr%2FOWKBKyR%2BFX3pcOwBVlnC6UtFc%3D&amp;reserved=0" xr:uid="{00000000-0004-0000-0000-000060010000}"/>
    <hyperlink ref="C362" r:id="rId3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1-A0&amp;data=02%7C01%7CSabrina.PFRIMMER%40vinci-construction.fr%7C797c634794874a55b4ab08d6293d8f1d%7C9873183240da45469203f68390800051%7C0%7C0%7C636741741709220501&amp;sdata=YGV%2BGW%2BuLLFWWzZ4vyFeSBDXgXzEdrJnVUGTtDrE9II%3D&amp;reserved=0" xr:uid="{00000000-0004-0000-0000-000061010000}"/>
    <hyperlink ref="C363" r:id="rId3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3-A0&amp;data=02%7C01%7CSabrina.PFRIMMER%40vinci-construction.fr%7C797c634794874a55b4ab08d6293d8f1d%7C9873183240da45469203f68390800051%7C0%7C0%7C636741741709240511&amp;sdata=%2FKzLJRrJcBYwOq0yRoYRPxrmiybOKUgpeodYQhrsXC8%3D&amp;reserved=0" xr:uid="{00000000-0004-0000-0000-000062010000}"/>
    <hyperlink ref="C364" r:id="rId3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4-A0&amp;data=02%7C01%7CSabrina.PFRIMMER%40vinci-construction.fr%7C797c634794874a55b4ab08d6293d8f1d%7C9873183240da45469203f68390800051%7C0%7C0%7C636741741709250524&amp;sdata=CfR%2ByUlHJcYC995F17AqNeedDZ91OlsC9IgnBROhXNg%3D&amp;reserved=0" xr:uid="{00000000-0004-0000-0000-000063010000}"/>
    <hyperlink ref="C365" r:id="rId3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6-A0&amp;data=02%7C01%7CSabrina.PFRIMMER%40vinci-construction.fr%7C797c634794874a55b4ab08d6293d8f1d%7C9873183240da45469203f68390800051%7C0%7C0%7C636741741709260534&amp;sdata=93lEIWVo7H%2FdwiYDJAQQ%2BIt%2FJIX4R4XE%2Fe3OHxkCgec%3D&amp;reserved=0" xr:uid="{00000000-0004-0000-0000-000064010000}"/>
    <hyperlink ref="C366" r:id="rId3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7-A0&amp;data=02%7C01%7CSabrina.PFRIMMER%40vinci-construction.fr%7C797c634794874a55b4ab08d6293d8f1d%7C9873183240da45469203f68390800051%7C0%7C0%7C636741741709270534&amp;sdata=%2FTEpqq3EqqBgPVPL%2BliLPlcYif%2FVPhOcHM6FyQCprYE%3D&amp;reserved=0" xr:uid="{00000000-0004-0000-0000-000065010000}"/>
    <hyperlink ref="C367" r:id="rId3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008-A0&amp;data=02%7C01%7CSabrina.PFRIMMER%40vinci-construction.fr%7C797c634794874a55b4ab08d6293d8f1d%7C9873183240da45469203f68390800051%7C0%7C0%7C636741741709280539&amp;sdata=3giSHwqJsmZqoso4PNSLeuRtn4zivGzundP%2FaCfTegU%3D&amp;reserved=0" xr:uid="{00000000-0004-0000-0000-000066010000}"/>
    <hyperlink ref="C368" r:id="rId3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02-B0&amp;data=02%7C01%7CSabrina.PFRIMMER%40vinci-construction.fr%7C1bbeab9f32a24f3c18a508d6293dcd1e%7C9873183240da45469203f68390800051%7C0%7C0%7C636741742742626104&amp;sdata=EL7C79eDZbfc7JW%2FxzO%2FWweGwdBi7uR1Aim%2BhvGWErE%3D&amp;reserved=0" xr:uid="{00000000-0004-0000-0000-000067010000}"/>
    <hyperlink ref="C369" r:id="rId3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2-A1&amp;data=02%7C01%7CSabrina.PFRIMMER%40vinci-construction.fr%7C14593c5923c04267bc9408d6293e527b%7C9873183240da45469203f68390800051%7C0%7C0%7C636741744986156999&amp;sdata=U249WSOvsquU9wIvNhrm3PFTMX%2FuHui58xbP5ni9eT0%3D&amp;reserved=0" xr:uid="{00000000-0004-0000-0000-000068010000}"/>
    <hyperlink ref="C370" r:id="rId3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4-A1&amp;data=02%7C01%7CSabrina.PFRIMMER%40vinci-construction.fr%7C831d08c626a44ab93d0008d6293e5720%7C9873183240da45469203f68390800051%7C0%7C0%7C636741745060407238&amp;sdata=OD2Ur5h9Ef92IBoibXCp0%2FcdTMedI7X0MpAXAIXFDxo%3D&amp;reserved=0" xr:uid="{00000000-0004-0000-0000-000069010000}"/>
    <hyperlink ref="C371" r:id="rId3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3-A1&amp;data=02%7C01%7CSabrina.PFRIMMER%40vinci-construction.fr%7C5586f0cc28984418bae008d6293e5884%7C9873183240da45469203f68390800051%7C0%7C0%7C636741745079200130&amp;sdata=UFtTcagcPoLPn1ByztEgAiZ5vTISHsQ%2FqnCn0w0hN%2FM%3D&amp;reserved=0" xr:uid="{00000000-0004-0000-0000-00006A010000}"/>
    <hyperlink ref="C372" r:id="rId3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1&amp;data=02%7C01%7CSabrina.PFRIMMER%40vinci-construction.fr%7C2e758327188b413cfe2708d6293e5984%7C9873183240da45469203f68390800051%7C0%7C0%7C636741745108545217&amp;sdata=23GfahlaIiAiokPzXP6J98ig0ejf4TVcuQV8cdhWCvc%3D&amp;reserved=0" xr:uid="{00000000-0004-0000-0000-00006B010000}"/>
    <hyperlink ref="C373" r:id="rId3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6-A1&amp;data=02%7C01%7CSabrina.PFRIMMER%40vinci-construction.fr%7Cb11e94a0d0694fd31e2108d6293e63ce%7C9873183240da45469203f68390800051%7C0%7C0%7C636741745272480394&amp;sdata=jGR2AWnCQLentbDMrIrDsZUiqI1v4%2BYSUaVrKTmoUEE%3D&amp;reserved=0" xr:uid="{00000000-0004-0000-0000-00006C010000}"/>
    <hyperlink ref="C374" r:id="rId3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8-B0&amp;data=02%7C01%7CSabrina.PFRIMMER%40vinci-construction.fr%7Cd951cf978fc24bcdbbbb08d6293eca8d%7C9873183240da45469203f68390800051%7C0%7C0%7C636741746994560162&amp;sdata=EBIsEBk6D1FevsgoRkN90u3iCPyynsvie%2Fe69HJ2QuA%3D&amp;reserved=0" xr:uid="{00000000-0004-0000-0000-00006D010000}"/>
    <hyperlink ref="C375" r:id="rId3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79-B0&amp;data=02%7C01%7CSabrina.PFRIMMER%40vinci-construction.fr%7Cd951cf978fc24bcdbbbb08d6293eca8d%7C9873183240da45469203f68390800051%7C0%7C0%7C636741746994560162&amp;sdata=M1sQXiy1Oh66Xm1abIRckLwdyXJ8MdRkZGjrdDnL0GM%3D&amp;reserved=0" xr:uid="{00000000-0004-0000-0000-00006E010000}"/>
    <hyperlink ref="C376" r:id="rId3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2-C0&amp;data=02%7C01%7CSabrina.PFRIMMER%40vinci-construction.fr%7Cb19129080b2642b7956408d6293f78e1%7C9873183240da45469203f68390800051%7C0%7C0%7C636741749916959114&amp;sdata=2Tvi9MNtzVGSorc1wwKi4sGz1YNR1IAStORgluBPKGo%3D&amp;reserved=0" xr:uid="{00000000-0004-0000-0000-00006F010000}"/>
    <hyperlink ref="C377" r:id="rId3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N-E2901-A2&amp;data=02%7C01%7CSabrina.PFRIMMER%40vinci-construction.fr%7C6b7fcd978e554011655308d6294a9a3e%7C9873183240da45469203f68390800051%7C0%7C0%7C636741797725110815&amp;sdata=XSU2Kdjl5CQx7ciyxAhx8vd%2FAJSj9t9iIy5APOIB1O8%3D&amp;reserved=0" xr:uid="{00000000-0004-0000-0000-000070010000}"/>
    <hyperlink ref="C378" r:id="rId3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1-B0&amp;data=02%7C01%7CSabrina.PFRIMMER%40vinci-construction.fr%7C95c29a81646b4026442008d62a99b24f%7C9873183240da45469203f68390800051%7C0%7C0%7C636743236943792266&amp;sdata=62HUUMWNU4IlttBLRR34Y9Id6iTQmZW24Lmlgz9%2F1RA%3D&amp;reserved=0" xr:uid="{00000000-0004-0000-0000-000071010000}"/>
    <hyperlink ref="C379" r:id="rId3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902-B0&amp;data=02%7C01%7CSabrina.PFRIMMER%40vinci-construction.fr%7C95c29a81646b4026442008d62a99b24f%7C9873183240da45469203f68390800051%7C0%7C0%7C636743236943802275&amp;sdata=Ocd0Bk5vSiqU9d4UisIsCzlXQAhxC7rWBQfIhkMOdmg%3D&amp;reserved=0" xr:uid="{00000000-0004-0000-0000-000072010000}"/>
    <hyperlink ref="C380" r:id="rId3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39-A0&amp;data=02%7C01%7CSabrina.PFRIMMER%40vinci-construction.fr%7C126a5da953224d6fcead08d62aa5d95f%7C9873183240da45469203f68390800051%7C0%7C0%7C636743289146922782&amp;sdata=dFBQL%2Btxtst%2FLaFxuvA0%2B65yXba4gFC0VV399C0ppj8%3D&amp;reserved=0" xr:uid="{00000000-0004-0000-0000-000073010000}"/>
    <hyperlink ref="C381" r:id="rId3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1-A0&amp;data=02%7C01%7CSabrina.PFRIMMER%40vinci-construction.fr%7C0908541e2421446502e208d62aa603e9%7C9873183240da45469203f68390800051%7C0%7C0%7C636743289846783838&amp;sdata=eR8twuZW%2B3A3vIUfgU7jbDZMytVlL9HZBjtoVYie5R8%3D&amp;reserved=0" xr:uid="{00000000-0004-0000-0000-000074010000}"/>
    <hyperlink ref="C382" r:id="rId3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7-A0&amp;data=02%7C01%7CSabrina.PFRIMMER%40vinci-construction.fr%7Cec9d094e3d64453b313208d62aa606b2%7C9873183240da45469203f68390800051%7C0%7C0%7C636743289895005700&amp;sdata=ITjuTMoyc1EVF%2FelRV5g5QXk0xoya00fGQijQ48acSo%3D&amp;reserved=0" xr:uid="{00000000-0004-0000-0000-000075010000}"/>
    <hyperlink ref="C383" r:id="rId3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140-A0&amp;data=02%7C01%7CSabrina.PFRIMMER%40vinci-construction.fr%7Cc5fb4e401dd143222a6208d62aa60dc6%7C9873183240da45469203f68390800051%7C0%7C0%7C636743290017238148&amp;sdata=l8RE1jUpo4UwZu5E857rqsOo3%2B1wt6kSBq1t1%2FbCHCM%3D&amp;reserved=0" xr:uid="{00000000-0004-0000-0000-000076010000}"/>
    <hyperlink ref="C384" r:id="rId3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2-A0&amp;data=02%7C01%7CSabrina.PFRIMMER%40vinci-construction.fr%7Cc33467cb582a471af0ff08d62aa60f8f%7C9873183240da45469203f68390800051%7C0%7C0%7C636743290041380509&amp;sdata=UlLJr%2BV9bsrzrY8NSSkwApoMHc5OjbaGr%2F0JL6AZDms%3D&amp;reserved=0" xr:uid="{00000000-0004-0000-0000-000077010000}"/>
    <hyperlink ref="C385" r:id="rId3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3-A0&amp;data=02%7C01%7CSabrina.PFRIMMER%40vinci-construction.fr%7C9a87e0fb2017449cbc7608d62aa610dd%7C9873183240da45469203f68390800051%7C0%7C0%7C636743290066374192&amp;sdata=2tSKqVQznO6T8B7o6eUE%2F6%2BpOu9DmjC1Zi%2Fc7BWyhPA%3D&amp;reserved=0" xr:uid="{00000000-0004-0000-0000-000078010000}"/>
    <hyperlink ref="C386" r:id="rId3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1-A0&amp;data=02%7C01%7CSabrina.PFRIMMER%40vinci-construction.fr%7C78bc2332fe99445c9fe808d62aa614a0%7C9873183240da45469203f68390800051%7C0%7C0%7C636743290135320886&amp;sdata=%2FJX5I%2BerSjHZbFElFDEKw0%2F0suweQaqws5iiAaQpGMk%3D&amp;reserved=0" xr:uid="{00000000-0004-0000-0000-000079010000}"/>
    <hyperlink ref="C387" r:id="rId3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33-A0&amp;data=02%7C01%7CSabrina.PFRIMMER%40vinci-construction.fr%7Cbc1536befa4f4418ae4308d62aa63508%7C9873183240da45469203f68390800051%7C0%7C0%7C636743290677477806&amp;sdata=B%2FvVY3P5dWCyNoT%2BGxL5ShjGaq5K5AnVYjP0vpYzIwc%3D&amp;reserved=0" xr:uid="{00000000-0004-0000-0000-00007A010000}"/>
    <hyperlink ref="C388" r:id="rId3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B1&amp;data=02%7C01%7CSabrina.PFRIMMER%40vinci-construction.fr%7Cef9560bf5d424051f6ea08d62aa69905%7C9873183240da45469203f68390800051%7C0%7C0%7C636743292352934489&amp;sdata=FJX4OnmqofFIsE7OW%2Fy%2FBnBy%2FjYc7TaC%2Bdn%2FZYUZfUk%3D&amp;reserved=0" xr:uid="{00000000-0004-0000-0000-00007B010000}"/>
    <hyperlink ref="C389" r:id="rId3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B1&amp;data=02%7C01%7CSabrina.PFRIMMER%40vinci-construction.fr%7C1881cb2978094e31df9208d62aa6a096%7C9873183240da45469203f68390800051%7C0%7C0%7C636743292483053851&amp;sdata=QaZ4lCj5q5L44Q9%2BQKkp%2FzajuX6WvM1gjLs204MT4DM%3D&amp;reserved=0" xr:uid="{00000000-0004-0000-0000-00007C010000}"/>
    <hyperlink ref="C390" r:id="rId3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B1&amp;data=02%7C01%7CSabrina.PFRIMMER%40vinci-construction.fr%7C775c7cc153394bf6112d08d62aa6c504%7C9873183240da45469203f68390800051%7C0%7C0%7C636743293087844584&amp;sdata=7FxxuDY%2BrlTKW0hjlcOMWkKMEoATs5jfQFVRsPvM2wQ%3D&amp;reserved=0" xr:uid="{00000000-0004-0000-0000-00007D010000}"/>
    <hyperlink ref="C391" r:id="rId3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0-B0&amp;data=02%7C01%7CSabrina.PFRIMMER%40vinci-construction.fr%7C6371439fe0e449bc723308d62aa802c4%7C9873183240da45469203f68390800051%7C0%7C0%7C636743298447484238&amp;sdata=GtEdI1K73OZ0qHaeMKY9bKh2QRgxBdQ1tRMNsaT5RiQ%3D&amp;reserved=0" xr:uid="{00000000-0004-0000-0000-00007E010000}"/>
    <hyperlink ref="C392" r:id="rId3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1-B0&amp;data=02%7C01%7CSabrina.PFRIMMER%40vinci-construction.fr%7C6371439fe0e449bc723308d62aa802c4%7C9873183240da45469203f68390800051%7C0%7C0%7C636743298447494252&amp;sdata=La%2Fec7%2F2hGqRhB9PaWzlJ6EzVizrGyYhkoYFi4ROV3o%3D&amp;reserved=0" xr:uid="{00000000-0004-0000-0000-00007F010000}"/>
    <hyperlink ref="C393" r:id="rId3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A1&amp;data=02%7C01%7CSabrina.PFRIMMER%40vinci-construction.fr%7Ce2c52d2d4aaa4ca7154408d62aaa14f6%7C9873183240da45469203f68390800051%7C0%7C0%7C636743307317313110&amp;sdata=xhNCIBcvm5v7aGf39hI1CzRVsGtnd98CWHDLuMnTRXQ%3D&amp;reserved=0" xr:uid="{00000000-0004-0000-0000-000080010000}"/>
    <hyperlink ref="C394" r:id="rId3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A1&amp;data=02%7C01%7CSabrina.PFRIMMER%40vinci-construction.fr%7Ce2c52d2d4aaa4ca7154408d62aaa14f6%7C9873183240da45469203f68390800051%7C0%7C0%7C636743307317333129&amp;sdata=2N1zQyuhbkXBiN90rqskeMgsG%2FMGhAQCCWqKzwQssV4%3D&amp;reserved=0" xr:uid="{00000000-0004-0000-0000-000081010000}"/>
    <hyperlink ref="C395" r:id="rId3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A1&amp;data=02%7C01%7CSabrina.PFRIMMER%40vinci-construction.fr%7Cbabbf12226f44fc7541d08d62aaa2141%7C9873183240da45469203f68390800051%7C0%7C0%7C636743307523641373&amp;sdata=YlFeyHkosqw%2F5GuEMYeNKQoU2HZCwhv1gHfa3F%2FzCbU%3D&amp;reserved=0" xr:uid="{00000000-0004-0000-0000-000082010000}"/>
    <hyperlink ref="C396" r:id="rId3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A0&amp;data=02%7C01%7CSabrina.PFRIMMER%40vinci-construction.fr%7Cbabbf12226f44fc7541d08d62aaa2141%7C9873183240da45469203f68390800051%7C0%7C0%7C636743307523641373&amp;sdata=Jlz6YawWj7ez%2B0ljeenoS6%2BInDbD4jJONVd%2FJjFVK4s%3D&amp;reserved=0" xr:uid="{00000000-0004-0000-0000-000083010000}"/>
    <hyperlink ref="C397" r:id="rId3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5-A1&amp;data=02%7C01%7CSabrina.PFRIMMER%40vinci-construction.fr%7C23b8f3f0db634daea3dc08d62aaa2d95%7C9873183240da45469203f68390800051%7C0%7C0%7C636743307731762386&amp;sdata=S03PK5%2Bnxo9YzMtYFk7JjuPwI3lf6Fho7dlatb%2BI3rg%3D&amp;reserved=0" xr:uid="{00000000-0004-0000-0000-000084010000}"/>
    <hyperlink ref="C398" r:id="rId3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2ac5f765c1f741755b7008d62aaaa164%7C9873183240da45469203f68390800051%7C0%7C0%7C636743309668538522&amp;sdata=yfSd7FJ2tf71ZvpDnDP2NnqC1jcf1Rrs48SHorgWFTk%3D&amp;reserved=0" xr:uid="{00000000-0004-0000-0000-000085010000}"/>
    <hyperlink ref="C399" r:id="rId3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2ac5f765c1f741755b7008d62aaaa164%7C9873183240da45469203f68390800051%7C0%7C0%7C636743309668548531&amp;sdata=POnU12x586%2BW1LVBrNaZfcXm3YtCTbYxHY99%2FMMQBlg%3D&amp;reserved=0" xr:uid="{00000000-0004-0000-0000-000086010000}"/>
    <hyperlink ref="C400" r:id="rId3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2ac5f765c1f741755b7008d62aaaa164%7C9873183240da45469203f68390800051%7C0%7C0%7C636743309668558536&amp;sdata=VsJULutoreYBI%2F78pFpSAXMdgv2nafWLFVgKl5Xrcu0%3D&amp;reserved=0" xr:uid="{00000000-0004-0000-0000-000087010000}"/>
    <hyperlink ref="C401" r:id="rId3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2ac5f765c1f741755b7008d62aaaa164%7C9873183240da45469203f68390800051%7C0%7C0%7C636743309668568549&amp;sdata=OKZibKiHS6B3gthFtz%2BEs5WHMTD2Ct3W1JtnARYtg9M%3D&amp;reserved=0" xr:uid="{00000000-0004-0000-0000-000088010000}"/>
    <hyperlink ref="C402" r:id="rId3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1-A0&amp;data=02%7C01%7CSabrina.PFRIMMER%40vinci-construction.fr%7C104757fce06449f47afd08d62aaaaf9a%7C9873183240da45469203f68390800051%7C0%7C0%7C636743309916193274&amp;sdata=HzM3Hle3c5YviF1YkMdCCUJXqeDwpz6I1V%2BtBRsmeqw%3D&amp;reserved=0" xr:uid="{00000000-0004-0000-0000-000089010000}"/>
    <hyperlink ref="C403" r:id="rId3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2-A0&amp;data=02%7C01%7CSabrina.PFRIMMER%40vinci-construction.fr%7C104757fce06449f47afd08d62aaaaf9a%7C9873183240da45469203f68390800051%7C0%7C0%7C636743309916203284&amp;sdata=SD5%2FMPSVeLy7aw6xTAj52KltzAPqxk67PZNa4XxJLDQ%3D&amp;reserved=0" xr:uid="{00000000-0004-0000-0000-00008A010000}"/>
    <hyperlink ref="C404" r:id="rId3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3-A0&amp;data=02%7C01%7CSabrina.PFRIMMER%40vinci-construction.fr%7C104757fce06449f47afd08d62aaaaf9a%7C9873183240da45469203f68390800051%7C0%7C0%7C636743309916213293&amp;sdata=9%2FEggWKlTJp00JXtNyrDgYe987BoZC03jDyhyWbEyuc%3D&amp;reserved=0" xr:uid="{00000000-0004-0000-0000-00008B010000}"/>
    <hyperlink ref="C405" r:id="rId3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14-A0&amp;data=02%7C01%7CSabrina.PFRIMMER%40vinci-construction.fr%7C104757fce06449f47afd08d62aaaaf9a%7C9873183240da45469203f68390800051%7C0%7C0%7C636743309916223302&amp;sdata=vWu4El3D4o75pBQSmw6hu5jiTn363eZm%2BkN1AThQbN0%3D&amp;reserved=0" xr:uid="{00000000-0004-0000-0000-00008C010000}"/>
    <hyperlink ref="C406" r:id="rId3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05-B0&amp;data=02%7C01%7CSabrina.PFRIMMER%40vinci-construction.fr%7Ca7de6ed0aada42adaf7308d62ab7cc90%7C9873183240da45469203f68390800051%7C0%7C0%7C636743366229793857&amp;sdata=pgu8CL8kncxV6vpGB8e6nJ71HIEUG9tLShYOxpa31jc%3D&amp;reserved=0" xr:uid="{00000000-0004-0000-0000-00008D010000}"/>
    <hyperlink ref="C407" r:id="rId3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B7-AF008-B0&amp;data=02%7C01%7CSabrina.PFRIMMER%40vinci-construction.fr%7C2c91bdc1c05a4ce660bb08d62ab89b72%7C9873183240da45469203f68390800051%7C0%7C0%7C636743369704703253&amp;sdata=bLC7S1vuFVaX%2FW8JcU%2FaEc%2B%2FQxl%2B7ad8UINOqTppf6M%3D&amp;reserved=0" xr:uid="{00000000-0004-0000-0000-00008E010000}"/>
    <hyperlink ref="C408" r:id="rId4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441-B0&amp;data=02%7C01%7CSabrina.PFRIMMER%40vinci-construction.fr%7C9d3af5961dd74e8a9e4108d62ab8c27d%7C9873183240da45469203f68390800051%7C0%7C0%7C636743370352005940&amp;sdata=BBdf1KKbymEvpRKbdCNGYKR1sJ3BSeCH0%2FrBWjEu7ZA%3D&amp;reserved=0" xr:uid="{00000000-0004-0000-0000-00008F010000}"/>
    <hyperlink ref="C409" r:id="rId4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1-A0&amp;data=02%7C01%7CSabrina.PFRIMMER%40vinci-construction.fr%7C5d0975e6b8e14cdbedd108d62ab958e7%7C9873183240da45469203f68390800051%7C0%7C0%7C636743372879763682&amp;sdata=y%2FFZU%2FWu8xCa2ETj6XMVwgMF6ZbqJOuBhasG7ZC3ddg%3D&amp;reserved=0" xr:uid="{00000000-0004-0000-0000-000090010000}"/>
    <hyperlink ref="C410" r:id="rId4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2-A0&amp;data=02%7C01%7CSabrina.PFRIMMER%40vinci-construction.fr%7C5d0975e6b8e14cdbedd108d62ab958e7%7C9873183240da45469203f68390800051%7C0%7C0%7C636743372879773692&amp;sdata=ZFFhEYTLQtXEKzht1JjdC%2BPkSxb44PiQMA5q4U2X3k4%3D&amp;reserved=0" xr:uid="{00000000-0004-0000-0000-000091010000}"/>
    <hyperlink ref="C411" r:id="rId4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3-A0&amp;data=02%7C01%7CSabrina.PFRIMMER%40vinci-construction.fr%7C5d0975e6b8e14cdbedd108d62ab958e7%7C9873183240da45469203f68390800051%7C0%7C0%7C636743372879783697&amp;sdata=wtd8Vs4ISaU8juskmzVey%2Fc1n8pq4%2FPI%2BeJ3kRz%2BI20%3D&amp;reserved=0" xr:uid="{00000000-0004-0000-0000-000092010000}"/>
    <hyperlink ref="C412" r:id="rId4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24-A0&amp;data=02%7C01%7CSabrina.PFRIMMER%40vinci-construction.fr%7C5d0975e6b8e14cdbedd108d62ab958e7%7C9873183240da45469203f68390800051%7C0%7C0%7C636743372879793701&amp;sdata=dmB2hpneJsLsOtx9y%2BU00vd8XGAdioD2IX%2BGIOlXxrw%3D&amp;reserved=0" xr:uid="{00000000-0004-0000-0000-000093010000}"/>
    <hyperlink ref="C413" r:id="rId4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41-B0&amp;data=02%7C01%7CSabrina.PFRIMMER%40vinci-construction.fr%7C6ac5c131c0ec416f5de308d62abfe31a%7C9873183240da45469203f68390800051%7C0%7C0%7C636743401006037996&amp;sdata=8W8ILlq6gllukx9%2BO%2FhxA7XUZeYfTsGeJ8gLXJ%2BIyIA%3D&amp;reserved=0" xr:uid="{00000000-0004-0000-0000-000094010000}"/>
    <hyperlink ref="C415" r:id="rId4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15-C0&amp;data=02%7C01%7CSabrina.PFRIMMER%40vinci-construction.fr%7Cf885c3e5c0e04f2c9b4008d62d25d396%7C9873183240da45469203f68390800051%7C0%7C0%7C636746037816505447&amp;sdata=t7DnkJGan0rMXlAz0PhpLUQ82GKdYMFtUmOUmQv74P0%3D&amp;reserved=0" xr:uid="{00000000-0004-0000-0000-000095010000}"/>
    <hyperlink ref="C414" r:id="rId4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528-A0&amp;data=02%7C01%7CSabrina.PFRIMMER%40vinci-construction.fr%7C6682881b34ed4502f7b908d62d253b98%7C9873183240da45469203f68390800051%7C0%7C0%7C636746035267613654&amp;sdata=PqhJ0IPktthbMv7D0Brw%2BMCd8TD%2BV5JKI5EH%2BLdSvXU%3D&amp;reserved=0" xr:uid="{00000000-0004-0000-0000-000096010000}"/>
    <hyperlink ref="C416" r:id="rId4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63-B0&amp;data=02%7C01%7CSabrina.PFRIMMER%40vinci-construction.fr%7Cb6f660985cc54822c18608d62d2af002%7C9873183240da45469203f68390800051%7C0%7C0%7C636746059768214728&amp;sdata=KHCzbED00Wta7suzvUzNQ3ZPF5p2cG1WvyM77nToNGM%3D&amp;reserved=0" xr:uid="{00000000-0004-0000-0000-000097010000}"/>
    <hyperlink ref="C417" r:id="rId4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072-A1&amp;data=02%7C01%7CSabrina.PFRIMMER%40vinci-construction.fr%7C0eccf051ac01489a9f3e08d62d2b00dc%7C9873183240da45469203f68390800051%7C0%7C0%7C636746060109129883&amp;sdata=ju78rSMryg0JZJjSUFGu26u1Xi2s6eo%2FcJNE7NifPFw%3D&amp;reserved=0" xr:uid="{00000000-0004-0000-0000-000098010000}"/>
    <hyperlink ref="C418" r:id="rId4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1-B0&amp;data=02%7C01%7CSabrina.PFRIMMER%40vinci-construction.fr%7Cf2995d6dbb234e68003d08d62db52cfa%7C9873183240da45469203f68390800051%7C0%7C0%7C636746653498546462&amp;sdata=t7njNfkvcMSqqpLgEOGypbR2nj3DbyzJXoemFF2DXhY%3D&amp;reserved=0" xr:uid="{00000000-0004-0000-0000-000099010000}"/>
    <hyperlink ref="C419" r:id="rId4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52-B0&amp;data=02%7C01%7CSabrina.PFRIMMER%40vinci-construction.fr%7C079391133e214f8870db08d62db53509%7C9873183240da45469203f68390800051%7C0%7C0%7C636746653632651099&amp;sdata=lQ0TajewBiNYmxAwuSQD0LpZt0K%2BS%2B8JSn%2F5J%2FjiWNA%3D&amp;reserved=0" xr:uid="{00000000-0004-0000-0000-00009A010000}"/>
    <hyperlink ref="C420" r:id="rId4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19-B0&amp;data=02%7C01%7CSabrina.PFRIMMER%40vinci-construction.fr%7C9ffcb1c9f8aa4ffd082a08d62db58a38%7C9873183240da45469203f68390800051%7C0%7C0%7C636746655058775023&amp;sdata=Tq7nwYWeipdPsQoV%2FVndY82LJAv3DCXNRbFk2mc%2BCb4%3D&amp;reserved=0" xr:uid="{00000000-0004-0000-0000-00009B010000}"/>
    <hyperlink ref="C421" r:id="rId4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9-B0&amp;data=02%7C01%7CSabrina.PFRIMMER%40vinci-construction.fr%7C9ffcb1c9f8aa4ffd082a08d62db58a38%7C9873183240da45469203f68390800051%7C0%7C0%7C636746655058785028&amp;sdata=Nq3ztwGf3H5xTWjyhRiXRvnzQav1ggRpxayS10gBUfM%3D&amp;reserved=0" xr:uid="{00000000-0004-0000-0000-00009C010000}"/>
    <hyperlink ref="C422" r:id="rId4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70-A1&amp;data=02%7C01%7CSabrina.PFRIMMER%40vinci-construction.fr%7C38dcc186c4b740e21ee208d62db5bac0%7C9873183240da45469203f68390800051%7C0%7C0%7C636746655872484789&amp;sdata=lMPDR1MdJrKJGvrc04My4ufAPWOzapaPDFvnbKtOhuo%3D&amp;reserved=0" xr:uid="{00000000-0004-0000-0000-00009D010000}"/>
    <hyperlink ref="C423" r:id="rId4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8-A1&amp;data=02%7C01%7CSabrina.PFRIMMER%40vinci-construction.fr%7C1259c030ed814d5f27b208d62db62fce%7C9873183240da45469203f68390800051%7C0%7C0%7C636746657841745047&amp;sdata=mpKxwyWAje2RXjn74Fap7EN61RfJpKqBPWww4Be%2Br9I%3D&amp;reserved=0" xr:uid="{00000000-0004-0000-0000-00009E010000}"/>
    <hyperlink ref="C424" r:id="rId4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9-A1&amp;data=02%7C01%7CSabrina.PFRIMMER%40vinci-construction.fr%7C1259c030ed814d5f27b208d62db62fce%7C9873183240da45469203f68390800051%7C0%7C0%7C636746657841745047&amp;sdata=rPG6VzMvLooPkp%2BHBsLuVCZSONjMP7ObhH0vsI7YsqE%3D&amp;reserved=0" xr:uid="{00000000-0004-0000-0000-00009F010000}"/>
    <hyperlink ref="C425" r:id="rId4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RET-R0003-B0&amp;data=02%7C01%7CSabrina.PFRIMMER%40vinci-construction.fr%7C27a9fd415c01467bce5408d62dbccc7c%7C9873183240da45469203f68390800051%7C0%7C0%7C636746686241471835&amp;sdata=9vnEYrLj%2Bzq4FQgzYDssezE7RANy%2BkjqjIpuTWLH9fw%3D&amp;reserved=0" xr:uid="{00000000-0004-0000-0000-0000A0010000}"/>
    <hyperlink ref="C426" r:id="rId4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LAB-01000-A0&amp;data=02%7C01%7CSabrina.PFRIMMER%40vinci-construction.fr%7Cdd1408f9e9ec44bcc1e908d62dbd2374%7C9873183240da45469203f68390800051%7C0%7C0%7C636746687695335566&amp;sdata=QOkdLER8mSJ03pUnmTLYDcGvO7%2FnfTMHJm%2F1cakXM8o%3D&amp;reserved=0" xr:uid="{00000000-0004-0000-0000-0000A1010000}"/>
    <hyperlink ref="C427" r:id="rId4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535-A0&amp;data=02%7C01%7CSabrina.PFRIMMER%40vinci-construction.fr%7C307e738dc3514fcb230f08d62dfa706f%7C9873183240da45469203f68390800051%7C0%7C0%7C636746950986765157&amp;sdata=7zVvu9XEmfQ3eWl%2B8yGSbMa7vGUTN3C0%2FCkg3C5VRqM%3D&amp;reserved=0" xr:uid="{00000000-0004-0000-0000-0000A2010000}"/>
    <hyperlink ref="C428" r:id="rId4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0-A1&amp;data=02%7C01%7CSabrina.PFRIMMER%40vinci-construction.fr%7C4cb0d662df794bd8dda908d62dfa7c5a%7C9873183240da45469203f68390800051%7C0%7C0%7C636746951179926373&amp;sdata=uIlEkJwhqX56sPmNKn%2FguLlgF4KUe7uq1SRsNQcU2ZE%3D&amp;reserved=0" xr:uid="{00000000-0004-0000-0000-0000A3010000}"/>
    <hyperlink ref="C429" r:id="rId4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05-A1&amp;data=02%7C01%7CSabrina.PFRIMMER%40vinci-construction.fr%7C1c7b563c74904d00cf8308d62dfa81d4%7C9873183240da45469203f68390800051%7C0%7C0%7C636746951273899089&amp;sdata=OjhKUibDxbE6rqYThADCfLEBspQhEOchmjRAFvOvZd0%3D&amp;reserved=0" xr:uid="{00000000-0004-0000-0000-0000A4010000}"/>
    <hyperlink ref="C431" r:id="rId4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1-A0&amp;data=02%7C01%7CSabrina.PFRIMMER%40vinci-construction.fr%7C3884c1977197468523c108d62e00a167%7C9873183240da45469203f68390800051%7C0%7C0%7C636746977691855888&amp;sdata=BeR6pHQtgUv89T9iZOuOTdF9q6Hq6OsFEFoz%2BF%2FTmMM%3D&amp;reserved=0" xr:uid="{00000000-0004-0000-0000-0000A5010000}"/>
    <hyperlink ref="C432" r:id="rId4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2-A0&amp;data=02%7C01%7CSabrina.PFRIMMER%40vinci-construction.fr%7C3884c1977197468523c108d62e00a167%7C9873183240da45469203f68390800051%7C0%7C0%7C636746977691855888&amp;sdata=R%2FkUxHxOvwoZLsBY5hbhchpbbcl49BCvSE14rwUa3bg%3D&amp;reserved=0" xr:uid="{00000000-0004-0000-0000-0000A6010000}"/>
    <hyperlink ref="C433" r:id="rId4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3-A0&amp;data=02%7C01%7CSabrina.PFRIMMER%40vinci-construction.fr%7C3884c1977197468523c108d62e00a167%7C9873183240da45469203f68390800051%7C0%7C0%7C636746977691855888&amp;sdata=ZEcuJeRoHZqv2BVQBXfxBA6U2h5lrOfRiUb5UXnzYDg%3D&amp;reserved=0" xr:uid="{00000000-0004-0000-0000-0000A7010000}"/>
    <hyperlink ref="C434" r:id="rId4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504-A0&amp;data=02%7C01%7CSabrina.PFRIMMER%40vinci-construction.fr%7C3884c1977197468523c108d62e00a167%7C9873183240da45469203f68390800051%7C0%7C0%7C636746977691855888&amp;sdata=kNcoBTvy52Gnp7iCnEukgevr7ys%2Bvl6nveMQITgEajQ%3D&amp;reserved=0" xr:uid="{00000000-0004-0000-0000-0000A8010000}"/>
    <hyperlink ref="C435" r:id="rId4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QI20-B0&amp;data=02%7C01%7CSabrina.PFRIMMER%40vinci-construction.fr%7C692fae006ba8467a7b6308d62e00f28b%7C9873183240da45469203f68390800051%7C0%7C0%7C636746978936505600&amp;sdata=q57GxlZ4krOc09b698o0djTnkPjxfmdDzhxz0fu0VQQ%3D&amp;reserved=0" xr:uid="{00000000-0004-0000-0000-0000A9010000}"/>
    <hyperlink ref="C436" r:id="rId4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1-A0&amp;data=02%7C01%7CSabrina.PFRIMMER%40vinci-construction.fr%7C8ee66be2d28c4e31f77408d62e7d0879%7C9873183240da45469203f68390800051%7C0%7C0%7C636747511887479122&amp;sdata=c4Fo684Rxhh8oQ%2FEbr0DYZEmvKZD%2FOYuOYbEVOO%2F9j8%3D&amp;reserved=0" xr:uid="{00000000-0004-0000-0000-0000AA010000}"/>
    <hyperlink ref="C437" r:id="rId4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2-A0&amp;data=02%7C01%7CSabrina.PFRIMMER%40vinci-construction.fr%7C8ee66be2d28c4e31f77408d62e7d0879%7C9873183240da45469203f68390800051%7C0%7C0%7C636747511887489131&amp;sdata=MKP%2BMGR%2FJpRNoZZb4vUfp4sWmp2kbG6qa5aEbSA3ZrA%3D&amp;reserved=0" xr:uid="{00000000-0004-0000-0000-0000AB010000}"/>
    <hyperlink ref="C438" r:id="rId4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3-A0&amp;data=02%7C01%7CSabrina.PFRIMMER%40vinci-construction.fr%7C8ee66be2d28c4e31f77408d62e7d0879%7C9873183240da45469203f68390800051%7C0%7C0%7C636747511887499136&amp;sdata=VEG4nPz9UeCjGgeJdKxAbFG8s65MNJufxH12j9Fuuww%3D&amp;reserved=0" xr:uid="{00000000-0004-0000-0000-0000AC010000}"/>
    <hyperlink ref="C439" r:id="rId4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504-A0&amp;data=02%7C01%7CSabrina.PFRIMMER%40vinci-construction.fr%7C8ee66be2d28c4e31f77408d62e7d0879%7C9873183240da45469203f68390800051%7C0%7C0%7C636747511887509150&amp;sdata=M3FXGI72cel7DifKtB4KEYgJFjTwhXiy9BSsa8a4c%2Fo%3D&amp;reserved=0" xr:uid="{00000000-0004-0000-0000-0000AD010000}"/>
    <hyperlink ref="C440" r:id="rId4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1-A0&amp;data=02%7C01%7CSabrina.PFRIMMER%40vinci-construction.fr%7Caef72e1bfc184084abdf08d62e7ddb37%7C9873183240da45469203f68390800051%7C0%7C0%7C636747515423579175&amp;sdata=LGFwmz%2FLU9F8WWseIfrTQ0QHr%2BAnVSe6SsRai2JwQFE%3D&amp;reserved=0" xr:uid="{00000000-0004-0000-0000-0000AE010000}"/>
    <hyperlink ref="C441" r:id="rId4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2-A0&amp;data=02%7C01%7CSabrina.PFRIMMER%40vinci-construction.fr%7Caef72e1bfc184084abdf08d62e7ddb37%7C9873183240da45469203f68390800051%7C0%7C0%7C636747515423589184&amp;sdata=%2FlrS%2B7hPRtT2da7cG74cqfHH7%2Fe4VJ6AvNGN1DbLoT0%3D&amp;reserved=0" xr:uid="{00000000-0004-0000-0000-0000AF010000}"/>
    <hyperlink ref="C442" r:id="rId4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3-A0&amp;data=02%7C01%7CSabrina.PFRIMMER%40vinci-construction.fr%7Caef72e1bfc184084abdf08d62e7ddb37%7C9873183240da45469203f68390800051%7C0%7C0%7C636747515423599193&amp;sdata=lDtA63IIOWgUtMFAcRn4vCSj1dZx1QSDTIlhmbZHzaM%3D&amp;reserved=0" xr:uid="{00000000-0004-0000-0000-0000B0010000}"/>
    <hyperlink ref="C443" r:id="rId4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5404-A0&amp;data=02%7C01%7CSabrina.PFRIMMER%40vinci-construction.fr%7Caef72e1bfc184084abdf08d62e7ddb37%7C9873183240da45469203f68390800051%7C0%7C0%7C636747515423609198&amp;sdata=xcSR5Xzdua%2FsuS2jOrDyGLbyegTm25OTdIrmDef5LIY%3D&amp;reserved=0" xr:uid="{00000000-0004-0000-0000-0000B1010000}"/>
    <hyperlink ref="C444" r:id="rId4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2673-A1&amp;data=02%7C01%7CSabrina.PFRIMMER%40vinci-construction.fr%7C38c4a3f36a9043a170dd08d62e7e724e%7C9873183240da45469203f68390800051%7C0%7C0%7C636747517949580861&amp;sdata=nQFBCq%2BA2SK1hvh3R8pYSzoNC18eRLJI2yrbqlUQpOE%3D&amp;reserved=0" xr:uid="{00000000-0004-0000-0000-0000B2010000}"/>
    <hyperlink ref="C445" r:id="rId4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1-A0&amp;data=02%7C01%7CSabrina.PFRIMMER%40vinci-construction.fr%7C05e8cc5a9b37481f3e2c08d62e7f44fc%7C9873183240da45469203f68390800051%7C0%7C0%7C636747521493996465&amp;sdata=s%2Bi9flLjyXm%2Fl4qM7Fh43%2FDoZ1dBjn%2FnM6G6kUIOZhE%3D&amp;reserved=0" xr:uid="{00000000-0004-0000-0000-0000B3010000}"/>
    <hyperlink ref="C446" r:id="rId4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2-A0&amp;data=02%7C01%7CSabrina.PFRIMMER%40vinci-construction.fr%7C05e8cc5a9b37481f3e2c08d62e7f44fc%7C9873183240da45469203f68390800051%7C0%7C0%7C636747521494006474&amp;sdata=om70SUmD7RTF4Mha1Hl%2Fr19NS85GAuACV3VlsJOMuRM%3D&amp;reserved=0" xr:uid="{00000000-0004-0000-0000-0000B4010000}"/>
    <hyperlink ref="C447" r:id="rId4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3-A0&amp;data=02%7C01%7CSabrina.PFRIMMER%40vinci-construction.fr%7C05e8cc5a9b37481f3e2c08d62e7f44fc%7C9873183240da45469203f68390800051%7C0%7C0%7C636747521494016479&amp;sdata=YHhHgLHYDjZM41Q1RoYRBAFv3kaYaNdg6B1sA0G%2BONA%3D&amp;reserved=0" xr:uid="{00000000-0004-0000-0000-0000B5010000}"/>
    <hyperlink ref="C448" r:id="rId4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104-A0&amp;data=02%7C01%7CSabrina.PFRIMMER%40vinci-construction.fr%7C05e8cc5a9b37481f3e2c08d62e7f44fc%7C9873183240da45469203f68390800051%7C0%7C0%7C636747521494026483&amp;sdata=UnYiw2BHGtk9FIg0a%2F9MIDVKDhi5Z59uJws2qKzF5ME%3D&amp;reserved=0" xr:uid="{00000000-0004-0000-0000-0000B6010000}"/>
    <hyperlink ref="C430" r:id="rId4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0-A1&amp;data=02%7C01%7CSabrina.PFRIMMER%40vinci-construction.fr%7Ce2f61af3b32d44d4e8f108d62dfa9014%7C9873183240da45469203f68390800051%7C0%7C0%7C636746951509510528&amp;sdata=v4jPvWYvxGqNz0MulBfqLY4EHpOzIh%2F%2FESnCldULJjc%3D&amp;reserved=0" xr:uid="{00000000-0004-0000-0000-0000B7010000}"/>
    <hyperlink ref="C449" r:id="rId4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1-A0&amp;data=02%7C01%7CSabrina.PFRIMMER%40vinci-construction.fr%7C2ad85c16d1d74c7782fc08d62f72274a%7C9873183240da45469203f68390800051%7C0%7C0%7C636748564668266287&amp;sdata=G2433UAxxF3RR%2FHNgW53zXtQ6Z%2FwcrWMSkr4qaNaN0U%3D&amp;reserved=0" xr:uid="{00000000-0004-0000-0000-0000B8010000}"/>
    <hyperlink ref="C450" r:id="rId4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2-A0&amp;data=02%7C01%7CSabrina.PFRIMMER%40vinci-construction.fr%7C2ad85c16d1d74c7782fc08d62f72274a%7C9873183240da45469203f68390800051%7C0%7C0%7C636748564668276305&amp;sdata=2KKdy%2FR3hMTh%2Fb%2Bt1xNydw22%2B%2BdIr9dW9BLLRGzy7Gs%3D&amp;reserved=0" xr:uid="{00000000-0004-0000-0000-0000B9010000}"/>
    <hyperlink ref="C451" r:id="rId4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3-A0&amp;data=02%7C01%7CSabrina.PFRIMMER%40vinci-construction.fr%7C2ad85c16d1d74c7782fc08d62f72274a%7C9873183240da45469203f68390800051%7C0%7C0%7C636748564668296315&amp;sdata=PcuDNyGe2wJviPmPbURkvGvhaPR19PLcz8runKqy0BM%3D&amp;reserved=0" xr:uid="{00000000-0004-0000-0000-0000BA010000}"/>
    <hyperlink ref="C452" r:id="rId4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904-A0&amp;data=02%7C01%7CSabrina.PFRIMMER%40vinci-construction.fr%7C2ad85c16d1d74c7782fc08d62f72274a%7C9873183240da45469203f68390800051%7C0%7C0%7C636748564668306320&amp;sdata=PCpw%2BwdiYzskuTDaMUgCYiyVsBPBY8Nu%2F8UXgql0IQA%3D&amp;reserved=0" xr:uid="{00000000-0004-0000-0000-0000BB010000}"/>
    <hyperlink ref="C453" r:id="rId4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1-A0&amp;data=02%7C01%7CSabrina.PFRIMMER%40vinci-construction.fr%7C207ba2f395d8419391f608d62f727cb8%7C9873183240da45469203f68390800051%7C0%7C0%7C636748566102496476&amp;sdata=cM%2FZwjrplgDuNc04pE52UFbOFRRKIDxvbxQB1I0N%2BbA%3D&amp;reserved=0" xr:uid="{00000000-0004-0000-0000-0000BC010000}"/>
    <hyperlink ref="C454" r:id="rId4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2-A0&amp;data=02%7C01%7CSabrina.PFRIMMER%40vinci-construction.fr%7C207ba2f395d8419391f608d62f727cb8%7C9873183240da45469203f68390800051%7C0%7C0%7C636748566102506485&amp;sdata=jSjIL2%2BxMnKLtId%2FSH4AVIPld6k8QXLS1uZ3rqHxChs%3D&amp;reserved=0" xr:uid="{00000000-0004-0000-0000-0000BD010000}"/>
    <hyperlink ref="C455" r:id="rId4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3-A0&amp;data=02%7C01%7CSabrina.PFRIMMER%40vinci-construction.fr%7C207ba2f395d8419391f608d62f727cb8%7C9873183240da45469203f68390800051%7C0%7C0%7C636748566102516490&amp;sdata=pySKLxH1uq7qwfs%2BLTd8Q9oz1Fpc2XetbtYVoo1XZlg%3D&amp;reserved=0" xr:uid="{00000000-0004-0000-0000-0000BE010000}"/>
    <hyperlink ref="C456" r:id="rId4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004-A0&amp;data=02%7C01%7CSabrina.PFRIMMER%40vinci-construction.fr%7C207ba2f395d8419391f608d62f727cb8%7C9873183240da45469203f68390800051%7C0%7C0%7C636748566102526508&amp;sdata=bUWx6sJpGOozWAWpsS7kfsu4ngnuMTTIcUtRLiAAmOk%3D&amp;reserved=0" xr:uid="{00000000-0004-0000-0000-0000BF010000}"/>
    <hyperlink ref="C457" r:id="rId4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30-A0&amp;data=02%7C01%7CSabrina.PFRIMMER%40vinci-construction.fr%7Cb472541c7c174d97a3a908d62f72d12a%7C9873183240da45469203f68390800051%7C0%7C0%7C636748567510276929&amp;sdata=MkvFvAuXE97qo4%2FOX%2FIFE74Tt%2FZouy6Uql2DBZ2oE2Q%3D&amp;reserved=0" xr:uid="{00000000-0004-0000-0000-0000C0010000}"/>
    <hyperlink ref="C458" r:id="rId4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15-A1&amp;data=02%7C01%7CSabrina.PFRIMMER%40vinci-construction.fr%7Ca13fc986554d45edc83908d62f7309de%7C9873183240da45469203f68390800051%7C0%7C0%7C636748568479757937&amp;sdata=F5PQM8lpSYrv5q0g84z8Goth6%2FX1T1hzbtrnKwtoSj0%3D&amp;reserved=0" xr:uid="{00000000-0004-0000-0000-0000C1010000}"/>
    <hyperlink ref="C459" r:id="rId4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3025-A1&amp;data=02%7C01%7CSabrina.PFRIMMER%40vinci-construction.fr%7C61fb04f22b1f458656c308d62f731c18%7C9873183240da45469203f68390800051%7C0%7C0%7C636748568768237744&amp;sdata=g3bl%2FXlb%2Fw38%2FsUCFF62UnFxIaTaD9in6I%2ByWrlrIc0%3D&amp;reserved=0" xr:uid="{00000000-0004-0000-0000-0000C2010000}"/>
    <hyperlink ref="C460" r:id="rId4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1-A0&amp;data=02%7C01%7CSabrina.PFRIMMER%40vinci-construction.fr%7C2ea46a2422f640a36ebc08d62f735570%7C9873183240da45469203f68390800051%7C0%7C0%7C636748569735093208&amp;sdata=JDVIGOKP5jMXLdBSMQbCG9g02jRyDtN0uwChkdn5qyw%3D&amp;reserved=0" xr:uid="{00000000-0004-0000-0000-0000C3010000}"/>
    <hyperlink ref="C461" r:id="rId4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2-A0&amp;data=02%7C01%7CSabrina.PFRIMMER%40vinci-construction.fr%7C2ea46a2422f640a36ebc08d62f735570%7C9873183240da45469203f68390800051%7C0%7C0%7C636748569735103213&amp;sdata=k7gC0AA1BCTmL5CnHQH6JbUAMf9v%2Fj%2BDoHbncjheAfg%3D&amp;reserved=0" xr:uid="{00000000-0004-0000-0000-0000C4010000}"/>
    <hyperlink ref="C462" r:id="rId4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3-A0&amp;data=02%7C01%7CSabrina.PFRIMMER%40vinci-construction.fr%7C2ea46a2422f640a36ebc08d62f735570%7C9873183240da45469203f68390800051%7C0%7C0%7C636748569735113223&amp;sdata=5%2BX%2BNiHQFwyB8BWLPJ%2FPBvjjEiD5mEx%2BMpBHuuoxkgI%3D&amp;reserved=0" xr:uid="{00000000-0004-0000-0000-0000C5010000}"/>
    <hyperlink ref="C463" r:id="rId4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2104-A0&amp;data=02%7C01%7CSabrina.PFRIMMER%40vinci-construction.fr%7C2ea46a2422f640a36ebc08d62f735570%7C9873183240da45469203f68390800051%7C0%7C0%7C636748569735123232&amp;sdata=NZcx3PPke%2FTfXb%2BzerjAVEZxpOLTjZ%2FkBHqNHBFA%2BCU%3D&amp;reserved=0" xr:uid="{00000000-0004-0000-0000-0000C6010000}"/>
    <hyperlink ref="C464" r:id="rId4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1-A0&amp;data=02%7C01%7CSabrina.PFRIMMER%40vinci-construction.fr%7Ca24a993982c84ac045f308d62f738b06%7C9873183240da45469203f68390800051%7C0%7C0%7C636748570634888676&amp;sdata=m2c%2Ba0S2tNYM%2B0kwg6P7dqN4Rg0MlwfAtqsVNxgGJLQ%3D&amp;reserved=0" xr:uid="{00000000-0004-0000-0000-0000C7010000}"/>
    <hyperlink ref="C465" r:id="rId4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CSIG-01100-A0&amp;data=02%7C01%7CSabrina.PFRIMMER%40vinci-construction.fr%7Cb7b30c9e7fa14ef4475708d62f73c76e%7C9873183240da45469203f68390800051%7C0%7C0%7C636748571644424338&amp;sdata=f3h6i8btxY%2FYD9OPF7I%2BwlrG%2BBna1HXazWB2ZdTwbrQ%3D&amp;reserved=0" xr:uid="{00000000-0004-0000-0000-0000C8010000}"/>
    <hyperlink ref="C466" r:id="rId4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M0401-B0&amp;data=02%7C01%7CSabrina.PFRIMMER%40vinci-construction.fr%7Cb98df310677447f61f3708d62f74399b%7C9873183240da45469203f68390800051%7C0%7C0%7C636748573557954935&amp;sdata=0kvDThNOU8BjGg%2BP1jlrzyfHPFEBZfBt79f90B3aDAI%3D&amp;reserved=0" xr:uid="{00000000-0004-0000-0000-0000C9010000}"/>
    <hyperlink ref="C467" r:id="rId4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0-A0&amp;data=02%7C01%7CSabrina.PFRIMMER%40vinci-construction.fr%7C51214a9edf9e42b9cdd508d62f82662e%7C9873183240da45469203f68390800051%7C0%7C0%7C636748634433108174&amp;sdata=9LfrahBXELnM3WLDNDOV2hr7UD6wUx7wAa7Z4OrIjHc%3D&amp;reserved=0" xr:uid="{00000000-0004-0000-0000-0000CA010000}"/>
    <hyperlink ref="C468" r:id="rId4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79-A0&amp;data=02%7C01%7CSabrina.PFRIMMER%40vinci-construction.fr%7C7e4efdaeab334103221f08d62f825cfb%7C9873183240da45469203f68390800051%7C0%7C0%7C636748634285369989&amp;sdata=mR7yknqsWAyq1dx1yqiHlx%2BNPFJa8s1lgZ2bmLct6GA%3D&amp;reserved=0" xr:uid="{00000000-0004-0000-0000-0000CB010000}"/>
    <hyperlink ref="C469" r:id="rId4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80-A0&amp;data=02%7C01%7CSabrina.PFRIMMER%40vinci-construction.fr%7C78e7824100ea4809cda908d62f8269cc%7C9873183240da45469203f68390800051%7C0%7C0%7C636748634497678079&amp;sdata=wWruE5Rv0DGxOeHho5gP5xr2RIf4TZI1%2FUlHp%2BHXiRg%3D&amp;reserved=0" xr:uid="{00000000-0004-0000-0000-0000CC010000}"/>
    <hyperlink ref="C470" r:id="rId4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AF038-C0&amp;data=02%7C01%7CSabrina.PFRIMMER%40vinci-construction.fr%7Ce155e4f94f194d6847ac08d62f82a6d6%7C9873183240da45469203f68390800051%7C0%7C0%7C636748635524332537&amp;sdata=5RPzwCzPDgRdpQZSOtJvjM3Z4U60QJYKx3uJdpGCHyQ%3D&amp;reserved=0" xr:uid="{00000000-0004-0000-0000-0000CD010000}"/>
    <hyperlink ref="C471" r:id="rId4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LAB-R0013-A0&amp;data=02%7C01%7CSabrina.PFRIMMER%40vinci-construction.fr%7C68a82861a99a4dd1c27d08d62f82a872%7C9873183240da45469203f68390800051%7C0%7C0%7C636748635570870869&amp;sdata=vALr424dc%2FDLU9vN0eDbCnpNHJ0dSvkmlZQIszTVzu0%3D&amp;reserved=0" xr:uid="{00000000-0004-0000-0000-0000CE010000}"/>
    <hyperlink ref="C472" r:id="rId4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00-B0&amp;data=02%7C01%7CSabrina.PFRIMMER%40vinci-construction.fr%7C53c4c4e79d8942daa28508d62f82eba4%7C9873183240da45469203f68390800051%7C0%7C0%7C636748636715832408&amp;sdata=79kqZ7l9PDPSAcdYAIuR1O8yr8e62PLTmU8jeTm4GOI%3D&amp;reserved=0" xr:uid="{00000000-0004-0000-0000-0000CF010000}"/>
    <hyperlink ref="C473" r:id="rId4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0-B0&amp;data=02%7C01%7CSabrina.PFRIMMER%40vinci-construction.fr%7C6a0f316e03f94a6b0a1208d62f836176%7C9873183240da45469203f68390800051%7C0%7C0%7C636748638656024247&amp;sdata=wPX2a6sni8uuCDh1yxLUCfnpT0CHOPLo4TyW73dnB4Y%3D&amp;reserved=0" xr:uid="{00000000-0004-0000-0000-0000D0010000}"/>
    <hyperlink ref="C474" r:id="rId4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1-B0&amp;data=02%7C01%7CSabrina.PFRIMMER%40vinci-construction.fr%7C9da524158761483c1fc208d62f836aa6%7C9873183240da45469203f68390800051%7C0%7C0%7C636748638807926936&amp;sdata=xejOgezWEk%2B6OUhtt2fSsByaSbqBJwghD41S5vuzPsY%3D&amp;reserved=0" xr:uid="{00000000-0004-0000-0000-0000D1010000}"/>
    <hyperlink ref="C475" r:id="rId4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2-B0&amp;data=02%7C01%7CSabrina.PFRIMMER%40vinci-construction.fr%7C9da524158761483c1fc208d62f836aa6%7C9873183240da45469203f68390800051%7C0%7C0%7C636748638807936946&amp;sdata=%2BmUb0Y4inzlRnGnpZF3mLfIR3fzOWSKBj29D8G0E0Q0%3D&amp;reserved=0" xr:uid="{00000000-0004-0000-0000-0000D2010000}"/>
    <hyperlink ref="C476" r:id="rId4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6-B0&amp;data=02%7C01%7CSabrina.PFRIMMER%40vinci-construction.fr%7C9da524158761483c1fc208d62f836aa6%7C9873183240da45469203f68390800051%7C0%7C0%7C636748638807946950&amp;sdata=RpazWVVVtkeDblco%2FPK6h3M2XMRg2SfiF4lbUOdsx30%3D&amp;reserved=0" xr:uid="{00000000-0004-0000-0000-0000D3010000}"/>
    <hyperlink ref="C477" r:id="rId4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0-C0&amp;data=02%7C01%7CSabrina.PFRIMMER%40vinci-construction.fr%7C46ca19ee82c448e71b0308d62f83758d%7C9873183240da45469203f68390800051%7C0%7C0%7C636748638988504442&amp;sdata=jWqPM7UZ845YNpgWnUmzxjI%2BRYxgh1ovirWw8gefsxk%3D&amp;reserved=0" xr:uid="{00000000-0004-0000-0000-0000D4010000}"/>
    <hyperlink ref="C478" r:id="rId4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0-A1&amp;data=02%7C01%7CSabrina.PFRIMMER%40vinci-construction.fr%7C46e7c988bb2743b50faa08d62f83adfa%7C9873183240da45469203f68390800051%7C0%7C0%7C636748639935709178&amp;sdata=rfMmNWIKwc86MUZ8WBAezjnb%2F%2FMJgoQ5Z8%2B9h4eSHro%3D&amp;reserved=0" xr:uid="{00000000-0004-0000-0000-0000D5010000}"/>
    <hyperlink ref="C479" r:id="rId4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00012-B0&amp;data=02%7C01%7CSabrina.PFRIMMER%40vinci-construction.fr%7C042b09b5e80f42819a7208d62f840c83%7C9873183240da45469203f68390800051%7C0%7C0%7C636748641523789608&amp;sdata=S%2FQFEgeLPYB6g5d1XYdxgWeEN3Dq6rINfXUjbF03bU0%3D&amp;reserved=0" xr:uid="{00000000-0004-0000-0000-0000D6010000}"/>
    <hyperlink ref="C480" r:id="rId4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655ae5d4fe4940b719bf08d62f8f720f%7C9873183240da45469203f68390800051%7C0%7C0%7C636748690471368165&amp;sdata=HjHn7eTUNrIwG2DGsRmtoeX3e%2B0L4pvTnfElekVipOQ%3D&amp;reserved=0" xr:uid="{00000000-0004-0000-0000-0000D7010000}"/>
    <hyperlink ref="C481" r:id="rId4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2-A1&amp;data=02%7C01%7CSabrina.PFRIMMER%40vinci-construction.fr%7Ca895654c48304d59d6e208d63341591a%7C9873183240da45469203f68390800051%7C0%7C0%7C636752753090477549&amp;sdata=zAF1OXMYEbQ%2FfU8pHffWdiLUK7AieVIRuDMMjKg28Go%3D&amp;reserved=0" xr:uid="{00000000-0004-0000-0000-0000D8010000}"/>
    <hyperlink ref="C482" r:id="rId4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23-A1&amp;data=02%7C01%7CSabrina.PFRIMMER%40vinci-construction.fr%7Ca895654c48304d59d6e208d63341591a%7C9873183240da45469203f68390800051%7C0%7C0%7C636752753090487554&amp;sdata=qVm1hDNeRlj0DjENVmeztA%2F6GsxaH%2BbaKiAHdgB2Ddg%3D&amp;reserved=0" xr:uid="{00000000-0004-0000-0000-0000D9010000}"/>
    <hyperlink ref="C483" r:id="rId4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17-A1&amp;data=02%7C01%7CSabrina.PFRIMMER%40vinci-construction.fr%7Cccaba0a18ba0452d9bd008d6334c436e%7C9873183240da45469203f68390800051%7C0%7C0%7C636752799967311502&amp;sdata=BKhdPEk2F7XJFJ2p8PvnBdsAMOIzxy69B44FIUfMCRw%3D&amp;reserved=0" xr:uid="{00000000-0004-0000-0000-0000DA010000}"/>
    <hyperlink ref="C484" r:id="rId4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xr:uid="{00000000-0004-0000-0000-0000DB010000}"/>
    <hyperlink ref="C485" r:id="rId4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421-A1&amp;data=02%7C01%7CSabrina.PFRIMMER%40vinci-construction.fr%7C31d9e1a2e19e4d88fed308d6334c99a4%7C9873183240da45469203f68390800051%7C0%7C0%7C636752801425177051&amp;sdata=aJJKl%2BX0VV7bfxMjO%2Bvy%2B67tpISHs%2FEGKVvjrMYjO08%3D&amp;reserved=0" xr:uid="{00000000-0004-0000-0000-0000DC010000}"/>
    <hyperlink ref="C486" r:id="rId4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7-A0&amp;data=02%7C01%7CSabrina.PFRIMMER%40vinci-construction.fr%7Cc2387a0c551d4d6c75ea08d6334dac76%7C9873183240da45469203f68390800051%7C0%7C0%7C636752806029034310&amp;sdata=ek1v96IkYN4B5%2BAy3BPLu%2BBA105HRgQ%2BR%2BITbCCMspk%3D&amp;reserved=0" xr:uid="{00000000-0004-0000-0000-0000DD010000}"/>
    <hyperlink ref="C487" r:id="rId4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8-A0&amp;data=02%7C01%7CSabrina.PFRIMMER%40vinci-construction.fr%7Cc2387a0c551d4d6c75ea08d6334dac76%7C9873183240da45469203f68390800051%7C0%7C0%7C636752806029034310&amp;sdata=wXJPGflbBsbrX%2FU4UI%2BInVdMcL2KzJxCvHILnckkg10%3D&amp;reserved=0" xr:uid="{00000000-0004-0000-0000-0000DE010000}"/>
    <hyperlink ref="C488" r:id="rId4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79-A0&amp;data=02%7C01%7CSabrina.PFRIMMER%40vinci-construction.fr%7Cc2387a0c551d4d6c75ea08d6334dac76%7C9873183240da45469203f68390800051%7C0%7C0%7C636752806029034310&amp;sdata=Y7s6zZnG1DQTGDXZbPMGbqrqOxTGg7Ir7KLg45casZg%3D&amp;reserved=0" xr:uid="{00000000-0004-0000-0000-0000DF010000}"/>
    <hyperlink ref="C489" r:id="rId4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4-A1&amp;data=02%7C01%7CSabrina.PFRIMMER%40vinci-construction.fr%7C39dda7710b6c49d3563c08d6334eb19f%7C9873183240da45469203f68390800051%7C0%7C0%7C636752810611675924&amp;sdata=5HTpjTYQASiHyGy1GVP79%2FYnUJxFqFQ5b019aED8mSc%3D&amp;reserved=0" xr:uid="{00000000-0004-0000-0000-0000E0010000}"/>
    <hyperlink ref="C490" r:id="rId4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6-A1&amp;data=02%7C01%7CSabrina.PFRIMMER%40vinci-construction.fr%7C39dda7710b6c49d3563c08d6334eb19f%7C9873183240da45469203f68390800051%7C0%7C0%7C636752810611686022&amp;sdata=QOugQpR%2Bc5Ve7ccaMLVF4xFCAu3G2tKOvT8Z13svGIg%3D&amp;reserved=0" xr:uid="{00000000-0004-0000-0000-0000E1010000}"/>
    <hyperlink ref="C491" r:id="rId4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1-B0&amp;data=02%7C01%7CSabrina.PFRIMMER%40vinci-construction.fr%7C486dc8541397493f0f0408d6334eb219%7C9873183240da45469203f68390800051%7C0%7C0%7C636752810436430075&amp;sdata=yIVviNpLyCJjKoGX%2F2XUKuLqWpv8LR5j2AGzH%2F1vILs%3D&amp;reserved=0" xr:uid="{00000000-0004-0000-0000-0000E2010000}"/>
    <hyperlink ref="C492" r:id="rId4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7-A0&amp;data=02%7C01%7CSabrina.PFRIMMER%40vinci-construction.fr%7Cbe4bb7af1af14616fed808d6334eeba5%7C9873183240da45469203f68390800051%7C0%7C0%7C636752811382407945&amp;sdata=%2F7OPHRfaar8TWQI%2FFGdXJ4MA2x1VFss8Z3Ru2tbzx04%3D&amp;reserved=0" xr:uid="{00000000-0004-0000-0000-0000E3010000}"/>
    <hyperlink ref="C493" r:id="rId4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0-B0&amp;data=02%7C01%7CSabrina.PFRIMMER%40vinci-construction.fr%7C554fb326f53e4c367d4408d6334ef398%7C9873183240da45469203f68390800051%7C0%7C0%7C636752811516406956&amp;sdata=BmwNC%2FZ4lwClo5rqn34zjipzfkQiwwZL7NF4Juk3NQ8%3D&amp;reserved=0" xr:uid="{00000000-0004-0000-0000-0000E4010000}"/>
    <hyperlink ref="C494" r:id="rId4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A0&amp;data=02%7C01%7CSabrina.PFRIMMER%40vinci-construction.fr%7C63021aef9cd34917edef08d6335fac08%7C9873183240da45469203f68390800051%7C0%7C0%7C636752883327793049&amp;sdata=OasnUrKCDg4EgBqlL%2FTiJNZk3gNahHqXQjszss3Kljc%3D&amp;reserved=0" xr:uid="{00000000-0004-0000-0000-0000E5010000}"/>
    <hyperlink ref="C495" r:id="rId4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A0&amp;data=02%7C01%7CSabrina.PFRIMMER%40vinci-construction.fr%7Cdd10506532ac477be7c808d6335fe1b1%7C9873183240da45469203f68390800051%7C0%7C0%7C636752884230845337&amp;sdata=gnEAmPrkYp6FW0gLeoAdDWAMaYeFF%2BOhQu7L2nfvi94%3D&amp;reserved=0" xr:uid="{00000000-0004-0000-0000-0000E6010000}"/>
    <hyperlink ref="C496" r:id="rId4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O0057-A0&amp;data=02%7C01%7CSabrina.PFRIMMER%40vinci-construction.fr%7C5bbb48cd11414a20ec0408d6336007e7%7C9873183240da45469203f68390800051%7C0%7C0%7C636752884869049016&amp;sdata=A7Pw29JbjfjDFlTjmMGm8hsaxBadltPAcdAFjD06neM%3D&amp;reserved=0" xr:uid="{00000000-0004-0000-0000-0000E7010000}"/>
    <hyperlink ref="C497" r:id="rId4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D003-D0&amp;data=02%7C01%7CSabrina.PFRIMMER%40vinci-construction.fr%7C6d28a4e256a641985c3908d6336544a2%7C9873183240da45469203f68390800051%7C0%7C0%7C636752907383919925&amp;sdata=aAQlspMutvvfOFbv%2BwUPguUUiq3lY%2FE2CTOOf39Z4p8%3D&amp;reserved=0" xr:uid="{00000000-0004-0000-0000-0000E8010000}"/>
    <hyperlink ref="C498" r:id="rId4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0510-C0&amp;data=02%7C01%7CSabrina.PFRIMMER%40vinci-construction.fr%7Cbd45ef386ff64da6172b08d63367ee54%7C9873183240da45469203f68390800051%7C0%7C0%7C636752918811342086&amp;sdata=n3mzm9cQ85eDrRYyoUILpFR0P65c3Ax8SsOt4iufRLQ%3D&amp;reserved=0" xr:uid="{00000000-0004-0000-0000-0000E9010000}"/>
    <hyperlink ref="C499" r:id="rId4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1-A2&amp;data=02%7C01%7CSabrina.PFRIMMER%40vinci-construction.fr%7Cb5ebfa5121074f2ad28208d633f92917%7C9873183240da45469203f68390800051%7C0%7C0%7C636753542571131898&amp;sdata=fu6UhNBNUaN9ua6izco%2FweP5y%2B77qysss6ORIVxCpkE%3D&amp;reserved=0" xr:uid="{00000000-0004-0000-0000-0000EA010000}"/>
    <hyperlink ref="C500" r:id="rId4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2-A2&amp;data=02%7C01%7CSabrina.PFRIMMER%40vinci-construction.fr%7Cb5ebfa5121074f2ad28208d633f92917%7C9873183240da45469203f68390800051%7C0%7C0%7C636753542571141912&amp;sdata=C7ehTV%2F1U8mcThMI7CsOC04NdUVIIpriD%2BZZZKnC08Q%3D&amp;reserved=0" xr:uid="{00000000-0004-0000-0000-0000EB010000}"/>
    <hyperlink ref="C501" r:id="rId4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3-A2&amp;data=02%7C01%7CSabrina.PFRIMMER%40vinci-construction.fr%7Cb5ebfa5121074f2ad28208d633f92917%7C9873183240da45469203f68390800051%7C0%7C0%7C636753542571151917&amp;sdata=3evpuBsQH%2BhyfHrqqFyziR3yI%2Bkbp46GxD4Vgwa6wc0%3D&amp;reserved=0" xr:uid="{00000000-0004-0000-0000-0000EC010000}"/>
    <hyperlink ref="C502" r:id="rId4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4-A2&amp;data=02%7C01%7CSabrina.PFRIMMER%40vinci-construction.fr%7Cb5ebfa5121074f2ad28208d633f92917%7C9873183240da45469203f68390800051%7C0%7C0%7C636753542571161922&amp;sdata=%2B%2FMiBSST6o6RtGJw5qZ3f%2BxF78IrcS6IAViO4lxOsKY%3D&amp;reserved=0" xr:uid="{00000000-0004-0000-0000-0000ED010000}"/>
    <hyperlink ref="C503" r:id="rId4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5-A2&amp;data=02%7C01%7CSabrina.PFRIMMER%40vinci-construction.fr%7Cb5ebfa5121074f2ad28208d633f92917%7C9873183240da45469203f68390800051%7C0%7C0%7C636753542571171935&amp;sdata=ZXKvabDw%2Br%2FSq%2BKfaR%2FvF8Sdzt6axjBpDWzkQ4piOeE%3D&amp;reserved=0" xr:uid="{00000000-0004-0000-0000-0000EE010000}"/>
    <hyperlink ref="C504" r:id="rId4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6-A2&amp;data=02%7C01%7CSabrina.PFRIMMER%40vinci-construction.fr%7Cb5ebfa5121074f2ad28208d633f92917%7C9873183240da45469203f68390800051%7C0%7C0%7C636753542571191945&amp;sdata=1Y8b4tdbviSf3swiRNJCtN9azTM%2FRE8NAHCW6w9gDS8%3D&amp;reserved=0" xr:uid="{00000000-0004-0000-0000-0000EF010000}"/>
    <hyperlink ref="C505" r:id="rId4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7-A2&amp;data=02%7C01%7CSabrina.PFRIMMER%40vinci-construction.fr%7Cb5ebfa5121074f2ad28208d633f92917%7C9873183240da45469203f68390800051%7C0%7C0%7C636753542571201950&amp;sdata=YnSD139YVEb%2BZTGM2qTK5HGh7zMRHUVKjO1mdSm6aX0%3D&amp;reserved=0" xr:uid="{00000000-0004-0000-0000-0000F0010000}"/>
    <hyperlink ref="C506" r:id="rId4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SI-M0059-A2&amp;data=02%7C01%7CSabrina.PFRIMMER%40vinci-construction.fr%7Cb5ebfa5121074f2ad28208d633f92917%7C9873183240da45469203f68390800051%7C0%7C0%7C636753542571211959&amp;sdata=wVQcGQ5dgS%2BzGIOY5XL%2BmtxbPTHplOszGCItPd76dDE%3D&amp;reserved=0" xr:uid="{00000000-0004-0000-0000-0000F1010000}"/>
    <hyperlink ref="C507" r:id="rId4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76-B0&amp;data=02%7C01%7CSabrina.PFRIMMER%40vinci-construction.fr%7C16ed71cd779d47f1f0c408d633fa387e%7C9873183240da45469203f68390800051%7C0%7C0%7C636753547115506975&amp;sdata=vHCTAUZTGWzyoFKvfjHDSayuk%2FbBscfnljSKCzopqNk%3D&amp;reserved=0" xr:uid="{00000000-0004-0000-0000-0000F2010000}"/>
    <hyperlink ref="C508" r:id="rId5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NV-00022-B0&amp;data=02%7C01%7CSabrina.PFRIMMER%40vinci-construction.fr%7C3d88a33df8974d36d82708d633fa9d98%7C9873183240da45469203f68390800051%7C0%7C0%7C636753548879584255&amp;sdata=FQwFjL%2F7RP9EKPx4QHEteMWi%2FeniAVVmTJfnChEv0rc%3D&amp;reserved=0" xr:uid="{00000000-0004-0000-0000-0000F3010000}"/>
    <hyperlink ref="C509" r:id="rId5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102-A0&amp;data=02%7C01%7CSabrina.PFRIMMER%40vinci-construction.fr%7C79010b087cfc4a812e3e08d633fcdd11%7C9873183240da45469203f68390800051%7C0%7C0%7C636753558469749957&amp;sdata=%2F2zVI5DAhSBjDS6INSmY%2FNTN1Iqbk3oqqUXUGTTRIys%3D&amp;reserved=0" xr:uid="{00000000-0004-0000-0000-0000F4010000}"/>
    <hyperlink ref="C510" r:id="rId5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1-A0&amp;data=02%7C01%7CSabrina.PFRIMMER%40vinci-construction.fr%7Cc58415d649864ecbf0ad08d633fe8145%7C9873183240da45469203f68390800051%7C0%7C0%7C636753565513728464&amp;sdata=cRxkCn3XnsydqoLtnvL99zn3TAo6seTLrH1yThCXwB0%3D&amp;reserved=0" xr:uid="{00000000-0004-0000-0000-0000F5010000}"/>
    <hyperlink ref="C511" r:id="rId5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2-A0&amp;data=02%7C01%7CSabrina.PFRIMMER%40vinci-construction.fr%7Cc58415d649864ecbf0ad08d633fe8145%7C9873183240da45469203f68390800051%7C0%7C0%7C636753565513738473&amp;sdata=2vpx8ySSy%2Fynu9x9T%2Bv90tyKHl3jVCDkXolwa46svSE%3D&amp;reserved=0" xr:uid="{00000000-0004-0000-0000-0000F6010000}"/>
    <hyperlink ref="C512" r:id="rId5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3-A0&amp;data=02%7C01%7CSabrina.PFRIMMER%40vinci-construction.fr%7Cc58415d649864ecbf0ad08d633fe8145%7C9873183240da45469203f68390800051%7C0%7C0%7C636753565513748478&amp;sdata=%2BOSbKTaNP5V7BTqdmc9i9u2Dik%2BT4xOwOH2ACn2KB%2Fc%3D&amp;reserved=0" xr:uid="{00000000-0004-0000-0000-0000F7010000}"/>
    <hyperlink ref="C513" r:id="rId5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04-A0&amp;data=02%7C01%7CSabrina.PFRIMMER%40vinci-construction.fr%7Cc58415d649864ecbf0ad08d633fe8145%7C9873183240da45469203f68390800051%7C0%7C0%7C636753565513758483&amp;sdata=XFrC13J6tkcLE1YkIt%2FVhLCpwBa4AtSdmcGVHEZJDUs%3D&amp;reserved=0" xr:uid="{00000000-0004-0000-0000-0000F8010000}"/>
    <hyperlink ref="C514" r:id="rId5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1-A0&amp;data=02%7C01%7CSabrina.PFRIMMER%40vinci-construction.fr%7C1d7df55baeb146e869ad08d633fef81f%7C9873183240da45469203f68390800051%7C0%7C0%7C636753567507887798&amp;sdata=LYV%2FEv9edlsYu6yO7X%2BfpvJ%2FUUvK7Ipor%2BbI1KH995Q%3D&amp;reserved=0" xr:uid="{00000000-0004-0000-0000-0000F9010000}"/>
    <hyperlink ref="C515" r:id="rId5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2-A0&amp;data=02%7C01%7CSabrina.PFRIMMER%40vinci-construction.fr%7C1d7df55baeb146e869ad08d633fef81f%7C9873183240da45469203f68390800051%7C0%7C0%7C636753567507897803&amp;sdata=hEcBDZzKXyonPnCjg7oSDN5nh2qS4yui8J6YZQ3NOHM%3D&amp;reserved=0" xr:uid="{00000000-0004-0000-0000-0000FA010000}"/>
    <hyperlink ref="C516" r:id="rId5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3-A0&amp;data=02%7C01%7CSabrina.PFRIMMER%40vinci-construction.fr%7C1d7df55baeb146e869ad08d633fef81f%7C9873183240da45469203f68390800051%7C0%7C0%7C636753567507907812&amp;sdata=EIu%2BP75qXxfM%2F3neLaCVc6hXUXbVbMO6Cvm4n8UOcK0%3D&amp;reserved=0" xr:uid="{00000000-0004-0000-0000-0000FB010000}"/>
    <hyperlink ref="C517" r:id="rId5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6104-A0&amp;data=02%7C01%7CSabrina.PFRIMMER%40vinci-construction.fr%7C1d7df55baeb146e869ad08d633fef81f%7C9873183240da45469203f68390800051%7C0%7C0%7C636753567507917817&amp;sdata=x5BPQMu0RM5HPn5T%2Fslkef8AxvzS73%2BTVGl8X8ESGl0%3D&amp;reserved=0" xr:uid="{00000000-0004-0000-0000-0000FC010000}"/>
    <hyperlink ref="C518" r:id="rId5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1-A0&amp;data=02%7C01%7CSabrina.PFRIMMER%40vinci-construction.fr%7Cf7f855485c4b4fa0531d08d633ffe8cf%7C9873183240da45469203f68390800051%7C0%7C0%7C636753571556518530&amp;sdata=W8bZZeTeGTV%2BeY1V0oPgBxUBgha1WVq%2B68CUG66GfAE%3D&amp;reserved=0" xr:uid="{00000000-0004-0000-0000-0000FD010000}"/>
    <hyperlink ref="C519" r:id="rId5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2-A0&amp;data=02%7C01%7CSabrina.PFRIMMER%40vinci-construction.fr%7Cf7f855485c4b4fa0531d08d633ffe8cf%7C9873183240da45469203f68390800051%7C0%7C0%7C636753571556528535&amp;sdata=qLE22u11EA80Hu8NCfp%2F00XlwDpdhfcM6u59sgQ%2BSdo%3D&amp;reserved=0" xr:uid="{00000000-0004-0000-0000-0000FE010000}"/>
    <hyperlink ref="C520" r:id="rId5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3-A0&amp;data=02%7C01%7CSabrina.PFRIMMER%40vinci-construction.fr%7Cf7f855485c4b4fa0531d08d633ffe8cf%7C9873183240da45469203f68390800051%7C0%7C0%7C636753571556538540&amp;sdata=rDxqqMCguLIEVQ7kFm1QqRlHPFhhjnZWUH5CsVRg0B0%3D&amp;reserved=0" xr:uid="{00000000-0004-0000-0000-0000FF010000}"/>
    <hyperlink ref="C521" r:id="rId5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304-A0&amp;data=02%7C01%7CSabrina.PFRIMMER%40vinci-construction.fr%7Cf7f855485c4b4fa0531d08d633ffe8cf%7C9873183240da45469203f68390800051%7C0%7C0%7C636753571556548554&amp;sdata=Rn3QdOQegZXJjsF%2Fovj24icd0Z0iDENFmpElBIsSyUk%3D&amp;reserved=0" xr:uid="{00000000-0004-0000-0000-000000020000}"/>
    <hyperlink ref="C522" r:id="rId5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280-B0&amp;data=02%7C01%7CSabrina.PFRIMMER%40vinci-construction.fr%7C83b3349a76f841e379e708d63417d66e%7C9873183240da45469203f68390800051%7C0%7C0%7C636753674318813546&amp;sdata=tCpSRWqhr7DBVNOfFpITcQxHz9y%2FKZMQ%2BOKycTxXZ38%3D&amp;reserved=0" xr:uid="{00000000-0004-0000-0000-000001020000}"/>
    <hyperlink ref="C523" r:id="rId5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06-A0&amp;data=02%7C01%7CSabrina.PFRIMMER%40vinci-construction.fr%7Cc52515b9dd614a832b8108d63428d802%7C9873183240da45469203f68390800051%7C0%7C0%7C636753747362019916&amp;sdata=FYpE7A0qzNldwnsGAQavi7zAkDiPUQbX92Go2vjFACA%3D&amp;reserved=0" xr:uid="{00000000-0004-0000-0000-000002020000}"/>
    <hyperlink ref="C524" r:id="rId5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14-A0&amp;data=02%7C01%7CSabrina.PFRIMMER%40vinci-construction.fr%7Cc52515b9dd614a832b8108d63428d802%7C9873183240da45469203f68390800051%7C0%7C0%7C636753747362039930&amp;sdata=nze0fqUwx6JNLEAh3RHXhTKyoHapUj7wOVuOx3Dn8zY%3D&amp;reserved=0" xr:uid="{00000000-0004-0000-0000-000003020000}"/>
    <hyperlink ref="C525" r:id="rId5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1-A0&amp;data=02%7C01%7CSabrina.PFRIMMER%40vinci-construction.fr%7Cc52515b9dd614a832b8108d63428d802%7C9873183240da45469203f68390800051%7C0%7C0%7C636753747362049939&amp;sdata=Mgj9xa7ddAMQY%2BTVRRWIKDY8BVY7cVcFstxBwCCx%2FbE%3D&amp;reserved=0" xr:uid="{00000000-0004-0000-0000-000004020000}"/>
    <hyperlink ref="C526" r:id="rId5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F0028-A0&amp;data=02%7C01%7CSabrina.PFRIMMER%40vinci-construction.fr%7Cc52515b9dd614a832b8108d63428d802%7C9873183240da45469203f68390800051%7C0%7C0%7C636753747362059944&amp;sdata=ZZQvEoXm5IV0%2B3uLWJjEQhNb75HpXbULIaGepan3nb4%3D&amp;reserved=0" xr:uid="{00000000-0004-0000-0000-000005020000}"/>
    <hyperlink ref="C527" r:id="rId5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2335-A1&amp;data=02%7C01%7CSabrina.PFRIMMER%40vinci-construction.fr%7C9efab11e552d4f483c4708d6343c3a47%7C9873183240da45469203f68390800051%7C0%7C0%7C636753830611364343&amp;sdata=5I3NJRP%2B0w1Ucwcq4CoyUQ4Jlyf79uFpVjdv4EuHPc4%3D&amp;reserved=0" xr:uid="{00000000-0004-0000-0000-000006020000}"/>
    <hyperlink ref="C528" r:id="rId5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1-A0&amp;data=02%7C01%7CSabrina.PFRIMMER%40vinci-construction.fr%7Ceb26c010e31044aba74208d6343c9c59%7C9873183240da45469203f68390800051%7C0%7C0%7C636753832265170045&amp;sdata=i5%2Fuc45yUILusOe570IsnIrGRSLASTQ1T2N3X2YmKbw%3D&amp;reserved=0" xr:uid="{00000000-0004-0000-0000-000007020000}"/>
    <hyperlink ref="C529" r:id="rId5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2-A0&amp;data=02%7C01%7CSabrina.PFRIMMER%40vinci-construction.fr%7Ceb26c010e31044aba74208d6343c9c59%7C9873183240da45469203f68390800051%7C0%7C0%7C636753832265180050&amp;sdata=7AwpNyMO72EbVsqsCBy9bS9ofSKhMXUTOoYKeVVZ4uU%3D&amp;reserved=0" xr:uid="{00000000-0004-0000-0000-000008020000}"/>
    <hyperlink ref="C530" r:id="rId5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3-A0&amp;data=02%7C01%7CSabrina.PFRIMMER%40vinci-construction.fr%7Ceb26c010e31044aba74208d6343c9c59%7C9873183240da45469203f68390800051%7C0%7C0%7C636753832265190055&amp;sdata=lkl2VAEFrBHLs9845F6amGoSNsW2CqZ7hIIusEek%2FGY%3D&amp;reserved=0" xr:uid="{00000000-0004-0000-0000-000009020000}"/>
    <hyperlink ref="C531" r:id="rId5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3004-A0&amp;data=02%7C01%7CSabrina.PFRIMMER%40vinci-construction.fr%7Ceb26c010e31044aba74208d6343c9c59%7C9873183240da45469203f68390800051%7C0%7C0%7C636753832265200064&amp;sdata=nX4pPdynT1WJ61kksP7%2BxjPbGPZoGe%2BitYnk837BpdI%3D&amp;reserved=0" xr:uid="{00000000-0004-0000-0000-00000A020000}"/>
    <hyperlink ref="C532" r:id="rId5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1-A0&amp;data=02%7C01%7CSabrina.PFRIMMER%40vinci-construction.fr%7C72105e44b7ff48d5749708d6343cd79a%7C9873183240da45469203f68390800051%7C0%7C0%7C636753833255870936&amp;sdata=g77xkBFjou2eiy7O4osD1qT%2F5pPQBHQUPSLp%2BBlHa6k%3D&amp;reserved=0" xr:uid="{00000000-0004-0000-0000-00000B020000}"/>
    <hyperlink ref="C533" r:id="rId5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2-A0&amp;data=02%7C01%7CSabrina.PFRIMMER%40vinci-construction.fr%7C72105e44b7ff48d5749708d6343cd79a%7C9873183240da45469203f68390800051%7C0%7C0%7C636753833255880950&amp;sdata=avLtjNS6zWNWghO2BlzYggTZcnfFypN3V6ZbjMJpr78%3D&amp;reserved=0" xr:uid="{00000000-0004-0000-0000-00000C020000}"/>
    <hyperlink ref="C534" r:id="rId5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3-A0&amp;data=02%7C01%7CSabrina.PFRIMMER%40vinci-construction.fr%7C72105e44b7ff48d5749708d6343cd79a%7C9873183240da45469203f68390800051%7C0%7C0%7C636753833255890955&amp;sdata=%2FR81MP9avFMAc63ru5loJcXBlEQ0hqqZ34qaYcrzTbE%3D&amp;reserved=0" xr:uid="{00000000-0004-0000-0000-00000D020000}"/>
    <hyperlink ref="C535" r:id="rId5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4104-A0&amp;data=02%7C01%7CSabrina.PFRIMMER%40vinci-construction.fr%7C72105e44b7ff48d5749708d6343cd79a%7C9873183240da45469203f68390800051%7C0%7C0%7C636753833255900964&amp;sdata=nwRWpLSsPrT3wkxrD3Q0e0T6zYe9%2F25zW6V0ud4obZg%3D&amp;reserved=0" xr:uid="{00000000-0004-0000-0000-00000E020000}"/>
    <hyperlink ref="C536" r:id="rId5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M002-C0&amp;data=02%7C01%7CSabrina.PFRIMMER%40vinci-construction.fr%7Cb4499ba8897b4559b9c308d6343d214a%7C9873183240da45469203f68390800051%7C0%7C0%7C636753834486738534&amp;sdata=UpYQ4ri18xbagyVbaTL8oXB06txWbJoaRrFzp4pnuHg%3D&amp;reserved=0" xr:uid="{00000000-0004-0000-0000-00000F020000}"/>
    <hyperlink ref="C537" r:id="rId5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0201-B3&amp;data=02%7C01%7CSabrina.PFRIMMER%40vinci-construction.fr%7Cfa65b22caafe422bf5d308d6343d3338%7C9873183240da45469203f68390800051%7C0%7C0%7C636753834790190569&amp;sdata=uvhA79pvu3561rTZazP8h7vyMbLhbdEbypeEveSuipA%3D&amp;reserved=0" xr:uid="{00000000-0004-0000-0000-000010020000}"/>
    <hyperlink ref="C538" r:id="rId5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500-B0&amp;data=02%7C01%7CSabrina.PFRIMMER%40vinci-construction.fr%7C73c2c4aa601a443eb01908d6343d54b8%7C9873183240da45469203f68390800051%7C0%7C0%7C636753835357587977&amp;sdata=WqwvtqYIX2xqTnNfOG2wWD7IbahSFmZxWcKdMCMKpOI%3D&amp;reserved=0" xr:uid="{00000000-0004-0000-0000-000011020000}"/>
    <hyperlink ref="C539" r:id="rId5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DCB-E1950-A3&amp;data=02%7C01%7CSabrina.PFRIMMER%40vinci-construction.fr%7C0001707f8f5641e431d808d6343d7783%7C9873183240da45469203f68390800051%7C0%7C0%7C636753835941551292&amp;sdata=Nsizee%2FDXYvBa5v43PQX8KAHrAxogLljZoxtpS%2FWNMo%3D&amp;reserved=0" xr:uid="{00000000-0004-0000-0000-000012020000}"/>
    <hyperlink ref="C540" r:id="rId5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2-A0&amp;data=02%7C01%7CSabrina.PFRIMMER%40vinci-construction.fr%7Cff41291a27e74f56839908d634c7b643%7C9873183240da45469203f68390800051%7C0%7C0%7C636754429696323335&amp;sdata=XXBFOzM%2BxNsn%2FGk5xX5SWHawxg6N5E8kNVrPaOB8a7Q%3D&amp;reserved=0" xr:uid="{00000000-0004-0000-0000-000013020000}"/>
    <hyperlink ref="C541" r:id="rId5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0-B0&amp;data=02%7C01%7CSabrina.PFRIMMER%40vinci-construction.fr%7C3ea7c69faac7476a2adb08d634c87a56%7C9873183240da45469203f68390800051%7C0%7C0%7C636754432978195623&amp;sdata=228AkXA4Dxha7fkMJZRqbPDXAiADNPMHF9RJlfp0zZM%3D&amp;reserved=0" xr:uid="{00000000-0004-0000-0000-000014020000}"/>
    <hyperlink ref="C542" r:id="rId5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1-C0&amp;data=02%7C01%7CSabrina.PFRIMMER%40vinci-construction.fr%7C3ea7c69faac7476a2adb08d634c87a56%7C9873183240da45469203f68390800051%7C0%7C0%7C636754432978205628&amp;sdata=%2FHjP6%2FJGMjh36cx%2FdavTdh8OOvX47MQLD1DbVo1PKs0%3D&amp;reserved=0" xr:uid="{00000000-0004-0000-0000-000015020000}"/>
    <hyperlink ref="C543" r:id="rId5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E0342-B0&amp;data=02%7C01%7CSabrina.PFRIMMER%40vinci-construction.fr%7C3ea7c69faac7476a2adb08d634c87a56%7C9873183240da45469203f68390800051%7C0%7C0%7C636754432978215642&amp;sdata=lO0jcasEV84h0eCsgg6RUCpYFDvGjrqlyfe%2FbbvIVaM%3D&amp;reserved=0" xr:uid="{00000000-0004-0000-0000-000016020000}"/>
    <hyperlink ref="C544" r:id="rId5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1-A0&amp;data=02%7C01%7CSabrina.PFRIMMER%40vinci-construction.fr%7C5947ea93e2744432beef08d634c8c651%7C9873183240da45469203f68390800051%7C0%7C0%7C636754434256000823&amp;sdata=UqQBb8lvePhvf%2Bb8rZV2owJPaChm3uSiWbYRPKMKi6E%3D&amp;reserved=0" xr:uid="{00000000-0004-0000-0000-000017020000}"/>
    <hyperlink ref="C545" r:id="rId5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2-A0&amp;data=02%7C01%7CSabrina.PFRIMMER%40vinci-construction.fr%7C5947ea93e2744432beef08d634c8c651%7C9873183240da45469203f68390800051%7C0%7C0%7C636754434256010828&amp;sdata=gdliD9dwBsIezQpUkgMLQGlub45%2Fm9tAVsjv%2B1nSIzs%3D&amp;reserved=0" xr:uid="{00000000-0004-0000-0000-000018020000}"/>
    <hyperlink ref="C546" r:id="rId5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3-A0&amp;data=02%7C01%7CSabrina.PFRIMMER%40vinci-construction.fr%7C5947ea93e2744432beef08d634c8c651%7C9873183240da45469203f68390800051%7C0%7C0%7C636754434256020842&amp;sdata=yHorpWOJxqkmJHNhUDHTKJDN%2F21iOasAxonbkmiIisw%3D&amp;reserved=0" xr:uid="{00000000-0004-0000-0000-000019020000}"/>
    <hyperlink ref="C547" r:id="rId5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04-A0&amp;data=02%7C01%7CSabrina.PFRIMMER%40vinci-construction.fr%7C5947ea93e2744432beef08d634c8c651%7C9873183240da45469203f68390800051%7C0%7C0%7C636754434256030847&amp;sdata=zuf41FgwvpNbb2wdioZyVrfWUZhsaDXB7JMjZDCSVUw%3D&amp;reserved=0" xr:uid="{00000000-0004-0000-0000-00001A020000}"/>
    <hyperlink ref="C548" r:id="rId5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15-A1&amp;data=02%7C01%7CSabrina.PFRIMMER%40vinci-construction.fr%7Cd551680af7b34357a3e608d634c92014%7C9873183240da45469203f68390800051%7C0%7C0%7C636754435765526715&amp;sdata=DsO7qokK4kOKYP09sKO0QE0ABn8TEgEvEU9HGq7g7SA%3D&amp;reserved=0" xr:uid="{00000000-0004-0000-0000-00001B020000}"/>
    <hyperlink ref="C549" r:id="rId5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ING05-A0&amp;data=02%7C01%7CSabrina.PFRIMMER%40vinci-construction.fr%7Cdd4f478aa1324fc3d59908d634c9d407%7C9873183240da45469203f68390800051%7C0%7C0%7C636754438782919138&amp;sdata=%2FaZ%2BqENGoflBDpMxo14Y8sAzC5KadVyXNu0x%2BlKwNfQ%3D&amp;reserved=0" xr:uid="{00000000-0004-0000-0000-00001C020000}"/>
    <hyperlink ref="C550" r:id="rId5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12-B0&amp;data=02%7C01%7CSabrina.PFRIMMER%40vinci-construction.fr%7C44a5e17515624ca27f7108d634de9548%7C9873183240da45469203f68390800051%7C0%7C0%7C636754527922369334&amp;sdata=YlBOfxCuxVmpzT3C3M2V0BcU%2BN4SzSEOagwfxlWiIVU%3D&amp;reserved=0" xr:uid="{00000000-0004-0000-0000-00001D020000}"/>
    <hyperlink ref="C551" r:id="rId5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200-B0&amp;data=02%7C01%7CSabrina.PFRIMMER%40vinci-construction.fr%7Ccc118d5d4f6d40b22b0608d634fef5cf%7C9873183240da45469203f68390800051%7C0%7C0%7C636754666984362368&amp;sdata=eMAHIGOxytP8qxrs%2FM8Jkl0f17u3r006CDwkmzbey0A%3D&amp;reserved=0" xr:uid="{00000000-0004-0000-0000-00001E020000}"/>
    <hyperlink ref="C552" r:id="rId5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004-B0&amp;data=02%7C01%7CSabrina.PFRIMMER%40vinci-construction.fr%7C231903866900419e8b0308d634ff4c1c%7C9873183240da45469203f68390800051%7C0%7C0%7C636754668428045064&amp;sdata=SpEhigewH%2BAO%2FXS38%2B%2BNpRJmu6W48CuJ6YrvYI7Mc%2F0%3D&amp;reserved=0" xr:uid="{00000000-0004-0000-0000-00001F020000}"/>
    <hyperlink ref="C553" r:id="rId54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2-D0&amp;data=02%7C01%7CSabrina.PFRIMMER%40vinci-construction.fr%7Cb0844eef0c38434ebcd708d635015bc5%7C9873183240da45469203f68390800051%7C0%7C0%7C636754677285902786&amp;sdata=8zGfsSY%2Fn%2B1%2Be2NOAsbPD2GL8cikMYfLxZGdjPh3ApM%3D&amp;reserved=0" xr:uid="{00000000-0004-0000-0000-000020020000}"/>
    <hyperlink ref="C554" r:id="rId54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XT-ER004-A2&amp;data=02%7C01%7CSabrina.PFRIMMER%40vinci-construction.fr%7C75f3e19ed1fe4b0532ad08d63501d89b%7C9873183240da45469203f68390800051%7C0%7C0%7C636754679382187396&amp;sdata=U9IlqH%2B45Z%2FEb5lL3ABhyImos2EY8%2FBENy8CMj2BptI%3D&amp;reserved=0" xr:uid="{00000000-0004-0000-0000-000021020000}"/>
    <hyperlink ref="C555" r:id="rId54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23-B0&amp;data=02%7C01%7CSabrina.PFRIMMER%40vinci-construction.fr%7C44020858d18c4cb94de708d6350325f2%7C9873183240da45469203f68390800051%7C0%7C0%7C636754684971119472&amp;sdata=fcqU9mLaevCs0BjbGCLRnZwd8yP7oo97nIlE6Tv%2B9Js%3D&amp;reserved=0" xr:uid="{00000000-0004-0000-0000-000022020000}"/>
    <hyperlink ref="C556" r:id="rId54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5-A0&amp;data=02%7C01%7CSabrina.PFRIMMER%40vinci-construction.fr%7C479f521b7ce64bdf9b5508d635034b57%7C9873183240da45469203f68390800051%7C0%7C0%7C636754685594500900&amp;sdata=QSbPejtWF%2FEiUWmoXUIJbImVLhvDBGmPPLXqWm2lUXU%3D&amp;reserved=0" xr:uid="{00000000-0004-0000-0000-000023020000}"/>
    <hyperlink ref="C557" r:id="rId54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6-A0&amp;data=02%7C01%7CSabrina.PFRIMMER%40vinci-construction.fr%7C61a4172515e34f9ca30e08d6350373ea%7C9873183240da45469203f68390800051%7C0%7C0%7C636754686275043452&amp;sdata=CpoAG8AJMbcq7xVlo5uu%2BVO5UnZDBSElJAS4Di0GHqs%3D&amp;reserved=0" xr:uid="{00000000-0004-0000-0000-000024020000}"/>
    <hyperlink ref="C558" r:id="rId55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02-B0&amp;data=02%7C01%7CSabrina.PFRIMMER%40vinci-construction.fr%7C0a49195c95904561437408d635baea71%7C9873183240da45469203f68390800051%7C0%7C0%7C636755474244047738&amp;sdata=Rk%2FP2lmuIr5Bd0KD3UdDHt9d1iFBHshDTezLL7AoDfQ%3D&amp;reserved=0" xr:uid="{00000000-0004-0000-0000-000025020000}"/>
    <hyperlink ref="C559" r:id="rId55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7-A1&amp;data=02%7C01%7CSabrina.PFRIMMER%40vinci-construction.fr%7Cd5401c31c6b24ed114b708d635bb0cf9%7C9873183240da45469203f68390800051%7C0%7C0%7C636755474820450302&amp;sdata=Zaikq56uv7KFw4xapxiloVXsuxxaHtf0RZ4c8UGJ2Jo%3D&amp;reserved=0" xr:uid="{00000000-0004-0000-0000-000026020000}"/>
    <hyperlink ref="C560" r:id="rId55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HP019-A2&amp;data=02%7C01%7CSabrina.PFRIMMER%40vinci-construction.fr%7C144ae088679147eed9a008d635bbf1f1%7C9873183240da45469203f68390800051%7C0%7C0%7C636755478664798767&amp;sdata=drRzCHB3SKTGDcrSJvcraYLdk4y5E%2FqTmBp11NaJLM4%3D&amp;reserved=0" xr:uid="{00000000-0004-0000-0000-000027020000}"/>
    <hyperlink ref="C561" r:id="rId55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GO029-A0&amp;data=02%7C01%7CSabrina.PFRIMMER%40vinci-construction.fr%7Cf99fbfcd97174fced14208d635bc22b4%7C9873183240da45469203f68390800051%7C0%7C0%7C636755479485407627&amp;sdata=EVlcSbvdDtu2eZV6Sxt7rKRt%2BeteCkAxl6M59clSk6I%3D&amp;reserved=0" xr:uid="{00000000-0004-0000-0000-000028020000}"/>
    <hyperlink ref="C562" r:id="rId55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00020-A3&amp;data=02%7C01%7CSabrina.PFRIMMER%40vinci-construction.fr%7C3a31a6ec05ec43d7399008d635bc6beb%7C9873183240da45469203f68390800051%7C0%7C0%7C636755480710486981&amp;sdata=YgZzTO6MVwQ1MpI9roKwmj%2BghxAplMm9ZQS33vk0cq4%3D&amp;reserved=0" xr:uid="{00000000-0004-0000-0000-000029020000}"/>
    <hyperlink ref="C563" r:id="rId55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1-C0&amp;data=02%7C01%7CSabrina.PFRIMMER%40vinci-construction.fr%7C5ebd69f816d442b15a1e08d635bccde6%7C9873183240da45469203f68390800051%7C0%7C0%7C636755482357482163&amp;sdata=SVEVNE6w1t313Y4j%2FpsgZyvF9SwY%2FRJYnG0%2BNghb6z4%3D&amp;reserved=0" xr:uid="{00000000-0004-0000-0000-00002A020000}"/>
    <hyperlink ref="C564" r:id="rId55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2-C0&amp;data=02%7C01%7CSabrina.PFRIMMER%40vinci-construction.fr%7C96f08d03489348648c3808d635bce31c%7C9873183240da45469203f68390800051%7C0%7C0%7C636755482717920853&amp;sdata=tZAHAAmfz1AQeW09nUJd%2FcRX4iaRT2IjgNUrDtHM0yc%3D&amp;reserved=0" xr:uid="{00000000-0004-0000-0000-00002B020000}"/>
    <hyperlink ref="C565" r:id="rId55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13-C0&amp;data=02%7C01%7CSabrina.PFRIMMER%40vinci-construction.fr%7C7dc45a5c186847b61df908d635bce8ca%7C9873183240da45469203f68390800051%7C0%7C0%7C636755482808689108&amp;sdata=mbK0j44spJIk%2BGb%2FvP55%2BYl3X6SF3ZUY%2BK25bk%2B7wys%3D&amp;reserved=0" xr:uid="{00000000-0004-0000-0000-00002C020000}"/>
    <hyperlink ref="C566" r:id="rId55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6-A1&amp;data=02%7C01%7CSabrina.PFRIMMER%40vinci-construction.fr%7C56d4c828263243f7de6008d635bd8bb8%7C9873183240da45469203f68390800051%7C0%7C0%7C636755485546515427&amp;sdata=pXzWfjmu7VHDvzbs2XWUv4tzjFFOkvqbT3fGEOKpTpk%3D&amp;reserved=0" xr:uid="{00000000-0004-0000-0000-00002D020000}"/>
    <hyperlink ref="C567" r:id="rId55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388-A1&amp;data=02%7C01%7CSabrina.PFRIMMER%40vinci-construction.fr%7C56d4c828263243f7de6008d635bd8bb8%7C9873183240da45469203f68390800051%7C0%7C0%7C636755485546515427&amp;sdata=AmjUJU2McfgLf9BLOKti%2BcL21BzoesPrVj3iIKPqQnY%3D&amp;reserved=0" xr:uid="{00000000-0004-0000-0000-00002E020000}"/>
    <hyperlink ref="C568" r:id="rId56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WSP-W0010-C0&amp;data=02%7C01%7CSabrina.PFRIMMER%40vinci-construction.fr%7C5e33be65c9c34f43322408d635be2958%7C9873183240da45469203f68390800051%7C0%7C0%7C636755488180103164&amp;sdata=PrRyuhHlakUzRXnzRLaTbUh1PhDnSOAIis6XpS6e9nY%3D&amp;reserved=0" xr:uid="{00000000-0004-0000-0000-00002F020000}"/>
    <hyperlink ref="C569" r:id="rId56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0-A1&amp;data=02%7C01%7CSabrina.PFRIMMER%40vinci-construction.fr%7C8544fd0c644a4fc67f2f08d635be5063%7C9873183240da45469203f68390800051%7C0%7C0%7C636755488841494090&amp;sdata=RmlWV%2FX1cRiXkb%2Fck4D4y3aqGT3Y%2BW9WtOnHji5ArfQ%3D&amp;reserved=0" xr:uid="{00000000-0004-0000-0000-000030020000}"/>
    <hyperlink ref="C570" r:id="rId56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55-A0&amp;data=02%7C01%7CSabrina.PFRIMMER%40vinci-construction.fr%7Cf2135764d1de4c8fc21808d635be7be8%7C9873183240da45469203f68390800051%7C0%7C0%7C636755489573796784&amp;sdata=zIr7uqrNU8QaqquyECMlIAnScCwbGAc7FtKhu3duNMw%3D&amp;reserved=0" xr:uid="{00000000-0004-0000-0000-000031020000}"/>
    <hyperlink ref="C571" r:id="rId56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1-A0&amp;data=02%7C01%7CSabrina.PFRIMMER%40vinci-construction.fr%7C5232cef884004bddb46608d635c19b0c%7C9873183240da45469203f68390800051%7C0%7C0%7C636755502973577179&amp;sdata=UGBcUspezbRvz8KpU0zeKH8A80BbCcwqcuVMoOiMkXE%3D&amp;reserved=0" xr:uid="{00000000-0004-0000-0000-000032020000}"/>
    <hyperlink ref="C572" r:id="rId56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3-A0&amp;data=02%7C01%7CSabrina.PFRIMMER%40vinci-construction.fr%7C5232cef884004bddb46608d635c19b0c%7C9873183240da45469203f68390800051%7C0%7C0%7C636755502973597185&amp;sdata=fU1mgt%2BxDMxaqNRnoEzbhPd7gkXVpOPTdipUIqZRizw%3D&amp;reserved=0" xr:uid="{00000000-0004-0000-0000-000033020000}"/>
    <hyperlink ref="C573" r:id="rId56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4-A0&amp;data=02%7C01%7CSabrina.PFRIMMER%40vinci-construction.fr%7C5232cef884004bddb46608d635c19b0c%7C9873183240da45469203f68390800051%7C0%7C0%7C636755502973607194&amp;sdata=mxn2rsJRKNcTRI%2FR%2F450GKlPuqIaRL1gxEcG7FbjMc4%3D&amp;reserved=0" xr:uid="{00000000-0004-0000-0000-000034020000}"/>
    <hyperlink ref="C574" r:id="rId56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6-A0&amp;data=02%7C01%7CSabrina.PFRIMMER%40vinci-construction.fr%7C5232cef884004bddb46608d635c19b0c%7C9873183240da45469203f68390800051%7C0%7C0%7C636755502973617199&amp;sdata=uqlbFvEfuz6o21ZxisaLO5K5OR36xwXeaaZNYELu%2BPU%3D&amp;reserved=0" xr:uid="{00000000-0004-0000-0000-000035020000}"/>
    <hyperlink ref="C575" r:id="rId56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7-A0&amp;data=02%7C01%7CSabrina.PFRIMMER%40vinci-construction.fr%7C5232cef884004bddb46608d635c19b0c%7C9873183240da45469203f68390800051%7C0%7C0%7C636755502973627208&amp;sdata=R9lJ4iaZZYLYsrwbL8XsZrZFCoVqz8ZI1YON5j3smYE%3D&amp;reserved=0" xr:uid="{00000000-0004-0000-0000-000036020000}"/>
    <hyperlink ref="C576" r:id="rId56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1308-A0&amp;data=02%7C01%7CSabrina.PFRIMMER%40vinci-construction.fr%7C5232cef884004bddb46608d635c19b0c%7C9873183240da45469203f68390800051%7C0%7C0%7C636755502973637213&amp;sdata=GaQuopbIT8mSWjhT05MZmaIWGrYLiTF0MpGpxeTqwho%3D&amp;reserved=0" xr:uid="{00000000-0004-0000-0000-000037020000}"/>
    <hyperlink ref="C577" r:id="rId56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1-A0&amp;data=02%7C01%7CSabrina.PFRIMMER%40vinci-construction.fr%7C2ed20e8cfc9f48bfb32a08d635c1fd10%7C9873183240da45469203f68390800051%7C0%7C0%7C636755504625638576&amp;sdata=WwMQBwqol9z3LwRcwOO5L%2F1PUgba1%2F7wgHPIHFgCmJ0%3D&amp;reserved=0" xr:uid="{00000000-0004-0000-0000-000038020000}"/>
    <hyperlink ref="C578" r:id="rId57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2-A0&amp;data=02%7C01%7CSabrina.PFRIMMER%40vinci-construction.fr%7C2ed20e8cfc9f48bfb32a08d635c1fd10%7C9873183240da45469203f68390800051%7C0%7C0%7C636755504625648589&amp;sdata=VlZq3%2B8A56mrzr16RRCDLdbjtHRexZCgonAe23eJCHo%3D&amp;reserved=0" xr:uid="{00000000-0004-0000-0000-000039020000}"/>
    <hyperlink ref="C579" r:id="rId57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3-A0&amp;data=02%7C01%7CSabrina.PFRIMMER%40vinci-construction.fr%7C2ed20e8cfc9f48bfb32a08d635c1fd10%7C9873183240da45469203f68390800051%7C0%7C0%7C636755504625658594&amp;sdata=FuEsvfUp3tVfEyRODg4rKXdJ%2BanzMTNf9zl9NlRdi%2F4%3D&amp;reserved=0" xr:uid="{00000000-0004-0000-0000-00003A020000}"/>
    <hyperlink ref="C580" r:id="rId57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624-A0&amp;data=02%7C01%7CSabrina.PFRIMMER%40vinci-construction.fr%7C2ed20e8cfc9f48bfb32a08d635c1fd10%7C9873183240da45469203f68390800051%7C0%7C0%7C636755504625678604&amp;sdata=yRos6lOR5okAGuJjII88pD%2B77wLQq3YJJpDuXaAJ9gw%3D&amp;reserved=0" xr:uid="{00000000-0004-0000-0000-00003B020000}"/>
    <hyperlink ref="C581" r:id="rId57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1-A0&amp;data=02%7C01%7CSabrina.PFRIMMER%40vinci-construction.fr%7Cf6950e0032cc4c6e5bb808d635c22aac%7C9873183240da45469203f68390800051%7C0%7C0%7C636755505387213122&amp;sdata=Y8g3TrsFJW7dNgvyh270clWPc1A%2F4N8e5fJA63iLEd8%3D&amp;reserved=0" xr:uid="{00000000-0004-0000-0000-00003C020000}"/>
    <hyperlink ref="C582" r:id="rId57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2-A0&amp;data=02%7C01%7CSabrina.PFRIMMER%40vinci-construction.fr%7Cf6950e0032cc4c6e5bb808d635c22aac%7C9873183240da45469203f68390800051%7C0%7C0%7C636755505387223131&amp;sdata=djzmlwPYYiofnKRMWNiTOic1jj6TychkBnKLBqjrxwA%3D&amp;reserved=0" xr:uid="{00000000-0004-0000-0000-00003D020000}"/>
    <hyperlink ref="C583" r:id="rId57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3-A0&amp;data=02%7C01%7CSabrina.PFRIMMER%40vinci-construction.fr%7Cf6950e0032cc4c6e5bb808d635c22aac%7C9873183240da45469203f68390800051%7C0%7C0%7C636755505387233136&amp;sdata=cFu1wJk4g%2Bq%2B8nwtCRwHW7lPnZ8DDMuLW8P4qrNouVU%3D&amp;reserved=0" xr:uid="{00000000-0004-0000-0000-00003E020000}"/>
    <hyperlink ref="C584" r:id="rId57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R1914-A0&amp;data=02%7C01%7CSabrina.PFRIMMER%40vinci-construction.fr%7Cf6950e0032cc4c6e5bb808d635c22aac%7C9873183240da45469203f68390800051%7C0%7C0%7C636755505387243145&amp;sdata=ScYibTs1K6o5sv1Ua2B5e%2Fp44Blb4cvKikAzWQv9mE8%3D&amp;reserved=0" xr:uid="{00000000-0004-0000-0000-00003F020000}"/>
    <hyperlink ref="C585" r:id="rId57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1015-A0&amp;data=02%7C01%7CSabrina.PFRIMMER%40vinci-construction.fr%7Cdbf4a7f54ac64e86d3f308d63827fd95%7C9873183240da45469203f68390800051%7C0%7C0%7C636758141746292528&amp;sdata=fhZC%2FwkFLzIungQP1P%2BaLWHpIrMcynkN3a2pIDSfv8g%3D&amp;reserved=0" xr:uid="{00000000-0004-0000-0000-000040020000}"/>
    <hyperlink ref="C586" r:id="rId57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8-A0&amp;data=02%7C01%7CSabrina.PFRIMMER%40vinci-construction.fr%7Cda3a653fef574c0e1d7708d63831035e%7C9873183240da45469203f68390800051%7C0%7C0%7C636758180491605289&amp;sdata=ssZ8mqp00k81lrTogZH7SkNya9TU0thBaj%2Fzn3ne5%2BQ%3D&amp;reserved=0" xr:uid="{00000000-0004-0000-0000-000041020000}"/>
    <hyperlink ref="C587" r:id="rId57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SS-AF027-A0&amp;data=02%7C01%7CSabrina.PFRIMMER%40vinci-construction.fr%7C235a5a4649944a4b125a08d638314044%7C9873183240da45469203f68390800051%7C0%7C0%7C636758181512554126&amp;sdata=uwWMp8Vp0uK%2BtLtU7OMvmukVF0mX3rRRLAfWccP0elA%3D&amp;reserved=0" xr:uid="{00000000-0004-0000-0000-000042020000}"/>
    <hyperlink ref="C588" r:id="rId58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AF044-A0&amp;data=02%7C01%7CSabrina.PFRIMMER%40vinci-construction.fr%7Ce18cbed739594a023dc508d6383176f0%7C9873183240da45469203f68390800051%7C0%7C0%7C636758182435284692&amp;sdata=17ofs7N3KepqVW0rWspfRMi7EazWh60cnamly7RS%2BC0%3D&amp;reserved=0" xr:uid="{00000000-0004-0000-0000-000043020000}"/>
    <hyperlink ref="C589" r:id="rId58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6a1b07d82c6b4dd05de908d63835832b%7C9873183240da45469203f68390800051%7C0%7C0%7C636758199820352825&amp;sdata=Go9eRevv%2BXrBPht9dZu3Nbjdb6AoM4hs8SoSnTSP3m4%3D&amp;reserved=0" xr:uid="{00000000-0004-0000-0000-000044020000}"/>
    <hyperlink ref="C590" r:id="rId58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2-A3&amp;data=02%7C01%7CSabrina.PFRIMMER%40vinci-construction.fr%7C6a1b07d82c6b4dd05de908d63835832b%7C9873183240da45469203f68390800051%7C0%7C0%7C636758199820362834&amp;sdata=clocWUT56y3FrcqlW%2Fhs4RxyGRPHnBYqX87Gzg7hD44%3D&amp;reserved=0" xr:uid="{00000000-0004-0000-0000-000045020000}"/>
    <hyperlink ref="C591" r:id="rId58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3-A2&amp;data=02%7C01%7CSabrina.PFRIMMER%40vinci-construction.fr%7C6a1b07d82c6b4dd05de908d63835832b%7C9873183240da45469203f68390800051%7C0%7C0%7C636758199820372848&amp;sdata=NlAhovrzgk4mB03whJjSmLKw1tg%2BRfaLfsYgxQCsOTQ%3D&amp;reserved=0" xr:uid="{00000000-0004-0000-0000-000046020000}"/>
    <hyperlink ref="C592" r:id="rId58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4-A2&amp;data=02%7C01%7CSabrina.PFRIMMER%40vinci-construction.fr%7C6a1b07d82c6b4dd05de908d63835832b%7C9873183240da45469203f68390800051%7C0%7C0%7C636758199820392858&amp;sdata=1sohmKvRozKyh1lQC4XAYSinvTNbNUNhwjRge128hSo%3D&amp;reserved=0" xr:uid="{00000000-0004-0000-0000-000047020000}"/>
    <hyperlink ref="C593" r:id="rId58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9-A0&amp;data=02%7C01%7CSabrina.PFRIMMER%40vinci-construction.fr%7C32644e183a334177788708d638b02551%7C9873183240da45469203f68390800051%7C0%7C0%7C636758726524969256&amp;sdata=iuf9UnLeiLJNEqv1DudmMldPE916gebJBkzdrKFSxio%3D&amp;reserved=0" xr:uid="{00000000-0004-0000-0000-000048020000}"/>
    <hyperlink ref="C594" r:id="rId58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00009-C0&amp;data=02%7C01%7CSabrina.PFRIMMER%40vinci-construction.fr%7C134ea429f0df45a8ccd008d638b0baeb%7C9873183240da45469203f68390800051%7C0%7C0%7C636758729041005334&amp;sdata=bfF2whk0hLMrxXoRCbGzFdP2NxrolG2BPGlzSnXZy0g%3D&amp;reserved=0" xr:uid="{00000000-0004-0000-0000-000049020000}"/>
    <hyperlink ref="C595" r:id="rId58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AIA-E2251-B2&amp;data=02%7C01%7CSabrina.PFRIMMER%40vinci-construction.fr%7C8755069a002740c0cab408d638cae65b%7C9873183240da45469203f68390800051%7C0%7C0%7C636758841430375020&amp;sdata=c4pXx6ja3Ul2BOeaSLdt1GsIHA5bOvAmXFhswYJP%2Bxk%3D&amp;reserved=0" xr:uid="{00000000-0004-0000-0000-00004A020000}"/>
    <hyperlink ref="C596" r:id="rId58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27-A0&amp;data=02%7C01%7CSabrina.PFRIMMER%40vinci-construction.fr%7C396c91b9d64f46ff731608d638fe1cdc%7C9873183240da45469203f68390800051%7C0%7C0%7C636759061387671479&amp;sdata=E4ODM4qHbKeDRskEM2wwg1a1Hmv3Vib3zJ6mzrx1EHY%3D&amp;reserved=0" xr:uid="{00000000-0004-0000-0000-00004B020000}"/>
    <hyperlink ref="C597" r:id="rId58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DPDOP-32305-A0&amp;data=02%7C01%7CSabrina.PFRIMMER%40vinci-construction.fr%7C0affd345db2c40879b4708d6397be198%7C9873183240da45469203f68390800051%7C0%7C0%7C636759601556787032&amp;sdata=5yfEq%2FaN1wnVgvUD%2FWuDM4K9%2BNitYyZ%2Fs%2BEJ6XhK6A4%3D&amp;reserved=0" xr:uid="{00000000-0004-0000-0000-00004C020000}"/>
    <hyperlink ref="C598" r:id="rId59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QUA-DE003-A0&amp;data=02%7C01%7CSabrina.PFRIMMER%40vinci-construction.fr%7C9d4a6a52c44d48bebe5008d6397c039d%7C9873183240da45469203f68390800051%7C0%7C0%7C636759602130552249&amp;sdata=Dt6qiGeX2ifjThFa4d4f8dxtsG9E0zxhiP%2B1lk5eIVU%3D&amp;reserved=0" xr:uid="{00000000-0004-0000-0000-00004D020000}"/>
    <hyperlink ref="C599" r:id="rId59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9-A0&amp;data=02%7C01%7CSabrina.PFRIMMER%40vinci-construction.fr%7C8c1d0cc51bcf427a088308d6397c9ce8%7C9873183240da45469203f68390800051%7C0%7C0%7C636759604706419599&amp;sdata=TtgHlgwFDt%2BJqDlDFf%2B1gp%2FjEGtysfvUcflYQooqDV8%3D&amp;reserved=0" xr:uid="{00000000-0004-0000-0000-00004E020000}"/>
    <hyperlink ref="C600" r:id="rId59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1-A0&amp;data=02%7C01%7CSabrina.PFRIMMER%40vinci-construction.fr%7C4b47f59252684bdbd75408d6397ca1b1%7C9873183240da45469203f68390800051%7C0%7C0%7C636759604797455031&amp;sdata=%2Fpjqe9nw69OFXoOQPad1q%2F%2BYO0cS8XOTaC8BJoy14SA%3D&amp;reserved=0" xr:uid="{00000000-0004-0000-0000-00004F020000}"/>
    <hyperlink ref="C601" r:id="rId59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3-A0&amp;data=02%7C01%7CSabrina.PFRIMMER%40vinci-construction.fr%7C4b9df85808c448c578bc08d6397caa6f%7C9873183240da45469203f68390800051%7C0%7C0%7C636759604925103259&amp;sdata=q4iU0Tzf2D%2B%2Fk%2BQRlEnkq8Xu0uMvAvyOA7kQ2G%2FjZ6A%3D&amp;reserved=0" xr:uid="{00000000-0004-0000-0000-000050020000}"/>
    <hyperlink ref="C602" r:id="rId59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ECM-AF005-A2&amp;data=02%7C01%7CSabrina.PFRIMMER%40vinci-construction.fr%7C8cfcaa134ec44ce0116208d639b9de24%7C9873183240da45469203f68390800051%7C0%7C0%7C636759867791487087&amp;sdata=xX0kL%2F79tpoX3qkWprptRLCQSjH6wKlHja1cbbWnD%2FM%3D&amp;reserved=0" xr:uid="{00000000-0004-0000-0000-000051020000}"/>
    <hyperlink ref="C603" r:id="rId59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90-A0&amp;data=02%7C01%7CSabrina.PFRIMMER%40vinci-construction.fr%7C15116e4fa4b64e7c395108d63a6b5504%7C9873183240da45469203f68390800051%7C0%7C0%7C636760630001798417&amp;sdata=TKpqIj6xYL89fjXdu5KVMT5dN49NAL5bGMrV2m31rLw%3D&amp;reserved=0" xr:uid="{00000000-0004-0000-0000-000052020000}"/>
    <hyperlink ref="C604" r:id="rId59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00112-C0&amp;data=02%7C01%7CSabrina.PFRIMMER%40vinci-construction.fr%7Cf898b85987624965963208d63a6b7dd6%7C9873183240da45469203f68390800051%7C0%7C0%7C636760630679423802&amp;sdata=2z%2FDl4IyZMeKt7S54BvwbVlpzYPBilEpXNbUPCNbjM0%3D&amp;reserved=0" xr:uid="{00000000-0004-0000-0000-000053020000}"/>
    <hyperlink ref="C605" r:id="rId59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7-B0&amp;data=02%7C01%7CSabrina.PFRIMMER%40vinci-construction.fr%7C71980c6fb4414b2a9c2408d63a84939c%7C9873183240da45469203f68390800051%7C0%7C0%7C636760738421330558&amp;sdata=jenWd2mPQlgmCcyKIhzLzON0CHi8JSBCWGsvJWGbqC8%3D&amp;reserved=0" xr:uid="{00000000-0004-0000-0000-000054020000}"/>
    <hyperlink ref="C606" r:id="rId59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8-B0&amp;data=02%7C01%7CSabrina.PFRIMMER%40vinci-construction.fr%7C71980c6fb4414b2a9c2408d63a84939c%7C9873183240da45469203f68390800051%7C0%7C0%7C636760738421330558&amp;sdata=r1JXzqNyR4YcfqRPINse%2BVqbgaW8vRixEFD4lgIGr3Y%3D&amp;reserved=0" xr:uid="{00000000-0004-0000-0000-000055020000}"/>
    <hyperlink ref="C607" r:id="rId59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79-A2&amp;data=02%7C01%7CSabrina.PFRIMMER%40vinci-construction.fr%7C71980c6fb4414b2a9c2408d63a84939c%7C9873183240da45469203f68390800051%7C0%7C0%7C636760738421330558&amp;sdata=C%2FrvaOhIkZkyETdZXGugyF%2FCuAZc3HtHBZXpXLhv714%3D&amp;reserved=0" xr:uid="{00000000-0004-0000-0000-000056020000}"/>
    <hyperlink ref="C608" r:id="rId60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0-B0&amp;data=02%7C01%7CSabrina.PFRIMMER%40vinci-construction.fr%7C71980c6fb4414b2a9c2408d63a84939c%7C9873183240da45469203f68390800051%7C0%7C0%7C636760738421330558&amp;sdata=zlJVQWLYpQ6eByPd%2FYhTlMwt%2FU5qMwM%2BOmxB50yXTcE%3D&amp;reserved=0" xr:uid="{00000000-0004-0000-0000-000057020000}"/>
    <hyperlink ref="C609" r:id="rId60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BP-E0581-A1&amp;data=02%7C01%7CSabrina.PFRIMMER%40vinci-construction.fr%7C71980c6fb4414b2a9c2408d63a84939c%7C9873183240da45469203f68390800051%7C0%7C0%7C636760738421330558&amp;sdata=ofCm1LUVwVjp5FNN4Ll%2F%2BGeBNK42WP7yWaxIN%2BzfIzM%3D&amp;reserved=0" xr:uid="{00000000-0004-0000-0000-000058020000}"/>
    <hyperlink ref="C610" r:id="rId60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1-C0&amp;data=02%7C01%7CSabrina.PFRIMMER%40vinci-construction.fr%7C7320bafda6084592f99b08d63a85355b%7C9873183240da45469203f68390800051%7C0%7C0%7C636760741137600150&amp;sdata=jzZYvKa2qfMNGaHdrtmZIJM8s4aTUN3RfrQfBYrNQB8%3D&amp;reserved=0" xr:uid="{00000000-0004-0000-0000-000059020000}"/>
    <hyperlink ref="C611" r:id="rId60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8-A1&amp;data=02%7C01%7CSabrina.PFRIMMER%40vinci-construction.fr%7C0b7625492f904f744a4d08d63a8665cb%7C9873183240da45469203f68390800051%7C0%7C0%7C636760746236853938&amp;sdata=ljZrtIfSIfEzk%2FOWg5cuX3eRwxmSTqvMhri0LBwgL%2Fg%3D&amp;reserved=0" xr:uid="{00000000-0004-0000-0000-00005A020000}"/>
    <hyperlink ref="C612" r:id="rId60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89-A1&amp;data=02%7C01%7CSabrina.PFRIMMER%40vinci-construction.fr%7C0b7625492f904f744a4d08d63a8665cb%7C9873183240da45469203f68390800051%7C0%7C0%7C636760746237010191&amp;sdata=3O7FSS9TpBRxLYHymU6zcJeRocdTmxPd%2B5VTOKIqIzg%3D&amp;reserved=0" xr:uid="{00000000-0004-0000-0000-00005B020000}"/>
    <hyperlink ref="C613" r:id="rId60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0-A1&amp;data=02%7C01%7CSabrina.PFRIMMER%40vinci-construction.fr%7C0b7625492f904f744a4d08d63a8665cb%7C9873183240da45469203f68390800051%7C0%7C0%7C636760746237010191&amp;sdata=gPr6bPZn%2FpM9txiOzNaTMCDgOB%2FBY8yJP7ZHdz5pSqs%3D&amp;reserved=0" xr:uid="{00000000-0004-0000-0000-00005C020000}"/>
    <hyperlink ref="C614" r:id="rId60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1-A1&amp;data=02%7C01%7CSabrina.PFRIMMER%40vinci-construction.fr%7C0b7625492f904f744a4d08d63a8665cb%7C9873183240da45469203f68390800051%7C0%7C0%7C636760746237010191&amp;sdata=3OlD6QXNID2R13l1wL3imYrW9f7gqfeQrBPHLEG6BqM%3D&amp;reserved=0" xr:uid="{00000000-0004-0000-0000-00005D020000}"/>
    <hyperlink ref="C615" r:id="rId60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2-A1&amp;data=02%7C01%7CSabrina.PFRIMMER%40vinci-construction.fr%7C0b7625492f904f744a4d08d63a8665cb%7C9873183240da45469203f68390800051%7C0%7C0%7C636760746237010191&amp;sdata=6T6PfymaYeHWwKdIXvoolqEmK3VGjrdqbgAfGqFQ4gM%3D&amp;reserved=0" xr:uid="{00000000-0004-0000-0000-00005E020000}"/>
    <hyperlink ref="C616" r:id="rId60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0-A0&amp;data=02%7C01%7CSabrina.PFRIMMER%40vinci-construction.fr%7C4f6da4a952884fa3396808d63a86e0c5%7C9873183240da45469203f68390800051%7C0%7C0%7C636760748300306345&amp;sdata=%2F0Q9GjT1ewVVhqme7%2BqiEQutSRmFz2v9DWUw0Z%2BUE1E%3D&amp;reserved=0" xr:uid="{00000000-0004-0000-0000-00005F020000}"/>
    <hyperlink ref="C617" r:id="rId60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B3001-A0&amp;data=02%7C01%7CSabrina.PFRIMMER%40vinci-construction.fr%7C3d188a1ea39c46eff23908d63a86eca4%7C9873183240da45469203f68390800051%7C0%7C0%7C636760748498148209&amp;sdata=WwWoMd1HDOBE00jTExsRV4ysMKA%2FsNVIN1V%2FgfWIG%2FU%3D&amp;reserved=0" xr:uid="{00000000-0004-0000-0000-000060020000}"/>
    <hyperlink ref="C618" r:id="rId61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1-A1&amp;data=02%7C01%7CSabrina.PFRIMMER%40vinci-construction.fr%7C6cb864761b184ec55c9408d63a875c11%7C9873183240da45469203f68390800051%7C0%7C0%7C636760750374097335&amp;sdata=FsynXTIrt%2BmQGijHz3B3N7LZJT9oJdCD0yvtc4NBhSM%3D&amp;reserved=0" xr:uid="{00000000-0004-0000-0000-000061020000}"/>
    <hyperlink ref="C619" r:id="rId61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3-A1&amp;data=02%7C01%7CSabrina.PFRIMMER%40vinci-construction.fr%7C6cb864761b184ec55c9408d63a875c11%7C9873183240da45469203f68390800051%7C0%7C0%7C636760750374107339&amp;sdata=eo1MTUUbpaK0rV0vcT8V4XULNxO0Lzpyt6CCnUs0FVM%3D&amp;reserved=0" xr:uid="{00000000-0004-0000-0000-000062020000}"/>
    <hyperlink ref="C620" r:id="rId61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4-A1&amp;data=02%7C01%7CSabrina.PFRIMMER%40vinci-construction.fr%7C6cb864761b184ec55c9408d63a875c11%7C9873183240da45469203f68390800051%7C0%7C0%7C636760750374117344&amp;sdata=cnH8d%2BlYX%2Fi0EWz929bgDH6iyi94j3%2BRQ3Hvspfb%2B6w%3D&amp;reserved=0" xr:uid="{00000000-0004-0000-0000-000063020000}"/>
    <hyperlink ref="C621" r:id="rId61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6-A1&amp;data=02%7C01%7CSabrina.PFRIMMER%40vinci-construction.fr%7C6cb864761b184ec55c9408d63a875c11%7C9873183240da45469203f68390800051%7C0%7C0%7C636760750374127358&amp;sdata=aKE1Jc%2F2LnpMNWOLdO3s3%2BrjKL2dvWNBuhiZKvJ%2FOAs%3D&amp;reserved=0" xr:uid="{00000000-0004-0000-0000-000064020000}"/>
    <hyperlink ref="C622" r:id="rId61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7-A1&amp;data=02%7C01%7CSabrina.PFRIMMER%40vinci-construction.fr%7C6cb864761b184ec55c9408d63a875c11%7C9873183240da45469203f68390800051%7C0%7C0%7C636760750374137358&amp;sdata=maO8Ef%2BklyJdqHgZq2O1CbZNNYA9b0bU6%2Bk%2FWgLK%2FNw%3D&amp;reserved=0" xr:uid="{00000000-0004-0000-0000-000065020000}"/>
    <hyperlink ref="C623" r:id="rId61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D0408-A1&amp;data=02%7C01%7CSabrina.PFRIMMER%40vinci-construction.fr%7C6cb864761b184ec55c9408d63a875c11%7C9873183240da45469203f68390800051%7C0%7C0%7C636760750374157372&amp;sdata=tIReee1KpQAu%2FYfJqdjZfe6UTqbNXP1N4IKuFxEH3NE%3D&amp;reserved=0" xr:uid="{00000000-0004-0000-0000-000066020000}"/>
    <hyperlink ref="C624" r:id="rId61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45-A0&amp;data=02%7C01%7CSabrina.PFRIMMER%40vinci-construction.fr%7Ce6fc203240d34f44d93108d63a8857c0%7C9873183240da45469203f68390800051%7C0%7C0%7C636760754596176655&amp;sdata=f2zIFiPFVVqBvb3uJhim0%2BGsT8Hs%2BKr1gPWW4GB1JBA%3D&amp;reserved=0" xr:uid="{00000000-0004-0000-0000-000067020000}"/>
    <hyperlink ref="C625" r:id="rId61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55-A1&amp;data=02%7C01%7CSabrina.PFRIMMER%40vinci-construction.fr%7C7b1db6d6b1574a439c4408d63a886356%7C9873183240da45469203f68390800051%7C0%7C0%7C636760754790682264&amp;sdata=jRF9%2BhmRHtCl9q10Q26DxXVNEwVr%2F9%2B%2Frzq61PyidKY%3D&amp;reserved=0" xr:uid="{00000000-0004-0000-0000-000068020000}"/>
    <hyperlink ref="C626" r:id="rId61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080-A0&amp;data=02%7C01%7CSabrina.PFRIMMER%40vinci-construction.fr%7Cbb3c7d93be8448fd00c608d63a886688%7C9873183240da45469203f68390800051%7C0%7C0%7C636760754840434977&amp;sdata=FGoQC2d28Tr3n7zqnfmjLqSs6YaQFEwFfcNhZe8mb9c%3D&amp;reserved=0" xr:uid="{00000000-0004-0000-0000-000069020000}"/>
    <hyperlink ref="C627" r:id="rId61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4-B0&amp;data=02%7C01%7CSabrina.PFRIMMER%40vinci-construction.fr%7Ca74af95aede749b86a2908d63a88b044%7C9873183240da45469203f68390800051%7C0%7C0%7C636760756077964074&amp;sdata=q4new6wmcyCKd88tWelJvGuQ%2BGJTc84ezsax84GdKNg%3D&amp;reserved=0" xr:uid="{00000000-0004-0000-0000-00006A020000}"/>
    <hyperlink ref="C628" r:id="rId62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7-B0&amp;data=02%7C01%7CSabrina.PFRIMMER%40vinci-construction.fr%7C2c4c7abbeb524ff5198108d63a88b1c0%7C9873183240da45469203f68390800051%7C0%7C0%7C636760756099603546&amp;sdata=Hop6L4EOIkawpwqBYpuOWoa5sofQ9NqqI6Njs3BpcY8%3D&amp;reserved=0" xr:uid="{00000000-0004-0000-0000-00006B020000}"/>
    <hyperlink ref="C629" r:id="rId62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3-B0&amp;data=02%7C01%7CSabrina.PFRIMMER%40vinci-construction.fr%7C0b53d0a6e7f44dc0bb8408d63a8adb9b%7C9873183240da45469203f68390800051%7C0%7C0%7C636760765392472484&amp;sdata=MdU3r3oHvNbxfTZz145EgnDq4%2FlwnFoErdaaeBOG2aw%3D&amp;reserved=0" xr:uid="{00000000-0004-0000-0000-00006C020000}"/>
    <hyperlink ref="C630" r:id="rId62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1-B0&amp;data=02%7C01%7CSabrina.PFRIMMER%40vinci-construction.fr%7C3c22077dadb74964e17808d63a8b5a4f%7C9873183240da45469203f68390800051%7C0%7C0%7C636760767522897579&amp;sdata=590XwV3IJ406MoOxnAapGU9cPzJFvFtrILEzVHE24HU%3D&amp;reserved=0" xr:uid="{00000000-0004-0000-0000-00006D020000}"/>
    <hyperlink ref="C631" r:id="rId62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2-B0&amp;data=02%7C01%7CSabrina.PFRIMMER%40vinci-construction.fr%7C3c22077dadb74964e17808d63a8b5a4f%7C9873183240da45469203f68390800051%7C0%7C0%7C636760767522897579&amp;sdata=k2zRLw00%2BP7JFknFn6cdg%2FVZh75Q9SBncnUZqA3RMPw%3D&amp;reserved=0" xr:uid="{00000000-0004-0000-0000-00006E020000}"/>
    <hyperlink ref="C632" r:id="rId62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3-B0&amp;data=02%7C01%7CSabrina.PFRIMMER%40vinci-construction.fr%7C9c200cdb8e1d49775c9a08d63b0c0d92%7C9873183240da45469203f68390800051%7C0%7C0%7C636761320283922976&amp;sdata=nk6DkyBh1Y7wPrtnG6lm6m9%2B6o0xQJanwZDqC2vPeVA%3D&amp;reserved=0" xr:uid="{00000000-0004-0000-0000-00006F020000}"/>
    <hyperlink ref="C633" r:id="rId62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24-B0&amp;data=02%7C01%7CSabrina.PFRIMMER%40vinci-construction.fr%7C9c200cdb8e1d49775c9a08d63b0c0d92%7C9873183240da45469203f68390800051%7C0%7C0%7C636761320283922976&amp;sdata=7lex6PUlaDSxBfUJC76L88YH4yGIGlxqvLO1Ei4cafw%3D&amp;reserved=0" xr:uid="{00000000-0004-0000-0000-000070020000}"/>
    <hyperlink ref="C634" r:id="rId62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EN-E0882-A1&amp;data=02%7C01%7CSabrina.PFRIMMER%40vinci-construction.fr%7C0077885d3cd740968ba608d63b0c3f3b%7C9873183240da45469203f68390800051%7C0%7C0%7C636761321117578413&amp;sdata=VCXe%2FGMSSLxIeVLigZJii6palr23HyE%2F1c395RbMHRc%3D&amp;reserved=0" xr:uid="{00000000-0004-0000-0000-000071020000}"/>
    <hyperlink ref="C635" r:id="rId62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59-A1&amp;data=02%7C01%7CSabrina.PFRIMMER%40vinci-construction.fr%7Ce765542472d349b8ff4408d63b0c7a52%7C9873183240da45469203f68390800051%7C0%7C0%7C636761322106258193&amp;sdata=doiUyMKiqHH28xh9hT8t%2Bf5JYgBVxT2seX7B6sDCKO0%3D&amp;reserved=0" xr:uid="{00000000-0004-0000-0000-000072020000}"/>
    <hyperlink ref="C636" r:id="rId62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3-A0&amp;data=02%7C01%7CSabrina.PFRIMMER%40vinci-construction.fr%7C7f88de15008b4d61a0a408d63b0d777d%7C9873183240da45469203f68390800051%7C0%7C0%7C636761326356139871&amp;sdata=5Bbz6oA11%2BZMJ5QvyudBB4eYSvSuM%2BoZZyhmODIIwrQ%3D&amp;reserved=0" xr:uid="{00000000-0004-0000-0000-000073020000}"/>
    <hyperlink ref="C637" r:id="rId62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4-A0&amp;data=02%7C01%7CSabrina.PFRIMMER%40vinci-construction.fr%7C7f88de15008b4d61a0a408d63b0d777d%7C9873183240da45469203f68390800051%7C0%7C0%7C636761326356139871&amp;sdata=GK7wXtVqYgeaTbD23j%2FQEWfuRFAoA7g%2BzgXHXcgoYL0%3D&amp;reserved=0" xr:uid="{00000000-0004-0000-0000-000074020000}"/>
    <hyperlink ref="C638" r:id="rId63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5-A0&amp;data=02%7C01%7CSabrina.PFRIMMER%40vinci-construction.fr%7C7f88de15008b4d61a0a408d63b0d777d%7C9873183240da45469203f68390800051%7C0%7C0%7C636761326356139871&amp;sdata=I82KLWyMq7%2FcO6iEwB8T0mtmVm8dS%2BPK64Xg87miE5g%3D&amp;reserved=0" xr:uid="{00000000-0004-0000-0000-000075020000}"/>
    <hyperlink ref="C639" r:id="rId63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6-A0&amp;data=02%7C01%7CSabrina.PFRIMMER%40vinci-construction.fr%7C7f88de15008b4d61a0a408d63b0d777d%7C9873183240da45469203f68390800051%7C0%7C0%7C636761326356139871&amp;sdata=HT48oF679cw8nFRo8Ip2Nd0netPPZLSQjTeIOiFIttU%3D&amp;reserved=0" xr:uid="{00000000-0004-0000-0000-000076020000}"/>
    <hyperlink ref="C640" r:id="rId63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OA-E0297-A0&amp;data=02%7C01%7CSabrina.PFRIMMER%40vinci-construction.fr%7C7f88de15008b4d61a0a408d63b0d777d%7C9873183240da45469203f68390800051%7C0%7C0%7C636761326356139871&amp;sdata=dSDs0oJwxgGzEZN94Nm12xNoc0745TqBvURCOGJQ9E0%3D&amp;reserved=0" xr:uid="{00000000-0004-0000-0000-000077020000}"/>
    <hyperlink ref="C641" r:id="rId63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62-B0&amp;data=02%7C01%7CSabrina.PFRIMMER%40vinci-construction.fr%7C62aabbdc515c43c9f78608d63b11bf78%7C9873183240da45469203f68390800051%7C0%7C0%7C636761344746741171&amp;sdata=uHjkGUoaPMFzFmaaDu3A%2F7Vs6jsNZuAod6TfvtIXMKk%3D&amp;reserved=0" xr:uid="{00000000-0004-0000-0000-000078020000}"/>
    <hyperlink ref="C642" r:id="rId63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MAT-E1271-B0&amp;data=02%7C01%7CSabrina.PFRIMMER%40vinci-construction.fr%7C62aabbdc515c43c9f78608d63b11bf78%7C9873183240da45469203f68390800051%7C0%7C0%7C636761344746897424&amp;sdata=eagpKWNVvHSbRqTBmxfIHaUEFclohFZCxb2u8Z7RxHg%3D&amp;reserved=0" xr:uid="{00000000-0004-0000-0000-000079020000}"/>
    <hyperlink ref="C643" r:id="rId635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0851-C0&amp;data=02%7C01%7CSabrina.PFRIMMER%40vinci-construction.fr%7C8e3dd5add5bf459bc24508d63b11e8e7%7C9873183240da45469203f68390800051%7C0%7C0%7C636761345448606878&amp;sdata=zaSvSLoIWo4bZ2ifZ3ymnLr0U0HpT0MGD6jFij38Tuw%3D&amp;reserved=0" xr:uid="{00000000-0004-0000-0000-00007A020000}"/>
    <hyperlink ref="C644" r:id="rId636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C-MO097-A0&amp;data=02%7C01%7CSabrina.PFRIMMER%40vinci-construction.fr%7C3617c088f2b0402b58b908d63d7b0025%7C9873183240da45469203f68390800051%7C0%7C0%7C636763995826939306&amp;sdata=M1qadC%2F36ucw%2F2zZKxRHPZyUTNmMfYbV6yjNLAr2n7M%3D&amp;reserved=0" xr:uid="{00000000-0004-0000-0000-00007B020000}"/>
    <hyperlink ref="C645" r:id="rId637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BEA-E3202-C1&amp;data=02%7C01%7CSabrina.PFRIMMER%40vinci-construction.fr%7C0bfa6933d9874f2d39c408d63d7b1f2e%7C9873183240da45469203f68390800051%7C0%7C0%7C636763996350547208&amp;sdata=6VrXI6cPmLq5Y0MVR1kl82hQewz9wX7Q3WD6OGCqwYg%3D&amp;reserved=0" xr:uid="{00000000-0004-0000-0000-00007C020000}"/>
    <hyperlink ref="C646" r:id="rId638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20-A2&amp;data=02%7C01%7CSabrina.PFRIMMER%40vinci-construction.fr%7C698e6ead0da6455e3b3408d63db24e3e%7C9873183240da45469203f68390800051%7C0%7C0%7C636764233361803041&amp;sdata=B0D6RowuCMlVrBs5MWLg6TwWnxHQiS3ZIMppG5nA690%3D&amp;reserved=0" xr:uid="{00000000-0004-0000-0000-00007D020000}"/>
    <hyperlink ref="C647" r:id="rId639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TER-PE006-B0&amp;data=02%7C01%7CSabrina.PFRIMMER%40vinci-construction.fr%7C26ec41b9c62b4c4da33008d63db2869a%7C9873183240da45469203f68390800051%7C0%7C0%7C636764234305379902&amp;sdata=Ifroi32zaTVzOiDqsJzgD%2F0ai0sJmKhxzAcWJ3%2FxWTM%3D&amp;reserved=0" xr:uid="{00000000-0004-0000-0000-00007E020000}"/>
    <hyperlink ref="C648" r:id="rId640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PE350-A1&amp;data=02%7C01%7CSabrina.PFRIMMER%40vinci-construction.fr%7C485232e49ea2491ddb3608d63e3bc2ab%7C9873183240da45469203f68390800051%7C0%7C0%7C636764823721029342&amp;sdata=km8%2FSpad9qkyf%2FattS586gSmgwDvOl6sPgQmbwxOkeU%3D&amp;reserved=0" xr:uid="{00000000-0004-0000-0000-00007F020000}"/>
    <hyperlink ref="C649" r:id="rId641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CAP-AF011-B0&amp;data=02%7C01%7CSabrina.PFRIMMER%40vinci-construction.fr%7C65beeeb33e3243aa4c5b08d63e3c7e3a%7C9873183240da45469203f68390800051%7C0%7C0%7C636764826866947555&amp;sdata=hErhFRZquI2bbm3t98CDguzB82PEmpGBzI6mnCXsk9E%3D&amp;reserved=0" xr:uid="{00000000-0004-0000-0000-000080020000}"/>
    <hyperlink ref="C650" r:id="rId642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GCL-AF031-B0&amp;data=02%7C01%7CSabrina.PFRIMMER%40vinci-construction.fr%7C67190590dea544db5bec08d63e3cf935%7C9873183240da45469203f68390800051%7C0%7C0%7C636764828930501877&amp;sdata=%2BJR5Qwmknm7ztiVY4MYwjzq3gJHVG%2Fl8OVjhvkbH%2Frg%3D&amp;reserved=0" xr:uid="{00000000-0004-0000-0000-000081020000}"/>
    <hyperlink ref="C651" r:id="rId643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0040-A0&amp;data=02%7C01%7CSabrina.PFRIMMER%40vinci-construction.fr%7Cac81abee198042ae253d08d63e3d794b%7C9873183240da45469203f68390800051%7C0%7C0%7C636764831080119853&amp;sdata=n5Q02zHnJfNG1%2BTsVmsQb0BNRifrLwOOxk%2FFiEBlg8A%3D&amp;reserved=0" xr:uid="{00000000-0004-0000-0000-000082020000}"/>
    <hyperlink ref="C652" r:id="rId644" display="https://emea01.safelinks.protection.outlook.com/?url=https%3A%2F%2Fedms-production.vinci-construction.net%2FAdvitium%2FLinkLogin.asp%3FAction%3DLink%26SystemId%3D%7BFFA3D69B-883D-4222-A9B4-26D73A837D9A%7D%26ResourceId%3D%7B0A2F8E10-E225-4CBA-9E8E-0242C4D43CB6%7D%26PartGUID%3DOTI%3BOT20_PLANS%3BGISET-H4115-A0&amp;data=02%7C01%7CSabrina.PFRIMMER%40vinci-construction.fr%7C5eea31b9b45148ba726b08d63e3e4ef7%7C9873183240da45469203f68390800051%7C0%7C0%7C636764834664062058&amp;sdata=7zUFTbpHZiZ9KOjlRkynSk17GImq0ruXvoskYqy4LqI%3D&amp;reserved=0" xr:uid="{00000000-0004-0000-0000-000083020000}"/>
  </hyperlinks>
  <pageMargins left="0.25" right="0.25" top="0.75" bottom="0.75" header="0.3" footer="0.3"/>
  <pageSetup paperSize="9" scale="39" fitToHeight="0" orientation="portrait" r:id="rId645"/>
  <headerFooter>
    <oddHeader xml:space="preserve">&amp;C&amp;"-,Gras"&amp;28&amp;K08-023WF A VENIR&amp;"-,Normal"&amp;11
</oddHeader>
  </headerFooter>
  <drawing r:id="rId646"/>
  <legacyDrawing r:id="rId647"/>
  <tableParts count="1">
    <tablePart r:id="rId64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25777B18-C042-439D-BB3A-C499595BC5BA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3Symbols" iconId="0"/>
              <x14:cfIcon iconSet="3Symbols" iconId="1"/>
              <x14:cfIcon iconSet="3Symbols" iconId="2"/>
            </x14:iconSet>
          </x14:cfRule>
          <xm:sqref>O7:O1048576 O1:O5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'Délai max avant étape SGMOE'!#REF!</xm:f>
          </x14:formula1>
          <xm:sqref>K21:K164 K7:K11 J7:J207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5F35D-421A-4305-B015-64F06966C6CC}">
  <sheetPr codeName="Feuil8"/>
  <dimension ref="A1:O34"/>
  <sheetViews>
    <sheetView tabSelected="1" zoomScaleNormal="100" workbookViewId="0">
      <selection activeCell="A4" sqref="A4"/>
    </sheetView>
  </sheetViews>
  <sheetFormatPr baseColWidth="10" defaultRowHeight="15" x14ac:dyDescent="0.25"/>
  <cols>
    <col min="1" max="1" width="14.7109375" bestFit="1" customWidth="1"/>
    <col min="2" max="3" width="21.85546875" customWidth="1"/>
    <col min="5" max="5" width="14.7109375" bestFit="1" customWidth="1"/>
  </cols>
  <sheetData>
    <row r="1" spans="1:15" ht="36.75" customHeight="1" x14ac:dyDescent="0.25">
      <c r="A1" s="96">
        <v>43374</v>
      </c>
      <c r="O1" s="97">
        <v>43101</v>
      </c>
    </row>
    <row r="2" spans="1:15" ht="24.75" customHeight="1" x14ac:dyDescent="0.25">
      <c r="O2" s="97">
        <v>43132</v>
      </c>
    </row>
    <row r="3" spans="1:15" ht="30.75" thickBot="1" x14ac:dyDescent="0.3">
      <c r="B3" s="95" t="s">
        <v>282</v>
      </c>
      <c r="C3" s="95" t="s">
        <v>870</v>
      </c>
      <c r="O3" s="97">
        <v>43160</v>
      </c>
    </row>
    <row r="4" spans="1:15" ht="15.75" thickTop="1" x14ac:dyDescent="0.25">
      <c r="A4" s="98">
        <f>IF(WEEKDAY(A1,2)=6,A1+2,IF(WEEKDAY(A1,2)=7,A1+1,A1))</f>
        <v>43374</v>
      </c>
      <c r="B4" s="99">
        <f>IF(A4="","",COUNTIF(Tableau1[Date prévisionnelle de réception SGMOE],A4))</f>
        <v>18</v>
      </c>
      <c r="C4" s="99">
        <f>IF(A4="","",COUNTIF(Tableau1[Date de réception SGMOE],A4))</f>
        <v>19</v>
      </c>
      <c r="O4" s="97">
        <v>43191</v>
      </c>
    </row>
    <row r="5" spans="1:15" x14ac:dyDescent="0.25">
      <c r="A5" s="98">
        <f>IF(A4="","",IF(MONTH(WORKDAY(A4,1))&lt;&gt;MONTH($A$1),"",WORKDAY(A4,1)))</f>
        <v>43375</v>
      </c>
      <c r="B5" s="99">
        <f>IF(A5="","",COUNTIF(Tableau1[Date prévisionnelle de réception SGMOE],A5))</f>
        <v>8</v>
      </c>
      <c r="C5" s="99">
        <f>IF(A5="","",COUNTIF(Tableau1[Date de réception SGMOE],A5))</f>
        <v>27</v>
      </c>
      <c r="O5" s="97">
        <v>43221</v>
      </c>
    </row>
    <row r="6" spans="1:15" x14ac:dyDescent="0.25">
      <c r="A6" s="98">
        <f t="shared" ref="A6:A34" si="0">IF(A5="","",IF(MONTH(WORKDAY(A5,1))&lt;&gt;MONTH($A$1),"",WORKDAY(A5,1)))</f>
        <v>43376</v>
      </c>
      <c r="B6" s="99">
        <f>IF(A6="","",COUNTIF(Tableau1[Date prévisionnelle de réception SGMOE],A6))</f>
        <v>79</v>
      </c>
      <c r="C6" s="99">
        <f>IF(A6="","",COUNTIF(Tableau1[Date de réception SGMOE],A6))</f>
        <v>62</v>
      </c>
      <c r="O6" s="97">
        <v>43252</v>
      </c>
    </row>
    <row r="7" spans="1:15" x14ac:dyDescent="0.25">
      <c r="A7" s="98">
        <f t="shared" si="0"/>
        <v>43377</v>
      </c>
      <c r="B7" s="99">
        <f>IF(A7="","",COUNTIF(Tableau1[Date prévisionnelle de réception SGMOE],A7))</f>
        <v>26</v>
      </c>
      <c r="C7" s="99">
        <f>IF(A7="","",COUNTIF(Tableau1[Date de réception SGMOE],A7))</f>
        <v>26</v>
      </c>
      <c r="O7" s="97">
        <v>43282</v>
      </c>
    </row>
    <row r="8" spans="1:15" x14ac:dyDescent="0.25">
      <c r="A8" s="98">
        <f t="shared" si="0"/>
        <v>43378</v>
      </c>
      <c r="B8" s="99">
        <f>IF(A8="","",COUNTIF(Tableau1[Date prévisionnelle de réception SGMOE],A8))</f>
        <v>2</v>
      </c>
      <c r="C8" s="99">
        <f>IF(A8="","",COUNTIF(Tableau1[Date de réception SGMOE],A8))</f>
        <v>1</v>
      </c>
      <c r="O8" s="97">
        <v>43313</v>
      </c>
    </row>
    <row r="9" spans="1:15" x14ac:dyDescent="0.25">
      <c r="A9" s="98">
        <f t="shared" si="0"/>
        <v>43381</v>
      </c>
      <c r="B9" s="99">
        <f>IF(A9="","",COUNTIF(Tableau1[Date prévisionnelle de réception SGMOE],A9))</f>
        <v>34</v>
      </c>
      <c r="C9" s="99">
        <f>IF(A9="","",COUNTIF(Tableau1[Date de réception SGMOE],A9))</f>
        <v>33</v>
      </c>
      <c r="O9" s="97">
        <v>43344</v>
      </c>
    </row>
    <row r="10" spans="1:15" x14ac:dyDescent="0.25">
      <c r="A10" s="98">
        <f t="shared" si="0"/>
        <v>43382</v>
      </c>
      <c r="B10" s="99">
        <f>IF(A10="","",COUNTIF(Tableau1[Date prévisionnelle de réception SGMOE],A10))</f>
        <v>3</v>
      </c>
      <c r="C10" s="99">
        <f>IF(A10="","",COUNTIF(Tableau1[Date de réception SGMOE],A10))</f>
        <v>11</v>
      </c>
      <c r="O10" s="97">
        <v>43374</v>
      </c>
    </row>
    <row r="11" spans="1:15" x14ac:dyDescent="0.25">
      <c r="A11" s="98">
        <f t="shared" si="0"/>
        <v>43383</v>
      </c>
      <c r="B11" s="99">
        <f>IF(A11="","",COUNTIF(Tableau1[Date prévisionnelle de réception SGMOE],A11))</f>
        <v>19</v>
      </c>
      <c r="C11" s="99">
        <f>IF(A11="","",COUNTIF(Tableau1[Date de réception SGMOE],A11))</f>
        <v>11</v>
      </c>
      <c r="O11" s="97">
        <v>43405</v>
      </c>
    </row>
    <row r="12" spans="1:15" x14ac:dyDescent="0.25">
      <c r="A12" s="98">
        <f t="shared" si="0"/>
        <v>43384</v>
      </c>
      <c r="B12" s="99">
        <f>IF(A12="","",COUNTIF(Tableau1[Date prévisionnelle de réception SGMOE],A12))</f>
        <v>21</v>
      </c>
      <c r="C12" s="99">
        <f>IF(A12="","",COUNTIF(Tableau1[Date de réception SGMOE],A12))</f>
        <v>44</v>
      </c>
      <c r="O12" s="97">
        <v>43435</v>
      </c>
    </row>
    <row r="13" spans="1:15" x14ac:dyDescent="0.25">
      <c r="A13" s="98">
        <f t="shared" si="0"/>
        <v>43385</v>
      </c>
      <c r="B13" s="99">
        <f>IF(A13="","",COUNTIF(Tableau1[Date prévisionnelle de réception SGMOE],A13))</f>
        <v>27</v>
      </c>
      <c r="C13" s="99">
        <f>IF(A13="","",COUNTIF(Tableau1[Date de réception SGMOE],A13))</f>
        <v>5</v>
      </c>
    </row>
    <row r="14" spans="1:15" x14ac:dyDescent="0.25">
      <c r="A14" s="98">
        <f t="shared" si="0"/>
        <v>43388</v>
      </c>
      <c r="B14" s="99">
        <f>IF(A14="","",COUNTIF(Tableau1[Date prévisionnelle de réception SGMOE],A14))</f>
        <v>1</v>
      </c>
      <c r="C14" s="99">
        <f>IF(A14="","",COUNTIF(Tableau1[Date de réception SGMOE],A14))</f>
        <v>1</v>
      </c>
    </row>
    <row r="15" spans="1:15" x14ac:dyDescent="0.25">
      <c r="A15" s="98">
        <f t="shared" si="0"/>
        <v>43389</v>
      </c>
      <c r="B15" s="99">
        <f>IF(A15="","",COUNTIF(Tableau1[Date prévisionnelle de réception SGMOE],A15))</f>
        <v>3</v>
      </c>
      <c r="C15" s="99">
        <f>IF(A15="","",COUNTIF(Tableau1[Date de réception SGMOE],A15))</f>
        <v>6</v>
      </c>
    </row>
    <row r="16" spans="1:15" x14ac:dyDescent="0.25">
      <c r="A16" s="98">
        <f t="shared" si="0"/>
        <v>43390</v>
      </c>
      <c r="B16" s="99">
        <f>IF(A16="","",COUNTIF(Tableau1[Date prévisionnelle de réception SGMOE],A16))</f>
        <v>18</v>
      </c>
      <c r="C16" s="99">
        <f>IF(A16="","",COUNTIF(Tableau1[Date de réception SGMOE],A16))</f>
        <v>17</v>
      </c>
    </row>
    <row r="17" spans="1:3" x14ac:dyDescent="0.25">
      <c r="A17" s="98">
        <f t="shared" si="0"/>
        <v>43391</v>
      </c>
      <c r="B17" s="99">
        <f>IF(A17="","",COUNTIF(Tableau1[Date prévisionnelle de réception SGMOE],A17))</f>
        <v>32</v>
      </c>
      <c r="C17" s="99">
        <f>IF(A17="","",COUNTIF(Tableau1[Date de réception SGMOE],A17))</f>
        <v>39</v>
      </c>
    </row>
    <row r="18" spans="1:3" x14ac:dyDescent="0.25">
      <c r="A18" s="98">
        <f t="shared" si="0"/>
        <v>43392</v>
      </c>
      <c r="B18" s="99">
        <f>IF(A18="","",COUNTIF(Tableau1[Date prévisionnelle de réception SGMOE],A18))</f>
        <v>11</v>
      </c>
      <c r="C18" s="99">
        <f>IF(A18="","",COUNTIF(Tableau1[Date de réception SGMOE],A18))</f>
        <v>1</v>
      </c>
    </row>
    <row r="19" spans="1:3" x14ac:dyDescent="0.25">
      <c r="A19" s="98">
        <f t="shared" si="0"/>
        <v>43395</v>
      </c>
      <c r="B19" s="99">
        <f>IF(A19="","",COUNTIF(Tableau1[Date prévisionnelle de réception SGMOE],A19))</f>
        <v>24</v>
      </c>
      <c r="C19" s="99">
        <f>IF(A19="","",COUNTIF(Tableau1[Date de réception SGMOE],A19))</f>
        <v>27</v>
      </c>
    </row>
    <row r="20" spans="1:3" x14ac:dyDescent="0.25">
      <c r="A20" s="98">
        <f t="shared" si="0"/>
        <v>43396</v>
      </c>
      <c r="B20" s="99">
        <f>IF(A20="","",COUNTIF(Tableau1[Date prévisionnelle de réception SGMOE],A20))</f>
        <v>6</v>
      </c>
      <c r="C20" s="99">
        <f>IF(A20="","",COUNTIF(Tableau1[Date de réception SGMOE],A20))</f>
        <v>10</v>
      </c>
    </row>
    <row r="21" spans="1:3" x14ac:dyDescent="0.25">
      <c r="A21" s="98">
        <f t="shared" si="0"/>
        <v>43397</v>
      </c>
      <c r="B21" s="99">
        <f>IF(A21="","",COUNTIF(Tableau1[Date prévisionnelle de réception SGMOE],A21))</f>
        <v>14</v>
      </c>
      <c r="C21" s="99">
        <f>IF(A21="","",COUNTIF(Tableau1[Date de réception SGMOE],A21))</f>
        <v>7</v>
      </c>
    </row>
    <row r="22" spans="1:3" x14ac:dyDescent="0.25">
      <c r="A22" s="98">
        <f t="shared" si="0"/>
        <v>43398</v>
      </c>
      <c r="B22" s="99">
        <f>IF(A22="","",COUNTIF(Tableau1[Date prévisionnelle de réception SGMOE],A22))</f>
        <v>7</v>
      </c>
      <c r="C22" s="99">
        <f>IF(A22="","",COUNTIF(Tableau1[Date de réception SGMOE],A22))</f>
        <v>2</v>
      </c>
    </row>
    <row r="23" spans="1:3" x14ac:dyDescent="0.25">
      <c r="A23" s="98">
        <f t="shared" si="0"/>
        <v>43399</v>
      </c>
      <c r="B23" s="99">
        <f>IF(A23="","",COUNTIF(Tableau1[Date prévisionnelle de réception SGMOE],A23))</f>
        <v>33</v>
      </c>
      <c r="C23" s="99">
        <f>IF(A23="","",COUNTIF(Tableau1[Date de réception SGMOE],A23))</f>
        <v>36</v>
      </c>
    </row>
    <row r="24" spans="1:3" x14ac:dyDescent="0.25">
      <c r="A24" s="98">
        <f t="shared" si="0"/>
        <v>43402</v>
      </c>
      <c r="B24" s="99">
        <f>IF(A24="","",COUNTIF(Tableau1[Date prévisionnelle de réception SGMOE],A24))</f>
        <v>16</v>
      </c>
      <c r="C24" s="99">
        <f>IF(A24="","",COUNTIF(Tableau1[Date de réception SGMOE],A24))</f>
        <v>11</v>
      </c>
    </row>
    <row r="25" spans="1:3" x14ac:dyDescent="0.25">
      <c r="A25" s="98">
        <f t="shared" si="0"/>
        <v>43403</v>
      </c>
      <c r="B25" s="99">
        <f>IF(A25="","",COUNTIF(Tableau1[Date prévisionnelle de réception SGMOE],A25))</f>
        <v>8</v>
      </c>
      <c r="C25" s="99">
        <f>IF(A25="","",COUNTIF(Tableau1[Date de réception SGMOE],A25))</f>
        <v>0</v>
      </c>
    </row>
    <row r="26" spans="1:3" x14ac:dyDescent="0.25">
      <c r="A26" s="98">
        <f t="shared" si="0"/>
        <v>43404</v>
      </c>
      <c r="B26" s="99">
        <f>IF(A26="","",COUNTIF(Tableau1[Date prévisionnelle de réception SGMOE],A26))</f>
        <v>4</v>
      </c>
      <c r="C26" s="99">
        <f>IF(A26="","",COUNTIF(Tableau1[Date de réception SGMOE],A26))</f>
        <v>0</v>
      </c>
    </row>
    <row r="27" spans="1:3" x14ac:dyDescent="0.25">
      <c r="A27" s="98" t="str">
        <f t="shared" si="0"/>
        <v/>
      </c>
      <c r="B27" s="99" t="str">
        <f>IF(A27="","",COUNTIF(Tableau1[Date prévisionnelle de réception SGMOE],A27))</f>
        <v/>
      </c>
      <c r="C27" s="99" t="str">
        <f>IF(A27="","",COUNTIF(Tableau1[Date de réception SGMOE],A27))</f>
        <v/>
      </c>
    </row>
    <row r="28" spans="1:3" x14ac:dyDescent="0.25">
      <c r="A28" s="98" t="str">
        <f t="shared" si="0"/>
        <v/>
      </c>
      <c r="B28" s="99" t="str">
        <f>IF(A28="","",COUNTIF(Tableau1[Date prévisionnelle de réception SGMOE],A28))</f>
        <v/>
      </c>
      <c r="C28" s="99" t="str">
        <f>IF(A28="","",COUNTIF(Tableau1[Date de réception SGMOE],A28))</f>
        <v/>
      </c>
    </row>
    <row r="29" spans="1:3" x14ac:dyDescent="0.25">
      <c r="A29" s="98" t="str">
        <f t="shared" si="0"/>
        <v/>
      </c>
      <c r="B29" s="99" t="str">
        <f>IF(A29="","",COUNTIF(Tableau1[Date prévisionnelle de réception SGMOE],A29))</f>
        <v/>
      </c>
      <c r="C29" s="99" t="str">
        <f>IF(A29="","",COUNTIF(Tableau1[Date de réception SGMOE],A29))</f>
        <v/>
      </c>
    </row>
    <row r="30" spans="1:3" x14ac:dyDescent="0.25">
      <c r="A30" s="98" t="str">
        <f t="shared" si="0"/>
        <v/>
      </c>
      <c r="B30" s="99" t="str">
        <f>IF(A30="","",COUNTIF(Tableau1[Date prévisionnelle de réception SGMOE],A30))</f>
        <v/>
      </c>
      <c r="C30" s="99" t="str">
        <f>IF(A30="","",COUNTIF(Tableau1[Date de réception SGMOE],A30))</f>
        <v/>
      </c>
    </row>
    <row r="31" spans="1:3" x14ac:dyDescent="0.25">
      <c r="A31" s="98" t="str">
        <f t="shared" si="0"/>
        <v/>
      </c>
      <c r="B31" s="99" t="str">
        <f>IF(A31="","",COUNTIF(Tableau1[Date prévisionnelle de réception SGMOE],A31))</f>
        <v/>
      </c>
      <c r="C31" s="99" t="str">
        <f>IF(A31="","",COUNTIF(Tableau1[Date de réception SGMOE],A31))</f>
        <v/>
      </c>
    </row>
    <row r="32" spans="1:3" x14ac:dyDescent="0.25">
      <c r="A32" s="98" t="str">
        <f t="shared" si="0"/>
        <v/>
      </c>
      <c r="B32" s="99" t="str">
        <f>IF(A32="","",COUNTIF(Tableau1[Date prévisionnelle de réception SGMOE],A32))</f>
        <v/>
      </c>
      <c r="C32" s="99" t="str">
        <f>IF(A32="","",COUNTIF(Tableau1[Date de réception SGMOE],A32))</f>
        <v/>
      </c>
    </row>
    <row r="33" spans="1:3" x14ac:dyDescent="0.25">
      <c r="A33" s="98" t="str">
        <f t="shared" si="0"/>
        <v/>
      </c>
      <c r="B33" s="99" t="str">
        <f>IF(A33="","",COUNTIF(Tableau1[Date prévisionnelle de réception SGMOE],A33))</f>
        <v/>
      </c>
      <c r="C33" s="99" t="str">
        <f>IF(A33="","",COUNTIF(Tableau1[Date de réception SGMOE],A33))</f>
        <v/>
      </c>
    </row>
    <row r="34" spans="1:3" x14ac:dyDescent="0.25">
      <c r="A34" s="98" t="str">
        <f t="shared" si="0"/>
        <v/>
      </c>
      <c r="B34" s="99" t="str">
        <f>IF(A34="","",COUNTIF(Tableau1[Date prévisionnelle de réception SGMOE],A34))</f>
        <v/>
      </c>
      <c r="C34" s="99" t="str">
        <f>IF(A34="","",COUNTIF(Tableau1[Date de réception SGMOE],A34))</f>
        <v/>
      </c>
    </row>
  </sheetData>
  <conditionalFormatting sqref="C3">
    <cfRule type="cellIs" dxfId="1" priority="2" operator="equal">
      <formula>$B$2</formula>
    </cfRule>
  </conditionalFormatting>
  <conditionalFormatting sqref="B3">
    <cfRule type="cellIs" dxfId="0" priority="1" operator="equal">
      <formula>$B$2</formula>
    </cfRule>
  </conditionalFormatting>
  <dataValidations count="1">
    <dataValidation type="list" allowBlank="1" showInputMessage="1" showErrorMessage="1" sqref="A1" xr:uid="{C0272E11-0EF4-46BD-97A5-8BE6A83D0BB9}">
      <formula1>$O$1:$O$12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2:D50"/>
  <sheetViews>
    <sheetView showGridLines="0" topLeftCell="A65" workbookViewId="0"/>
  </sheetViews>
  <sheetFormatPr baseColWidth="10" defaultRowHeight="15" outlineLevelRow="1" x14ac:dyDescent="0.25"/>
  <cols>
    <col min="2" max="2" width="21" bestFit="1" customWidth="1"/>
    <col min="3" max="3" width="48.7109375" customWidth="1"/>
    <col min="4" max="4" width="35" customWidth="1"/>
    <col min="5" max="5" width="48.7109375" customWidth="1"/>
    <col min="6" max="14" width="10.7109375" customWidth="1"/>
    <col min="15" max="15" width="6.28515625" customWidth="1"/>
    <col min="16" max="16" width="12.5703125" bestFit="1" customWidth="1"/>
  </cols>
  <sheetData>
    <row r="2" spans="2:4" hidden="1" outlineLevel="1" x14ac:dyDescent="0.25">
      <c r="B2" s="53" t="s">
        <v>660</v>
      </c>
      <c r="C2" t="s">
        <v>677</v>
      </c>
      <c r="D2" t="s">
        <v>871</v>
      </c>
    </row>
    <row r="3" spans="2:4" hidden="1" outlineLevel="1" x14ac:dyDescent="0.25">
      <c r="B3" s="55">
        <v>43374</v>
      </c>
      <c r="C3" s="52">
        <v>18</v>
      </c>
      <c r="D3" s="52">
        <v>18</v>
      </c>
    </row>
    <row r="4" spans="2:4" hidden="1" outlineLevel="1" x14ac:dyDescent="0.25">
      <c r="B4" s="55">
        <v>43375</v>
      </c>
      <c r="C4" s="52">
        <v>8</v>
      </c>
      <c r="D4" s="52">
        <v>8</v>
      </c>
    </row>
    <row r="5" spans="2:4" hidden="1" outlineLevel="1" x14ac:dyDescent="0.25">
      <c r="B5" s="55">
        <v>43376</v>
      </c>
      <c r="C5" s="52">
        <v>79</v>
      </c>
      <c r="D5" s="52">
        <v>79</v>
      </c>
    </row>
    <row r="6" spans="2:4" hidden="1" outlineLevel="1" x14ac:dyDescent="0.25">
      <c r="B6" s="55">
        <v>43377</v>
      </c>
      <c r="C6" s="52">
        <v>26</v>
      </c>
      <c r="D6" s="52">
        <v>26</v>
      </c>
    </row>
    <row r="7" spans="2:4" hidden="1" outlineLevel="1" x14ac:dyDescent="0.25">
      <c r="B7" s="55">
        <v>43378</v>
      </c>
      <c r="C7" s="52">
        <v>2</v>
      </c>
      <c r="D7" s="52">
        <v>2</v>
      </c>
    </row>
    <row r="8" spans="2:4" hidden="1" outlineLevel="1" x14ac:dyDescent="0.25">
      <c r="B8" s="55">
        <v>43381</v>
      </c>
      <c r="C8" s="52">
        <v>34</v>
      </c>
      <c r="D8" s="52">
        <v>34</v>
      </c>
    </row>
    <row r="9" spans="2:4" hidden="1" outlineLevel="1" x14ac:dyDescent="0.25">
      <c r="B9" s="55">
        <v>43382</v>
      </c>
      <c r="C9" s="52">
        <v>3</v>
      </c>
      <c r="D9" s="52">
        <v>3</v>
      </c>
    </row>
    <row r="10" spans="2:4" hidden="1" outlineLevel="1" x14ac:dyDescent="0.25">
      <c r="B10" s="55">
        <v>43383</v>
      </c>
      <c r="C10" s="52">
        <v>19</v>
      </c>
      <c r="D10" s="52">
        <v>19</v>
      </c>
    </row>
    <row r="11" spans="2:4" hidden="1" outlineLevel="1" x14ac:dyDescent="0.25">
      <c r="B11" s="55">
        <v>43384</v>
      </c>
      <c r="C11" s="52">
        <v>21</v>
      </c>
      <c r="D11" s="52">
        <v>21</v>
      </c>
    </row>
    <row r="12" spans="2:4" hidden="1" outlineLevel="1" x14ac:dyDescent="0.25">
      <c r="B12" s="55">
        <v>43385</v>
      </c>
      <c r="C12" s="52">
        <v>27</v>
      </c>
      <c r="D12" s="52">
        <v>27</v>
      </c>
    </row>
    <row r="13" spans="2:4" hidden="1" outlineLevel="1" x14ac:dyDescent="0.25">
      <c r="B13" s="55">
        <v>43388</v>
      </c>
      <c r="C13" s="52">
        <v>1</v>
      </c>
      <c r="D13" s="52">
        <v>1</v>
      </c>
    </row>
    <row r="14" spans="2:4" hidden="1" outlineLevel="1" x14ac:dyDescent="0.25">
      <c r="B14" s="55">
        <v>43389</v>
      </c>
      <c r="C14" s="52">
        <v>3</v>
      </c>
      <c r="D14" s="52">
        <v>3</v>
      </c>
    </row>
    <row r="15" spans="2:4" hidden="1" outlineLevel="1" x14ac:dyDescent="0.25">
      <c r="B15" s="55">
        <v>43390</v>
      </c>
      <c r="C15" s="52">
        <v>18</v>
      </c>
      <c r="D15" s="52">
        <v>18</v>
      </c>
    </row>
    <row r="16" spans="2:4" hidden="1" outlineLevel="1" x14ac:dyDescent="0.25">
      <c r="B16" s="55">
        <v>43391</v>
      </c>
      <c r="C16" s="52">
        <v>32</v>
      </c>
      <c r="D16" s="52">
        <v>32</v>
      </c>
    </row>
    <row r="17" spans="2:4" hidden="1" outlineLevel="1" x14ac:dyDescent="0.25">
      <c r="B17" s="55">
        <v>43392</v>
      </c>
      <c r="C17" s="52">
        <v>11</v>
      </c>
      <c r="D17" s="52">
        <v>11</v>
      </c>
    </row>
    <row r="18" spans="2:4" hidden="1" outlineLevel="1" x14ac:dyDescent="0.25">
      <c r="B18" s="55">
        <v>43395</v>
      </c>
      <c r="C18" s="52">
        <v>24</v>
      </c>
      <c r="D18" s="52">
        <v>24</v>
      </c>
    </row>
    <row r="19" spans="2:4" hidden="1" outlineLevel="1" x14ac:dyDescent="0.25">
      <c r="B19" s="55">
        <v>43396</v>
      </c>
      <c r="C19" s="52">
        <v>6</v>
      </c>
      <c r="D19" s="52">
        <v>2</v>
      </c>
    </row>
    <row r="20" spans="2:4" hidden="1" outlineLevel="1" x14ac:dyDescent="0.25">
      <c r="B20" s="55">
        <v>43397</v>
      </c>
      <c r="C20" s="52">
        <v>14</v>
      </c>
      <c r="D20" s="52">
        <v>13</v>
      </c>
    </row>
    <row r="21" spans="2:4" hidden="1" outlineLevel="1" x14ac:dyDescent="0.25">
      <c r="B21" s="55">
        <v>43398</v>
      </c>
      <c r="C21" s="52">
        <v>7</v>
      </c>
      <c r="D21" s="52">
        <v>6</v>
      </c>
    </row>
    <row r="22" spans="2:4" hidden="1" outlineLevel="1" x14ac:dyDescent="0.25">
      <c r="B22" s="55">
        <v>43399</v>
      </c>
      <c r="C22" s="52">
        <v>33</v>
      </c>
      <c r="D22" s="52">
        <v>33</v>
      </c>
    </row>
    <row r="23" spans="2:4" hidden="1" outlineLevel="1" x14ac:dyDescent="0.25">
      <c r="B23" s="55">
        <v>43402</v>
      </c>
      <c r="C23" s="52">
        <v>16</v>
      </c>
      <c r="D23" s="52">
        <v>15</v>
      </c>
    </row>
    <row r="24" spans="2:4" hidden="1" outlineLevel="1" x14ac:dyDescent="0.25">
      <c r="B24" s="55">
        <v>43403</v>
      </c>
      <c r="C24" s="52">
        <v>8</v>
      </c>
      <c r="D24" s="52"/>
    </row>
    <row r="25" spans="2:4" hidden="1" outlineLevel="1" x14ac:dyDescent="0.25">
      <c r="B25" s="55">
        <v>43404</v>
      </c>
      <c r="C25" s="52">
        <v>4</v>
      </c>
      <c r="D25" s="52"/>
    </row>
    <row r="26" spans="2:4" hidden="1" outlineLevel="1" x14ac:dyDescent="0.25">
      <c r="B26" s="55">
        <v>43406</v>
      </c>
      <c r="C26" s="52">
        <v>1</v>
      </c>
      <c r="D26" s="52"/>
    </row>
    <row r="27" spans="2:4" hidden="1" outlineLevel="1" x14ac:dyDescent="0.25">
      <c r="B27" s="55">
        <v>43410</v>
      </c>
      <c r="C27" s="52">
        <v>2</v>
      </c>
      <c r="D27" s="52"/>
    </row>
    <row r="28" spans="2:4" hidden="1" outlineLevel="1" x14ac:dyDescent="0.25">
      <c r="B28" s="55">
        <v>43341</v>
      </c>
      <c r="C28" s="52">
        <v>6</v>
      </c>
      <c r="D28" s="52"/>
    </row>
    <row r="29" spans="2:4" hidden="1" outlineLevel="1" x14ac:dyDescent="0.25">
      <c r="B29" s="55">
        <v>43346</v>
      </c>
      <c r="C29" s="52">
        <v>16</v>
      </c>
      <c r="D29" s="52"/>
    </row>
    <row r="30" spans="2:4" hidden="1" outlineLevel="1" x14ac:dyDescent="0.25">
      <c r="B30" s="55">
        <v>43349</v>
      </c>
      <c r="C30" s="52">
        <v>13</v>
      </c>
      <c r="D30" s="52"/>
    </row>
    <row r="31" spans="2:4" hidden="1" outlineLevel="1" x14ac:dyDescent="0.25">
      <c r="B31" s="55">
        <v>43342</v>
      </c>
      <c r="C31" s="52">
        <v>10</v>
      </c>
      <c r="D31" s="52"/>
    </row>
    <row r="32" spans="2:4" hidden="1" outlineLevel="1" x14ac:dyDescent="0.25">
      <c r="B32" s="55">
        <v>43348</v>
      </c>
      <c r="C32" s="52">
        <v>20</v>
      </c>
      <c r="D32" s="52"/>
    </row>
    <row r="33" spans="2:4" hidden="1" outlineLevel="1" x14ac:dyDescent="0.25">
      <c r="B33" s="55">
        <v>43343</v>
      </c>
      <c r="C33" s="52">
        <v>5</v>
      </c>
      <c r="D33" s="52"/>
    </row>
    <row r="34" spans="2:4" hidden="1" outlineLevel="1" x14ac:dyDescent="0.25">
      <c r="B34" s="55">
        <v>43347</v>
      </c>
      <c r="C34" s="52">
        <v>7</v>
      </c>
      <c r="D34" s="52"/>
    </row>
    <row r="35" spans="2:4" hidden="1" outlineLevel="1" x14ac:dyDescent="0.25">
      <c r="B35" s="55">
        <v>43350</v>
      </c>
      <c r="C35" s="52">
        <v>10</v>
      </c>
      <c r="D35" s="52"/>
    </row>
    <row r="36" spans="2:4" hidden="1" outlineLevel="1" x14ac:dyDescent="0.25">
      <c r="B36" s="55">
        <v>43354</v>
      </c>
      <c r="C36" s="52">
        <v>4</v>
      </c>
      <c r="D36" s="52"/>
    </row>
    <row r="37" spans="2:4" hidden="1" outlineLevel="1" x14ac:dyDescent="0.25">
      <c r="B37" s="55">
        <v>43353</v>
      </c>
      <c r="C37" s="52">
        <v>3</v>
      </c>
      <c r="D37" s="52"/>
    </row>
    <row r="38" spans="2:4" hidden="1" outlineLevel="1" x14ac:dyDescent="0.25">
      <c r="B38" s="55">
        <v>43355</v>
      </c>
      <c r="C38" s="52">
        <v>2</v>
      </c>
      <c r="D38" s="52"/>
    </row>
    <row r="39" spans="2:4" hidden="1" outlineLevel="1" x14ac:dyDescent="0.25">
      <c r="B39" s="55">
        <v>43356</v>
      </c>
      <c r="C39" s="52">
        <v>2</v>
      </c>
      <c r="D39" s="52"/>
    </row>
    <row r="40" spans="2:4" hidden="1" outlineLevel="1" x14ac:dyDescent="0.25">
      <c r="B40" s="55">
        <v>43405</v>
      </c>
      <c r="C40" s="52">
        <v>1</v>
      </c>
      <c r="D40" s="52"/>
    </row>
    <row r="41" spans="2:4" hidden="1" outlineLevel="1" x14ac:dyDescent="0.25">
      <c r="B41" s="55">
        <v>43409</v>
      </c>
      <c r="C41" s="52">
        <v>3</v>
      </c>
      <c r="D41" s="52"/>
    </row>
    <row r="42" spans="2:4" hidden="1" outlineLevel="1" x14ac:dyDescent="0.25">
      <c r="B42" s="54" t="s">
        <v>661</v>
      </c>
      <c r="C42" s="52">
        <v>519</v>
      </c>
      <c r="D42" s="52">
        <v>395</v>
      </c>
    </row>
    <row r="43" spans="2:4" hidden="1" outlineLevel="1" x14ac:dyDescent="0.25"/>
    <row r="44" spans="2:4" hidden="1" outlineLevel="1" x14ac:dyDescent="0.25"/>
    <row r="45" spans="2:4" hidden="1" outlineLevel="1" x14ac:dyDescent="0.25"/>
    <row r="46" spans="2:4" hidden="1" outlineLevel="1" x14ac:dyDescent="0.25"/>
    <row r="47" spans="2:4" hidden="1" outlineLevel="1" x14ac:dyDescent="0.25"/>
    <row r="48" spans="2:4" hidden="1" outlineLevel="1" x14ac:dyDescent="0.25"/>
    <row r="49" hidden="1" outlineLevel="1" x14ac:dyDescent="0.25"/>
    <row r="50" collapsed="1" x14ac:dyDescent="0.25"/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2:Q18"/>
  <sheetViews>
    <sheetView showGridLines="0" topLeftCell="A24" zoomScale="90" zoomScaleNormal="90" workbookViewId="0">
      <selection activeCell="AA38" sqref="AA38"/>
    </sheetView>
  </sheetViews>
  <sheetFormatPr baseColWidth="10" defaultRowHeight="15" outlineLevelRow="1" x14ac:dyDescent="0.25"/>
  <cols>
    <col min="1" max="1" width="21.28515625" bestFit="1" customWidth="1"/>
    <col min="2" max="2" width="23.85546875" bestFit="1" customWidth="1"/>
    <col min="3" max="3" width="6.7109375" customWidth="1"/>
    <col min="4" max="4" width="6.85546875" customWidth="1"/>
    <col min="5" max="5" width="6.28515625" customWidth="1"/>
    <col min="6" max="6" width="6.42578125" customWidth="1"/>
    <col min="7" max="7" width="6.5703125" customWidth="1"/>
    <col min="8" max="8" width="7" customWidth="1"/>
    <col min="9" max="9" width="6.42578125" customWidth="1"/>
    <col min="10" max="10" width="7.140625" customWidth="1"/>
    <col min="11" max="11" width="6.28515625" customWidth="1"/>
    <col min="12" max="12" width="6.42578125" customWidth="1"/>
    <col min="13" max="13" width="6" customWidth="1"/>
    <col min="14" max="15" width="6.140625" customWidth="1"/>
    <col min="16" max="16" width="7.140625" customWidth="1"/>
    <col min="17" max="19" width="12.5703125" customWidth="1"/>
    <col min="20" max="21" width="6.140625" customWidth="1"/>
    <col min="22" max="22" width="7.140625" customWidth="1"/>
    <col min="23" max="25" width="12.5703125" customWidth="1"/>
    <col min="26" max="26" width="6" customWidth="1"/>
    <col min="27" max="27" width="7.140625" customWidth="1"/>
    <col min="28" max="28" width="15.5703125" customWidth="1"/>
    <col min="29" max="29" width="12.5703125" bestFit="1" customWidth="1"/>
    <col min="30" max="30" width="7.140625" customWidth="1"/>
    <col min="31" max="31" width="6.42578125" customWidth="1"/>
    <col min="32" max="32" width="6" customWidth="1"/>
    <col min="33" max="33" width="6.140625" customWidth="1"/>
    <col min="34" max="34" width="7.140625" customWidth="1"/>
    <col min="35" max="35" width="15.5703125" bestFit="1" customWidth="1"/>
    <col min="36" max="36" width="12.5703125" bestFit="1" customWidth="1"/>
    <col min="37" max="37" width="15.5703125" bestFit="1" customWidth="1"/>
    <col min="38" max="38" width="12.5703125" bestFit="1" customWidth="1"/>
    <col min="39" max="39" width="7.140625" customWidth="1"/>
    <col min="40" max="40" width="6" customWidth="1"/>
    <col min="41" max="41" width="6.140625" customWidth="1"/>
    <col min="42" max="42" width="15.5703125" bestFit="1" customWidth="1"/>
    <col min="43" max="43" width="12.5703125" bestFit="1" customWidth="1"/>
    <col min="44" max="44" width="6.42578125" customWidth="1"/>
    <col min="45" max="45" width="6.140625" customWidth="1"/>
    <col min="46" max="46" width="7.140625" customWidth="1"/>
    <col min="47" max="47" width="15.5703125" bestFit="1" customWidth="1"/>
    <col min="48" max="48" width="12.5703125" bestFit="1" customWidth="1"/>
    <col min="49" max="49" width="6.28515625" customWidth="1"/>
    <col min="50" max="50" width="6.42578125" customWidth="1"/>
    <col min="51" max="51" width="7.140625" customWidth="1"/>
    <col min="52" max="52" width="15.5703125" bestFit="1" customWidth="1"/>
    <col min="53" max="53" width="12.5703125" bestFit="1" customWidth="1"/>
    <col min="54" max="54" width="6.42578125" customWidth="1"/>
    <col min="55" max="55" width="15.5703125" bestFit="1" customWidth="1"/>
    <col min="56" max="56" width="12.5703125" bestFit="1" customWidth="1"/>
    <col min="57" max="57" width="6.5703125" customWidth="1"/>
    <col min="58" max="58" width="6.42578125" customWidth="1"/>
    <col min="59" max="59" width="7.140625" customWidth="1"/>
    <col min="60" max="60" width="6.28515625" customWidth="1"/>
    <col min="61" max="61" width="15.5703125" bestFit="1" customWidth="1"/>
    <col min="62" max="62" width="12.5703125" bestFit="1" customWidth="1"/>
    <col min="63" max="63" width="6.28515625" customWidth="1"/>
    <col min="64" max="64" width="15.5703125" bestFit="1" customWidth="1"/>
    <col min="65" max="65" width="12.5703125" bestFit="1" customWidth="1"/>
    <col min="66" max="66" width="15.5703125" bestFit="1" customWidth="1"/>
    <col min="67" max="67" width="8.140625" customWidth="1"/>
    <col min="68" max="68" width="6.28515625" customWidth="1"/>
    <col min="69" max="69" width="11.140625" customWidth="1"/>
    <col min="70" max="70" width="12.5703125" bestFit="1" customWidth="1"/>
  </cols>
  <sheetData>
    <row r="2" spans="1:17" hidden="1" outlineLevel="1" x14ac:dyDescent="0.25"/>
    <row r="3" spans="1:17" hidden="1" outlineLevel="1" x14ac:dyDescent="0.25">
      <c r="A3" s="53" t="s">
        <v>679</v>
      </c>
      <c r="B3" s="53" t="s">
        <v>678</v>
      </c>
    </row>
    <row r="4" spans="1:17" hidden="1" outlineLevel="1" x14ac:dyDescent="0.25">
      <c r="A4" s="53" t="s">
        <v>660</v>
      </c>
      <c r="B4" t="s">
        <v>662</v>
      </c>
      <c r="C4" t="s">
        <v>663</v>
      </c>
      <c r="D4" t="s">
        <v>664</v>
      </c>
      <c r="E4" t="s">
        <v>665</v>
      </c>
      <c r="F4" t="s">
        <v>666</v>
      </c>
      <c r="G4" t="s">
        <v>667</v>
      </c>
      <c r="H4" t="s">
        <v>668</v>
      </c>
      <c r="I4" t="s">
        <v>669</v>
      </c>
      <c r="J4" t="s">
        <v>670</v>
      </c>
      <c r="K4" t="s">
        <v>671</v>
      </c>
      <c r="L4" t="s">
        <v>672</v>
      </c>
      <c r="M4" t="s">
        <v>673</v>
      </c>
      <c r="N4" t="s">
        <v>674</v>
      </c>
      <c r="O4" t="s">
        <v>675</v>
      </c>
      <c r="P4" t="s">
        <v>676</v>
      </c>
      <c r="Q4" t="s">
        <v>661</v>
      </c>
    </row>
    <row r="5" spans="1:17" hidden="1" outlineLevel="1" x14ac:dyDescent="0.25">
      <c r="A5" s="55">
        <v>43362</v>
      </c>
      <c r="B5" s="52"/>
      <c r="C5" s="52"/>
      <c r="D5" s="52"/>
      <c r="E5" s="52"/>
      <c r="F5" s="52">
        <v>1</v>
      </c>
      <c r="G5" s="52"/>
      <c r="H5" s="52"/>
      <c r="I5" s="52"/>
      <c r="J5" s="52"/>
      <c r="K5" s="52"/>
      <c r="L5" s="52"/>
      <c r="M5" s="52"/>
      <c r="N5" s="52">
        <v>1</v>
      </c>
      <c r="O5" s="52"/>
      <c r="P5" s="52"/>
      <c r="Q5" s="52">
        <v>2</v>
      </c>
    </row>
    <row r="6" spans="1:17" hidden="1" outlineLevel="1" x14ac:dyDescent="0.25">
      <c r="A6" s="55">
        <v>43363</v>
      </c>
      <c r="B6" s="52">
        <v>1</v>
      </c>
      <c r="C6" s="52"/>
      <c r="D6" s="52"/>
      <c r="E6" s="52"/>
      <c r="F6" s="52"/>
      <c r="G6" s="52"/>
      <c r="H6" s="52"/>
      <c r="I6" s="52"/>
      <c r="J6" s="52">
        <v>1</v>
      </c>
      <c r="K6" s="52"/>
      <c r="L6" s="52"/>
      <c r="M6" s="52">
        <v>15</v>
      </c>
      <c r="N6" s="52"/>
      <c r="O6" s="52"/>
      <c r="P6" s="52">
        <v>3</v>
      </c>
      <c r="Q6" s="52">
        <v>20</v>
      </c>
    </row>
    <row r="7" spans="1:17" hidden="1" outlineLevel="1" x14ac:dyDescent="0.25">
      <c r="A7" s="55">
        <v>43367</v>
      </c>
      <c r="B7" s="52"/>
      <c r="C7" s="52"/>
      <c r="D7" s="52"/>
      <c r="E7" s="52"/>
      <c r="F7" s="52"/>
      <c r="G7" s="52"/>
      <c r="H7" s="52">
        <v>6</v>
      </c>
      <c r="I7" s="52"/>
      <c r="J7" s="52">
        <v>1</v>
      </c>
      <c r="K7" s="52"/>
      <c r="L7" s="52">
        <v>4</v>
      </c>
      <c r="M7" s="52">
        <v>5</v>
      </c>
      <c r="N7" s="52">
        <v>1</v>
      </c>
      <c r="O7" s="52"/>
      <c r="P7" s="52">
        <v>1</v>
      </c>
      <c r="Q7" s="52">
        <v>18</v>
      </c>
    </row>
    <row r="8" spans="1:17" hidden="1" outlineLevel="1" x14ac:dyDescent="0.25">
      <c r="A8" s="55">
        <v>43369</v>
      </c>
      <c r="B8" s="52"/>
      <c r="C8" s="52"/>
      <c r="D8" s="52">
        <v>1</v>
      </c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>
        <v>1</v>
      </c>
    </row>
    <row r="9" spans="1:17" hidden="1" outlineLevel="1" x14ac:dyDescent="0.25">
      <c r="A9" s="55">
        <v>43370</v>
      </c>
      <c r="B9" s="52"/>
      <c r="C9" s="52">
        <v>2</v>
      </c>
      <c r="D9" s="52"/>
      <c r="E9" s="52"/>
      <c r="F9" s="52"/>
      <c r="G9" s="52"/>
      <c r="H9" s="52"/>
      <c r="I9" s="52"/>
      <c r="J9" s="52">
        <v>2</v>
      </c>
      <c r="K9" s="52"/>
      <c r="L9" s="52"/>
      <c r="M9" s="52">
        <v>13</v>
      </c>
      <c r="N9" s="52"/>
      <c r="O9" s="52">
        <v>2</v>
      </c>
      <c r="P9" s="52"/>
      <c r="Q9" s="52">
        <v>19</v>
      </c>
    </row>
    <row r="10" spans="1:17" hidden="1" outlineLevel="1" x14ac:dyDescent="0.25">
      <c r="A10" s="55">
        <v>43371</v>
      </c>
      <c r="B10" s="52"/>
      <c r="C10" s="52"/>
      <c r="D10" s="52"/>
      <c r="E10" s="52"/>
      <c r="F10" s="52">
        <v>4</v>
      </c>
      <c r="G10" s="52"/>
      <c r="H10" s="52"/>
      <c r="I10" s="52"/>
      <c r="J10" s="52"/>
      <c r="K10" s="52"/>
      <c r="L10" s="52">
        <v>1</v>
      </c>
      <c r="M10" s="52"/>
      <c r="N10" s="52">
        <v>2</v>
      </c>
      <c r="O10" s="52"/>
      <c r="P10" s="52">
        <v>1</v>
      </c>
      <c r="Q10" s="52">
        <v>8</v>
      </c>
    </row>
    <row r="11" spans="1:17" hidden="1" outlineLevel="1" x14ac:dyDescent="0.25">
      <c r="A11" s="55">
        <v>43374</v>
      </c>
      <c r="B11" s="52"/>
      <c r="C11" s="52"/>
      <c r="D11" s="52"/>
      <c r="E11" s="52"/>
      <c r="F11" s="52"/>
      <c r="G11" s="52"/>
      <c r="H11" s="52"/>
      <c r="I11" s="52"/>
      <c r="J11" s="52">
        <v>7</v>
      </c>
      <c r="K11" s="52">
        <v>1</v>
      </c>
      <c r="L11" s="52">
        <v>8</v>
      </c>
      <c r="M11" s="52"/>
      <c r="N11" s="52"/>
      <c r="O11" s="52"/>
      <c r="P11" s="52">
        <v>2</v>
      </c>
      <c r="Q11" s="52">
        <v>18</v>
      </c>
    </row>
    <row r="12" spans="1:17" hidden="1" outlineLevel="1" x14ac:dyDescent="0.25">
      <c r="A12" s="55">
        <v>43375</v>
      </c>
      <c r="B12" s="52"/>
      <c r="C12" s="52"/>
      <c r="D12" s="52"/>
      <c r="E12" s="52">
        <v>1</v>
      </c>
      <c r="F12" s="52"/>
      <c r="G12" s="52"/>
      <c r="H12" s="52"/>
      <c r="I12" s="52">
        <v>7</v>
      </c>
      <c r="J12" s="52"/>
      <c r="K12" s="52"/>
      <c r="L12" s="52"/>
      <c r="M12" s="52"/>
      <c r="N12" s="52"/>
      <c r="O12" s="52"/>
      <c r="P12" s="52"/>
      <c r="Q12" s="52">
        <v>8</v>
      </c>
    </row>
    <row r="13" spans="1:17" hidden="1" outlineLevel="1" x14ac:dyDescent="0.25">
      <c r="A13" s="55">
        <v>43376</v>
      </c>
      <c r="B13" s="52"/>
      <c r="C13" s="52">
        <v>6</v>
      </c>
      <c r="D13" s="52"/>
      <c r="E13" s="52"/>
      <c r="F13" s="52"/>
      <c r="G13" s="52">
        <v>1</v>
      </c>
      <c r="H13" s="52">
        <v>1</v>
      </c>
      <c r="I13" s="52">
        <v>1</v>
      </c>
      <c r="J13" s="52">
        <v>7</v>
      </c>
      <c r="K13" s="52">
        <v>1</v>
      </c>
      <c r="L13" s="52">
        <v>10</v>
      </c>
      <c r="M13" s="52">
        <v>45</v>
      </c>
      <c r="N13" s="52"/>
      <c r="O13" s="52"/>
      <c r="P13" s="52">
        <v>1</v>
      </c>
      <c r="Q13" s="52">
        <v>73</v>
      </c>
    </row>
    <row r="14" spans="1:17" hidden="1" outlineLevel="1" x14ac:dyDescent="0.25">
      <c r="A14" s="55">
        <v>43377</v>
      </c>
      <c r="B14" s="52"/>
      <c r="C14" s="52">
        <v>6</v>
      </c>
      <c r="D14" s="52"/>
      <c r="E14" s="52">
        <v>1</v>
      </c>
      <c r="F14" s="52"/>
      <c r="G14" s="52"/>
      <c r="H14" s="52"/>
      <c r="I14" s="52"/>
      <c r="J14" s="52">
        <v>1</v>
      </c>
      <c r="K14" s="52"/>
      <c r="L14" s="52"/>
      <c r="M14" s="52">
        <v>16</v>
      </c>
      <c r="N14" s="52"/>
      <c r="O14" s="52"/>
      <c r="P14" s="52"/>
      <c r="Q14" s="52">
        <v>24</v>
      </c>
    </row>
    <row r="15" spans="1:17" hidden="1" outlineLevel="1" x14ac:dyDescent="0.25">
      <c r="A15" s="55">
        <v>43378</v>
      </c>
      <c r="B15" s="52"/>
      <c r="C15" s="52"/>
      <c r="D15" s="52"/>
      <c r="E15" s="52"/>
      <c r="F15" s="52"/>
      <c r="G15" s="52"/>
      <c r="H15" s="52"/>
      <c r="I15" s="52">
        <v>1</v>
      </c>
      <c r="J15" s="52"/>
      <c r="K15" s="52"/>
      <c r="L15" s="52">
        <v>1</v>
      </c>
      <c r="M15" s="52"/>
      <c r="N15" s="52"/>
      <c r="O15" s="52"/>
      <c r="P15" s="52"/>
      <c r="Q15" s="52">
        <v>2</v>
      </c>
    </row>
    <row r="16" spans="1:17" hidden="1" outlineLevel="1" x14ac:dyDescent="0.25">
      <c r="A16" s="54" t="s">
        <v>661</v>
      </c>
      <c r="B16" s="52">
        <v>1</v>
      </c>
      <c r="C16" s="52">
        <v>14</v>
      </c>
      <c r="D16" s="52">
        <v>1</v>
      </c>
      <c r="E16" s="52">
        <v>2</v>
      </c>
      <c r="F16" s="52">
        <v>5</v>
      </c>
      <c r="G16" s="52">
        <v>1</v>
      </c>
      <c r="H16" s="52">
        <v>7</v>
      </c>
      <c r="I16" s="52">
        <v>9</v>
      </c>
      <c r="J16" s="52">
        <v>19</v>
      </c>
      <c r="K16" s="52">
        <v>2</v>
      </c>
      <c r="L16" s="52">
        <v>24</v>
      </c>
      <c r="M16" s="52">
        <v>94</v>
      </c>
      <c r="N16" s="52">
        <v>4</v>
      </c>
      <c r="O16" s="52">
        <v>2</v>
      </c>
      <c r="P16" s="52">
        <v>8</v>
      </c>
      <c r="Q16" s="52">
        <v>193</v>
      </c>
    </row>
    <row r="17" hidden="1" outlineLevel="1" x14ac:dyDescent="0.25"/>
    <row r="18" collapsed="1" x14ac:dyDescent="0.25"/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2:Q27"/>
  <sheetViews>
    <sheetView showGridLines="0" workbookViewId="0">
      <selection activeCell="AE57" sqref="AE57"/>
    </sheetView>
  </sheetViews>
  <sheetFormatPr baseColWidth="10" defaultRowHeight="15" outlineLevelRow="1" x14ac:dyDescent="0.25"/>
  <cols>
    <col min="1" max="1" width="48.7109375" customWidth="1"/>
    <col min="2" max="2" width="23.85546875" customWidth="1"/>
    <col min="3" max="3" width="4.7109375" customWidth="1"/>
    <col min="4" max="4" width="4.5703125" customWidth="1"/>
    <col min="5" max="6" width="4.85546875" customWidth="1"/>
    <col min="7" max="8" width="4.5703125" customWidth="1"/>
    <col min="9" max="9" width="5.140625" customWidth="1"/>
    <col min="10" max="10" width="4.7109375" customWidth="1"/>
    <col min="11" max="11" width="4.5703125" customWidth="1"/>
    <col min="12" max="12" width="4.140625" customWidth="1"/>
    <col min="13" max="13" width="4.5703125" customWidth="1"/>
    <col min="14" max="14" width="4.42578125" customWidth="1"/>
    <col min="15" max="15" width="4.28515625" customWidth="1"/>
    <col min="16" max="16" width="4.5703125" customWidth="1"/>
    <col min="17" max="17" width="12.5703125" customWidth="1"/>
    <col min="18" max="19" width="4.28515625" customWidth="1"/>
    <col min="20" max="20" width="4.5703125" customWidth="1"/>
    <col min="21" max="23" width="12.5703125" customWidth="1"/>
    <col min="24" max="27" width="4.5703125" customWidth="1"/>
    <col min="28" max="28" width="4.42578125" customWidth="1"/>
    <col min="29" max="29" width="4.28515625" customWidth="1"/>
    <col min="30" max="30" width="15.5703125" bestFit="1" customWidth="1"/>
    <col min="31" max="31" width="12.5703125" customWidth="1"/>
    <col min="32" max="33" width="4.5703125" customWidth="1"/>
    <col min="34" max="34" width="5.140625" customWidth="1"/>
    <col min="35" max="35" width="4.7109375" customWidth="1"/>
    <col min="36" max="36" width="15.5703125" customWidth="1"/>
    <col min="37" max="37" width="12.5703125" bestFit="1" customWidth="1"/>
    <col min="38" max="38" width="15.5703125" bestFit="1" customWidth="1"/>
    <col min="39" max="39" width="12.5703125" bestFit="1" customWidth="1"/>
    <col min="40" max="40" width="4.7109375" customWidth="1"/>
    <col min="41" max="41" width="4.5703125" customWidth="1"/>
    <col min="42" max="42" width="4.85546875" customWidth="1"/>
    <col min="43" max="44" width="4.5703125" customWidth="1"/>
    <col min="45" max="45" width="4.42578125" customWidth="1"/>
    <col min="46" max="46" width="4.28515625" customWidth="1"/>
    <col min="47" max="47" width="15.5703125" bestFit="1" customWidth="1"/>
    <col min="48" max="48" width="12.5703125" bestFit="1" customWidth="1"/>
    <col min="49" max="49" width="4.85546875" customWidth="1"/>
    <col min="50" max="50" width="4.5703125" customWidth="1"/>
    <col min="51" max="51" width="4.7109375" customWidth="1"/>
    <col min="52" max="52" width="4.5703125" customWidth="1"/>
    <col min="53" max="53" width="15.5703125" bestFit="1" customWidth="1"/>
    <col min="54" max="54" width="12.5703125" bestFit="1" customWidth="1"/>
    <col min="55" max="55" width="4.5703125" customWidth="1"/>
    <col min="56" max="56" width="4.85546875" customWidth="1"/>
    <col min="57" max="58" width="4.5703125" customWidth="1"/>
    <col min="59" max="59" width="4.7109375" customWidth="1"/>
    <col min="60" max="60" width="4.5703125" customWidth="1"/>
    <col min="61" max="61" width="15.5703125" bestFit="1" customWidth="1"/>
    <col min="62" max="62" width="12.5703125" bestFit="1" customWidth="1"/>
    <col min="63" max="63" width="4.140625" customWidth="1"/>
    <col min="64" max="64" width="15.5703125" bestFit="1" customWidth="1"/>
    <col min="65" max="65" width="12.5703125" bestFit="1" customWidth="1"/>
    <col min="66" max="66" width="4.5703125" customWidth="1"/>
    <col min="67" max="67" width="15.5703125" bestFit="1" customWidth="1"/>
    <col min="68" max="68" width="12.5703125" bestFit="1" customWidth="1"/>
    <col min="69" max="69" width="4.140625" customWidth="1"/>
    <col min="70" max="70" width="15.5703125" bestFit="1" customWidth="1"/>
    <col min="71" max="71" width="12.5703125" bestFit="1" customWidth="1"/>
    <col min="72" max="72" width="15.5703125" bestFit="1" customWidth="1"/>
    <col min="73" max="73" width="8.140625" customWidth="1"/>
    <col min="74" max="74" width="11.140625" customWidth="1"/>
    <col min="75" max="75" width="12.5703125" bestFit="1" customWidth="1"/>
  </cols>
  <sheetData>
    <row r="2" spans="1:17" hidden="1" outlineLevel="1" x14ac:dyDescent="0.25"/>
    <row r="3" spans="1:17" hidden="1" outlineLevel="1" x14ac:dyDescent="0.25">
      <c r="A3" s="53" t="s">
        <v>677</v>
      </c>
      <c r="B3" s="53" t="s">
        <v>678</v>
      </c>
    </row>
    <row r="4" spans="1:17" hidden="1" outlineLevel="1" x14ac:dyDescent="0.25">
      <c r="A4" s="53" t="s">
        <v>660</v>
      </c>
      <c r="B4" t="s">
        <v>1</v>
      </c>
      <c r="C4" t="s">
        <v>26</v>
      </c>
      <c r="D4" t="s">
        <v>13</v>
      </c>
      <c r="E4" t="s">
        <v>61</v>
      </c>
      <c r="F4" t="s">
        <v>297</v>
      </c>
      <c r="G4" t="s">
        <v>10</v>
      </c>
      <c r="H4" t="s">
        <v>63</v>
      </c>
      <c r="I4" t="s">
        <v>386</v>
      </c>
      <c r="J4" t="s">
        <v>49</v>
      </c>
      <c r="K4" t="s">
        <v>35</v>
      </c>
      <c r="L4" t="s">
        <v>46</v>
      </c>
      <c r="M4" t="s">
        <v>39</v>
      </c>
      <c r="N4" t="s">
        <v>42</v>
      </c>
      <c r="O4" t="s">
        <v>37</v>
      </c>
      <c r="P4" t="s">
        <v>16</v>
      </c>
      <c r="Q4" t="s">
        <v>661</v>
      </c>
    </row>
    <row r="5" spans="1:17" hidden="1" outlineLevel="1" x14ac:dyDescent="0.25">
      <c r="A5" s="55">
        <v>43362</v>
      </c>
      <c r="B5" s="52"/>
      <c r="C5" s="52"/>
      <c r="D5" s="52"/>
      <c r="E5" s="52">
        <v>1</v>
      </c>
      <c r="F5" s="52">
        <v>1</v>
      </c>
      <c r="G5" s="52"/>
      <c r="H5" s="52"/>
      <c r="I5" s="52"/>
      <c r="J5" s="52"/>
      <c r="K5" s="52"/>
      <c r="L5" s="52"/>
      <c r="M5" s="52"/>
      <c r="N5" s="52"/>
      <c r="O5" s="52"/>
      <c r="P5" s="52"/>
      <c r="Q5" s="52">
        <v>2</v>
      </c>
    </row>
    <row r="6" spans="1:17" hidden="1" outlineLevel="1" x14ac:dyDescent="0.25">
      <c r="A6" s="55">
        <v>43363</v>
      </c>
      <c r="B6" s="52"/>
      <c r="C6" s="52">
        <v>9</v>
      </c>
      <c r="D6" s="52">
        <v>1</v>
      </c>
      <c r="E6" s="52"/>
      <c r="F6" s="52"/>
      <c r="G6" s="52">
        <v>4</v>
      </c>
      <c r="H6" s="52"/>
      <c r="I6" s="52"/>
      <c r="J6" s="52"/>
      <c r="K6" s="52">
        <v>1</v>
      </c>
      <c r="L6" s="52"/>
      <c r="M6" s="52">
        <v>2</v>
      </c>
      <c r="N6" s="52">
        <v>2</v>
      </c>
      <c r="O6" s="52">
        <v>1</v>
      </c>
      <c r="P6" s="52"/>
      <c r="Q6" s="52">
        <v>20</v>
      </c>
    </row>
    <row r="7" spans="1:17" hidden="1" outlineLevel="1" x14ac:dyDescent="0.25">
      <c r="A7" s="55">
        <v>43367</v>
      </c>
      <c r="B7" s="52"/>
      <c r="C7" s="52">
        <v>6</v>
      </c>
      <c r="D7" s="52"/>
      <c r="E7" s="52"/>
      <c r="F7" s="52"/>
      <c r="G7" s="52">
        <v>1</v>
      </c>
      <c r="H7" s="52">
        <v>1</v>
      </c>
      <c r="I7" s="52">
        <v>6</v>
      </c>
      <c r="J7" s="52">
        <v>4</v>
      </c>
      <c r="K7" s="52"/>
      <c r="L7" s="52"/>
      <c r="M7" s="52"/>
      <c r="N7" s="52"/>
      <c r="O7" s="52"/>
      <c r="P7" s="52"/>
      <c r="Q7" s="52">
        <v>18</v>
      </c>
    </row>
    <row r="8" spans="1:17" hidden="1" outlineLevel="1" x14ac:dyDescent="0.25">
      <c r="A8" s="55">
        <v>43369</v>
      </c>
      <c r="B8" s="52"/>
      <c r="C8" s="52"/>
      <c r="D8" s="52"/>
      <c r="E8" s="52"/>
      <c r="F8" s="52"/>
      <c r="G8" s="52"/>
      <c r="H8" s="52"/>
      <c r="I8" s="52"/>
      <c r="J8" s="52"/>
      <c r="K8" s="52"/>
      <c r="L8" s="52">
        <v>1</v>
      </c>
      <c r="M8" s="52"/>
      <c r="N8" s="52"/>
      <c r="O8" s="52"/>
      <c r="P8" s="52"/>
      <c r="Q8" s="52">
        <v>1</v>
      </c>
    </row>
    <row r="9" spans="1:17" hidden="1" outlineLevel="1" x14ac:dyDescent="0.25">
      <c r="A9" s="55">
        <v>43370</v>
      </c>
      <c r="B9" s="52">
        <v>2</v>
      </c>
      <c r="C9" s="52">
        <v>3</v>
      </c>
      <c r="D9" s="52">
        <v>1</v>
      </c>
      <c r="E9" s="52">
        <v>1</v>
      </c>
      <c r="F9" s="52"/>
      <c r="G9" s="52"/>
      <c r="H9" s="52"/>
      <c r="I9" s="52"/>
      <c r="J9" s="52"/>
      <c r="K9" s="52">
        <v>5</v>
      </c>
      <c r="L9" s="52"/>
      <c r="M9" s="52">
        <v>2</v>
      </c>
      <c r="N9" s="52">
        <v>2</v>
      </c>
      <c r="O9" s="52">
        <v>3</v>
      </c>
      <c r="P9" s="52"/>
      <c r="Q9" s="52">
        <v>19</v>
      </c>
    </row>
    <row r="10" spans="1:17" hidden="1" outlineLevel="1" x14ac:dyDescent="0.25">
      <c r="A10" s="55">
        <v>43371</v>
      </c>
      <c r="B10" s="52"/>
      <c r="C10" s="52"/>
      <c r="D10" s="52">
        <v>1</v>
      </c>
      <c r="E10" s="52">
        <v>2</v>
      </c>
      <c r="F10" s="52"/>
      <c r="G10" s="52">
        <v>1</v>
      </c>
      <c r="H10" s="52"/>
      <c r="I10" s="52"/>
      <c r="J10" s="52">
        <v>3</v>
      </c>
      <c r="K10" s="52"/>
      <c r="L10" s="52"/>
      <c r="M10" s="52">
        <v>1</v>
      </c>
      <c r="N10" s="52"/>
      <c r="O10" s="52"/>
      <c r="P10" s="52"/>
      <c r="Q10" s="52">
        <v>8</v>
      </c>
    </row>
    <row r="11" spans="1:17" hidden="1" outlineLevel="1" x14ac:dyDescent="0.25">
      <c r="A11" s="55">
        <v>43374</v>
      </c>
      <c r="B11" s="52">
        <v>1</v>
      </c>
      <c r="C11" s="52"/>
      <c r="D11" s="52">
        <v>1</v>
      </c>
      <c r="E11" s="52">
        <v>1</v>
      </c>
      <c r="F11" s="52"/>
      <c r="G11" s="52">
        <v>2</v>
      </c>
      <c r="H11" s="52">
        <v>1</v>
      </c>
      <c r="I11" s="52"/>
      <c r="J11" s="52">
        <v>11</v>
      </c>
      <c r="K11" s="52"/>
      <c r="L11" s="52"/>
      <c r="M11" s="52">
        <v>1</v>
      </c>
      <c r="N11" s="52"/>
      <c r="O11" s="52"/>
      <c r="P11" s="52"/>
      <c r="Q11" s="52">
        <v>18</v>
      </c>
    </row>
    <row r="12" spans="1:17" hidden="1" outlineLevel="1" x14ac:dyDescent="0.25">
      <c r="A12" s="55">
        <v>43375</v>
      </c>
      <c r="B12" s="52">
        <v>7</v>
      </c>
      <c r="C12" s="52"/>
      <c r="D12" s="52"/>
      <c r="E12" s="52"/>
      <c r="F12" s="52"/>
      <c r="G12" s="52"/>
      <c r="H12" s="52"/>
      <c r="I12" s="52"/>
      <c r="J12" s="52"/>
      <c r="K12" s="52"/>
      <c r="L12" s="52">
        <v>1</v>
      </c>
      <c r="M12" s="52"/>
      <c r="N12" s="52"/>
      <c r="O12" s="52"/>
      <c r="P12" s="52"/>
      <c r="Q12" s="52">
        <v>8</v>
      </c>
    </row>
    <row r="13" spans="1:17" hidden="1" outlineLevel="1" x14ac:dyDescent="0.25">
      <c r="A13" s="55">
        <v>43376</v>
      </c>
      <c r="B13" s="52">
        <v>14</v>
      </c>
      <c r="C13" s="52"/>
      <c r="D13" s="52">
        <v>2</v>
      </c>
      <c r="E13" s="52">
        <v>6</v>
      </c>
      <c r="F13" s="52"/>
      <c r="G13" s="52">
        <v>1</v>
      </c>
      <c r="H13" s="52"/>
      <c r="I13" s="52"/>
      <c r="J13" s="52">
        <v>9</v>
      </c>
      <c r="K13" s="52">
        <v>8</v>
      </c>
      <c r="L13" s="52"/>
      <c r="M13" s="52">
        <v>15</v>
      </c>
      <c r="N13" s="52">
        <v>14</v>
      </c>
      <c r="O13" s="52">
        <v>8</v>
      </c>
      <c r="P13" s="52">
        <v>2</v>
      </c>
      <c r="Q13" s="52">
        <v>79</v>
      </c>
    </row>
    <row r="14" spans="1:17" hidden="1" outlineLevel="1" x14ac:dyDescent="0.25">
      <c r="A14" s="55">
        <v>43377</v>
      </c>
      <c r="B14" s="52">
        <v>6</v>
      </c>
      <c r="C14" s="52"/>
      <c r="D14" s="52"/>
      <c r="E14" s="52"/>
      <c r="F14" s="52"/>
      <c r="G14" s="52"/>
      <c r="H14" s="52">
        <v>3</v>
      </c>
      <c r="I14" s="52"/>
      <c r="J14" s="52"/>
      <c r="K14" s="52">
        <v>3</v>
      </c>
      <c r="L14" s="52">
        <v>1</v>
      </c>
      <c r="M14" s="52">
        <v>5</v>
      </c>
      <c r="N14" s="52">
        <v>5</v>
      </c>
      <c r="O14" s="52">
        <v>3</v>
      </c>
      <c r="P14" s="52"/>
      <c r="Q14" s="52">
        <v>26</v>
      </c>
    </row>
    <row r="15" spans="1:17" hidden="1" outlineLevel="1" x14ac:dyDescent="0.25">
      <c r="A15" s="55">
        <v>43378</v>
      </c>
      <c r="B15" s="52"/>
      <c r="C15" s="52"/>
      <c r="D15" s="52">
        <v>1</v>
      </c>
      <c r="E15" s="52"/>
      <c r="F15" s="52"/>
      <c r="G15" s="52"/>
      <c r="H15" s="52"/>
      <c r="I15" s="52"/>
      <c r="J15" s="52"/>
      <c r="K15" s="52"/>
      <c r="L15" s="52">
        <v>1</v>
      </c>
      <c r="M15" s="52"/>
      <c r="N15" s="52"/>
      <c r="O15" s="52"/>
      <c r="P15" s="52"/>
      <c r="Q15" s="52">
        <v>2</v>
      </c>
    </row>
    <row r="16" spans="1:17" hidden="1" outlineLevel="1" x14ac:dyDescent="0.25">
      <c r="A16" s="54" t="s">
        <v>661</v>
      </c>
      <c r="B16" s="52">
        <v>30</v>
      </c>
      <c r="C16" s="52">
        <v>18</v>
      </c>
      <c r="D16" s="52">
        <v>7</v>
      </c>
      <c r="E16" s="52">
        <v>11</v>
      </c>
      <c r="F16" s="52">
        <v>1</v>
      </c>
      <c r="G16" s="52">
        <v>9</v>
      </c>
      <c r="H16" s="52">
        <v>5</v>
      </c>
      <c r="I16" s="52">
        <v>6</v>
      </c>
      <c r="J16" s="52">
        <v>27</v>
      </c>
      <c r="K16" s="52">
        <v>17</v>
      </c>
      <c r="L16" s="52">
        <v>4</v>
      </c>
      <c r="M16" s="52">
        <v>26</v>
      </c>
      <c r="N16" s="52">
        <v>23</v>
      </c>
      <c r="O16" s="52">
        <v>15</v>
      </c>
      <c r="P16" s="52">
        <v>2</v>
      </c>
      <c r="Q16" s="52">
        <v>201</v>
      </c>
    </row>
    <row r="17" hidden="1" outlineLevel="1" x14ac:dyDescent="0.25"/>
    <row r="18" hidden="1" outlineLevel="1" x14ac:dyDescent="0.25"/>
    <row r="19" hidden="1" outlineLevel="1" x14ac:dyDescent="0.25"/>
    <row r="20" hidden="1" outlineLevel="1" x14ac:dyDescent="0.25"/>
    <row r="21" hidden="1" outlineLevel="1" x14ac:dyDescent="0.25"/>
    <row r="22" hidden="1" outlineLevel="1" x14ac:dyDescent="0.25"/>
    <row r="23" hidden="1" outlineLevel="1" x14ac:dyDescent="0.25"/>
    <row r="24" hidden="1" outlineLevel="1" x14ac:dyDescent="0.25"/>
    <row r="25" hidden="1" outlineLevel="1" x14ac:dyDescent="0.25"/>
    <row r="26" hidden="1" outlineLevel="1" x14ac:dyDescent="0.25"/>
    <row r="27" collapsed="1" x14ac:dyDescent="0.25"/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>
    <pageSetUpPr fitToPage="1"/>
  </sheetPr>
  <dimension ref="B2:H52"/>
  <sheetViews>
    <sheetView showGridLines="0" topLeftCell="A4" zoomScaleNormal="100" workbookViewId="0">
      <selection activeCell="E33" sqref="E33"/>
    </sheetView>
  </sheetViews>
  <sheetFormatPr baseColWidth="10" defaultRowHeight="15" x14ac:dyDescent="0.25"/>
  <cols>
    <col min="1" max="1" width="1.7109375" style="11" customWidth="1"/>
    <col min="2" max="2" width="16.5703125" style="13" customWidth="1"/>
    <col min="3" max="3" width="79.85546875" style="11" customWidth="1"/>
    <col min="4" max="4" width="30.5703125" style="11" customWidth="1"/>
    <col min="5" max="5" width="36.85546875" style="11" customWidth="1"/>
    <col min="6" max="7" width="15.5703125" style="12" customWidth="1"/>
    <col min="8" max="8" width="15.140625" style="13" customWidth="1"/>
    <col min="9" max="16384" width="11.42578125" style="11"/>
  </cols>
  <sheetData>
    <row r="2" spans="2:8" s="1" customFormat="1" ht="45" x14ac:dyDescent="0.25">
      <c r="B2" s="14" t="s">
        <v>390</v>
      </c>
      <c r="C2" s="14" t="s">
        <v>391</v>
      </c>
      <c r="D2" s="14" t="s">
        <v>392</v>
      </c>
      <c r="E2" s="14" t="s">
        <v>393</v>
      </c>
      <c r="F2" s="15" t="s">
        <v>573</v>
      </c>
      <c r="G2" s="15" t="s">
        <v>394</v>
      </c>
      <c r="H2" s="14" t="s">
        <v>395</v>
      </c>
    </row>
    <row r="3" spans="2:8" s="1" customFormat="1" x14ac:dyDescent="0.25">
      <c r="B3" s="13" t="s">
        <v>1088</v>
      </c>
      <c r="C3" s="73" t="s">
        <v>1089</v>
      </c>
      <c r="D3" s="73" t="s">
        <v>434</v>
      </c>
      <c r="E3" s="73" t="s">
        <v>413</v>
      </c>
      <c r="F3" s="12" t="s">
        <v>1090</v>
      </c>
      <c r="G3" s="12" t="s">
        <v>1044</v>
      </c>
      <c r="H3" s="13" t="s">
        <v>401</v>
      </c>
    </row>
    <row r="4" spans="2:8" x14ac:dyDescent="0.25">
      <c r="B4" s="13" t="s">
        <v>397</v>
      </c>
      <c r="C4" s="11" t="s">
        <v>398</v>
      </c>
      <c r="D4" s="11" t="s">
        <v>399</v>
      </c>
      <c r="E4" s="11" t="s">
        <v>400</v>
      </c>
      <c r="F4" s="12">
        <v>6</v>
      </c>
      <c r="G4" s="12">
        <v>4</v>
      </c>
      <c r="H4" s="13" t="s">
        <v>401</v>
      </c>
    </row>
    <row r="5" spans="2:8" x14ac:dyDescent="0.25">
      <c r="B5" s="13" t="s">
        <v>402</v>
      </c>
      <c r="C5" s="11" t="s">
        <v>403</v>
      </c>
      <c r="D5" s="11" t="s">
        <v>404</v>
      </c>
      <c r="E5" s="11" t="s">
        <v>405</v>
      </c>
      <c r="F5" s="12">
        <v>1</v>
      </c>
      <c r="G5" s="12">
        <v>8</v>
      </c>
      <c r="H5" s="13" t="s">
        <v>401</v>
      </c>
    </row>
    <row r="6" spans="2:8" x14ac:dyDescent="0.25">
      <c r="B6" s="13" t="s">
        <v>406</v>
      </c>
      <c r="C6" s="11" t="s">
        <v>407</v>
      </c>
      <c r="D6" s="11" t="s">
        <v>408</v>
      </c>
      <c r="E6" s="11" t="s">
        <v>409</v>
      </c>
      <c r="F6" s="12">
        <v>1</v>
      </c>
      <c r="G6" s="12">
        <v>8</v>
      </c>
      <c r="H6" s="13" t="s">
        <v>401</v>
      </c>
    </row>
    <row r="7" spans="2:8" x14ac:dyDescent="0.25">
      <c r="B7" s="13" t="s">
        <v>410</v>
      </c>
      <c r="C7" s="11" t="s">
        <v>411</v>
      </c>
      <c r="D7" s="11" t="s">
        <v>412</v>
      </c>
      <c r="E7" s="11" t="s">
        <v>413</v>
      </c>
      <c r="F7" s="12">
        <v>6</v>
      </c>
      <c r="G7" s="12">
        <v>4</v>
      </c>
      <c r="H7" s="13" t="s">
        <v>396</v>
      </c>
    </row>
    <row r="8" spans="2:8" x14ac:dyDescent="0.25">
      <c r="B8" s="13" t="s">
        <v>414</v>
      </c>
      <c r="C8" s="11" t="s">
        <v>415</v>
      </c>
      <c r="D8" s="11" t="s">
        <v>416</v>
      </c>
      <c r="E8" s="11" t="s">
        <v>417</v>
      </c>
      <c r="F8" s="12">
        <v>1</v>
      </c>
      <c r="G8" s="12">
        <v>8</v>
      </c>
      <c r="H8" s="13" t="s">
        <v>401</v>
      </c>
    </row>
    <row r="9" spans="2:8" x14ac:dyDescent="0.25">
      <c r="B9" s="13" t="s">
        <v>418</v>
      </c>
      <c r="C9" s="11" t="s">
        <v>419</v>
      </c>
      <c r="D9" s="11" t="s">
        <v>416</v>
      </c>
      <c r="E9" s="11" t="s">
        <v>417</v>
      </c>
      <c r="F9" s="12">
        <v>1</v>
      </c>
      <c r="G9" s="12">
        <v>4</v>
      </c>
      <c r="H9" s="13" t="s">
        <v>401</v>
      </c>
    </row>
    <row r="10" spans="2:8" x14ac:dyDescent="0.25">
      <c r="B10" s="13" t="s">
        <v>420</v>
      </c>
      <c r="C10" s="11" t="s">
        <v>421</v>
      </c>
      <c r="D10" s="11" t="s">
        <v>408</v>
      </c>
      <c r="E10" s="11" t="s">
        <v>409</v>
      </c>
      <c r="F10" s="12">
        <v>1</v>
      </c>
      <c r="G10" s="12">
        <v>4</v>
      </c>
      <c r="H10" s="13" t="s">
        <v>401</v>
      </c>
    </row>
    <row r="11" spans="2:8" x14ac:dyDescent="0.25">
      <c r="B11" s="13" t="s">
        <v>422</v>
      </c>
      <c r="C11" s="11" t="s">
        <v>423</v>
      </c>
      <c r="D11" s="11" t="s">
        <v>424</v>
      </c>
      <c r="E11" s="11" t="s">
        <v>425</v>
      </c>
      <c r="F11" s="12">
        <v>6</v>
      </c>
      <c r="G11" s="12">
        <v>5</v>
      </c>
      <c r="H11" s="13" t="s">
        <v>401</v>
      </c>
    </row>
    <row r="12" spans="2:8" x14ac:dyDescent="0.25">
      <c r="B12" s="13" t="s">
        <v>426</v>
      </c>
      <c r="C12" s="11" t="s">
        <v>427</v>
      </c>
      <c r="D12" s="11" t="s">
        <v>424</v>
      </c>
      <c r="E12" s="11" t="s">
        <v>425</v>
      </c>
      <c r="F12" s="12">
        <v>6</v>
      </c>
      <c r="G12" s="12">
        <v>5</v>
      </c>
      <c r="H12" s="13" t="s">
        <v>401</v>
      </c>
    </row>
    <row r="13" spans="2:8" x14ac:dyDescent="0.25">
      <c r="B13" s="13" t="s">
        <v>948</v>
      </c>
      <c r="C13" s="11" t="s">
        <v>950</v>
      </c>
      <c r="D13" t="s">
        <v>949</v>
      </c>
      <c r="E13" s="11" t="s">
        <v>405</v>
      </c>
      <c r="F13" s="12" t="s">
        <v>951</v>
      </c>
      <c r="G13" s="12" t="s">
        <v>952</v>
      </c>
      <c r="H13" s="13" t="s">
        <v>401</v>
      </c>
    </row>
    <row r="14" spans="2:8" x14ac:dyDescent="0.25">
      <c r="B14" s="13" t="s">
        <v>428</v>
      </c>
      <c r="C14" s="11" t="s">
        <v>429</v>
      </c>
      <c r="D14" s="11" t="s">
        <v>430</v>
      </c>
      <c r="E14" s="11" t="s">
        <v>431</v>
      </c>
      <c r="F14" s="12">
        <v>6</v>
      </c>
      <c r="G14" s="12">
        <v>7</v>
      </c>
      <c r="H14" s="13" t="s">
        <v>396</v>
      </c>
    </row>
    <row r="15" spans="2:8" x14ac:dyDescent="0.25">
      <c r="B15" s="13" t="s">
        <v>1042</v>
      </c>
      <c r="C15" s="11" t="s">
        <v>1043</v>
      </c>
      <c r="D15" s="11" t="s">
        <v>434</v>
      </c>
      <c r="E15" s="11" t="s">
        <v>409</v>
      </c>
      <c r="F15" s="12" t="s">
        <v>1044</v>
      </c>
      <c r="G15" s="12" t="s">
        <v>1044</v>
      </c>
      <c r="H15" s="13" t="s">
        <v>401</v>
      </c>
    </row>
    <row r="16" spans="2:8" x14ac:dyDescent="0.25">
      <c r="B16" s="13" t="s">
        <v>432</v>
      </c>
      <c r="C16" s="11" t="s">
        <v>433</v>
      </c>
      <c r="D16" s="11" t="s">
        <v>434</v>
      </c>
      <c r="E16" s="11" t="s">
        <v>417</v>
      </c>
      <c r="F16" s="12">
        <v>5</v>
      </c>
      <c r="G16" s="12">
        <v>5</v>
      </c>
      <c r="H16" s="13" t="s">
        <v>401</v>
      </c>
    </row>
    <row r="17" spans="2:8" x14ac:dyDescent="0.25">
      <c r="B17" s="13" t="s">
        <v>435</v>
      </c>
      <c r="C17" s="11" t="s">
        <v>436</v>
      </c>
      <c r="D17" s="11" t="s">
        <v>574</v>
      </c>
      <c r="E17" s="11" t="s">
        <v>437</v>
      </c>
      <c r="F17" s="12">
        <v>1</v>
      </c>
      <c r="G17" s="12">
        <v>8</v>
      </c>
      <c r="H17" s="13" t="s">
        <v>401</v>
      </c>
    </row>
    <row r="18" spans="2:8" x14ac:dyDescent="0.25">
      <c r="B18" s="13" t="s">
        <v>438</v>
      </c>
      <c r="C18" s="11" t="s">
        <v>439</v>
      </c>
      <c r="D18" s="11" t="s">
        <v>574</v>
      </c>
      <c r="E18" s="11" t="s">
        <v>437</v>
      </c>
      <c r="F18" s="12">
        <v>1</v>
      </c>
      <c r="G18" s="12">
        <v>4</v>
      </c>
      <c r="H18" s="13" t="s">
        <v>401</v>
      </c>
    </row>
    <row r="19" spans="2:8" x14ac:dyDescent="0.25">
      <c r="B19" s="13" t="s">
        <v>440</v>
      </c>
      <c r="C19" s="11" t="s">
        <v>441</v>
      </c>
      <c r="D19" s="11" t="s">
        <v>574</v>
      </c>
      <c r="E19" s="11" t="s">
        <v>442</v>
      </c>
      <c r="F19" s="12">
        <v>1</v>
      </c>
      <c r="G19" s="12">
        <v>8</v>
      </c>
      <c r="H19" s="13" t="s">
        <v>401</v>
      </c>
    </row>
    <row r="20" spans="2:8" x14ac:dyDescent="0.25">
      <c r="B20" s="13" t="s">
        <v>443</v>
      </c>
      <c r="C20" s="11" t="s">
        <v>444</v>
      </c>
      <c r="D20" s="11" t="s">
        <v>574</v>
      </c>
      <c r="E20" s="11" t="s">
        <v>442</v>
      </c>
      <c r="F20" s="12">
        <v>1</v>
      </c>
      <c r="G20" s="12">
        <v>4</v>
      </c>
      <c r="H20" s="13" t="s">
        <v>401</v>
      </c>
    </row>
    <row r="21" spans="2:8" x14ac:dyDescent="0.25">
      <c r="B21" s="13" t="s">
        <v>1221</v>
      </c>
      <c r="C21" s="11" t="s">
        <v>1222</v>
      </c>
      <c r="D21" s="11" t="s">
        <v>434</v>
      </c>
      <c r="E21" s="11" t="s">
        <v>409</v>
      </c>
      <c r="F21" s="12" t="s">
        <v>1224</v>
      </c>
      <c r="G21" s="12" t="s">
        <v>1224</v>
      </c>
      <c r="H21" s="13" t="s">
        <v>401</v>
      </c>
    </row>
    <row r="22" spans="2:8" x14ac:dyDescent="0.25">
      <c r="B22" s="13" t="s">
        <v>1216</v>
      </c>
      <c r="C22" s="11" t="s">
        <v>1223</v>
      </c>
      <c r="D22" s="11" t="s">
        <v>1225</v>
      </c>
      <c r="E22" s="11" t="s">
        <v>1226</v>
      </c>
      <c r="F22" s="12" t="s">
        <v>951</v>
      </c>
      <c r="G22" s="12" t="s">
        <v>1227</v>
      </c>
      <c r="H22" s="13" t="s">
        <v>401</v>
      </c>
    </row>
    <row r="23" spans="2:8" x14ac:dyDescent="0.25">
      <c r="B23" s="13" t="s">
        <v>1228</v>
      </c>
      <c r="C23" s="11" t="s">
        <v>1223</v>
      </c>
      <c r="D23" s="11" t="s">
        <v>1225</v>
      </c>
      <c r="E23" s="11" t="s">
        <v>1226</v>
      </c>
      <c r="F23" s="12" t="s">
        <v>951</v>
      </c>
      <c r="G23" s="12" t="s">
        <v>952</v>
      </c>
      <c r="H23" s="13" t="s">
        <v>401</v>
      </c>
    </row>
    <row r="24" spans="2:8" x14ac:dyDescent="0.25">
      <c r="B24" s="13" t="s">
        <v>1229</v>
      </c>
      <c r="C24" s="11" t="s">
        <v>1230</v>
      </c>
      <c r="D24" s="11" t="s">
        <v>1225</v>
      </c>
      <c r="E24" s="11" t="s">
        <v>1231</v>
      </c>
      <c r="F24" s="12" t="s">
        <v>951</v>
      </c>
      <c r="G24" s="12" t="s">
        <v>1227</v>
      </c>
      <c r="H24" s="13" t="s">
        <v>401</v>
      </c>
    </row>
    <row r="25" spans="2:8" x14ac:dyDescent="0.25">
      <c r="B25" s="13" t="s">
        <v>1232</v>
      </c>
      <c r="C25" s="11" t="s">
        <v>1233</v>
      </c>
      <c r="D25" s="11" t="s">
        <v>1225</v>
      </c>
      <c r="E25" s="11" t="s">
        <v>1231</v>
      </c>
      <c r="F25" s="12" t="s">
        <v>951</v>
      </c>
      <c r="G25" s="12" t="s">
        <v>952</v>
      </c>
      <c r="H25" s="13" t="s">
        <v>401</v>
      </c>
    </row>
    <row r="26" spans="2:8" x14ac:dyDescent="0.25">
      <c r="B26" s="13" t="s">
        <v>445</v>
      </c>
      <c r="C26" s="11" t="s">
        <v>446</v>
      </c>
      <c r="D26" s="11" t="s">
        <v>447</v>
      </c>
      <c r="E26" s="11" t="s">
        <v>400</v>
      </c>
      <c r="F26" s="12">
        <v>5</v>
      </c>
      <c r="G26" s="12">
        <v>3</v>
      </c>
      <c r="H26" s="13" t="s">
        <v>401</v>
      </c>
    </row>
    <row r="27" spans="2:8" x14ac:dyDescent="0.25">
      <c r="B27" s="13" t="s">
        <v>448</v>
      </c>
      <c r="C27" s="11" t="s">
        <v>449</v>
      </c>
      <c r="D27" s="11" t="s">
        <v>450</v>
      </c>
      <c r="E27" s="11" t="s">
        <v>400</v>
      </c>
      <c r="F27" s="12">
        <v>1</v>
      </c>
      <c r="G27" s="12">
        <v>4</v>
      </c>
      <c r="H27" s="13" t="s">
        <v>396</v>
      </c>
    </row>
    <row r="28" spans="2:8" x14ac:dyDescent="0.25">
      <c r="B28" s="13" t="s">
        <v>451</v>
      </c>
      <c r="C28" s="11" t="s">
        <v>452</v>
      </c>
      <c r="D28" s="11" t="s">
        <v>424</v>
      </c>
      <c r="E28" s="11" t="s">
        <v>400</v>
      </c>
      <c r="F28" s="12">
        <v>1</v>
      </c>
      <c r="G28" s="12">
        <v>5</v>
      </c>
      <c r="H28" s="13" t="s">
        <v>401</v>
      </c>
    </row>
    <row r="29" spans="2:8" x14ac:dyDescent="0.25">
      <c r="B29" s="13" t="s">
        <v>453</v>
      </c>
      <c r="C29" s="11" t="s">
        <v>454</v>
      </c>
      <c r="D29" s="11" t="s">
        <v>424</v>
      </c>
      <c r="E29" s="11" t="s">
        <v>431</v>
      </c>
      <c r="F29" s="12">
        <v>4</v>
      </c>
      <c r="G29" s="12">
        <v>5</v>
      </c>
      <c r="H29" s="13" t="s">
        <v>401</v>
      </c>
    </row>
    <row r="30" spans="2:8" x14ac:dyDescent="0.25">
      <c r="B30" s="13" t="s">
        <v>455</v>
      </c>
      <c r="C30" s="11" t="s">
        <v>456</v>
      </c>
      <c r="D30" s="11" t="s">
        <v>424</v>
      </c>
      <c r="E30" s="11" t="s">
        <v>457</v>
      </c>
      <c r="F30" s="12">
        <v>4</v>
      </c>
      <c r="G30" s="12">
        <v>5</v>
      </c>
      <c r="H30" s="13" t="s">
        <v>401</v>
      </c>
    </row>
    <row r="31" spans="2:8" x14ac:dyDescent="0.25">
      <c r="B31" s="13" t="s">
        <v>458</v>
      </c>
      <c r="C31" s="11" t="s">
        <v>459</v>
      </c>
      <c r="D31" s="11" t="s">
        <v>424</v>
      </c>
      <c r="E31" s="11" t="s">
        <v>457</v>
      </c>
      <c r="F31" s="12">
        <v>1</v>
      </c>
      <c r="G31" s="12">
        <v>5</v>
      </c>
      <c r="H31" s="13" t="s">
        <v>401</v>
      </c>
    </row>
    <row r="32" spans="2:8" x14ac:dyDescent="0.25">
      <c r="B32" s="13" t="s">
        <v>460</v>
      </c>
      <c r="C32" s="11" t="s">
        <v>461</v>
      </c>
      <c r="D32" s="11" t="s">
        <v>424</v>
      </c>
      <c r="E32" s="11" t="s">
        <v>431</v>
      </c>
      <c r="F32" s="12">
        <v>1</v>
      </c>
      <c r="G32" s="12">
        <v>5</v>
      </c>
      <c r="H32" s="13" t="s">
        <v>401</v>
      </c>
    </row>
    <row r="33" spans="2:8" x14ac:dyDescent="0.25">
      <c r="B33" s="13" t="s">
        <v>462</v>
      </c>
      <c r="C33" s="11" t="s">
        <v>463</v>
      </c>
      <c r="D33" s="11" t="s">
        <v>424</v>
      </c>
      <c r="E33" s="11" t="s">
        <v>431</v>
      </c>
      <c r="F33" s="12">
        <v>5</v>
      </c>
      <c r="G33" s="12">
        <v>3</v>
      </c>
      <c r="H33" s="13" t="s">
        <v>401</v>
      </c>
    </row>
    <row r="34" spans="2:8" x14ac:dyDescent="0.25">
      <c r="B34" s="13" t="s">
        <v>464</v>
      </c>
      <c r="C34" s="11" t="s">
        <v>465</v>
      </c>
      <c r="D34" s="11" t="s">
        <v>424</v>
      </c>
      <c r="E34" s="11" t="s">
        <v>457</v>
      </c>
      <c r="F34" s="12">
        <v>5</v>
      </c>
      <c r="G34" s="12">
        <v>3</v>
      </c>
      <c r="H34" s="13" t="s">
        <v>401</v>
      </c>
    </row>
    <row r="35" spans="2:8" x14ac:dyDescent="0.25">
      <c r="B35" s="13" t="s">
        <v>466</v>
      </c>
      <c r="C35" s="11" t="s">
        <v>467</v>
      </c>
      <c r="D35" s="11" t="s">
        <v>424</v>
      </c>
      <c r="E35" s="11" t="s">
        <v>457</v>
      </c>
      <c r="F35" s="12">
        <v>3</v>
      </c>
      <c r="G35" s="12">
        <v>3</v>
      </c>
      <c r="H35" s="13" t="s">
        <v>401</v>
      </c>
    </row>
    <row r="36" spans="2:8" x14ac:dyDescent="0.25">
      <c r="B36" s="13" t="s">
        <v>468</v>
      </c>
      <c r="C36" s="11" t="s">
        <v>469</v>
      </c>
      <c r="D36" s="11" t="s">
        <v>424</v>
      </c>
      <c r="E36" s="11" t="s">
        <v>431</v>
      </c>
      <c r="F36" s="12">
        <v>3</v>
      </c>
      <c r="G36" s="12">
        <v>3</v>
      </c>
      <c r="H36" s="13" t="s">
        <v>401</v>
      </c>
    </row>
    <row r="37" spans="2:8" x14ac:dyDescent="0.25">
      <c r="B37" s="13" t="s">
        <v>470</v>
      </c>
      <c r="C37" s="11" t="s">
        <v>471</v>
      </c>
      <c r="D37" s="11" t="s">
        <v>450</v>
      </c>
      <c r="E37" s="11" t="s">
        <v>400</v>
      </c>
      <c r="F37" s="12">
        <v>1</v>
      </c>
      <c r="G37" s="12">
        <v>3</v>
      </c>
      <c r="H37" s="13" t="s">
        <v>396</v>
      </c>
    </row>
    <row r="38" spans="2:8" x14ac:dyDescent="0.25">
      <c r="B38" s="13" t="s">
        <v>472</v>
      </c>
      <c r="C38" s="11" t="s">
        <v>473</v>
      </c>
      <c r="D38" s="11" t="s">
        <v>424</v>
      </c>
      <c r="E38" s="11" t="s">
        <v>431</v>
      </c>
      <c r="F38" s="12">
        <v>3</v>
      </c>
      <c r="G38" s="12">
        <v>2</v>
      </c>
      <c r="H38" s="13" t="s">
        <v>401</v>
      </c>
    </row>
    <row r="39" spans="2:8" x14ac:dyDescent="0.25">
      <c r="B39" s="13" t="s">
        <v>474</v>
      </c>
      <c r="C39" s="11" t="s">
        <v>475</v>
      </c>
      <c r="D39" s="11" t="s">
        <v>424</v>
      </c>
      <c r="E39" s="11" t="s">
        <v>457</v>
      </c>
      <c r="F39" s="12">
        <v>3</v>
      </c>
      <c r="G39" s="12">
        <v>2</v>
      </c>
      <c r="H39" s="13" t="s">
        <v>401</v>
      </c>
    </row>
    <row r="40" spans="2:8" x14ac:dyDescent="0.25">
      <c r="B40" s="13" t="s">
        <v>476</v>
      </c>
      <c r="C40" s="11" t="s">
        <v>477</v>
      </c>
      <c r="D40" s="11" t="s">
        <v>412</v>
      </c>
      <c r="E40" s="11" t="s">
        <v>400</v>
      </c>
      <c r="F40" s="12">
        <v>1</v>
      </c>
      <c r="G40" s="12">
        <v>5</v>
      </c>
      <c r="H40" s="13" t="s">
        <v>396</v>
      </c>
    </row>
    <row r="41" spans="2:8" x14ac:dyDescent="0.25">
      <c r="B41" s="13" t="s">
        <v>478</v>
      </c>
      <c r="C41" s="11" t="s">
        <v>479</v>
      </c>
      <c r="D41" s="11" t="s">
        <v>434</v>
      </c>
      <c r="E41" s="11" t="s">
        <v>480</v>
      </c>
      <c r="F41" s="12">
        <v>5</v>
      </c>
      <c r="G41" s="12">
        <v>5</v>
      </c>
      <c r="H41" s="13" t="s">
        <v>401</v>
      </c>
    </row>
    <row r="42" spans="2:8" x14ac:dyDescent="0.25">
      <c r="B42" s="13" t="s">
        <v>481</v>
      </c>
      <c r="C42" s="11" t="s">
        <v>482</v>
      </c>
      <c r="D42" s="11" t="s">
        <v>434</v>
      </c>
      <c r="E42" s="11" t="s">
        <v>483</v>
      </c>
      <c r="F42" s="12">
        <v>5</v>
      </c>
      <c r="G42" s="12">
        <v>5</v>
      </c>
      <c r="H42" s="13" t="s">
        <v>401</v>
      </c>
    </row>
    <row r="43" spans="2:8" x14ac:dyDescent="0.25">
      <c r="B43" s="13" t="s">
        <v>484</v>
      </c>
      <c r="C43" s="11" t="s">
        <v>485</v>
      </c>
      <c r="D43" s="11" t="s">
        <v>434</v>
      </c>
      <c r="E43" s="11" t="s">
        <v>480</v>
      </c>
      <c r="F43" s="12">
        <v>3</v>
      </c>
      <c r="G43" s="12">
        <v>3</v>
      </c>
      <c r="H43" s="13" t="s">
        <v>401</v>
      </c>
    </row>
    <row r="44" spans="2:8" x14ac:dyDescent="0.25">
      <c r="B44" s="13" t="s">
        <v>486</v>
      </c>
      <c r="C44" s="11" t="s">
        <v>487</v>
      </c>
      <c r="D44" s="11" t="s">
        <v>434</v>
      </c>
      <c r="E44" s="11" t="s">
        <v>483</v>
      </c>
      <c r="F44" s="12">
        <v>3</v>
      </c>
      <c r="G44" s="12">
        <v>3</v>
      </c>
      <c r="H44" s="13" t="s">
        <v>401</v>
      </c>
    </row>
    <row r="45" spans="2:8" x14ac:dyDescent="0.25">
      <c r="B45" s="13" t="s">
        <v>488</v>
      </c>
      <c r="C45" s="11" t="s">
        <v>489</v>
      </c>
      <c r="D45" s="11" t="s">
        <v>424</v>
      </c>
      <c r="E45" s="11" t="s">
        <v>437</v>
      </c>
      <c r="F45" s="12">
        <v>1</v>
      </c>
      <c r="G45" s="12">
        <v>8</v>
      </c>
      <c r="H45" s="13" t="s">
        <v>401</v>
      </c>
    </row>
    <row r="46" spans="2:8" x14ac:dyDescent="0.25">
      <c r="B46" s="13" t="s">
        <v>490</v>
      </c>
      <c r="C46" s="11" t="s">
        <v>491</v>
      </c>
      <c r="D46" s="11" t="s">
        <v>424</v>
      </c>
      <c r="E46" s="11" t="s">
        <v>442</v>
      </c>
      <c r="F46" s="12">
        <v>1</v>
      </c>
      <c r="G46" s="12">
        <v>8</v>
      </c>
      <c r="H46" s="13" t="s">
        <v>401</v>
      </c>
    </row>
    <row r="47" spans="2:8" x14ac:dyDescent="0.25">
      <c r="B47" s="13" t="s">
        <v>492</v>
      </c>
      <c r="C47" s="11" t="s">
        <v>493</v>
      </c>
      <c r="D47" s="11" t="s">
        <v>424</v>
      </c>
      <c r="E47" s="11" t="s">
        <v>437</v>
      </c>
      <c r="F47" s="12">
        <v>1</v>
      </c>
      <c r="G47" s="12">
        <v>4</v>
      </c>
      <c r="H47" s="13" t="s">
        <v>401</v>
      </c>
    </row>
    <row r="48" spans="2:8" x14ac:dyDescent="0.25">
      <c r="B48" s="13" t="s">
        <v>494</v>
      </c>
      <c r="C48" s="11" t="s">
        <v>495</v>
      </c>
      <c r="D48" s="11" t="s">
        <v>424</v>
      </c>
      <c r="E48" s="11" t="s">
        <v>442</v>
      </c>
      <c r="F48" s="12">
        <v>1</v>
      </c>
      <c r="G48" s="12">
        <v>4</v>
      </c>
      <c r="H48" s="13" t="s">
        <v>401</v>
      </c>
    </row>
    <row r="49" spans="2:8" x14ac:dyDescent="0.25">
      <c r="B49" s="13" t="s">
        <v>496</v>
      </c>
      <c r="C49" s="11" t="s">
        <v>497</v>
      </c>
      <c r="D49" s="11" t="s">
        <v>434</v>
      </c>
      <c r="E49" s="11" t="s">
        <v>498</v>
      </c>
      <c r="F49" s="12">
        <v>5</v>
      </c>
      <c r="G49" s="12">
        <v>5</v>
      </c>
      <c r="H49" s="13" t="s">
        <v>401</v>
      </c>
    </row>
    <row r="50" spans="2:8" x14ac:dyDescent="0.25">
      <c r="B50" s="13" t="s">
        <v>499</v>
      </c>
      <c r="C50" s="11" t="s">
        <v>500</v>
      </c>
      <c r="D50" s="11" t="s">
        <v>434</v>
      </c>
      <c r="E50" s="11" t="s">
        <v>501</v>
      </c>
      <c r="F50" s="12">
        <v>5</v>
      </c>
      <c r="G50" s="12">
        <v>5</v>
      </c>
      <c r="H50" s="13" t="s">
        <v>401</v>
      </c>
    </row>
    <row r="51" spans="2:8" x14ac:dyDescent="0.25">
      <c r="B51" s="13" t="s">
        <v>502</v>
      </c>
      <c r="C51" s="11" t="s">
        <v>503</v>
      </c>
      <c r="D51" s="11" t="s">
        <v>412</v>
      </c>
      <c r="E51" s="11" t="s">
        <v>504</v>
      </c>
      <c r="F51" s="12">
        <v>5</v>
      </c>
      <c r="G51" s="12">
        <v>4</v>
      </c>
      <c r="H51" s="13" t="s">
        <v>396</v>
      </c>
    </row>
    <row r="52" spans="2:8" x14ac:dyDescent="0.25">
      <c r="B52" s="13" t="s">
        <v>505</v>
      </c>
      <c r="C52" s="11" t="s">
        <v>506</v>
      </c>
      <c r="D52" s="11" t="s">
        <v>507</v>
      </c>
      <c r="E52" s="11" t="s">
        <v>400</v>
      </c>
      <c r="F52" s="12">
        <v>3</v>
      </c>
      <c r="G52" s="12">
        <v>5</v>
      </c>
      <c r="H52" s="13" t="s">
        <v>508</v>
      </c>
    </row>
  </sheetData>
  <pageMargins left="0.25" right="0.25" top="0.75" bottom="0.75" header="0.3" footer="0.3"/>
  <pageSetup paperSize="9" scale="46" fitToHeight="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B98"/>
  <sheetViews>
    <sheetView showGridLines="0" topLeftCell="A76" workbookViewId="0">
      <selection activeCell="I32" sqref="I32"/>
    </sheetView>
  </sheetViews>
  <sheetFormatPr baseColWidth="10" defaultRowHeight="15" x14ac:dyDescent="0.25"/>
  <cols>
    <col min="1" max="1" width="23" customWidth="1"/>
    <col min="2" max="2" width="21.85546875" style="37" customWidth="1"/>
  </cols>
  <sheetData>
    <row r="1" spans="1:2" x14ac:dyDescent="0.25">
      <c r="A1" t="s">
        <v>362</v>
      </c>
      <c r="B1" s="37" t="s">
        <v>363</v>
      </c>
    </row>
    <row r="2" spans="1:2" x14ac:dyDescent="0.25">
      <c r="A2" t="s">
        <v>364</v>
      </c>
      <c r="B2" s="37">
        <v>43362.721689814818</v>
      </c>
    </row>
    <row r="3" spans="1:2" x14ac:dyDescent="0.25">
      <c r="A3" t="s">
        <v>364</v>
      </c>
      <c r="B3" s="37">
        <v>43362.757025462961</v>
      </c>
    </row>
    <row r="4" spans="1:2" x14ac:dyDescent="0.25">
      <c r="A4" t="s">
        <v>364</v>
      </c>
      <c r="B4" s="37">
        <v>43362.757453703707</v>
      </c>
    </row>
    <row r="5" spans="1:2" x14ac:dyDescent="0.25">
      <c r="A5" t="s">
        <v>364</v>
      </c>
      <c r="B5" s="37">
        <v>43362.757916666669</v>
      </c>
    </row>
    <row r="6" spans="1:2" x14ac:dyDescent="0.25">
      <c r="A6" t="s">
        <v>364</v>
      </c>
      <c r="B6" s="37">
        <v>43362.758229166669</v>
      </c>
    </row>
    <row r="7" spans="1:2" x14ac:dyDescent="0.25">
      <c r="A7" t="s">
        <v>364</v>
      </c>
      <c r="B7" s="37">
        <v>43363.687743055554</v>
      </c>
    </row>
    <row r="8" spans="1:2" x14ac:dyDescent="0.25">
      <c r="A8" t="s">
        <v>364</v>
      </c>
      <c r="B8" s="37">
        <v>43364.585555555554</v>
      </c>
    </row>
    <row r="9" spans="1:2" x14ac:dyDescent="0.25">
      <c r="A9" t="s">
        <v>364</v>
      </c>
      <c r="B9" s="37">
        <v>43364.610405092593</v>
      </c>
    </row>
    <row r="10" spans="1:2" x14ac:dyDescent="0.25">
      <c r="A10" t="s">
        <v>364</v>
      </c>
      <c r="B10" s="37">
        <v>43364.661782407406</v>
      </c>
    </row>
    <row r="11" spans="1:2" x14ac:dyDescent="0.25">
      <c r="A11" t="s">
        <v>364</v>
      </c>
      <c r="B11" s="37">
        <v>43367.672060185185</v>
      </c>
    </row>
    <row r="12" spans="1:2" x14ac:dyDescent="0.25">
      <c r="A12" t="s">
        <v>364</v>
      </c>
      <c r="B12" s="37">
        <v>43367.694814814815</v>
      </c>
    </row>
    <row r="13" spans="1:2" x14ac:dyDescent="0.25">
      <c r="A13" t="s">
        <v>364</v>
      </c>
      <c r="B13" s="37">
        <v>43367.726655092592</v>
      </c>
    </row>
    <row r="14" spans="1:2" x14ac:dyDescent="0.25">
      <c r="A14" t="s">
        <v>364</v>
      </c>
      <c r="B14" s="37">
        <v>43367.727349537039</v>
      </c>
    </row>
    <row r="15" spans="1:2" x14ac:dyDescent="0.25">
      <c r="A15" t="s">
        <v>364</v>
      </c>
      <c r="B15" s="37">
        <v>43368.697025462963</v>
      </c>
    </row>
    <row r="16" spans="1:2" x14ac:dyDescent="0.25">
      <c r="A16" t="s">
        <v>364</v>
      </c>
      <c r="B16" s="37">
        <v>43368.714745370373</v>
      </c>
    </row>
    <row r="17" spans="1:2" x14ac:dyDescent="0.25">
      <c r="A17" t="s">
        <v>364</v>
      </c>
      <c r="B17" s="37">
        <v>43369.419293981482</v>
      </c>
    </row>
    <row r="18" spans="1:2" x14ac:dyDescent="0.25">
      <c r="A18" t="s">
        <v>364</v>
      </c>
      <c r="B18" s="37">
        <v>43369.426886574074</v>
      </c>
    </row>
    <row r="19" spans="1:2" x14ac:dyDescent="0.25">
      <c r="A19" t="s">
        <v>364</v>
      </c>
      <c r="B19" s="37">
        <v>43369.605613425927</v>
      </c>
    </row>
    <row r="20" spans="1:2" x14ac:dyDescent="0.25">
      <c r="A20" t="s">
        <v>364</v>
      </c>
      <c r="B20" s="37">
        <v>43369.618009259262</v>
      </c>
    </row>
    <row r="21" spans="1:2" x14ac:dyDescent="0.25">
      <c r="A21" t="s">
        <v>364</v>
      </c>
      <c r="B21" s="37">
        <v>43369.641979166663</v>
      </c>
    </row>
    <row r="22" spans="1:2" x14ac:dyDescent="0.25">
      <c r="A22" t="s">
        <v>364</v>
      </c>
      <c r="B22" s="37">
        <v>43369.642650462964</v>
      </c>
    </row>
    <row r="23" spans="1:2" x14ac:dyDescent="0.25">
      <c r="A23" t="s">
        <v>364</v>
      </c>
      <c r="B23" s="37">
        <v>43369.643900462965</v>
      </c>
    </row>
    <row r="24" spans="1:2" x14ac:dyDescent="0.25">
      <c r="A24" t="s">
        <v>575</v>
      </c>
      <c r="B24" s="37">
        <v>43369.765914351854</v>
      </c>
    </row>
    <row r="25" spans="1:2" x14ac:dyDescent="0.25">
      <c r="A25" t="s">
        <v>575</v>
      </c>
      <c r="B25" s="37">
        <v>43369.770752314813</v>
      </c>
    </row>
    <row r="26" spans="1:2" x14ac:dyDescent="0.25">
      <c r="A26" t="s">
        <v>575</v>
      </c>
      <c r="B26" s="37">
        <v>43370.339016203703</v>
      </c>
    </row>
    <row r="27" spans="1:2" x14ac:dyDescent="0.25">
      <c r="A27" t="s">
        <v>575</v>
      </c>
      <c r="B27" s="37">
        <v>43370.342060185183</v>
      </c>
    </row>
    <row r="28" spans="1:2" x14ac:dyDescent="0.25">
      <c r="A28" t="s">
        <v>575</v>
      </c>
      <c r="B28" s="37">
        <v>43370.34233796296</v>
      </c>
    </row>
    <row r="29" spans="1:2" x14ac:dyDescent="0.25">
      <c r="A29" t="s">
        <v>364</v>
      </c>
      <c r="B29" s="37">
        <v>43370.450335648151</v>
      </c>
    </row>
    <row r="30" spans="1:2" x14ac:dyDescent="0.25">
      <c r="A30" t="s">
        <v>364</v>
      </c>
      <c r="B30" s="37">
        <v>43370.451307870368</v>
      </c>
    </row>
    <row r="31" spans="1:2" x14ac:dyDescent="0.25">
      <c r="A31" t="s">
        <v>364</v>
      </c>
      <c r="B31" s="37">
        <v>43370.464166666665</v>
      </c>
    </row>
    <row r="32" spans="1:2" x14ac:dyDescent="0.25">
      <c r="A32" t="s">
        <v>364</v>
      </c>
      <c r="B32" s="37">
        <v>43370.480787037035</v>
      </c>
    </row>
    <row r="33" spans="1:2" x14ac:dyDescent="0.25">
      <c r="A33" t="s">
        <v>575</v>
      </c>
      <c r="B33" s="37">
        <v>43370.488726851851</v>
      </c>
    </row>
    <row r="34" spans="1:2" x14ac:dyDescent="0.25">
      <c r="A34" t="s">
        <v>575</v>
      </c>
      <c r="B34" s="37">
        <v>43370.491307870368</v>
      </c>
    </row>
    <row r="35" spans="1:2" x14ac:dyDescent="0.25">
      <c r="A35" t="s">
        <v>364</v>
      </c>
      <c r="B35" s="37">
        <v>43370.506527777776</v>
      </c>
    </row>
    <row r="36" spans="1:2" x14ac:dyDescent="0.25">
      <c r="A36" t="s">
        <v>364</v>
      </c>
      <c r="B36" s="37">
        <v>43370.59574074074</v>
      </c>
    </row>
    <row r="37" spans="1:2" x14ac:dyDescent="0.25">
      <c r="A37" t="s">
        <v>364</v>
      </c>
      <c r="B37" s="37">
        <v>43370.649143518516</v>
      </c>
    </row>
    <row r="38" spans="1:2" x14ac:dyDescent="0.25">
      <c r="A38" t="s">
        <v>364</v>
      </c>
      <c r="B38" s="37">
        <v>43370.721770833334</v>
      </c>
    </row>
    <row r="39" spans="1:2" x14ac:dyDescent="0.25">
      <c r="A39" t="s">
        <v>364</v>
      </c>
      <c r="B39" s="37">
        <v>43370.723576388889</v>
      </c>
    </row>
    <row r="40" spans="1:2" x14ac:dyDescent="0.25">
      <c r="A40" t="s">
        <v>364</v>
      </c>
      <c r="B40" s="37">
        <v>43370.753900462965</v>
      </c>
    </row>
    <row r="41" spans="1:2" x14ac:dyDescent="0.25">
      <c r="A41" t="s">
        <v>364</v>
      </c>
      <c r="B41" s="37">
        <v>43371.42355324074</v>
      </c>
    </row>
    <row r="42" spans="1:2" x14ac:dyDescent="0.25">
      <c r="A42" t="s">
        <v>364</v>
      </c>
      <c r="B42" s="37">
        <v>43371.487361111111</v>
      </c>
    </row>
    <row r="43" spans="1:2" x14ac:dyDescent="0.25">
      <c r="A43" t="s">
        <v>364</v>
      </c>
      <c r="B43" s="37">
        <v>43371.49931712963</v>
      </c>
    </row>
    <row r="44" spans="1:2" x14ac:dyDescent="0.25">
      <c r="A44" t="s">
        <v>364</v>
      </c>
      <c r="B44" s="37">
        <v>43371.554537037038</v>
      </c>
    </row>
    <row r="45" spans="1:2" x14ac:dyDescent="0.25">
      <c r="A45" t="s">
        <v>364</v>
      </c>
      <c r="B45" s="37">
        <v>43375.632326388892</v>
      </c>
    </row>
    <row r="46" spans="1:2" x14ac:dyDescent="0.25">
      <c r="A46" t="s">
        <v>364</v>
      </c>
      <c r="B46" s="37">
        <v>43375.65829861111</v>
      </c>
    </row>
    <row r="47" spans="1:2" x14ac:dyDescent="0.25">
      <c r="A47" t="s">
        <v>364</v>
      </c>
      <c r="B47" s="37">
        <v>43375.673750000002</v>
      </c>
    </row>
    <row r="48" spans="1:2" x14ac:dyDescent="0.25">
      <c r="A48" t="s">
        <v>364</v>
      </c>
      <c r="B48" s="37">
        <v>43375.738726851851</v>
      </c>
    </row>
    <row r="49" spans="1:2" x14ac:dyDescent="0.25">
      <c r="A49" t="s">
        <v>364</v>
      </c>
      <c r="B49" s="37">
        <v>43376.743576388886</v>
      </c>
    </row>
    <row r="50" spans="1:2" x14ac:dyDescent="0.25">
      <c r="A50" t="s">
        <v>364</v>
      </c>
      <c r="B50" s="37">
        <v>43377.487893518519</v>
      </c>
    </row>
    <row r="51" spans="1:2" x14ac:dyDescent="0.25">
      <c r="A51" t="s">
        <v>364</v>
      </c>
      <c r="B51" s="37">
        <v>43378.694814814815</v>
      </c>
    </row>
    <row r="52" spans="1:2" x14ac:dyDescent="0.25">
      <c r="A52" t="s">
        <v>364</v>
      </c>
      <c r="B52" s="37">
        <v>43381.485520833332</v>
      </c>
    </row>
    <row r="53" spans="1:2" x14ac:dyDescent="0.25">
      <c r="A53" t="s">
        <v>364</v>
      </c>
      <c r="B53" s="37">
        <v>43381.697314814817</v>
      </c>
    </row>
    <row r="54" spans="1:2" x14ac:dyDescent="0.25">
      <c r="A54" t="s">
        <v>364</v>
      </c>
      <c r="B54" s="37">
        <v>43381.742025462961</v>
      </c>
    </row>
    <row r="55" spans="1:2" x14ac:dyDescent="0.25">
      <c r="A55" t="s">
        <v>364</v>
      </c>
      <c r="B55" s="37">
        <v>43383.441099537034</v>
      </c>
    </row>
    <row r="56" spans="1:2" x14ac:dyDescent="0.25">
      <c r="A56" t="s">
        <v>364</v>
      </c>
      <c r="B56" s="37">
        <v>43383.692442129628</v>
      </c>
    </row>
    <row r="57" spans="1:2" x14ac:dyDescent="0.25">
      <c r="A57" t="s">
        <v>364</v>
      </c>
      <c r="B57" s="37">
        <v>43383.74019675926</v>
      </c>
    </row>
    <row r="58" spans="1:2" x14ac:dyDescent="0.25">
      <c r="A58" t="s">
        <v>364</v>
      </c>
      <c r="B58" s="37">
        <v>43384.477534722224</v>
      </c>
    </row>
    <row r="59" spans="1:2" x14ac:dyDescent="0.25">
      <c r="A59" t="s">
        <v>364</v>
      </c>
      <c r="B59" s="37">
        <v>43384.584363425929</v>
      </c>
    </row>
    <row r="60" spans="1:2" x14ac:dyDescent="0.25">
      <c r="A60" t="s">
        <v>364</v>
      </c>
      <c r="B60" s="37">
        <v>43384.688518518517</v>
      </c>
    </row>
    <row r="61" spans="1:2" x14ac:dyDescent="0.25">
      <c r="A61" t="s">
        <v>364</v>
      </c>
      <c r="B61" s="37">
        <v>43384.746539351851</v>
      </c>
    </row>
    <row r="62" spans="1:2" x14ac:dyDescent="0.25">
      <c r="A62" t="s">
        <v>364</v>
      </c>
      <c r="B62" s="37">
        <v>43385.472592592596</v>
      </c>
    </row>
    <row r="63" spans="1:2" x14ac:dyDescent="0.25">
      <c r="A63" t="s">
        <v>364</v>
      </c>
      <c r="B63" s="37">
        <v>43389.426527777781</v>
      </c>
    </row>
    <row r="64" spans="1:2" x14ac:dyDescent="0.25">
      <c r="A64" t="s">
        <v>364</v>
      </c>
      <c r="B64" s="37">
        <v>43389.508356481485</v>
      </c>
    </row>
    <row r="65" spans="1:2" x14ac:dyDescent="0.25">
      <c r="A65" t="s">
        <v>364</v>
      </c>
      <c r="B65" s="37">
        <v>43389.593715277777</v>
      </c>
    </row>
    <row r="66" spans="1:2" x14ac:dyDescent="0.25">
      <c r="A66" t="s">
        <v>364</v>
      </c>
      <c r="B66" s="37">
        <v>43390.426747685182</v>
      </c>
    </row>
    <row r="67" spans="1:2" x14ac:dyDescent="0.25">
      <c r="A67" t="s">
        <v>364</v>
      </c>
      <c r="B67" s="37">
        <v>43390.443310185183</v>
      </c>
    </row>
    <row r="68" spans="1:2" x14ac:dyDescent="0.25">
      <c r="A68" t="s">
        <v>364</v>
      </c>
      <c r="B68" s="37">
        <v>43390.4609837963</v>
      </c>
    </row>
    <row r="69" spans="1:2" x14ac:dyDescent="0.25">
      <c r="A69" t="s">
        <v>364</v>
      </c>
      <c r="B69" s="37">
        <v>43390.510231481479</v>
      </c>
    </row>
    <row r="70" spans="1:2" x14ac:dyDescent="0.25">
      <c r="A70" t="s">
        <v>364</v>
      </c>
      <c r="B70" s="37">
        <v>43390.737569444442</v>
      </c>
    </row>
    <row r="71" spans="1:2" x14ac:dyDescent="0.25">
      <c r="A71" t="s">
        <v>364</v>
      </c>
      <c r="B71" s="37">
        <v>43391.453877314816</v>
      </c>
    </row>
    <row r="72" spans="1:2" x14ac:dyDescent="0.25">
      <c r="A72" t="s">
        <v>364</v>
      </c>
      <c r="B72" s="37">
        <v>43391.576736111114</v>
      </c>
    </row>
    <row r="73" spans="1:2" x14ac:dyDescent="0.25">
      <c r="A73" t="s">
        <v>364</v>
      </c>
      <c r="B73" s="37">
        <v>43391.664120370369</v>
      </c>
    </row>
    <row r="74" spans="1:2" x14ac:dyDescent="0.25">
      <c r="A74" t="s">
        <v>364</v>
      </c>
      <c r="B74" s="37">
        <v>43392.603159722225</v>
      </c>
    </row>
    <row r="75" spans="1:2" x14ac:dyDescent="0.25">
      <c r="A75" t="s">
        <v>364</v>
      </c>
      <c r="B75" s="37">
        <v>43392.603275462963</v>
      </c>
    </row>
    <row r="76" spans="1:2" x14ac:dyDescent="0.25">
      <c r="A76" t="s">
        <v>364</v>
      </c>
      <c r="B76" s="37">
        <v>43395.457453703704</v>
      </c>
    </row>
    <row r="77" spans="1:2" x14ac:dyDescent="0.25">
      <c r="A77" t="s">
        <v>364</v>
      </c>
      <c r="B77" s="37">
        <v>43396.443067129629</v>
      </c>
    </row>
    <row r="78" spans="1:2" x14ac:dyDescent="0.25">
      <c r="A78" t="s">
        <v>364</v>
      </c>
      <c r="B78" s="37">
        <v>43396.458541666667</v>
      </c>
    </row>
    <row r="79" spans="1:2" x14ac:dyDescent="0.25">
      <c r="A79" t="s">
        <v>364</v>
      </c>
      <c r="B79" s="37">
        <v>43396.573680555557</v>
      </c>
    </row>
    <row r="80" spans="1:2" x14ac:dyDescent="0.25">
      <c r="A80" t="s">
        <v>364</v>
      </c>
      <c r="B80" s="37">
        <v>43397.438483796293</v>
      </c>
    </row>
    <row r="81" spans="1:2" x14ac:dyDescent="0.25">
      <c r="A81" t="s">
        <v>364</v>
      </c>
      <c r="B81" s="37">
        <v>43397.680868055555</v>
      </c>
    </row>
    <row r="82" spans="1:2" x14ac:dyDescent="0.25">
      <c r="A82" t="s">
        <v>364</v>
      </c>
      <c r="B82" s="37">
        <v>43397.723067129627</v>
      </c>
    </row>
    <row r="83" spans="1:2" x14ac:dyDescent="0.25">
      <c r="A83" t="s">
        <v>364</v>
      </c>
      <c r="B83" s="37">
        <v>43398.482754629629</v>
      </c>
    </row>
    <row r="84" spans="1:2" x14ac:dyDescent="0.25">
      <c r="A84" t="s">
        <v>364</v>
      </c>
      <c r="B84" s="37">
        <v>43398.486851851849</v>
      </c>
    </row>
    <row r="85" spans="1:2" x14ac:dyDescent="0.25">
      <c r="A85" t="s">
        <v>364</v>
      </c>
      <c r="B85" s="37">
        <v>43398.487939814811</v>
      </c>
    </row>
    <row r="86" spans="1:2" x14ac:dyDescent="0.25">
      <c r="A86" t="s">
        <v>364</v>
      </c>
      <c r="B86" s="37">
        <v>43398.507928240739</v>
      </c>
    </row>
    <row r="87" spans="1:2" x14ac:dyDescent="0.25">
      <c r="A87" t="s">
        <v>364</v>
      </c>
      <c r="B87" s="37">
        <v>43398.587881944448</v>
      </c>
    </row>
    <row r="88" spans="1:2" x14ac:dyDescent="0.25">
      <c r="A88" t="s">
        <v>364</v>
      </c>
      <c r="B88" s="37">
        <v>43398.634756944448</v>
      </c>
    </row>
    <row r="89" spans="1:2" x14ac:dyDescent="0.25">
      <c r="A89" t="s">
        <v>364</v>
      </c>
      <c r="B89" s="37">
        <v>43398.738113425927</v>
      </c>
    </row>
    <row r="90" spans="1:2" x14ac:dyDescent="0.25">
      <c r="A90" t="s">
        <v>364</v>
      </c>
      <c r="B90" s="37">
        <v>43399.472048611111</v>
      </c>
    </row>
    <row r="91" spans="1:2" x14ac:dyDescent="0.25">
      <c r="A91" t="s">
        <v>364</v>
      </c>
      <c r="B91" s="37">
        <v>43399.477083333331</v>
      </c>
    </row>
    <row r="92" spans="1:2" x14ac:dyDescent="0.25">
      <c r="A92" t="s">
        <v>364</v>
      </c>
      <c r="B92" s="37">
        <v>43399.51122685185</v>
      </c>
    </row>
    <row r="93" spans="1:2" x14ac:dyDescent="0.25">
      <c r="A93" t="s">
        <v>364</v>
      </c>
      <c r="B93" s="37">
        <v>43399.568414351852</v>
      </c>
    </row>
    <row r="94" spans="1:2" x14ac:dyDescent="0.25">
      <c r="A94" t="s">
        <v>364</v>
      </c>
      <c r="B94" s="37">
        <v>43402.474918981483</v>
      </c>
    </row>
    <row r="95" spans="1:2" x14ac:dyDescent="0.25">
      <c r="A95" t="s">
        <v>364</v>
      </c>
      <c r="B95" s="37">
        <v>43402.701099537036</v>
      </c>
    </row>
    <row r="96" spans="1:2" x14ac:dyDescent="0.25">
      <c r="A96" t="s">
        <v>364</v>
      </c>
      <c r="B96" s="37">
        <v>43403.436828703707</v>
      </c>
    </row>
    <row r="97" spans="1:2" x14ac:dyDescent="0.25">
      <c r="A97" t="s">
        <v>364</v>
      </c>
      <c r="B97" s="37">
        <v>43403.681585648148</v>
      </c>
    </row>
    <row r="98" spans="1:2" x14ac:dyDescent="0.25">
      <c r="A98" t="s">
        <v>364</v>
      </c>
      <c r="B98" s="37">
        <v>43403.688657407409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B3:J32"/>
  <sheetViews>
    <sheetView showGridLines="0" workbookViewId="0">
      <selection activeCell="B36" sqref="B36"/>
    </sheetView>
  </sheetViews>
  <sheetFormatPr baseColWidth="10" defaultRowHeight="15" x14ac:dyDescent="0.25"/>
  <cols>
    <col min="2" max="2" width="63.42578125" customWidth="1"/>
  </cols>
  <sheetData>
    <row r="3" spans="2:4" x14ac:dyDescent="0.25">
      <c r="B3" t="s">
        <v>348</v>
      </c>
      <c r="D3" t="s">
        <v>339</v>
      </c>
    </row>
    <row r="4" spans="2:4" x14ac:dyDescent="0.25">
      <c r="B4" t="s">
        <v>349</v>
      </c>
      <c r="D4" t="s">
        <v>340</v>
      </c>
    </row>
    <row r="5" spans="2:4" x14ac:dyDescent="0.25">
      <c r="B5" t="s">
        <v>350</v>
      </c>
      <c r="D5" t="s">
        <v>341</v>
      </c>
    </row>
    <row r="6" spans="2:4" x14ac:dyDescent="0.25">
      <c r="B6" t="s">
        <v>351</v>
      </c>
      <c r="D6" t="s">
        <v>342</v>
      </c>
    </row>
    <row r="7" spans="2:4" x14ac:dyDescent="0.25">
      <c r="B7" t="s">
        <v>352</v>
      </c>
    </row>
    <row r="8" spans="2:4" x14ac:dyDescent="0.25">
      <c r="B8" t="s">
        <v>353</v>
      </c>
    </row>
    <row r="9" spans="2:4" x14ac:dyDescent="0.25">
      <c r="B9" t="s">
        <v>354</v>
      </c>
    </row>
    <row r="10" spans="2:4" x14ac:dyDescent="0.25">
      <c r="B10" t="s">
        <v>355</v>
      </c>
      <c r="D10" t="s">
        <v>343</v>
      </c>
    </row>
    <row r="11" spans="2:4" x14ac:dyDescent="0.25">
      <c r="B11" t="s">
        <v>356</v>
      </c>
      <c r="D11" t="s">
        <v>366</v>
      </c>
    </row>
    <row r="12" spans="2:4" x14ac:dyDescent="0.25">
      <c r="B12" t="s">
        <v>357</v>
      </c>
      <c r="D12" t="s">
        <v>338</v>
      </c>
    </row>
    <row r="13" spans="2:4" x14ac:dyDescent="0.25">
      <c r="B13" t="s">
        <v>358</v>
      </c>
    </row>
    <row r="14" spans="2:4" x14ac:dyDescent="0.25">
      <c r="B14" t="s">
        <v>359</v>
      </c>
    </row>
    <row r="15" spans="2:4" x14ac:dyDescent="0.25">
      <c r="B15" t="s">
        <v>360</v>
      </c>
    </row>
    <row r="16" spans="2:4" x14ac:dyDescent="0.25">
      <c r="B16" t="s">
        <v>361</v>
      </c>
      <c r="D16" t="s">
        <v>344</v>
      </c>
    </row>
    <row r="17" spans="2:10" x14ac:dyDescent="0.25">
      <c r="B17" t="s">
        <v>338</v>
      </c>
      <c r="D17" t="s">
        <v>340</v>
      </c>
    </row>
    <row r="18" spans="2:10" x14ac:dyDescent="0.25">
      <c r="D18" t="s">
        <v>345</v>
      </c>
    </row>
    <row r="19" spans="2:10" x14ac:dyDescent="0.25">
      <c r="D19" t="s">
        <v>342</v>
      </c>
    </row>
    <row r="22" spans="2:10" x14ac:dyDescent="0.25">
      <c r="C22" s="3" t="s">
        <v>369</v>
      </c>
      <c r="D22" s="4"/>
      <c r="E22" s="4"/>
      <c r="F22" s="4"/>
      <c r="G22" s="4"/>
      <c r="H22" s="4"/>
      <c r="I22" s="4"/>
      <c r="J22" s="5"/>
    </row>
    <row r="23" spans="2:10" x14ac:dyDescent="0.25">
      <c r="C23" s="6" t="s">
        <v>370</v>
      </c>
      <c r="D23" s="2"/>
      <c r="E23" s="2"/>
      <c r="F23" s="2"/>
      <c r="G23" s="2"/>
      <c r="H23" s="2"/>
      <c r="I23" s="2"/>
      <c r="J23" s="7"/>
    </row>
    <row r="24" spans="2:10" x14ac:dyDescent="0.25">
      <c r="C24" s="6" t="s">
        <v>371</v>
      </c>
      <c r="D24" s="2"/>
      <c r="E24" s="2"/>
      <c r="F24" s="2"/>
      <c r="G24" s="2"/>
      <c r="H24" s="2"/>
      <c r="I24" s="2"/>
      <c r="J24" s="7"/>
    </row>
    <row r="25" spans="2:10" x14ac:dyDescent="0.25">
      <c r="C25" s="6" t="s">
        <v>373</v>
      </c>
      <c r="D25" s="2"/>
      <c r="E25" s="2"/>
      <c r="F25" s="2"/>
      <c r="G25" s="2"/>
      <c r="H25" s="2"/>
      <c r="I25" s="2"/>
      <c r="J25" s="7"/>
    </row>
    <row r="26" spans="2:10" x14ac:dyDescent="0.25">
      <c r="C26" s="6" t="s">
        <v>372</v>
      </c>
      <c r="D26" s="2"/>
      <c r="E26" s="2"/>
      <c r="F26" s="2"/>
      <c r="G26" s="2"/>
      <c r="H26" s="2"/>
      <c r="I26" s="2"/>
      <c r="J26" s="7"/>
    </row>
    <row r="27" spans="2:10" x14ac:dyDescent="0.25">
      <c r="C27" s="6" t="s">
        <v>338</v>
      </c>
      <c r="D27" s="2"/>
      <c r="E27" s="2"/>
      <c r="F27" s="2"/>
      <c r="G27" s="2"/>
      <c r="H27" s="2"/>
      <c r="I27" s="2"/>
      <c r="J27" s="7"/>
    </row>
    <row r="28" spans="2:10" x14ac:dyDescent="0.25">
      <c r="C28" s="6"/>
      <c r="D28" s="2"/>
      <c r="E28" s="2"/>
      <c r="F28" s="2"/>
      <c r="G28" s="2"/>
      <c r="H28" s="2"/>
      <c r="I28" s="2"/>
      <c r="J28" s="7"/>
    </row>
    <row r="29" spans="2:10" x14ac:dyDescent="0.25">
      <c r="C29" s="6"/>
      <c r="D29" s="2"/>
      <c r="E29" s="2"/>
      <c r="F29" s="2"/>
      <c r="G29" s="2"/>
      <c r="H29" s="2"/>
      <c r="I29" s="2"/>
      <c r="J29" s="7"/>
    </row>
    <row r="30" spans="2:10" x14ac:dyDescent="0.25">
      <c r="C30" s="6" t="s">
        <v>367</v>
      </c>
      <c r="D30" s="2"/>
      <c r="E30" s="2"/>
      <c r="F30" s="2"/>
      <c r="G30" s="2"/>
      <c r="H30" s="2"/>
      <c r="I30" s="2"/>
      <c r="J30" s="7"/>
    </row>
    <row r="31" spans="2:10" x14ac:dyDescent="0.25">
      <c r="C31" s="6" t="s">
        <v>368</v>
      </c>
      <c r="D31" s="2"/>
      <c r="E31" s="2"/>
      <c r="F31" s="2"/>
      <c r="G31" s="2"/>
      <c r="H31" s="2"/>
      <c r="I31" s="2"/>
      <c r="J31" s="7"/>
    </row>
    <row r="32" spans="2:10" x14ac:dyDescent="0.25">
      <c r="C32" s="8" t="s">
        <v>338</v>
      </c>
      <c r="D32" s="9"/>
      <c r="E32" s="9"/>
      <c r="F32" s="9"/>
      <c r="G32" s="9"/>
      <c r="H32" s="9"/>
      <c r="I32" s="9"/>
      <c r="J32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WF à venir</vt:lpstr>
      <vt:lpstr>Graph par Mois</vt:lpstr>
      <vt:lpstr>Graph par Date</vt:lpstr>
      <vt:lpstr>Graph par Date&amp;Emetteur</vt:lpstr>
      <vt:lpstr>Graph par Date&amp;TypeDoc</vt:lpstr>
      <vt:lpstr>Délai max avant étape SGMOE</vt:lpstr>
      <vt:lpstr>Log</vt:lpstr>
      <vt:lpstr>codes</vt:lpstr>
      <vt:lpstr>WF</vt:lpstr>
      <vt:lpstr>WF_a_venir</vt:lpstr>
      <vt:lpstr>'WF à venir'!Zone_d_impression</vt:lpstr>
    </vt:vector>
  </TitlesOfParts>
  <Company>Vinci Construction Fance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Luc</cp:lastModifiedBy>
  <cp:lastPrinted>2018-09-26T13:36:07Z</cp:lastPrinted>
  <dcterms:created xsi:type="dcterms:W3CDTF">2018-09-17T09:50:25Z</dcterms:created>
  <dcterms:modified xsi:type="dcterms:W3CDTF">2018-10-31T10:38:44Z</dcterms:modified>
</cp:coreProperties>
</file>