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leforem-my.sharepoint.com/personal/mnnlcc_forem_be/Documents/Xld/"/>
    </mc:Choice>
  </mc:AlternateContent>
  <xr:revisionPtr revIDLastSave="0" documentId="8_{277B6E9D-BC5F-4DB9-A661-F6286DD43BD0}" xr6:coauthVersionLast="47" xr6:coauthVersionMax="47" xr10:uidLastSave="{00000000-0000-0000-0000-000000000000}"/>
  <bookViews>
    <workbookView xWindow="38640" yWindow="1275" windowWidth="14400" windowHeight="7455" xr2:uid="{00000000-000D-0000-FFFF-FFFF00000000}"/>
  </bookViews>
  <sheets>
    <sheet name="Feuil1" sheetId="1" r:id="rId1"/>
    <sheet name="PARAMETRES" sheetId="5" r:id="rId2"/>
    <sheet name="Feuil4" sheetId="4" r:id="rId3"/>
  </sheets>
  <definedNames>
    <definedName name="lst_noms">OFFSET(PARAMETRES!$A$2,,,COUNTA(PARAMETRES!$A$1:$A$30)-1)</definedName>
    <definedName name="lst_personnel">PARAMETRES!#REF!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4" l="1" a="1"/>
  <c r="C9" i="4" s="1"/>
  <c r="B9" i="4" a="1"/>
  <c r="B9" i="4" s="1"/>
  <c r="A9" i="4" a="1"/>
  <c r="A9" i="4" s="1"/>
  <c r="C5" i="1"/>
  <c r="A2" i="5" s="1" a="1"/>
  <c r="A2" i="5" s="1"/>
  <c r="H5" i="1"/>
  <c r="I5" i="1" s="1"/>
  <c r="C4" i="1"/>
  <c r="H4" i="1"/>
  <c r="I4" i="1" s="1"/>
  <c r="H3" i="1"/>
  <c r="I3" i="1" s="1"/>
  <c r="C3" i="1"/>
  <c r="C2" i="1"/>
  <c r="H2" i="1"/>
  <c r="I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<sst xmlns="http://schemas.openxmlformats.org/spreadsheetml/2006/main" count="34" uniqueCount="27">
  <si>
    <t>Nom</t>
  </si>
  <si>
    <t>Prénom</t>
  </si>
  <si>
    <t>Type</t>
  </si>
  <si>
    <t>Type de formation</t>
  </si>
  <si>
    <t>Intitulé de la formation</t>
  </si>
  <si>
    <t>Note convocation</t>
  </si>
  <si>
    <t>Validité</t>
  </si>
  <si>
    <t>Autorisation de conduite</t>
  </si>
  <si>
    <t>R482-F</t>
  </si>
  <si>
    <t>Procès-verbal</t>
  </si>
  <si>
    <t>État avancement</t>
  </si>
  <si>
    <t>Début formation</t>
  </si>
  <si>
    <t>Fin formation</t>
  </si>
  <si>
    <t>Nom, Prénom</t>
  </si>
  <si>
    <t>Intitulé</t>
  </si>
  <si>
    <t>État</t>
  </si>
  <si>
    <t>TOUR STARK INDUSTRIES</t>
  </si>
  <si>
    <t>QUARTIER DU RENOUVEAU</t>
  </si>
  <si>
    <t>60000 NEW YORK</t>
  </si>
  <si>
    <t>LOGO AVENGERS</t>
  </si>
  <si>
    <t>Stark, Tony</t>
  </si>
  <si>
    <t>Tony</t>
  </si>
  <si>
    <t>Stark</t>
  </si>
  <si>
    <t>King</t>
  </si>
  <si>
    <t>Kong</t>
  </si>
  <si>
    <t>Robin</t>
  </si>
  <si>
    <t>Desbois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</si>
</sst>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Book Antiqua"/>
      <family val="2"/>
    </font>
    <font>
      <sz val="10"/>
      <color theme="1"/>
      <name val="Book Antiqua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1" fillId="0" borderId="2" xfId="0" applyFont="1" applyBorder="1" applyAlignment="1">
      <alignment horizontal="left" vertical="center" indent="1"/>
    </xf>
    <xf numFmtId="0" fontId="1" fillId="0" borderId="3" xfId="0" applyFont="1" applyBorder="1" applyAlignment="1">
      <alignment horizontal="left" vertical="center" indent="1"/>
    </xf>
    <xf numFmtId="0" fontId="1" fillId="0" borderId="4" xfId="0" applyFont="1" applyBorder="1" applyAlignment="1">
      <alignment horizontal="left" vertical="center" indent="1"/>
    </xf>
    <xf numFmtId="0" fontId="0" fillId="0" borderId="0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0" xfId="0" applyNumberFormat="1"/>
    <xf numFmtId="14" fontId="0" fillId="0" borderId="0" xfId="0" applyNumberFormat="1" applyBorder="1" applyAlignment="1">
      <alignment horizontal="left" vertical="center"/>
    </xf>
  </cellXfs>
  <cellStyles count="1">
    <cellStyle name="Normal" xfId="0" builtinId="0"/>
  </cellStyles>
  <dxfs count="13"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9" formatCode="dd/mm/yyyy"/>
      <alignment horizontal="left" vertical="center" textRotation="0" wrapText="0" indent="0" justifyLastLine="0" shrinkToFit="0" readingOrder="0"/>
    </dxf>
    <dxf>
      <numFmt numFmtId="19" formatCode="dd/mm/yyyy"/>
      <alignment horizontal="left" vertical="center" textRotation="0" wrapText="0" indent="0" justifyLastLine="0" shrinkToFit="0" readingOrder="0"/>
    </dxf>
    <dxf>
      <numFmt numFmtId="19" formatCode="dd/mm/yyyy"/>
      <alignment horizontal="left" vertical="center" textRotation="0" wrapText="0" indent="0" justifyLastLine="0" shrinkToFit="0" readingOrder="0"/>
    </dxf>
    <dxf>
      <numFmt numFmtId="19" formatCode="dd/mm/yyyy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9" formatCode="dd/mm/yyyy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l_bdd" displayName="tbl_bdd" ref="A1:K5" totalsRowShown="0" headerRowDxfId="12" dataDxfId="11">
  <autoFilter ref="A1:K5" xr:uid="{00000000-0009-0000-0100-000001000000}"/>
  <tableColumns count="11">
    <tableColumn id="11" xr3:uid="{00000000-0010-0000-0000-00000B000000}" name="Prénom" dataDxfId="10"/>
    <tableColumn id="1" xr3:uid="{00000000-0010-0000-0000-000001000000}" name="Nom" dataDxfId="9"/>
    <tableColumn id="2" xr3:uid="{00000000-0010-0000-0000-000002000000}" name="Nom, Prénom" dataDxfId="8">
      <calculatedColumnFormula>B2&amp;", "&amp;A2</calculatedColumnFormula>
    </tableColumn>
    <tableColumn id="3" xr3:uid="{00000000-0010-0000-0000-000003000000}" name="Type de formation" dataDxfId="7"/>
    <tableColumn id="4" xr3:uid="{00000000-0010-0000-0000-000004000000}" name="Intitulé de la formation" dataDxfId="6"/>
    <tableColumn id="5" xr3:uid="{00000000-0010-0000-0000-000005000000}" name="Début formation" dataDxfId="5"/>
    <tableColumn id="6" xr3:uid="{00000000-0010-0000-0000-000006000000}" name="Fin formation" dataDxfId="4"/>
    <tableColumn id="7" xr3:uid="{00000000-0010-0000-0000-000007000000}" name="Validité" dataDxfId="3">
      <calculatedColumnFormula>IF(LEFT(E2,4)="R482",DATE(YEAR(G2)+10,MONTH(G2),DAY(G2)),"")</calculatedColumnFormula>
    </tableColumn>
    <tableColumn id="8" xr3:uid="{00000000-0010-0000-0000-000008000000}" name="État avancement" dataDxfId="2">
      <calculatedColumnFormula>IF(H2&gt;TODAY()+365,"OK","PAS OK")</calculatedColumnFormula>
    </tableColumn>
    <tableColumn id="9" xr3:uid="{00000000-0010-0000-0000-000009000000}" name="Note convocation" dataDxfId="1"/>
    <tableColumn id="10" xr3:uid="{00000000-0010-0000-0000-00000A000000}" name="Procès-verba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zoomScaleNormal="100" workbookViewId="0">
      <selection activeCell="A6" sqref="A6"/>
    </sheetView>
  </sheetViews>
  <sheetFormatPr baseColWidth="10" defaultRowHeight="25" customHeight="1" x14ac:dyDescent="0.35"/>
  <cols>
    <col min="1" max="3" width="30.6328125" style="2" customWidth="1"/>
    <col min="4" max="4" width="30.7265625" style="2" customWidth="1"/>
    <col min="5" max="5" width="40.6328125" style="2" customWidth="1"/>
    <col min="6" max="7" width="18.1796875" style="2" customWidth="1"/>
    <col min="8" max="8" width="15.6328125" style="2" customWidth="1"/>
    <col min="9" max="9" width="20.6328125" style="2" customWidth="1"/>
    <col min="10" max="11" width="35.6328125" style="2" customWidth="1"/>
    <col min="12" max="16384" width="10.90625" style="2"/>
  </cols>
  <sheetData>
    <row r="1" spans="1:11" ht="25" customHeight="1" x14ac:dyDescent="0.35">
      <c r="A1" s="2" t="s">
        <v>1</v>
      </c>
      <c r="B1" s="2" t="s">
        <v>0</v>
      </c>
      <c r="C1" s="2" t="s">
        <v>13</v>
      </c>
      <c r="D1" s="2" t="s">
        <v>3</v>
      </c>
      <c r="E1" s="2" t="s">
        <v>4</v>
      </c>
      <c r="F1" s="2" t="s">
        <v>11</v>
      </c>
      <c r="G1" s="2" t="s">
        <v>12</v>
      </c>
      <c r="H1" s="2" t="s">
        <v>6</v>
      </c>
      <c r="I1" s="2" t="s">
        <v>10</v>
      </c>
      <c r="J1" s="2" t="s">
        <v>5</v>
      </c>
      <c r="K1" s="2" t="s">
        <v>9</v>
      </c>
    </row>
    <row r="2" spans="1:11" ht="25" customHeight="1" x14ac:dyDescent="0.35">
      <c r="A2" s="3" t="s">
        <v>21</v>
      </c>
      <c r="B2" s="2" t="s">
        <v>22</v>
      </c>
      <c r="C2" s="2" t="str">
        <f>B2&amp;", "&amp;A2</f>
        <v>Stark, Tony</v>
      </c>
      <c r="D2" s="2" t="s">
        <v>7</v>
      </c>
      <c r="E2" s="2" t="s">
        <v>8</v>
      </c>
      <c r="F2" s="3">
        <v>45104</v>
      </c>
      <c r="G2" s="3">
        <v>45106</v>
      </c>
      <c r="H2" s="3">
        <f>IF(LEFT(E2,4)="R482",DATE(YEAR(G2)+10,MONTH(G2),DAY(G2)),"")</f>
        <v>48759</v>
      </c>
      <c r="I2" s="3" t="str">
        <f ca="1">IF(H2&gt;TODAY()+365,"OK","PAS OK")</f>
        <v>OK</v>
      </c>
      <c r="J2" s="2">
        <v>500762</v>
      </c>
      <c r="K2" s="2">
        <v>571000</v>
      </c>
    </row>
    <row r="3" spans="1:11" ht="25" customHeight="1" x14ac:dyDescent="0.35">
      <c r="A3" s="3" t="s">
        <v>21</v>
      </c>
      <c r="B3" s="2" t="s">
        <v>22</v>
      </c>
      <c r="C3" s="2" t="str">
        <f>B3&amp;", "&amp;A3</f>
        <v>Stark, Tony</v>
      </c>
      <c r="D3" s="2" t="s">
        <v>7</v>
      </c>
      <c r="E3" s="2" t="s">
        <v>8</v>
      </c>
      <c r="F3" s="3">
        <v>44832</v>
      </c>
      <c r="G3" s="3">
        <v>44834</v>
      </c>
      <c r="H3" s="3">
        <f>IF(LEFT(E3,4)="R482",DATE(YEAR(G3)+10,MONTH(G3),DAY(G3)),"")</f>
        <v>48487</v>
      </c>
      <c r="I3" s="3" t="str">
        <f ca="1">IF(H3&gt;TODAY()+365,"OK","PAS OK")</f>
        <v>OK</v>
      </c>
      <c r="J3" s="2">
        <v>500159</v>
      </c>
      <c r="K3" s="2">
        <v>500126</v>
      </c>
    </row>
    <row r="4" spans="1:11" ht="25" customHeight="1" x14ac:dyDescent="0.35">
      <c r="A4" s="3" t="s">
        <v>23</v>
      </c>
      <c r="B4" s="2" t="s">
        <v>24</v>
      </c>
      <c r="C4" s="2" t="str">
        <f>B4&amp;", "&amp;A4</f>
        <v>Kong, King</v>
      </c>
      <c r="F4" s="3"/>
      <c r="G4" s="3"/>
      <c r="H4" s="3" t="str">
        <f>IF(LEFT(E4,4)="R482",DATE(YEAR(G4)+10,MONTH(G4),DAY(G4)),"")</f>
        <v/>
      </c>
      <c r="I4" s="3" t="str">
        <f ca="1">IF(H4&gt;TODAY()+365,"OK","PAS OK")</f>
        <v>OK</v>
      </c>
    </row>
    <row r="5" spans="1:11" ht="25" customHeight="1" x14ac:dyDescent="0.35">
      <c r="A5" s="3" t="s">
        <v>25</v>
      </c>
      <c r="B5" s="2" t="s">
        <v>26</v>
      </c>
      <c r="C5" s="2" t="str">
        <f>B5&amp;", "&amp;A5</f>
        <v>Desbois, Robin</v>
      </c>
      <c r="F5" s="3"/>
      <c r="G5" s="3"/>
      <c r="H5" s="3" t="str">
        <f>IF(LEFT(E5,4)="R482",DATE(YEAR(G5)+10,MONTH(G5),DAY(G5)),"")</f>
        <v/>
      </c>
      <c r="I5" s="3" t="str">
        <f ca="1">IF(H5&gt;TODAY()+365,"OK","PAS OK")</f>
        <v>OK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40.6328125" defaultRowHeight="25" customHeight="1" x14ac:dyDescent="0.35"/>
  <cols>
    <col min="1" max="16384" width="40.6328125" style="2"/>
  </cols>
  <sheetData>
    <row r="1" spans="1:1" ht="25" customHeight="1" x14ac:dyDescent="0.35">
      <c r="A1" s="2" t="s">
        <v>13</v>
      </c>
    </row>
    <row r="2" spans="1:1" ht="25" customHeight="1" x14ac:dyDescent="0.35">
      <c r="A2" s="2" t="str" cm="1">
        <f t="array" ref="A2:A4">_xlfn.UNIQUE(tbl_bdd[Nom, Prénom])</f>
        <v>Stark, Tony</v>
      </c>
    </row>
    <row r="3" spans="1:1" ht="25" customHeight="1" x14ac:dyDescent="0.35">
      <c r="A3" s="2" t="str">
        <v>Kong, King</v>
      </c>
    </row>
    <row r="4" spans="1:1" ht="25" customHeight="1" x14ac:dyDescent="0.35">
      <c r="A4" s="2" t="str">
        <v>Desbois, Robin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9"/>
  <sheetViews>
    <sheetView view="pageLayout" zoomScaleNormal="100" workbookViewId="0">
      <selection activeCell="B5" sqref="B5"/>
    </sheetView>
  </sheetViews>
  <sheetFormatPr baseColWidth="10" defaultRowHeight="25" customHeight="1" x14ac:dyDescent="0.35"/>
  <cols>
    <col min="1" max="1" width="30.6328125" style="2" customWidth="1"/>
    <col min="2" max="2" width="50.6328125" style="2" customWidth="1"/>
    <col min="3" max="4" width="25.6328125" style="2" customWidth="1"/>
    <col min="5" max="16384" width="10.90625" style="2"/>
  </cols>
  <sheetData>
    <row r="1" spans="1:12" ht="25" customHeight="1" x14ac:dyDescent="0.35">
      <c r="A1" s="7" t="s">
        <v>16</v>
      </c>
      <c r="B1" s="4"/>
      <c r="C1" s="12" t="s">
        <v>19</v>
      </c>
      <c r="D1" s="13"/>
      <c r="I1" s="1"/>
      <c r="J1" s="1"/>
      <c r="K1" s="1"/>
      <c r="L1" s="1"/>
    </row>
    <row r="2" spans="1:12" ht="25" customHeight="1" x14ac:dyDescent="0.35">
      <c r="A2" s="8" t="s">
        <v>17</v>
      </c>
      <c r="B2" s="4"/>
      <c r="C2" s="14"/>
      <c r="D2" s="15"/>
      <c r="I2" s="1"/>
      <c r="J2" s="1"/>
      <c r="K2" s="1"/>
      <c r="L2" s="1"/>
    </row>
    <row r="3" spans="1:12" ht="25" customHeight="1" x14ac:dyDescent="0.35">
      <c r="A3" s="9" t="s">
        <v>18</v>
      </c>
      <c r="B3" s="4"/>
      <c r="C3" s="16"/>
      <c r="D3" s="17"/>
      <c r="I3" s="1"/>
      <c r="J3" s="1"/>
      <c r="K3" s="1"/>
      <c r="L3" s="1"/>
    </row>
    <row r="4" spans="1:12" ht="25" customHeight="1" x14ac:dyDescent="0.35">
      <c r="A4" s="5"/>
    </row>
    <row r="5" spans="1:12" ht="25" customHeight="1" x14ac:dyDescent="0.35">
      <c r="A5" s="6" t="s">
        <v>13</v>
      </c>
      <c r="B5" s="6" t="s">
        <v>20</v>
      </c>
    </row>
    <row r="7" spans="1:12" ht="25" customHeight="1" x14ac:dyDescent="0.35">
      <c r="A7" s="11" t="s">
        <v>2</v>
      </c>
      <c r="B7" s="11" t="s">
        <v>14</v>
      </c>
      <c r="C7" s="11" t="s">
        <v>6</v>
      </c>
      <c r="D7" s="11" t="s">
        <v>15</v>
      </c>
    </row>
    <row r="8" spans="1:12" ht="25" customHeight="1" x14ac:dyDescent="0.35">
      <c r="A8" s="10"/>
      <c r="B8" s="10"/>
      <c r="C8" s="10"/>
      <c r="D8" s="10"/>
    </row>
    <row r="9" spans="1:12" ht="25" customHeight="1" x14ac:dyDescent="0.35">
      <c r="A9" t="str" cm="1">
        <f t="array" ref="A9:A10">_xlfn._xlws.FILTER(tbl_bdd[Type de formation],tbl_bdd[Nom, Prénom]=$B$5)</f>
        <v>Autorisation de conduite</v>
      </c>
      <c r="B9" t="str" cm="1">
        <f t="array" ref="B9:B10">_xlfn._xlws.FILTER(tbl_bdd[Intitulé de la formation],tbl_bdd[Nom, Prénom]=$B$5)</f>
        <v>R482-F</v>
      </c>
      <c r="C9" s="18" cm="1">
        <f t="array" ref="C9:C10">_xlfn._xlws.FILTER(tbl_bdd[Validité],tbl_bdd[Nom, Prénom]=$B$5)</f>
        <v>48759</v>
      </c>
      <c r="D9"/>
    </row>
    <row r="10" spans="1:12" ht="25" customHeight="1" x14ac:dyDescent="0.35">
      <c r="A10" t="str">
        <v>Autorisation de conduite</v>
      </c>
      <c r="B10" t="str">
        <v>R482-F</v>
      </c>
      <c r="C10" s="18">
        <v>48487</v>
      </c>
      <c r="D10"/>
    </row>
    <row r="11" spans="1:12" ht="25" customHeight="1" x14ac:dyDescent="0.35">
      <c r="A11"/>
      <c r="B11"/>
      <c r="C11" s="18"/>
      <c r="D11"/>
    </row>
    <row r="12" spans="1:12" ht="25" customHeight="1" x14ac:dyDescent="0.35">
      <c r="A12"/>
      <c r="B12"/>
      <c r="C12" s="18"/>
      <c r="D12"/>
    </row>
    <row r="13" spans="1:12" ht="25" customHeight="1" x14ac:dyDescent="0.35">
      <c r="A13" s="10"/>
      <c r="B13" s="10"/>
      <c r="C13" s="19"/>
      <c r="D13" s="10"/>
    </row>
    <row r="14" spans="1:12" ht="25" customHeight="1" x14ac:dyDescent="0.35">
      <c r="A14" s="10"/>
      <c r="B14" s="10"/>
      <c r="C14" s="19"/>
      <c r="D14" s="10"/>
    </row>
    <row r="15" spans="1:12" ht="25" customHeight="1" x14ac:dyDescent="0.35">
      <c r="A15" s="10"/>
      <c r="B15" s="10"/>
      <c r="C15" s="19"/>
      <c r="D15" s="10"/>
    </row>
    <row r="16" spans="1:12" ht="25" customHeight="1" x14ac:dyDescent="0.35">
      <c r="A16" s="10"/>
      <c r="B16" s="10"/>
      <c r="C16" s="19"/>
      <c r="D16" s="10"/>
    </row>
    <row r="17" spans="1:4" ht="25" customHeight="1" x14ac:dyDescent="0.35">
      <c r="A17" s="10"/>
      <c r="B17" s="10"/>
      <c r="C17" s="19"/>
      <c r="D17" s="10"/>
    </row>
    <row r="18" spans="1:4" ht="25" customHeight="1" x14ac:dyDescent="0.35">
      <c r="A18" s="10"/>
      <c r="B18" s="10"/>
      <c r="C18" s="19"/>
      <c r="D18" s="10"/>
    </row>
    <row r="19" spans="1:4" ht="25" customHeight="1" x14ac:dyDescent="0.35">
      <c r="C19" s="3"/>
    </row>
  </sheetData>
  <mergeCells count="1">
    <mergeCell ref="C1:D3"/>
  </mergeCells>
  <dataValidations count="1">
    <dataValidation type="list" allowBlank="1" showInputMessage="1" showErrorMessage="1" sqref="B5" xr:uid="{00000000-0002-0000-0200-000000000000}">
      <formula1>lst_personnel</formula1>
    </dataValidation>
  </dataValidation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PARAMETRES</vt:lpstr>
      <vt:lpstr>Feuil4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2023-07-18T09:42:22Z</dcterms:created>
  <dcterms:modified xsi:type="dcterms:W3CDTF">2023-07-18T13:36:44Z</dcterms:modified>
</cp:coreProperties>
</file>