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22" documentId="13_ncr:1_{B5BC1E01-E85E-45D5-A389-DE9A07995EC1}" xr6:coauthVersionLast="47" xr6:coauthVersionMax="47" xr10:uidLastSave="{50F950F6-A095-4508-A41B-6E8E696C18CC}"/>
  <bookViews>
    <workbookView xWindow="28680" yWindow="-2865" windowWidth="29040" windowHeight="15990" xr2:uid="{E36F58D1-21A6-455C-B020-96A208E1EC06}"/>
  </bookViews>
  <sheets>
    <sheet name="Nouveau" sheetId="18" r:id="rId1"/>
    <sheet name="Cadence" sheetId="13" r:id="rId2"/>
    <sheet name="Modèle" sheetId="15" state="hidden" r:id="rId3"/>
  </sheets>
  <externalReferences>
    <externalReference r:id="rId4"/>
  </externalReferences>
  <definedNames>
    <definedName name="EnCours1560">IF(Nouveau!$Y$28=1,Nouveau!$S$29:$S$45,0)</definedName>
    <definedName name="EnCours6015">IF(Nouveau!$Y$28=3,Nouveau!$U$29:$U$45,0)</definedName>
    <definedName name="EnCoursmini1560">IF(Nouveau!$Y$28=2,Nouveau!$T$29:$T$45,0)</definedName>
    <definedName name="EnCoursmini6015">IF(Nouveau!$Y$28=4,Nouveau!$V$29:$V$45)</definedName>
    <definedName name="EnCoursRéel">IF(Nouveau!$Y$28=5,Nouveau!$W$29:$W$45,0)</definedName>
    <definedName name="_xlnm.Print_Area" localSheetId="2">Modèle!$A$1:$O$22</definedName>
    <definedName name="_xlnm.Print_Area" localSheetId="0">Nouveau!$A$1:$O$22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9" i="18" l="1"/>
  <c r="R60" i="18"/>
  <c r="R61" i="18"/>
  <c r="R62" i="18"/>
  <c r="R63" i="18"/>
  <c r="R64" i="18"/>
  <c r="R65" i="18"/>
  <c r="R66" i="18"/>
  <c r="R67" i="18"/>
  <c r="R68" i="18"/>
  <c r="R69" i="18"/>
  <c r="R70" i="18"/>
  <c r="R71" i="18"/>
  <c r="R72" i="18"/>
  <c r="R73" i="18"/>
  <c r="R74" i="18"/>
  <c r="R75" i="18"/>
  <c r="R58" i="18"/>
  <c r="U59" i="18"/>
  <c r="U60" i="18"/>
  <c r="U61" i="18"/>
  <c r="U62" i="18"/>
  <c r="U63" i="18"/>
  <c r="U64" i="18"/>
  <c r="U65" i="18"/>
  <c r="U66" i="18"/>
  <c r="U67" i="18"/>
  <c r="U68" i="18"/>
  <c r="U69" i="18"/>
  <c r="U70" i="18"/>
  <c r="U71" i="18"/>
  <c r="U72" i="18"/>
  <c r="U73" i="18"/>
  <c r="U74" i="18"/>
  <c r="U75" i="18"/>
  <c r="U58" i="18"/>
  <c r="T58" i="18"/>
  <c r="T59" i="18"/>
  <c r="T60" i="18"/>
  <c r="T61" i="18"/>
  <c r="T62" i="18"/>
  <c r="T63" i="18"/>
  <c r="T64" i="18"/>
  <c r="T65" i="18"/>
  <c r="T66" i="18"/>
  <c r="T67" i="18"/>
  <c r="T68" i="18"/>
  <c r="T69" i="18"/>
  <c r="T70" i="18"/>
  <c r="T71" i="18"/>
  <c r="T72" i="18"/>
  <c r="T73" i="18"/>
  <c r="T74" i="18"/>
  <c r="T75" i="18"/>
  <c r="S59" i="18"/>
  <c r="S60" i="18"/>
  <c r="S61" i="18"/>
  <c r="S62" i="18"/>
  <c r="S63" i="18"/>
  <c r="S64" i="18"/>
  <c r="S65" i="18"/>
  <c r="S66" i="18"/>
  <c r="S67" i="18"/>
  <c r="S68" i="18"/>
  <c r="S69" i="18"/>
  <c r="S70" i="18"/>
  <c r="S71" i="18"/>
  <c r="S72" i="18"/>
  <c r="S73" i="18"/>
  <c r="S74" i="18"/>
  <c r="S75" i="18"/>
  <c r="S58" i="18"/>
  <c r="T4" i="18"/>
  <c r="V4" i="18" s="1"/>
  <c r="N48" i="18"/>
  <c r="O48" i="18" s="1"/>
  <c r="H48" i="18"/>
  <c r="I48" i="18" s="1"/>
  <c r="C48" i="18"/>
  <c r="W45" i="18"/>
  <c r="W44" i="18"/>
  <c r="O44" i="18"/>
  <c r="K44" i="18"/>
  <c r="J44" i="18"/>
  <c r="I44" i="18"/>
  <c r="E44" i="18"/>
  <c r="F44" i="18" s="1"/>
  <c r="D44" i="18"/>
  <c r="W43" i="18"/>
  <c r="W42" i="18"/>
  <c r="W41" i="18"/>
  <c r="W40" i="18"/>
  <c r="W39" i="18"/>
  <c r="W38" i="18"/>
  <c r="W37" i="18"/>
  <c r="W36" i="18"/>
  <c r="W35" i="18"/>
  <c r="W34" i="18"/>
  <c r="W33" i="18"/>
  <c r="W32" i="18"/>
  <c r="W31" i="18"/>
  <c r="W30" i="18"/>
  <c r="W29" i="18"/>
  <c r="L26" i="18"/>
  <c r="L28" i="18" s="1"/>
  <c r="L30" i="18" s="1"/>
  <c r="L32" i="18" s="1"/>
  <c r="L34" i="18" s="1"/>
  <c r="L36" i="18" s="1"/>
  <c r="L38" i="18" s="1"/>
  <c r="F26" i="18"/>
  <c r="F28" i="18" s="1"/>
  <c r="F30" i="18" s="1"/>
  <c r="F32" i="18" s="1"/>
  <c r="F34" i="18" s="1"/>
  <c r="F36" i="18" s="1"/>
  <c r="F38" i="18" s="1"/>
  <c r="C24" i="18"/>
  <c r="A48" i="18" s="1"/>
  <c r="O21" i="18"/>
  <c r="K21" i="18"/>
  <c r="K48" i="18" s="1"/>
  <c r="J21" i="18"/>
  <c r="L21" i="18" s="1"/>
  <c r="I21" i="18"/>
  <c r="E21" i="18"/>
  <c r="E48" i="18" s="1"/>
  <c r="D21" i="18"/>
  <c r="D48" i="18" s="1"/>
  <c r="U20" i="18"/>
  <c r="T20" i="18"/>
  <c r="S20" i="18"/>
  <c r="U19" i="18"/>
  <c r="T19" i="18"/>
  <c r="V19" i="18" s="1"/>
  <c r="S19" i="18"/>
  <c r="U18" i="18"/>
  <c r="T18" i="18"/>
  <c r="S18" i="18"/>
  <c r="U17" i="18"/>
  <c r="T17" i="18"/>
  <c r="S17" i="18"/>
  <c r="U16" i="18"/>
  <c r="T16" i="18"/>
  <c r="S16" i="18"/>
  <c r="U15" i="18"/>
  <c r="T15" i="18"/>
  <c r="V15" i="18" s="1"/>
  <c r="S15" i="18"/>
  <c r="U14" i="18"/>
  <c r="T14" i="18"/>
  <c r="S14" i="18"/>
  <c r="U13" i="18"/>
  <c r="T13" i="18"/>
  <c r="S13" i="18"/>
  <c r="U12" i="18"/>
  <c r="T12" i="18"/>
  <c r="S12" i="18"/>
  <c r="U11" i="18"/>
  <c r="T11" i="18"/>
  <c r="V11" i="18" s="1"/>
  <c r="S11" i="18"/>
  <c r="U10" i="18"/>
  <c r="T10" i="18"/>
  <c r="S10" i="18"/>
  <c r="U9" i="18"/>
  <c r="T9" i="18"/>
  <c r="S9" i="18"/>
  <c r="U8" i="18"/>
  <c r="T8" i="18"/>
  <c r="S8" i="18"/>
  <c r="U7" i="18"/>
  <c r="T7" i="18"/>
  <c r="V7" i="18" s="1"/>
  <c r="S7" i="18"/>
  <c r="U6" i="18"/>
  <c r="T6" i="18"/>
  <c r="S6" i="18"/>
  <c r="U5" i="18"/>
  <c r="T5" i="18"/>
  <c r="S5" i="18"/>
  <c r="L5" i="18"/>
  <c r="L7" i="18" s="1"/>
  <c r="L9" i="18" s="1"/>
  <c r="L11" i="18" s="1"/>
  <c r="L13" i="18" s="1"/>
  <c r="L15" i="18" s="1"/>
  <c r="L17" i="18" s="1"/>
  <c r="L19" i="18" s="1"/>
  <c r="F5" i="18"/>
  <c r="F7" i="18" s="1"/>
  <c r="F9" i="18" s="1"/>
  <c r="F11" i="18" s="1"/>
  <c r="F13" i="18" s="1"/>
  <c r="F15" i="18" s="1"/>
  <c r="F17" i="18" s="1"/>
  <c r="F19" i="18" s="1"/>
  <c r="U4" i="18"/>
  <c r="S4" i="18"/>
  <c r="V12" i="18" l="1"/>
  <c r="V20" i="18"/>
  <c r="L44" i="18"/>
  <c r="V5" i="18"/>
  <c r="V13" i="18"/>
  <c r="V8" i="18"/>
  <c r="V16" i="18"/>
  <c r="J48" i="18"/>
  <c r="L48" i="18" s="1"/>
  <c r="V14" i="18"/>
  <c r="V9" i="18"/>
  <c r="V17" i="18"/>
  <c r="V10" i="18"/>
  <c r="V18" i="18"/>
  <c r="V6" i="18"/>
  <c r="F42" i="18"/>
  <c r="F40" i="18"/>
  <c r="L42" i="18"/>
  <c r="L40" i="18"/>
  <c r="F48" i="18"/>
  <c r="F21" i="18"/>
  <c r="S4" i="15"/>
  <c r="T4" i="15"/>
  <c r="U4" i="15"/>
  <c r="V4" i="15"/>
  <c r="F5" i="15"/>
  <c r="L5" i="15"/>
  <c r="S5" i="15"/>
  <c r="T5" i="15"/>
  <c r="V5" i="15" s="1"/>
  <c r="U5" i="15"/>
  <c r="S6" i="15"/>
  <c r="T6" i="15"/>
  <c r="V6" i="15" s="1"/>
  <c r="U6" i="15"/>
  <c r="F7" i="15"/>
  <c r="F9" i="15" s="1"/>
  <c r="F11" i="15" s="1"/>
  <c r="F13" i="15" s="1"/>
  <c r="F15" i="15" s="1"/>
  <c r="F17" i="15" s="1"/>
  <c r="F19" i="15" s="1"/>
  <c r="L7" i="15"/>
  <c r="L9" i="15" s="1"/>
  <c r="L11" i="15" s="1"/>
  <c r="L13" i="15" s="1"/>
  <c r="L15" i="15" s="1"/>
  <c r="L17" i="15" s="1"/>
  <c r="L19" i="15" s="1"/>
  <c r="S7" i="15"/>
  <c r="T7" i="15"/>
  <c r="U7" i="15"/>
  <c r="V7" i="15"/>
  <c r="S8" i="15"/>
  <c r="T8" i="15"/>
  <c r="U8" i="15"/>
  <c r="V8" i="15"/>
  <c r="S9" i="15"/>
  <c r="T9" i="15"/>
  <c r="V9" i="15" s="1"/>
  <c r="U9" i="15"/>
  <c r="S10" i="15"/>
  <c r="T10" i="15"/>
  <c r="V10" i="15" s="1"/>
  <c r="U10" i="15"/>
  <c r="S11" i="15"/>
  <c r="T11" i="15"/>
  <c r="U11" i="15"/>
  <c r="V11" i="15"/>
  <c r="S12" i="15"/>
  <c r="T12" i="15"/>
  <c r="U12" i="15"/>
  <c r="V12" i="15"/>
  <c r="S13" i="15"/>
  <c r="T13" i="15"/>
  <c r="V13" i="15" s="1"/>
  <c r="U13" i="15"/>
  <c r="S14" i="15"/>
  <c r="T14" i="15"/>
  <c r="V14" i="15" s="1"/>
  <c r="U14" i="15"/>
  <c r="S15" i="15"/>
  <c r="T15" i="15"/>
  <c r="U15" i="15"/>
  <c r="V15" i="15"/>
  <c r="S16" i="15"/>
  <c r="T16" i="15"/>
  <c r="U16" i="15"/>
  <c r="V16" i="15"/>
  <c r="S17" i="15"/>
  <c r="T17" i="15"/>
  <c r="V17" i="15" s="1"/>
  <c r="U17" i="15"/>
  <c r="S18" i="15"/>
  <c r="T18" i="15"/>
  <c r="V18" i="15" s="1"/>
  <c r="U18" i="15"/>
  <c r="S19" i="15"/>
  <c r="T19" i="15"/>
  <c r="U19" i="15"/>
  <c r="V19" i="15"/>
  <c r="S20" i="15"/>
  <c r="T20" i="15"/>
  <c r="U20" i="15"/>
  <c r="V20" i="15"/>
  <c r="D21" i="15"/>
  <c r="D48" i="15" s="1"/>
  <c r="E21" i="15"/>
  <c r="F21" i="15"/>
  <c r="I21" i="15"/>
  <c r="J21" i="15"/>
  <c r="K21" i="15"/>
  <c r="L21" i="15"/>
  <c r="O21" i="15"/>
  <c r="C24" i="15"/>
  <c r="A48" i="15" s="1"/>
  <c r="F26" i="15"/>
  <c r="L26" i="15"/>
  <c r="L28" i="15" s="1"/>
  <c r="L30" i="15" s="1"/>
  <c r="L32" i="15" s="1"/>
  <c r="L34" i="15" s="1"/>
  <c r="L36" i="15" s="1"/>
  <c r="L38" i="15" s="1"/>
  <c r="F28" i="15"/>
  <c r="F30" i="15" s="1"/>
  <c r="F32" i="15" s="1"/>
  <c r="F34" i="15" s="1"/>
  <c r="F36" i="15" s="1"/>
  <c r="F38" i="15" s="1"/>
  <c r="W29" i="15"/>
  <c r="W30" i="15"/>
  <c r="W31" i="15"/>
  <c r="W32" i="15"/>
  <c r="W33" i="15"/>
  <c r="W34" i="15"/>
  <c r="W35" i="15"/>
  <c r="W36" i="15"/>
  <c r="W37" i="15"/>
  <c r="W38" i="15"/>
  <c r="W39" i="15"/>
  <c r="W40" i="15"/>
  <c r="W41" i="15"/>
  <c r="W42" i="15"/>
  <c r="W43" i="15"/>
  <c r="D44" i="15"/>
  <c r="E44" i="15"/>
  <c r="F44" i="15" s="1"/>
  <c r="I44" i="15"/>
  <c r="J44" i="15"/>
  <c r="K44" i="15"/>
  <c r="K48" i="15" s="1"/>
  <c r="L48" i="15" s="1"/>
  <c r="L44" i="15"/>
  <c r="O44" i="15"/>
  <c r="W44" i="15"/>
  <c r="W45" i="15"/>
  <c r="C48" i="15"/>
  <c r="H48" i="15"/>
  <c r="I48" i="15"/>
  <c r="J48" i="15"/>
  <c r="N48" i="15"/>
  <c r="O48" i="15"/>
  <c r="L35" i="13"/>
  <c r="K35" i="13"/>
  <c r="G35" i="13"/>
  <c r="H35" i="13" s="1"/>
  <c r="C35" i="13"/>
  <c r="D35" i="13" s="1"/>
  <c r="K34" i="13"/>
  <c r="L34" i="13" s="1"/>
  <c r="G34" i="13"/>
  <c r="H34" i="13" s="1"/>
  <c r="C34" i="13"/>
  <c r="D34" i="13" s="1"/>
  <c r="K33" i="13"/>
  <c r="L33" i="13" s="1"/>
  <c r="G33" i="13"/>
  <c r="H33" i="13" s="1"/>
  <c r="D33" i="13"/>
  <c r="C33" i="13"/>
  <c r="K32" i="13"/>
  <c r="L32" i="13" s="1"/>
  <c r="G32" i="13"/>
  <c r="H32" i="13" s="1"/>
  <c r="C32" i="13"/>
  <c r="D32" i="13" s="1"/>
  <c r="K31" i="13"/>
  <c r="L31" i="13" s="1"/>
  <c r="G31" i="13"/>
  <c r="H31" i="13" s="1"/>
  <c r="C31" i="13"/>
  <c r="D31" i="13" s="1"/>
  <c r="K30" i="13"/>
  <c r="L30" i="13" s="1"/>
  <c r="H30" i="13"/>
  <c r="G30" i="13"/>
  <c r="C30" i="13"/>
  <c r="D30" i="13" s="1"/>
  <c r="K29" i="13"/>
  <c r="L29" i="13" s="1"/>
  <c r="G29" i="13"/>
  <c r="H29" i="13" s="1"/>
  <c r="C29" i="13"/>
  <c r="D29" i="13" s="1"/>
  <c r="K28" i="13"/>
  <c r="L28" i="13" s="1"/>
  <c r="G28" i="13"/>
  <c r="H28" i="13" s="1"/>
  <c r="C28" i="13"/>
  <c r="D28" i="13" s="1"/>
  <c r="K27" i="13"/>
  <c r="L27" i="13" s="1"/>
  <c r="G27" i="13"/>
  <c r="H27" i="13" s="1"/>
  <c r="C27" i="13"/>
  <c r="D27" i="13" s="1"/>
  <c r="K26" i="13"/>
  <c r="L26" i="13" s="1"/>
  <c r="G26" i="13"/>
  <c r="H26" i="13" s="1"/>
  <c r="C26" i="13"/>
  <c r="D26" i="13" s="1"/>
  <c r="K25" i="13"/>
  <c r="L25" i="13" s="1"/>
  <c r="G25" i="13"/>
  <c r="H25" i="13" s="1"/>
  <c r="D25" i="13"/>
  <c r="C25" i="13"/>
  <c r="K24" i="13"/>
  <c r="L24" i="13" s="1"/>
  <c r="G24" i="13"/>
  <c r="H24" i="13" s="1"/>
  <c r="C24" i="13"/>
  <c r="D24" i="13" s="1"/>
  <c r="K23" i="13"/>
  <c r="L23" i="13" s="1"/>
  <c r="G23" i="13"/>
  <c r="H23" i="13" s="1"/>
  <c r="C23" i="13"/>
  <c r="K22" i="13"/>
  <c r="L22" i="13" s="1"/>
  <c r="G22" i="13"/>
  <c r="H22" i="13" s="1"/>
  <c r="C22" i="13"/>
  <c r="D22" i="13" s="1"/>
  <c r="K21" i="13"/>
  <c r="L21" i="13" s="1"/>
  <c r="G21" i="13"/>
  <c r="H21" i="13" s="1"/>
  <c r="C21" i="13"/>
  <c r="D21" i="13" s="1"/>
  <c r="K20" i="13"/>
  <c r="L20" i="13" s="1"/>
  <c r="G20" i="13"/>
  <c r="H20" i="13" s="1"/>
  <c r="C20" i="13"/>
  <c r="D20" i="13" s="1"/>
  <c r="K19" i="13"/>
  <c r="L19" i="13" s="1"/>
  <c r="G19" i="13"/>
  <c r="H19" i="13" s="1"/>
  <c r="C19" i="13"/>
  <c r="D19" i="13" s="1"/>
  <c r="L18" i="13"/>
  <c r="K18" i="13"/>
  <c r="G18" i="13"/>
  <c r="H18" i="13" s="1"/>
  <c r="C18" i="13"/>
  <c r="D18" i="13" s="1"/>
  <c r="K17" i="13"/>
  <c r="L17" i="13" s="1"/>
  <c r="G17" i="13"/>
  <c r="H17" i="13" s="1"/>
  <c r="C17" i="13"/>
  <c r="D17" i="13" s="1"/>
  <c r="K16" i="13"/>
  <c r="L16" i="13" s="1"/>
  <c r="G16" i="13"/>
  <c r="H16" i="13" s="1"/>
  <c r="D16" i="13"/>
  <c r="C16" i="13"/>
  <c r="F40" i="15" l="1"/>
  <c r="F42" i="15"/>
  <c r="L42" i="15"/>
  <c r="L40" i="15"/>
  <c r="E48" i="15"/>
  <c r="F48" i="15" s="1"/>
</calcChain>
</file>

<file path=xl/sharedStrings.xml><?xml version="1.0" encoding="utf-8"?>
<sst xmlns="http://schemas.openxmlformats.org/spreadsheetml/2006/main" count="251" uniqueCount="87">
  <si>
    <t>MO-QP-DO2-C TABLEAU DE PRODUCTION - TABLEAU DE MARCHE - FORMULAIRE</t>
  </si>
  <si>
    <t>COURBE DE SUIVI CADENCE / EN-COURS</t>
  </si>
  <si>
    <t>Matin</t>
  </si>
  <si>
    <t>Date :</t>
  </si>
  <si>
    <t>Avants</t>
  </si>
  <si>
    <t>Arrières</t>
  </si>
  <si>
    <t>Heure</t>
  </si>
  <si>
    <t>Objectif</t>
  </si>
  <si>
    <t>Ligne AV</t>
  </si>
  <si>
    <t>Ligne AR</t>
  </si>
  <si>
    <t>Cadence ligne mini</t>
  </si>
  <si>
    <t>Heures</t>
  </si>
  <si>
    <t>En-cours</t>
  </si>
  <si>
    <t>Réalisé</t>
  </si>
  <si>
    <t>Cumul Production</t>
  </si>
  <si>
    <t>Commentaire</t>
  </si>
  <si>
    <t>6h</t>
  </si>
  <si>
    <t>5h-6h</t>
  </si>
  <si>
    <t>7h</t>
  </si>
  <si>
    <t>8h</t>
  </si>
  <si>
    <t>6h-7h</t>
  </si>
  <si>
    <t>9h</t>
  </si>
  <si>
    <t>10h</t>
  </si>
  <si>
    <t>7h-8h</t>
  </si>
  <si>
    <t>11h</t>
  </si>
  <si>
    <t>12h</t>
  </si>
  <si>
    <t>8h-9h</t>
  </si>
  <si>
    <t>13h</t>
  </si>
  <si>
    <t>14h</t>
  </si>
  <si>
    <t>9h-10h</t>
  </si>
  <si>
    <t>15h</t>
  </si>
  <si>
    <t>16h</t>
  </si>
  <si>
    <t>10h-11h</t>
  </si>
  <si>
    <t>17h</t>
  </si>
  <si>
    <t>18h</t>
  </si>
  <si>
    <t>11h-12h</t>
  </si>
  <si>
    <t>19h</t>
  </si>
  <si>
    <t>20h</t>
  </si>
  <si>
    <t>12h-13h</t>
  </si>
  <si>
    <t>21h</t>
  </si>
  <si>
    <t>22h</t>
  </si>
  <si>
    <t>Objectif / Total Production</t>
  </si>
  <si>
    <t>Retouches :</t>
  </si>
  <si>
    <t>Après-Midi</t>
  </si>
  <si>
    <t>13h-14h</t>
  </si>
  <si>
    <t>Production 15-60</t>
  </si>
  <si>
    <t>Production 60-15</t>
  </si>
  <si>
    <t>14h-15h</t>
  </si>
  <si>
    <t>En-cours 15-60</t>
  </si>
  <si>
    <t>En-cours mini 15-60</t>
  </si>
  <si>
    <t>En-cours 60-15</t>
  </si>
  <si>
    <t>En-cours mini 60-15</t>
  </si>
  <si>
    <t>En-cours réel</t>
  </si>
  <si>
    <t>15h-16h</t>
  </si>
  <si>
    <t>16h-17h</t>
  </si>
  <si>
    <t>17h-18h</t>
  </si>
  <si>
    <t>18h-19h</t>
  </si>
  <si>
    <t>19h-20h</t>
  </si>
  <si>
    <t>20h-21h</t>
  </si>
  <si>
    <t>21h-22h</t>
  </si>
  <si>
    <t>Journalier</t>
  </si>
  <si>
    <t>Journée</t>
  </si>
  <si>
    <t>En-cours fin de journée</t>
  </si>
  <si>
    <t>Grille de suivi des cadences</t>
  </si>
  <si>
    <t>Objectifs à indiquer dans le tableau de marche</t>
  </si>
  <si>
    <t>Pause / TOP5  Démarrage</t>
  </si>
  <si>
    <t>Temps de production</t>
  </si>
  <si>
    <t>Objectifs / lignes</t>
  </si>
  <si>
    <t xml:space="preserve">0 min </t>
  </si>
  <si>
    <t>60 min</t>
  </si>
  <si>
    <t>5 min</t>
  </si>
  <si>
    <t>55 min</t>
  </si>
  <si>
    <t>7 min</t>
  </si>
  <si>
    <t>52 min</t>
  </si>
  <si>
    <t>8 min</t>
  </si>
  <si>
    <t>53 min</t>
  </si>
  <si>
    <t>10 min</t>
  </si>
  <si>
    <t>50 min</t>
  </si>
  <si>
    <t>15 min</t>
  </si>
  <si>
    <t>45 min</t>
  </si>
  <si>
    <t>20 min</t>
  </si>
  <si>
    <t>40 min</t>
  </si>
  <si>
    <t>Objectif à atteindre en fonction des temps d'arrêts (en minute)</t>
  </si>
  <si>
    <t>Temps d'arrêt</t>
  </si>
  <si>
    <t>Temps de producion</t>
  </si>
  <si>
    <t>Objectifs</t>
  </si>
  <si>
    <t xml:space="preserve"> TABLEAU DE PRODUCTION - TABLEAU DE MARCHE -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</si>
</sst>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Segoe UI Black"/>
      <family val="2"/>
    </font>
    <font>
      <b/>
      <sz val="11"/>
      <color theme="0"/>
      <name val="Arial Black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1"/>
      <name val="Segoe UI Black"/>
      <family val="2"/>
    </font>
    <font>
      <b/>
      <sz val="18"/>
      <color theme="1"/>
      <name val="Arial Black"/>
      <family val="2"/>
    </font>
    <font>
      <b/>
      <sz val="18"/>
      <color theme="0"/>
      <name val="Arial Black"/>
      <family val="2"/>
    </font>
    <font>
      <b/>
      <sz val="18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198E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9">
    <xf numFmtId="0" fontId="0" fillId="0" borderId="0" xfId="0"/>
    <xf numFmtId="14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3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left" vertical="top" wrapText="1" indent="2"/>
    </xf>
    <xf numFmtId="0" fontId="6" fillId="2" borderId="3" xfId="0" applyFont="1" applyFill="1" applyBorder="1" applyAlignment="1">
      <alignment horizontal="right" wrapText="1" indent="2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 indent="2"/>
    </xf>
    <xf numFmtId="14" fontId="2" fillId="2" borderId="10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left" vertical="top" wrapText="1" indent="2"/>
    </xf>
    <xf numFmtId="0" fontId="2" fillId="2" borderId="40" xfId="0" applyFont="1" applyFill="1" applyBorder="1" applyAlignment="1">
      <alignment horizontal="center" vertical="center" wrapText="1"/>
    </xf>
    <xf numFmtId="0" fontId="0" fillId="2" borderId="9" xfId="0" applyFill="1" applyBorder="1"/>
    <xf numFmtId="0" fontId="0" fillId="2" borderId="10" xfId="0" applyFill="1" applyBorder="1"/>
    <xf numFmtId="0" fontId="0" fillId="2" borderId="39" xfId="0" applyFill="1" applyBorder="1"/>
    <xf numFmtId="0" fontId="0" fillId="2" borderId="43" xfId="0" applyFill="1" applyBorder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44" xfId="0" applyFill="1" applyBorder="1"/>
    <xf numFmtId="0" fontId="0" fillId="2" borderId="1" xfId="0" applyFill="1" applyBorder="1" applyAlignment="1">
      <alignment horizontal="center" vertical="center" wrapText="1"/>
    </xf>
    <xf numFmtId="0" fontId="0" fillId="2" borderId="16" xfId="0" applyFill="1" applyBorder="1"/>
    <xf numFmtId="0" fontId="0" fillId="2" borderId="17" xfId="0" applyFill="1" applyBorder="1"/>
    <xf numFmtId="0" fontId="0" fillId="2" borderId="36" xfId="0" applyFill="1" applyBorder="1"/>
    <xf numFmtId="0" fontId="0" fillId="0" borderId="43" xfId="0" applyBorder="1"/>
    <xf numFmtId="0" fontId="14" fillId="0" borderId="0" xfId="0" applyFont="1"/>
    <xf numFmtId="0" fontId="0" fillId="0" borderId="44" xfId="0" applyBorder="1"/>
    <xf numFmtId="0" fontId="15" fillId="0" borderId="0" xfId="0" applyFont="1"/>
    <xf numFmtId="0" fontId="15" fillId="9" borderId="13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5" fillId="0" borderId="46" xfId="0" applyFont="1" applyBorder="1" applyAlignment="1">
      <alignment horizont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/>
    </xf>
    <xf numFmtId="0" fontId="15" fillId="11" borderId="13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0" borderId="14" xfId="0" applyFont="1" applyBorder="1" applyAlignment="1">
      <alignment horizontal="center" wrapText="1"/>
    </xf>
    <xf numFmtId="0" fontId="15" fillId="0" borderId="46" xfId="0" applyFont="1" applyBorder="1" applyAlignment="1">
      <alignment horizontal="center" wrapText="1"/>
    </xf>
    <xf numFmtId="0" fontId="15" fillId="0" borderId="20" xfId="0" applyFont="1" applyBorder="1" applyAlignment="1">
      <alignment horizontal="center" wrapText="1"/>
    </xf>
    <xf numFmtId="0" fontId="15" fillId="0" borderId="21" xfId="0" applyFont="1" applyBorder="1" applyAlignment="1">
      <alignment horizontal="center" wrapText="1"/>
    </xf>
    <xf numFmtId="0" fontId="0" fillId="0" borderId="16" xfId="0" applyBorder="1"/>
    <xf numFmtId="0" fontId="14" fillId="0" borderId="17" xfId="0" applyFont="1" applyBorder="1"/>
    <xf numFmtId="0" fontId="0" fillId="0" borderId="36" xfId="0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5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18" fillId="10" borderId="28" xfId="0" applyFont="1" applyFill="1" applyBorder="1" applyAlignment="1">
      <alignment horizontal="center" vertical="center"/>
    </xf>
    <xf numFmtId="0" fontId="18" fillId="10" borderId="34" xfId="0" applyFont="1" applyFill="1" applyBorder="1" applyAlignment="1">
      <alignment horizontal="center" vertical="center"/>
    </xf>
    <xf numFmtId="164" fontId="18" fillId="10" borderId="14" xfId="1" applyNumberFormat="1" applyFont="1" applyFill="1" applyBorder="1" applyAlignment="1" applyProtection="1">
      <alignment horizontal="center" vertical="center"/>
    </xf>
    <xf numFmtId="164" fontId="18" fillId="10" borderId="21" xfId="1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>
      <alignment horizontal="left" vertical="top" indent="2"/>
    </xf>
    <xf numFmtId="0" fontId="4" fillId="2" borderId="18" xfId="0" applyFont="1" applyFill="1" applyBorder="1" applyAlignment="1">
      <alignment horizontal="left" vertical="top" indent="2"/>
    </xf>
    <xf numFmtId="0" fontId="4" fillId="2" borderId="5" xfId="0" applyFont="1" applyFill="1" applyBorder="1" applyAlignment="1">
      <alignment horizontal="right" indent="2"/>
    </xf>
    <xf numFmtId="0" fontId="4" fillId="2" borderId="19" xfId="0" applyFont="1" applyFill="1" applyBorder="1" applyAlignment="1">
      <alignment horizontal="right" indent="2"/>
    </xf>
    <xf numFmtId="9" fontId="1" fillId="2" borderId="1" xfId="1" applyFont="1" applyFill="1" applyBorder="1" applyAlignment="1" applyProtection="1">
      <alignment horizontal="center" vertical="center"/>
    </xf>
    <xf numFmtId="9" fontId="1" fillId="2" borderId="20" xfId="1" applyFont="1" applyFill="1" applyBorder="1" applyAlignment="1" applyProtection="1">
      <alignment horizontal="center" vertical="center"/>
    </xf>
    <xf numFmtId="14" fontId="2" fillId="2" borderId="15" xfId="0" applyNumberFormat="1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top" indent="2"/>
    </xf>
    <xf numFmtId="0" fontId="4" fillId="2" borderId="16" xfId="0" applyFont="1" applyFill="1" applyBorder="1" applyAlignment="1">
      <alignment horizontal="left" vertical="top" indent="2"/>
    </xf>
    <xf numFmtId="9" fontId="1" fillId="2" borderId="28" xfId="1" applyFont="1" applyFill="1" applyBorder="1" applyAlignment="1" applyProtection="1">
      <alignment horizontal="center" vertical="center"/>
    </xf>
    <xf numFmtId="9" fontId="1" fillId="2" borderId="29" xfId="1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8" fillId="10" borderId="28" xfId="0" applyFont="1" applyFill="1" applyBorder="1" applyAlignment="1" applyProtection="1">
      <alignment horizontal="center" vertical="center"/>
      <protection locked="0"/>
    </xf>
    <xf numFmtId="0" fontId="8" fillId="10" borderId="34" xfId="0" applyFont="1" applyFill="1" applyBorder="1" applyAlignment="1" applyProtection="1">
      <alignment horizontal="center" vertical="center"/>
      <protection locked="0"/>
    </xf>
    <xf numFmtId="164" fontId="8" fillId="10" borderId="14" xfId="1" applyNumberFormat="1" applyFont="1" applyFill="1" applyBorder="1" applyAlignment="1" applyProtection="1">
      <alignment horizontal="center" vertical="center"/>
    </xf>
    <xf numFmtId="164" fontId="8" fillId="10" borderId="21" xfId="1" applyNumberFormat="1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>
      <alignment horizontal="left" vertical="top" indent="2"/>
    </xf>
    <xf numFmtId="0" fontId="9" fillId="2" borderId="18" xfId="0" applyFont="1" applyFill="1" applyBorder="1" applyAlignment="1">
      <alignment horizontal="left" vertical="top" indent="2"/>
    </xf>
    <xf numFmtId="0" fontId="9" fillId="2" borderId="5" xfId="0" applyFont="1" applyFill="1" applyBorder="1" applyAlignment="1">
      <alignment horizontal="right" indent="2"/>
    </xf>
    <xf numFmtId="0" fontId="9" fillId="2" borderId="19" xfId="0" applyFont="1" applyFill="1" applyBorder="1" applyAlignment="1">
      <alignment horizontal="right" indent="2"/>
    </xf>
    <xf numFmtId="9" fontId="7" fillId="2" borderId="1" xfId="1" applyFont="1" applyFill="1" applyBorder="1" applyAlignment="1" applyProtection="1">
      <alignment horizontal="center" vertical="center"/>
    </xf>
    <xf numFmtId="9" fontId="7" fillId="2" borderId="20" xfId="1" applyFont="1" applyFill="1" applyBorder="1" applyAlignment="1" applyProtection="1">
      <alignment horizontal="center" vertical="center"/>
    </xf>
    <xf numFmtId="0" fontId="8" fillId="10" borderId="28" xfId="0" applyFont="1" applyFill="1" applyBorder="1" applyAlignment="1">
      <alignment horizontal="center" vertical="center"/>
    </xf>
    <xf numFmtId="0" fontId="8" fillId="10" borderId="34" xfId="0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35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32" xfId="0" applyFont="1" applyFill="1" applyBorder="1" applyAlignment="1" applyProtection="1">
      <alignment horizontal="center" vertical="center"/>
      <protection locked="0"/>
    </xf>
    <xf numFmtId="0" fontId="7" fillId="2" borderId="49" xfId="0" applyFont="1" applyFill="1" applyBorder="1" applyAlignment="1" applyProtection="1">
      <alignment horizontal="center" vertical="center"/>
      <protection locked="0"/>
    </xf>
    <xf numFmtId="0" fontId="9" fillId="2" borderId="7" xfId="0" applyFont="1" applyFill="1" applyBorder="1" applyAlignment="1" applyProtection="1">
      <alignment horizontal="left" vertical="top" indent="2"/>
      <protection locked="0"/>
    </xf>
    <xf numFmtId="0" fontId="9" fillId="2" borderId="8" xfId="0" applyFont="1" applyFill="1" applyBorder="1" applyAlignment="1" applyProtection="1">
      <alignment horizontal="left" vertical="top" indent="2"/>
      <protection locked="0"/>
    </xf>
    <xf numFmtId="0" fontId="9" fillId="2" borderId="5" xfId="0" applyFont="1" applyFill="1" applyBorder="1" applyAlignment="1" applyProtection="1">
      <alignment horizontal="right" indent="2"/>
      <protection locked="0"/>
    </xf>
    <xf numFmtId="0" fontId="9" fillId="2" borderId="6" xfId="0" applyFont="1" applyFill="1" applyBorder="1" applyAlignment="1" applyProtection="1">
      <alignment horizontal="right" indent="2"/>
      <protection locked="0"/>
    </xf>
    <xf numFmtId="0" fontId="7" fillId="2" borderId="1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top" indent="2"/>
    </xf>
    <xf numFmtId="0" fontId="9" fillId="2" borderId="17" xfId="0" applyFont="1" applyFill="1" applyBorder="1" applyAlignment="1">
      <alignment horizontal="left" vertical="top" indent="2"/>
    </xf>
    <xf numFmtId="0" fontId="7" fillId="2" borderId="1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7" borderId="28" xfId="0" applyFont="1" applyFill="1" applyBorder="1" applyAlignment="1" applyProtection="1">
      <alignment horizontal="center" vertical="center"/>
      <protection locked="0"/>
    </xf>
    <xf numFmtId="0" fontId="12" fillId="7" borderId="3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left" vertical="top" indent="2"/>
      <protection locked="0"/>
    </xf>
    <xf numFmtId="0" fontId="9" fillId="2" borderId="32" xfId="0" applyFont="1" applyFill="1" applyBorder="1" applyAlignment="1" applyProtection="1">
      <alignment horizontal="left" vertical="top" indent="2"/>
      <protection locked="0"/>
    </xf>
    <xf numFmtId="0" fontId="7" fillId="2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1" fillId="5" borderId="22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5" borderId="24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48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left" vertical="top" indent="2"/>
    </xf>
    <xf numFmtId="0" fontId="9" fillId="2" borderId="16" xfId="0" applyFont="1" applyFill="1" applyBorder="1" applyAlignment="1">
      <alignment horizontal="left" vertical="top" indent="2"/>
    </xf>
    <xf numFmtId="0" fontId="7" fillId="7" borderId="26" xfId="0" applyFont="1" applyFill="1" applyBorder="1" applyAlignment="1" applyProtection="1">
      <alignment horizontal="center" vertical="center"/>
      <protection locked="0"/>
    </xf>
    <xf numFmtId="0" fontId="7" fillId="7" borderId="27" xfId="0" applyFont="1" applyFill="1" applyBorder="1" applyAlignment="1" applyProtection="1">
      <alignment horizontal="center" vertical="center"/>
      <protection locked="0"/>
    </xf>
    <xf numFmtId="0" fontId="9" fillId="2" borderId="15" xfId="0" applyFont="1" applyFill="1" applyBorder="1" applyAlignment="1" applyProtection="1">
      <alignment horizontal="left" vertical="top" indent="2"/>
      <protection locked="0"/>
    </xf>
    <xf numFmtId="0" fontId="9" fillId="2" borderId="25" xfId="0" applyFont="1" applyFill="1" applyBorder="1" applyAlignment="1" applyProtection="1">
      <alignment horizontal="left" vertical="top" indent="2"/>
      <protection locked="0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6" fillId="8" borderId="37" xfId="0" applyFont="1" applyFill="1" applyBorder="1" applyAlignment="1">
      <alignment horizontal="center" wrapText="1"/>
    </xf>
    <xf numFmtId="0" fontId="16" fillId="8" borderId="38" xfId="0" applyFont="1" applyFill="1" applyBorder="1" applyAlignment="1">
      <alignment horizontal="center" wrapText="1"/>
    </xf>
    <xf numFmtId="0" fontId="16" fillId="8" borderId="45" xfId="0" applyFont="1" applyFill="1" applyBorder="1" applyAlignment="1">
      <alignment horizontal="center" wrapText="1"/>
    </xf>
    <xf numFmtId="0" fontId="17" fillId="10" borderId="37" xfId="0" applyFont="1" applyFill="1" applyBorder="1" applyAlignment="1">
      <alignment horizontal="center" wrapText="1"/>
    </xf>
    <xf numFmtId="0" fontId="17" fillId="10" borderId="38" xfId="0" applyFont="1" applyFill="1" applyBorder="1" applyAlignment="1">
      <alignment horizontal="center" wrapText="1"/>
    </xf>
    <xf numFmtId="0" fontId="17" fillId="10" borderId="45" xfId="0" applyFont="1" applyFill="1" applyBorder="1" applyAlignment="1">
      <alignment horizont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9" fillId="12" borderId="0" xfId="0" applyFont="1" applyFill="1"/>
  </cellXfs>
  <cellStyles count="2">
    <cellStyle name="Normal" xfId="0" builtinId="0"/>
    <cellStyle name="Pourcentage" xfId="1" builtinId="5"/>
  </cellStyles>
  <dxfs count="68"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  <dxf>
      <fill>
        <patternFill>
          <bgColor rgb="FFFF938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38B"/>
        </patternFill>
      </fill>
    </dxf>
  </dxfs>
  <tableStyles count="0" defaultTableStyle="TableStyleMedium2" defaultPivotStyle="PivotStyleLight16"/>
  <colors>
    <mruColors>
      <color rgb="FFC198E0"/>
      <color rgb="FFF50FD4"/>
      <color rgb="FF00FFFF"/>
      <color rgb="FFFF938B"/>
      <color rgb="FFFD8067"/>
      <color rgb="FFFF8F71"/>
      <color rgb="FFFC7474"/>
      <color rgb="FFFA7E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ysClr val="windowText" lastClr="000000"/>
                </a:solidFill>
              </a:rPr>
              <a:t>Cadence Ligne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1628147097296571E-2"/>
          <c:y val="7.6531398276303522E-2"/>
          <c:w val="0.95145891274284167"/>
          <c:h val="0.82233606764119382"/>
        </c:manualLayout>
      </c:layout>
      <c:lineChart>
        <c:grouping val="standard"/>
        <c:varyColors val="0"/>
        <c:ser>
          <c:idx val="0"/>
          <c:order val="0"/>
          <c:tx>
            <c:strRef>
              <c:f>Nouveau!$S$3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Nouveau!$R$4:$R$20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Nouveau!$S$4:$S$20</c:f>
              <c:numCache>
                <c:formatCode>General</c:formatCode>
                <c:ptCount val="17"/>
                <c:pt idx="0">
                  <c:v>31</c:v>
                </c:pt>
                <c:pt idx="1">
                  <c:v>38</c:v>
                </c:pt>
                <c:pt idx="2">
                  <c:v>34</c:v>
                </c:pt>
                <c:pt idx="3">
                  <c:v>38</c:v>
                </c:pt>
                <c:pt idx="4">
                  <c:v>34</c:v>
                </c:pt>
                <c:pt idx="5">
                  <c:v>38</c:v>
                </c:pt>
                <c:pt idx="6">
                  <c:v>25</c:v>
                </c:pt>
                <c:pt idx="7">
                  <c:v>38</c:v>
                </c:pt>
                <c:pt idx="8">
                  <c:v>31</c:v>
                </c:pt>
                <c:pt idx="9">
                  <c:v>38</c:v>
                </c:pt>
                <c:pt idx="10">
                  <c:v>34</c:v>
                </c:pt>
                <c:pt idx="11">
                  <c:v>38</c:v>
                </c:pt>
                <c:pt idx="12">
                  <c:v>34</c:v>
                </c:pt>
                <c:pt idx="13">
                  <c:v>38</c:v>
                </c:pt>
                <c:pt idx="14">
                  <c:v>25</c:v>
                </c:pt>
                <c:pt idx="15">
                  <c:v>38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E1-4E40-9C7C-E4A979328573}"/>
            </c:ext>
          </c:extLst>
        </c:ser>
        <c:ser>
          <c:idx val="1"/>
          <c:order val="1"/>
          <c:tx>
            <c:strRef>
              <c:f>Nouveau!$V$3</c:f>
              <c:strCache>
                <c:ptCount val="1"/>
                <c:pt idx="0">
                  <c:v>Cadence ligne mini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Nouveau!$R$4:$R$20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Nouveau!$V$4:$V$20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E1-4E40-9C7C-E4A979328573}"/>
            </c:ext>
          </c:extLst>
        </c:ser>
        <c:ser>
          <c:idx val="2"/>
          <c:order val="2"/>
          <c:tx>
            <c:strRef>
              <c:f>Nouveau!$T$3</c:f>
              <c:strCache>
                <c:ptCount val="1"/>
                <c:pt idx="0">
                  <c:v>Ligne AV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Nouveau!$T$4:$T$20</c:f>
              <c:numCache>
                <c:formatCode>General</c:formatCode>
                <c:ptCount val="17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16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31E1-4E40-9C7C-E4A979328573}"/>
            </c:ext>
          </c:extLst>
        </c:ser>
        <c:ser>
          <c:idx val="3"/>
          <c:order val="3"/>
          <c:tx>
            <c:strRef>
              <c:f>Nouveau!$U$3</c:f>
              <c:strCache>
                <c:ptCount val="1"/>
                <c:pt idx="0">
                  <c:v>Ligne AR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Nouveau!$U$4:$U$20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31E1-4E40-9C7C-E4A979328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1825375"/>
        <c:axId val="1631824127"/>
        <c:extLst/>
      </c:lineChart>
      <c:catAx>
        <c:axId val="1631825375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Heures de production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1824127"/>
        <c:crosses val="autoZero"/>
        <c:auto val="1"/>
        <c:lblAlgn val="ctr"/>
        <c:lblOffset val="100"/>
        <c:noMultiLvlLbl val="0"/>
      </c:catAx>
      <c:valAx>
        <c:axId val="1631824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Vh / heure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1825375"/>
        <c:crosses val="autoZero"/>
        <c:crossBetween val="between"/>
      </c:valAx>
      <c:spPr>
        <a:noFill/>
        <a:ln w="38100">
          <a:noFill/>
        </a:ln>
        <a:effectLst/>
      </c:spPr>
    </c:plotArea>
    <c:legend>
      <c:legendPos val="b"/>
      <c:layout>
        <c:manualLayout>
          <c:xMode val="edge"/>
          <c:yMode val="edge"/>
          <c:x val="0.7689488234888775"/>
          <c:y val="0.95485145112569869"/>
          <c:w val="0.20852751371529615"/>
          <c:h val="3.39163542404036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ysClr val="windowText" lastClr="000000"/>
                </a:solidFill>
              </a:rPr>
              <a:t>En-cours</a:t>
            </a:r>
            <a:r>
              <a:rPr lang="fr-FR" sz="2000" b="1" baseline="0">
                <a:solidFill>
                  <a:sysClr val="windowText" lastClr="000000"/>
                </a:solidFill>
              </a:rPr>
              <a:t> </a:t>
            </a:r>
            <a:endParaRPr lang="fr-FR" sz="20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Nouveau!$S$58</c:f>
              <c:strCache>
                <c:ptCount val="1"/>
                <c:pt idx="0">
                  <c:v>En-cours 60-15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 w="9525">
                <a:solidFill>
                  <a:schemeClr val="accent6">
                    <a:lumMod val="75000"/>
                  </a:schemeClr>
                </a:solidFill>
              </a:ln>
              <a:effectLst/>
            </c:spPr>
          </c:marker>
          <c:cat>
            <c:strRef>
              <c:f>Nouveau!$R$59:$R$75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Nouveau!$S$59:$S$75</c:f>
              <c:numCache>
                <c:formatCode>General</c:formatCode>
                <c:ptCount val="17"/>
                <c:pt idx="0">
                  <c:v>226</c:v>
                </c:pt>
                <c:pt idx="1">
                  <c:v>204</c:v>
                </c:pt>
                <c:pt idx="2">
                  <c:v>186</c:v>
                </c:pt>
                <c:pt idx="3">
                  <c:v>166</c:v>
                </c:pt>
                <c:pt idx="4">
                  <c:v>145</c:v>
                </c:pt>
                <c:pt idx="5">
                  <c:v>128</c:v>
                </c:pt>
                <c:pt idx="6">
                  <c:v>108</c:v>
                </c:pt>
                <c:pt idx="7">
                  <c:v>86</c:v>
                </c:pt>
                <c:pt idx="8">
                  <c:v>106</c:v>
                </c:pt>
                <c:pt idx="9">
                  <c:v>129</c:v>
                </c:pt>
                <c:pt idx="10">
                  <c:v>149</c:v>
                </c:pt>
                <c:pt idx="11">
                  <c:v>172</c:v>
                </c:pt>
                <c:pt idx="12">
                  <c:v>192</c:v>
                </c:pt>
                <c:pt idx="13">
                  <c:v>220</c:v>
                </c:pt>
                <c:pt idx="14">
                  <c:v>230</c:v>
                </c:pt>
                <c:pt idx="15">
                  <c:v>239</c:v>
                </c:pt>
                <c:pt idx="16">
                  <c:v>239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168E-4650-B80F-5AB668E6A067}"/>
            </c:ext>
          </c:extLst>
        </c:ser>
        <c:ser>
          <c:idx val="1"/>
          <c:order val="1"/>
          <c:tx>
            <c:strRef>
              <c:f>Nouveau!$T$58</c:f>
              <c:strCache>
                <c:ptCount val="1"/>
                <c:pt idx="0">
                  <c:v>En-cours mini 60-15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strRef>
              <c:f>Nouveau!$R$59:$R$75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Nouveau!$T$59:$T$75</c:f>
              <c:numCache>
                <c:formatCode>General</c:formatCode>
                <c:ptCount val="17"/>
                <c:pt idx="0">
                  <c:v>216</c:v>
                </c:pt>
                <c:pt idx="1">
                  <c:v>194</c:v>
                </c:pt>
                <c:pt idx="2">
                  <c:v>176</c:v>
                </c:pt>
                <c:pt idx="3">
                  <c:v>156</c:v>
                </c:pt>
                <c:pt idx="4">
                  <c:v>135</c:v>
                </c:pt>
                <c:pt idx="5">
                  <c:v>118</c:v>
                </c:pt>
                <c:pt idx="6">
                  <c:v>98</c:v>
                </c:pt>
                <c:pt idx="7">
                  <c:v>76</c:v>
                </c:pt>
                <c:pt idx="8">
                  <c:v>96</c:v>
                </c:pt>
                <c:pt idx="9">
                  <c:v>119</c:v>
                </c:pt>
                <c:pt idx="10">
                  <c:v>139</c:v>
                </c:pt>
                <c:pt idx="11">
                  <c:v>162</c:v>
                </c:pt>
                <c:pt idx="12">
                  <c:v>182</c:v>
                </c:pt>
                <c:pt idx="13">
                  <c:v>210</c:v>
                </c:pt>
                <c:pt idx="14">
                  <c:v>220</c:v>
                </c:pt>
                <c:pt idx="15">
                  <c:v>229</c:v>
                </c:pt>
                <c:pt idx="16">
                  <c:v>229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168E-4650-B80F-5AB668E6A067}"/>
            </c:ext>
          </c:extLst>
        </c:ser>
        <c:ser>
          <c:idx val="4"/>
          <c:order val="2"/>
          <c:tx>
            <c:strRef>
              <c:f>Nouveau!$U$58</c:f>
              <c:strCache>
                <c:ptCount val="1"/>
                <c:pt idx="0">
                  <c:v>En-cours réel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strRef>
              <c:f>Nouveau!$R$59:$R$75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Nouveau!$U$59:$U$75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8E-4650-B80F-5AB668E6A0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8100128"/>
        <c:axId val="978103456"/>
        <c:extLst/>
      </c:lineChart>
      <c:catAx>
        <c:axId val="978100128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Heures de production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8103456"/>
        <c:crosses val="autoZero"/>
        <c:auto val="1"/>
        <c:lblAlgn val="ctr"/>
        <c:lblOffset val="100"/>
        <c:noMultiLvlLbl val="0"/>
      </c:catAx>
      <c:valAx>
        <c:axId val="97810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Nombre de véhicules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8100128"/>
        <c:crosses val="autoZero"/>
        <c:crossBetween val="between"/>
        <c:majorUnit val="10"/>
      </c:valAx>
      <c:spPr>
        <a:noFill/>
        <a:ln w="28575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ysClr val="windowText" lastClr="000000"/>
                </a:solidFill>
              </a:rPr>
              <a:t>Cadence Ligne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1628147097296571E-2"/>
          <c:y val="7.6531398276303522E-2"/>
          <c:w val="0.95145891274284167"/>
          <c:h val="0.82233606764119382"/>
        </c:manualLayout>
      </c:layout>
      <c:lineChart>
        <c:grouping val="standard"/>
        <c:varyColors val="0"/>
        <c:ser>
          <c:idx val="0"/>
          <c:order val="0"/>
          <c:tx>
            <c:strRef>
              <c:f>Modèle!$S$3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Modèle!$R$4:$R$20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Modèle!$S$4:$S$20</c:f>
              <c:numCache>
                <c:formatCode>General</c:formatCode>
                <c:ptCount val="17"/>
                <c:pt idx="0">
                  <c:v>31</c:v>
                </c:pt>
                <c:pt idx="1">
                  <c:v>38</c:v>
                </c:pt>
                <c:pt idx="2">
                  <c:v>34</c:v>
                </c:pt>
                <c:pt idx="3">
                  <c:v>38</c:v>
                </c:pt>
                <c:pt idx="4">
                  <c:v>34</c:v>
                </c:pt>
                <c:pt idx="5">
                  <c:v>38</c:v>
                </c:pt>
                <c:pt idx="6">
                  <c:v>25</c:v>
                </c:pt>
                <c:pt idx="7">
                  <c:v>38</c:v>
                </c:pt>
                <c:pt idx="8">
                  <c:v>31</c:v>
                </c:pt>
                <c:pt idx="9">
                  <c:v>38</c:v>
                </c:pt>
                <c:pt idx="10">
                  <c:v>34</c:v>
                </c:pt>
                <c:pt idx="11">
                  <c:v>38</c:v>
                </c:pt>
                <c:pt idx="12">
                  <c:v>34</c:v>
                </c:pt>
                <c:pt idx="13">
                  <c:v>38</c:v>
                </c:pt>
                <c:pt idx="14">
                  <c:v>25</c:v>
                </c:pt>
                <c:pt idx="15">
                  <c:v>38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C0-47B1-89BA-768FD3B2DF7A}"/>
            </c:ext>
          </c:extLst>
        </c:ser>
        <c:ser>
          <c:idx val="1"/>
          <c:order val="1"/>
          <c:tx>
            <c:strRef>
              <c:f>Modèle!$V$3</c:f>
              <c:strCache>
                <c:ptCount val="1"/>
                <c:pt idx="0">
                  <c:v>Cadence ligne mini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Modèle!$R$4:$R$20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Modèle!$V$4:$V$20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C0-47B1-89BA-768FD3B2D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1825375"/>
        <c:axId val="1631824127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Modèle!$T$3</c15:sqref>
                        </c15:formulaRef>
                      </c:ext>
                    </c:extLst>
                    <c:strCache>
                      <c:ptCount val="1"/>
                      <c:pt idx="0">
                        <c:v>Ligne AV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Modèle!$T$4:$T$20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ADC0-47B1-89BA-768FD3B2DF7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Modèle!$U$3</c15:sqref>
                        </c15:formulaRef>
                      </c:ext>
                    </c:extLst>
                    <c:strCache>
                      <c:ptCount val="1"/>
                      <c:pt idx="0">
                        <c:v>Ligne AR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Modèle!$U$4:$U$20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DC0-47B1-89BA-768FD3B2DF7A}"/>
                  </c:ext>
                </c:extLst>
              </c15:ser>
            </c15:filteredLineSeries>
          </c:ext>
        </c:extLst>
      </c:lineChart>
      <c:catAx>
        <c:axId val="1631825375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Heures de production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1824127"/>
        <c:crosses val="autoZero"/>
        <c:auto val="1"/>
        <c:lblAlgn val="ctr"/>
        <c:lblOffset val="100"/>
        <c:noMultiLvlLbl val="0"/>
      </c:catAx>
      <c:valAx>
        <c:axId val="1631824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Vh / heure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1825375"/>
        <c:crosses val="autoZero"/>
        <c:crossBetween val="between"/>
      </c:valAx>
      <c:spPr>
        <a:noFill/>
        <a:ln w="38100">
          <a:noFill/>
        </a:ln>
        <a:effectLst/>
      </c:spPr>
    </c:plotArea>
    <c:legend>
      <c:legendPos val="b"/>
      <c:layout>
        <c:manualLayout>
          <c:xMode val="edge"/>
          <c:yMode val="edge"/>
          <c:x val="0.7689488234888775"/>
          <c:y val="0.95485145112569869"/>
          <c:w val="0.20852751371529615"/>
          <c:h val="3.39163542404036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ysClr val="windowText" lastClr="000000"/>
                </a:solidFill>
              </a:rPr>
              <a:t>En-cours</a:t>
            </a:r>
            <a:r>
              <a:rPr lang="fr-FR" sz="2000" b="1" baseline="0">
                <a:solidFill>
                  <a:sysClr val="windowText" lastClr="000000"/>
                </a:solidFill>
              </a:rPr>
              <a:t> Renault</a:t>
            </a:r>
            <a:endParaRPr lang="fr-FR" sz="20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2"/>
          <c:tx>
            <c:strRef>
              <c:f>Modèle!$U$28</c:f>
              <c:strCache>
                <c:ptCount val="1"/>
                <c:pt idx="0">
                  <c:v>En-cours 60-15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cat>
            <c:strRef>
              <c:f>Modèle!$R$29:$R$45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Modèle!$U$29:$U$45</c:f>
              <c:numCache>
                <c:formatCode>General</c:formatCode>
                <c:ptCount val="17"/>
                <c:pt idx="0">
                  <c:v>226</c:v>
                </c:pt>
                <c:pt idx="1">
                  <c:v>204</c:v>
                </c:pt>
                <c:pt idx="2">
                  <c:v>186</c:v>
                </c:pt>
                <c:pt idx="3">
                  <c:v>166</c:v>
                </c:pt>
                <c:pt idx="4">
                  <c:v>145</c:v>
                </c:pt>
                <c:pt idx="5">
                  <c:v>128</c:v>
                </c:pt>
                <c:pt idx="6">
                  <c:v>108</c:v>
                </c:pt>
                <c:pt idx="7">
                  <c:v>86</c:v>
                </c:pt>
                <c:pt idx="8">
                  <c:v>106</c:v>
                </c:pt>
                <c:pt idx="9">
                  <c:v>129</c:v>
                </c:pt>
                <c:pt idx="10">
                  <c:v>149</c:v>
                </c:pt>
                <c:pt idx="11">
                  <c:v>172</c:v>
                </c:pt>
                <c:pt idx="12">
                  <c:v>192</c:v>
                </c:pt>
                <c:pt idx="13">
                  <c:v>220</c:v>
                </c:pt>
                <c:pt idx="14">
                  <c:v>230</c:v>
                </c:pt>
                <c:pt idx="15">
                  <c:v>239</c:v>
                </c:pt>
                <c:pt idx="16">
                  <c:v>239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C1C-4528-87B9-49A2C1F7F2CE}"/>
            </c:ext>
          </c:extLst>
        </c:ser>
        <c:ser>
          <c:idx val="3"/>
          <c:order val="3"/>
          <c:tx>
            <c:strRef>
              <c:f>Modèle!$V$28</c:f>
              <c:strCache>
                <c:ptCount val="1"/>
                <c:pt idx="0">
                  <c:v>En-cours mini 60-15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strRef>
              <c:f>Modèle!$R$29:$R$45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Modèle!$V$29:$V$45</c:f>
              <c:numCache>
                <c:formatCode>General</c:formatCode>
                <c:ptCount val="17"/>
                <c:pt idx="0">
                  <c:v>216</c:v>
                </c:pt>
                <c:pt idx="1">
                  <c:v>194</c:v>
                </c:pt>
                <c:pt idx="2">
                  <c:v>176</c:v>
                </c:pt>
                <c:pt idx="3">
                  <c:v>156</c:v>
                </c:pt>
                <c:pt idx="4">
                  <c:v>135</c:v>
                </c:pt>
                <c:pt idx="5">
                  <c:v>118</c:v>
                </c:pt>
                <c:pt idx="6">
                  <c:v>98</c:v>
                </c:pt>
                <c:pt idx="7">
                  <c:v>76</c:v>
                </c:pt>
                <c:pt idx="8">
                  <c:v>96</c:v>
                </c:pt>
                <c:pt idx="9">
                  <c:v>119</c:v>
                </c:pt>
                <c:pt idx="10">
                  <c:v>139</c:v>
                </c:pt>
                <c:pt idx="11">
                  <c:v>162</c:v>
                </c:pt>
                <c:pt idx="12">
                  <c:v>182</c:v>
                </c:pt>
                <c:pt idx="13">
                  <c:v>210</c:v>
                </c:pt>
                <c:pt idx="14">
                  <c:v>220</c:v>
                </c:pt>
                <c:pt idx="15">
                  <c:v>229</c:v>
                </c:pt>
                <c:pt idx="16">
                  <c:v>229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C1C-4528-87B9-49A2C1F7F2CE}"/>
            </c:ext>
          </c:extLst>
        </c:ser>
        <c:ser>
          <c:idx val="4"/>
          <c:order val="4"/>
          <c:tx>
            <c:strRef>
              <c:f>Modèle!$W$28</c:f>
              <c:strCache>
                <c:ptCount val="1"/>
                <c:pt idx="0">
                  <c:v>En-cours réel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Modèle!$R$29:$R$45</c:f>
              <c:strCache>
                <c:ptCount val="17"/>
                <c:pt idx="0">
                  <c:v>6h</c:v>
                </c:pt>
                <c:pt idx="1">
                  <c:v>7h</c:v>
                </c:pt>
                <c:pt idx="2">
                  <c:v>8h</c:v>
                </c:pt>
                <c:pt idx="3">
                  <c:v>9h</c:v>
                </c:pt>
                <c:pt idx="4">
                  <c:v>10h</c:v>
                </c:pt>
                <c:pt idx="5">
                  <c:v>11h</c:v>
                </c:pt>
                <c:pt idx="6">
                  <c:v>12h</c:v>
                </c:pt>
                <c:pt idx="7">
                  <c:v>13h</c:v>
                </c:pt>
                <c:pt idx="8">
                  <c:v>14h</c:v>
                </c:pt>
                <c:pt idx="9">
                  <c:v>15h</c:v>
                </c:pt>
                <c:pt idx="10">
                  <c:v>16h</c:v>
                </c:pt>
                <c:pt idx="11">
                  <c:v>17h</c:v>
                </c:pt>
                <c:pt idx="12">
                  <c:v>18h</c:v>
                </c:pt>
                <c:pt idx="13">
                  <c:v>19h</c:v>
                </c:pt>
                <c:pt idx="14">
                  <c:v>20h</c:v>
                </c:pt>
                <c:pt idx="15">
                  <c:v>21h</c:v>
                </c:pt>
                <c:pt idx="16">
                  <c:v>22h</c:v>
                </c:pt>
              </c:strCache>
            </c:strRef>
          </c:cat>
          <c:val>
            <c:numRef>
              <c:f>Modèle!$W$29:$W$45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1C-4528-87B9-49A2C1F7F2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8100128"/>
        <c:axId val="9781034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Modèle!$S$28</c15:sqref>
                        </c15:formulaRef>
                      </c:ext>
                    </c:extLst>
                    <c:strCache>
                      <c:ptCount val="1"/>
                      <c:pt idx="0">
                        <c:v>En-cours 15-60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75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75000"/>
                      </a:schemeClr>
                    </a:solidFill>
                    <a:ln w="9525">
                      <a:solidFill>
                        <a:schemeClr val="accent6">
                          <a:lumMod val="75000"/>
                        </a:schemeClr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Modèle!$R$29:$R$45</c15:sqref>
                        </c15:formulaRef>
                      </c:ext>
                    </c:extLst>
                    <c:strCache>
                      <c:ptCount val="17"/>
                      <c:pt idx="0">
                        <c:v>6h</c:v>
                      </c:pt>
                      <c:pt idx="1">
                        <c:v>7h</c:v>
                      </c:pt>
                      <c:pt idx="2">
                        <c:v>8h</c:v>
                      </c:pt>
                      <c:pt idx="3">
                        <c:v>9h</c:v>
                      </c:pt>
                      <c:pt idx="4">
                        <c:v>10h</c:v>
                      </c:pt>
                      <c:pt idx="5">
                        <c:v>11h</c:v>
                      </c:pt>
                      <c:pt idx="6">
                        <c:v>12h</c:v>
                      </c:pt>
                      <c:pt idx="7">
                        <c:v>13h</c:v>
                      </c:pt>
                      <c:pt idx="8">
                        <c:v>14h</c:v>
                      </c:pt>
                      <c:pt idx="9">
                        <c:v>15h</c:v>
                      </c:pt>
                      <c:pt idx="10">
                        <c:v>16h</c:v>
                      </c:pt>
                      <c:pt idx="11">
                        <c:v>17h</c:v>
                      </c:pt>
                      <c:pt idx="12">
                        <c:v>18h</c:v>
                      </c:pt>
                      <c:pt idx="13">
                        <c:v>19h</c:v>
                      </c:pt>
                      <c:pt idx="14">
                        <c:v>20h</c:v>
                      </c:pt>
                      <c:pt idx="15">
                        <c:v>21h</c:v>
                      </c:pt>
                      <c:pt idx="16">
                        <c:v>22h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Modèle!$S$29:$S$45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92</c:v>
                      </c:pt>
                      <c:pt idx="1">
                        <c:v>115</c:v>
                      </c:pt>
                      <c:pt idx="2">
                        <c:v>135</c:v>
                      </c:pt>
                      <c:pt idx="3">
                        <c:v>158</c:v>
                      </c:pt>
                      <c:pt idx="4">
                        <c:v>178</c:v>
                      </c:pt>
                      <c:pt idx="5">
                        <c:v>206</c:v>
                      </c:pt>
                      <c:pt idx="6">
                        <c:v>216</c:v>
                      </c:pt>
                      <c:pt idx="7">
                        <c:v>239</c:v>
                      </c:pt>
                      <c:pt idx="8">
                        <c:v>226</c:v>
                      </c:pt>
                      <c:pt idx="9">
                        <c:v>204</c:v>
                      </c:pt>
                      <c:pt idx="10">
                        <c:v>186</c:v>
                      </c:pt>
                      <c:pt idx="11">
                        <c:v>166</c:v>
                      </c:pt>
                      <c:pt idx="12">
                        <c:v>145</c:v>
                      </c:pt>
                      <c:pt idx="13">
                        <c:v>128</c:v>
                      </c:pt>
                      <c:pt idx="14">
                        <c:v>108</c:v>
                      </c:pt>
                      <c:pt idx="15">
                        <c:v>72</c:v>
                      </c:pt>
                      <c:pt idx="16">
                        <c:v>72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FC1C-4528-87B9-49A2C1F7F2CE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Modèle!$T$28</c15:sqref>
                        </c15:formulaRef>
                      </c:ext>
                    </c:extLst>
                    <c:strCache>
                      <c:ptCount val="1"/>
                      <c:pt idx="0">
                        <c:v>En-cours mini 15-60</c:v>
                      </c:pt>
                    </c:strCache>
                  </c:strRef>
                </c:tx>
                <c:spPr>
                  <a:ln w="28575" cap="rnd">
                    <a:solidFill>
                      <a:srgbClr val="FF0000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rgbClr val="FF0000"/>
                    </a:solidFill>
                    <a:ln w="9525">
                      <a:solidFill>
                        <a:srgbClr val="FF0000"/>
                      </a:solidFill>
                    </a:ln>
                    <a:effectLst/>
                  </c:spPr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Modèle!$R$29:$R$45</c15:sqref>
                        </c15:formulaRef>
                      </c:ext>
                    </c:extLst>
                    <c:strCache>
                      <c:ptCount val="17"/>
                      <c:pt idx="0">
                        <c:v>6h</c:v>
                      </c:pt>
                      <c:pt idx="1">
                        <c:v>7h</c:v>
                      </c:pt>
                      <c:pt idx="2">
                        <c:v>8h</c:v>
                      </c:pt>
                      <c:pt idx="3">
                        <c:v>9h</c:v>
                      </c:pt>
                      <c:pt idx="4">
                        <c:v>10h</c:v>
                      </c:pt>
                      <c:pt idx="5">
                        <c:v>11h</c:v>
                      </c:pt>
                      <c:pt idx="6">
                        <c:v>12h</c:v>
                      </c:pt>
                      <c:pt idx="7">
                        <c:v>13h</c:v>
                      </c:pt>
                      <c:pt idx="8">
                        <c:v>14h</c:v>
                      </c:pt>
                      <c:pt idx="9">
                        <c:v>15h</c:v>
                      </c:pt>
                      <c:pt idx="10">
                        <c:v>16h</c:v>
                      </c:pt>
                      <c:pt idx="11">
                        <c:v>17h</c:v>
                      </c:pt>
                      <c:pt idx="12">
                        <c:v>18h</c:v>
                      </c:pt>
                      <c:pt idx="13">
                        <c:v>19h</c:v>
                      </c:pt>
                      <c:pt idx="14">
                        <c:v>20h</c:v>
                      </c:pt>
                      <c:pt idx="15">
                        <c:v>21h</c:v>
                      </c:pt>
                      <c:pt idx="16">
                        <c:v>22h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Modèle!$T$29:$T$45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80</c:v>
                      </c:pt>
                      <c:pt idx="1">
                        <c:v>103</c:v>
                      </c:pt>
                      <c:pt idx="2">
                        <c:v>123</c:v>
                      </c:pt>
                      <c:pt idx="3">
                        <c:v>146</c:v>
                      </c:pt>
                      <c:pt idx="4">
                        <c:v>166</c:v>
                      </c:pt>
                      <c:pt idx="5">
                        <c:v>194</c:v>
                      </c:pt>
                      <c:pt idx="6">
                        <c:v>204</c:v>
                      </c:pt>
                      <c:pt idx="7">
                        <c:v>227</c:v>
                      </c:pt>
                      <c:pt idx="8">
                        <c:v>214</c:v>
                      </c:pt>
                      <c:pt idx="9">
                        <c:v>192</c:v>
                      </c:pt>
                      <c:pt idx="10">
                        <c:v>174</c:v>
                      </c:pt>
                      <c:pt idx="11">
                        <c:v>154</c:v>
                      </c:pt>
                      <c:pt idx="12">
                        <c:v>133</c:v>
                      </c:pt>
                      <c:pt idx="13">
                        <c:v>116</c:v>
                      </c:pt>
                      <c:pt idx="14">
                        <c:v>96</c:v>
                      </c:pt>
                      <c:pt idx="15">
                        <c:v>60</c:v>
                      </c:pt>
                      <c:pt idx="16">
                        <c:v>60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C1C-4528-87B9-49A2C1F7F2CE}"/>
                  </c:ext>
                </c:extLst>
              </c15:ser>
            </c15:filteredLineSeries>
          </c:ext>
        </c:extLst>
      </c:lineChart>
      <c:catAx>
        <c:axId val="978100128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Heures de production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8103456"/>
        <c:crosses val="autoZero"/>
        <c:auto val="1"/>
        <c:lblAlgn val="ctr"/>
        <c:lblOffset val="100"/>
        <c:noMultiLvlLbl val="0"/>
      </c:catAx>
      <c:valAx>
        <c:axId val="97810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Nombre de véhicules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8100128"/>
        <c:crosses val="autoZero"/>
        <c:crossBetween val="between"/>
        <c:majorUnit val="10"/>
      </c:valAx>
      <c:spPr>
        <a:noFill/>
        <a:ln w="28575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5" dropStyle="combo" dx="26" fmlaLink="$Y$28" fmlaRange="$Y$29:$Y$33" noThreeD="1" sel="3" val="0"/>
</file>

<file path=xl/ctrlProps/ctrlProp2.xml><?xml version="1.0" encoding="utf-8"?>
<formControlPr xmlns="http://schemas.microsoft.com/office/spreadsheetml/2009/9/main" objectType="Drop" dropLines="2" dropStyle="combo" dx="26" fmlaLink="$Z$28" fmlaRange="$Z$29:$Z$30" noThreeD="1" sel="2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22860</xdr:rowOff>
    </xdr:from>
    <xdr:to>
      <xdr:col>5</xdr:col>
      <xdr:colOff>0</xdr:colOff>
      <xdr:row>5</xdr:row>
      <xdr:rowOff>289560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3070860" y="15468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6</xdr:row>
      <xdr:rowOff>30480</xdr:rowOff>
    </xdr:from>
    <xdr:to>
      <xdr:col>5</xdr:col>
      <xdr:colOff>0</xdr:colOff>
      <xdr:row>7</xdr:row>
      <xdr:rowOff>297180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3070860" y="21945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8</xdr:row>
      <xdr:rowOff>30480</xdr:rowOff>
    </xdr:from>
    <xdr:to>
      <xdr:col>5</xdr:col>
      <xdr:colOff>0</xdr:colOff>
      <xdr:row>9</xdr:row>
      <xdr:rowOff>297180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3070860" y="28346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10</xdr:row>
      <xdr:rowOff>15240</xdr:rowOff>
    </xdr:from>
    <xdr:to>
      <xdr:col>5</xdr:col>
      <xdr:colOff>15240</xdr:colOff>
      <xdr:row>11</xdr:row>
      <xdr:rowOff>281940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086100" y="345948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</xdr:colOff>
      <xdr:row>12</xdr:row>
      <xdr:rowOff>7620</xdr:rowOff>
    </xdr:from>
    <xdr:to>
      <xdr:col>5</xdr:col>
      <xdr:colOff>7620</xdr:colOff>
      <xdr:row>13</xdr:row>
      <xdr:rowOff>274320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3078480" y="40919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14</xdr:row>
      <xdr:rowOff>22860</xdr:rowOff>
    </xdr:from>
    <xdr:to>
      <xdr:col>4</xdr:col>
      <xdr:colOff>784860</xdr:colOff>
      <xdr:row>15</xdr:row>
      <xdr:rowOff>289560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3063240" y="474726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15240</xdr:rowOff>
    </xdr:from>
    <xdr:to>
      <xdr:col>4</xdr:col>
      <xdr:colOff>784860</xdr:colOff>
      <xdr:row>17</xdr:row>
      <xdr:rowOff>281940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3063240" y="537972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3</xdr:row>
      <xdr:rowOff>38100</xdr:rowOff>
    </xdr:from>
    <xdr:to>
      <xdr:col>4</xdr:col>
      <xdr:colOff>784860</xdr:colOff>
      <xdr:row>3</xdr:row>
      <xdr:rowOff>434340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3093720" y="1104900"/>
          <a:ext cx="1554480" cy="3962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20</xdr:row>
      <xdr:rowOff>45720</xdr:rowOff>
    </xdr:from>
    <xdr:to>
      <xdr:col>5</xdr:col>
      <xdr:colOff>0</xdr:colOff>
      <xdr:row>22</xdr:row>
      <xdr:rowOff>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3070860" y="669036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</xdr:row>
      <xdr:rowOff>22860</xdr:rowOff>
    </xdr:from>
    <xdr:to>
      <xdr:col>11</xdr:col>
      <xdr:colOff>0</xdr:colOff>
      <xdr:row>5</xdr:row>
      <xdr:rowOff>289560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10271760" y="15468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6</xdr:row>
      <xdr:rowOff>30480</xdr:rowOff>
    </xdr:from>
    <xdr:to>
      <xdr:col>11</xdr:col>
      <xdr:colOff>0</xdr:colOff>
      <xdr:row>7</xdr:row>
      <xdr:rowOff>297180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0271760" y="21945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8</xdr:row>
      <xdr:rowOff>30480</xdr:rowOff>
    </xdr:from>
    <xdr:to>
      <xdr:col>11</xdr:col>
      <xdr:colOff>0</xdr:colOff>
      <xdr:row>9</xdr:row>
      <xdr:rowOff>297180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V="1">
          <a:off x="10271760" y="28346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22860</xdr:colOff>
      <xdr:row>10</xdr:row>
      <xdr:rowOff>15240</xdr:rowOff>
    </xdr:from>
    <xdr:to>
      <xdr:col>11</xdr:col>
      <xdr:colOff>15240</xdr:colOff>
      <xdr:row>11</xdr:row>
      <xdr:rowOff>281940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10287000" y="345948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</xdr:colOff>
      <xdr:row>12</xdr:row>
      <xdr:rowOff>7620</xdr:rowOff>
    </xdr:from>
    <xdr:to>
      <xdr:col>11</xdr:col>
      <xdr:colOff>7620</xdr:colOff>
      <xdr:row>13</xdr:row>
      <xdr:rowOff>274320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V="1">
          <a:off x="10279380" y="40919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14</xdr:row>
      <xdr:rowOff>22860</xdr:rowOff>
    </xdr:from>
    <xdr:to>
      <xdr:col>10</xdr:col>
      <xdr:colOff>784860</xdr:colOff>
      <xdr:row>15</xdr:row>
      <xdr:rowOff>289560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V="1">
          <a:off x="10264140" y="474726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16</xdr:row>
      <xdr:rowOff>15240</xdr:rowOff>
    </xdr:from>
    <xdr:to>
      <xdr:col>10</xdr:col>
      <xdr:colOff>784860</xdr:colOff>
      <xdr:row>17</xdr:row>
      <xdr:rowOff>281940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V="1">
          <a:off x="10264140" y="537972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</xdr:colOff>
      <xdr:row>3</xdr:row>
      <xdr:rowOff>38100</xdr:rowOff>
    </xdr:from>
    <xdr:to>
      <xdr:col>10</xdr:col>
      <xdr:colOff>784860</xdr:colOff>
      <xdr:row>3</xdr:row>
      <xdr:rowOff>434340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flipV="1">
          <a:off x="10294620" y="1104900"/>
          <a:ext cx="1554480" cy="3962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20</xdr:row>
      <xdr:rowOff>45720</xdr:rowOff>
    </xdr:from>
    <xdr:to>
      <xdr:col>11</xdr:col>
      <xdr:colOff>0</xdr:colOff>
      <xdr:row>22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10271760" y="669036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20</xdr:row>
      <xdr:rowOff>45720</xdr:rowOff>
    </xdr:from>
    <xdr:to>
      <xdr:col>5</xdr:col>
      <xdr:colOff>0</xdr:colOff>
      <xdr:row>22</xdr:row>
      <xdr:rowOff>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V="1">
          <a:off x="3070860" y="669036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20</xdr:row>
      <xdr:rowOff>45720</xdr:rowOff>
    </xdr:from>
    <xdr:to>
      <xdr:col>11</xdr:col>
      <xdr:colOff>0</xdr:colOff>
      <xdr:row>22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V="1">
          <a:off x="10271760" y="669036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</xdr:colOff>
      <xdr:row>25</xdr:row>
      <xdr:rowOff>22860</xdr:rowOff>
    </xdr:from>
    <xdr:to>
      <xdr:col>5</xdr:col>
      <xdr:colOff>38100</xdr:colOff>
      <xdr:row>26</xdr:row>
      <xdr:rowOff>289560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V="1">
          <a:off x="3108960" y="84048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27</xdr:row>
      <xdr:rowOff>30480</xdr:rowOff>
    </xdr:from>
    <xdr:to>
      <xdr:col>5</xdr:col>
      <xdr:colOff>0</xdr:colOff>
      <xdr:row>28</xdr:row>
      <xdr:rowOff>297180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V="1">
          <a:off x="3070860" y="90525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29</xdr:row>
      <xdr:rowOff>30480</xdr:rowOff>
    </xdr:from>
    <xdr:to>
      <xdr:col>5</xdr:col>
      <xdr:colOff>0</xdr:colOff>
      <xdr:row>30</xdr:row>
      <xdr:rowOff>297180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V="1">
          <a:off x="3070860" y="96926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31</xdr:row>
      <xdr:rowOff>15240</xdr:rowOff>
    </xdr:from>
    <xdr:to>
      <xdr:col>5</xdr:col>
      <xdr:colOff>15240</xdr:colOff>
      <xdr:row>32</xdr:row>
      <xdr:rowOff>281940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V="1">
          <a:off x="3086100" y="1031748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</xdr:colOff>
      <xdr:row>33</xdr:row>
      <xdr:rowOff>7620</xdr:rowOff>
    </xdr:from>
    <xdr:to>
      <xdr:col>5</xdr:col>
      <xdr:colOff>7620</xdr:colOff>
      <xdr:row>34</xdr:row>
      <xdr:rowOff>274320</xdr:rowOff>
    </xdr:to>
    <xdr:cxnSp macro="">
      <xdr:nvCxnSpPr>
        <xdr:cNvPr id="26" name="Connecteur droit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V="1">
          <a:off x="3078480" y="109499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35</xdr:row>
      <xdr:rowOff>22860</xdr:rowOff>
    </xdr:from>
    <xdr:to>
      <xdr:col>4</xdr:col>
      <xdr:colOff>784860</xdr:colOff>
      <xdr:row>36</xdr:row>
      <xdr:rowOff>289560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V="1">
          <a:off x="3063240" y="1160526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37</xdr:row>
      <xdr:rowOff>15240</xdr:rowOff>
    </xdr:from>
    <xdr:to>
      <xdr:col>4</xdr:col>
      <xdr:colOff>784860</xdr:colOff>
      <xdr:row>38</xdr:row>
      <xdr:rowOff>281940</xdr:rowOff>
    </xdr:to>
    <xdr:cxnSp macro="">
      <xdr:nvCxnSpPr>
        <xdr:cNvPr id="28" name="Connecteur droit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 flipV="1">
          <a:off x="3063240" y="1223772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41</xdr:row>
      <xdr:rowOff>45720</xdr:rowOff>
    </xdr:from>
    <xdr:to>
      <xdr:col>5</xdr:col>
      <xdr:colOff>0</xdr:colOff>
      <xdr:row>43</xdr:row>
      <xdr:rowOff>0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 flipV="1">
          <a:off x="3070860" y="1354836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24</xdr:row>
      <xdr:rowOff>38100</xdr:rowOff>
    </xdr:from>
    <xdr:to>
      <xdr:col>4</xdr:col>
      <xdr:colOff>784860</xdr:colOff>
      <xdr:row>24</xdr:row>
      <xdr:rowOff>434340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flipV="1">
          <a:off x="3093720" y="7962900"/>
          <a:ext cx="1554480" cy="3962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43</xdr:row>
      <xdr:rowOff>45720</xdr:rowOff>
    </xdr:from>
    <xdr:to>
      <xdr:col>5</xdr:col>
      <xdr:colOff>0</xdr:colOff>
      <xdr:row>45</xdr:row>
      <xdr:rowOff>0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V="1">
          <a:off x="3070860" y="1418844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25</xdr:row>
      <xdr:rowOff>22860</xdr:rowOff>
    </xdr:from>
    <xdr:to>
      <xdr:col>11</xdr:col>
      <xdr:colOff>0</xdr:colOff>
      <xdr:row>26</xdr:row>
      <xdr:rowOff>289560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 flipV="1">
          <a:off x="10271760" y="84048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27</xdr:row>
      <xdr:rowOff>30480</xdr:rowOff>
    </xdr:from>
    <xdr:to>
      <xdr:col>11</xdr:col>
      <xdr:colOff>0</xdr:colOff>
      <xdr:row>28</xdr:row>
      <xdr:rowOff>297180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 flipV="1">
          <a:off x="10271760" y="905256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29</xdr:row>
      <xdr:rowOff>30480</xdr:rowOff>
    </xdr:from>
    <xdr:to>
      <xdr:col>11</xdr:col>
      <xdr:colOff>0</xdr:colOff>
      <xdr:row>30</xdr:row>
      <xdr:rowOff>297180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 flipV="1">
          <a:off x="10271760" y="96926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22860</xdr:colOff>
      <xdr:row>31</xdr:row>
      <xdr:rowOff>15240</xdr:rowOff>
    </xdr:from>
    <xdr:to>
      <xdr:col>11</xdr:col>
      <xdr:colOff>15240</xdr:colOff>
      <xdr:row>32</xdr:row>
      <xdr:rowOff>281940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 flipV="1">
          <a:off x="10287000" y="1031748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</xdr:colOff>
      <xdr:row>33</xdr:row>
      <xdr:rowOff>7620</xdr:rowOff>
    </xdr:from>
    <xdr:to>
      <xdr:col>11</xdr:col>
      <xdr:colOff>7620</xdr:colOff>
      <xdr:row>34</xdr:row>
      <xdr:rowOff>274320</xdr:rowOff>
    </xdr:to>
    <xdr:cxnSp macro="">
      <xdr:nvCxnSpPr>
        <xdr:cNvPr id="36" name="Connecteur droit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 flipV="1">
          <a:off x="10279380" y="10949940"/>
          <a:ext cx="159258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22860</xdr:rowOff>
    </xdr:from>
    <xdr:to>
      <xdr:col>10</xdr:col>
      <xdr:colOff>784860</xdr:colOff>
      <xdr:row>36</xdr:row>
      <xdr:rowOff>289560</xdr:rowOff>
    </xdr:to>
    <xdr:cxnSp macro="">
      <xdr:nvCxnSpPr>
        <xdr:cNvPr id="37" name="Connecteur droit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 flipV="1">
          <a:off x="10264140" y="1160526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37</xdr:row>
      <xdr:rowOff>15240</xdr:rowOff>
    </xdr:from>
    <xdr:to>
      <xdr:col>10</xdr:col>
      <xdr:colOff>784860</xdr:colOff>
      <xdr:row>38</xdr:row>
      <xdr:rowOff>281940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 flipV="1">
          <a:off x="10264140" y="1223772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41</xdr:row>
      <xdr:rowOff>45720</xdr:rowOff>
    </xdr:from>
    <xdr:to>
      <xdr:col>11</xdr:col>
      <xdr:colOff>0</xdr:colOff>
      <xdr:row>43</xdr:row>
      <xdr:rowOff>0</xdr:rowOff>
    </xdr:to>
    <xdr:cxnSp macro="">
      <xdr:nvCxnSpPr>
        <xdr:cNvPr id="39" name="Connecteur droit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 flipV="1">
          <a:off x="10271760" y="1354836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</xdr:colOff>
      <xdr:row>24</xdr:row>
      <xdr:rowOff>38100</xdr:rowOff>
    </xdr:from>
    <xdr:to>
      <xdr:col>10</xdr:col>
      <xdr:colOff>784860</xdr:colOff>
      <xdr:row>24</xdr:row>
      <xdr:rowOff>434340</xdr:rowOff>
    </xdr:to>
    <xdr:cxnSp macro="">
      <xdr:nvCxnSpPr>
        <xdr:cNvPr id="40" name="Connecteur droit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 flipV="1">
          <a:off x="10294620" y="7962900"/>
          <a:ext cx="1554480" cy="3962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43</xdr:row>
      <xdr:rowOff>45720</xdr:rowOff>
    </xdr:from>
    <xdr:to>
      <xdr:col>11</xdr:col>
      <xdr:colOff>0</xdr:colOff>
      <xdr:row>45</xdr:row>
      <xdr:rowOff>0</xdr:rowOff>
    </xdr:to>
    <xdr:cxnSp macro="">
      <xdr:nvCxnSpPr>
        <xdr:cNvPr id="41" name="Connecteur droit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 flipV="1">
          <a:off x="10271760" y="14188440"/>
          <a:ext cx="1592580" cy="59436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47</xdr:row>
      <xdr:rowOff>22860</xdr:rowOff>
    </xdr:from>
    <xdr:to>
      <xdr:col>5</xdr:col>
      <xdr:colOff>0</xdr:colOff>
      <xdr:row>48</xdr:row>
      <xdr:rowOff>289560</xdr:rowOff>
    </xdr:to>
    <xdr:cxnSp macro="">
      <xdr:nvCxnSpPr>
        <xdr:cNvPr id="42" name="Connecteur droit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/>
      </xdr:nvCxnSpPr>
      <xdr:spPr>
        <a:xfrm flipV="1">
          <a:off x="3070860" y="15445740"/>
          <a:ext cx="159258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47</xdr:row>
      <xdr:rowOff>22860</xdr:rowOff>
    </xdr:from>
    <xdr:to>
      <xdr:col>11</xdr:col>
      <xdr:colOff>0</xdr:colOff>
      <xdr:row>48</xdr:row>
      <xdr:rowOff>289560</xdr:rowOff>
    </xdr:to>
    <xdr:cxnSp macro="">
      <xdr:nvCxnSpPr>
        <xdr:cNvPr id="43" name="Connecteur droit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 flipV="1">
          <a:off x="10271760" y="15445740"/>
          <a:ext cx="159258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3457575</xdr:colOff>
      <xdr:row>0</xdr:row>
      <xdr:rowOff>57150</xdr:rowOff>
    </xdr:from>
    <xdr:to>
      <xdr:col>14</xdr:col>
      <xdr:colOff>5019675</xdr:colOff>
      <xdr:row>0</xdr:row>
      <xdr:rowOff>314325</xdr:rowOff>
    </xdr:to>
    <xdr:sp macro="[1]!Nouvelle_Feuille" textlink="">
      <xdr:nvSpPr>
        <xdr:cNvPr id="44" name="Organigramme : Alternativ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7463135" y="57150"/>
          <a:ext cx="0" cy="257175"/>
        </a:xfrm>
        <a:prstGeom prst="flowChartAlternateProcess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Nouvelle</a:t>
          </a:r>
          <a:r>
            <a:rPr lang="fr-FR" sz="1200" b="1" baseline="0"/>
            <a:t> Feuille</a:t>
          </a:r>
          <a:endParaRPr lang="fr-FR" sz="1200" b="1"/>
        </a:p>
      </xdr:txBody>
    </xdr:sp>
    <xdr:clientData/>
  </xdr:twoCellAnchor>
  <xdr:twoCellAnchor>
    <xdr:from>
      <xdr:col>3</xdr:col>
      <xdr:colOff>9525</xdr:colOff>
      <xdr:row>18</xdr:row>
      <xdr:rowOff>28575</xdr:rowOff>
    </xdr:from>
    <xdr:to>
      <xdr:col>4</xdr:col>
      <xdr:colOff>794385</xdr:colOff>
      <xdr:row>19</xdr:row>
      <xdr:rowOff>295275</xdr:rowOff>
    </xdr:to>
    <xdr:cxnSp macro="">
      <xdr:nvCxnSpPr>
        <xdr:cNvPr id="45" name="Connecteur droit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/>
      </xdr:nvCxnSpPr>
      <xdr:spPr>
        <a:xfrm flipV="1">
          <a:off x="3072765" y="6033135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5029200</xdr:colOff>
      <xdr:row>18</xdr:row>
      <xdr:rowOff>9525</xdr:rowOff>
    </xdr:from>
    <xdr:to>
      <xdr:col>10</xdr:col>
      <xdr:colOff>775335</xdr:colOff>
      <xdr:row>19</xdr:row>
      <xdr:rowOff>276225</xdr:rowOff>
    </xdr:to>
    <xdr:cxnSp macro="">
      <xdr:nvCxnSpPr>
        <xdr:cNvPr id="46" name="Connecteur droit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 flipV="1">
          <a:off x="10264140" y="6014085"/>
          <a:ext cx="1575435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39</xdr:row>
      <xdr:rowOff>15240</xdr:rowOff>
    </xdr:from>
    <xdr:to>
      <xdr:col>4</xdr:col>
      <xdr:colOff>784860</xdr:colOff>
      <xdr:row>40</xdr:row>
      <xdr:rowOff>281940</xdr:rowOff>
    </xdr:to>
    <xdr:cxnSp macro="">
      <xdr:nvCxnSpPr>
        <xdr:cNvPr id="47" name="Connecteur droit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CxnSpPr/>
      </xdr:nvCxnSpPr>
      <xdr:spPr>
        <a:xfrm flipV="1">
          <a:off x="3063240" y="1287780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39</xdr:row>
      <xdr:rowOff>15240</xdr:rowOff>
    </xdr:from>
    <xdr:to>
      <xdr:col>10</xdr:col>
      <xdr:colOff>784860</xdr:colOff>
      <xdr:row>40</xdr:row>
      <xdr:rowOff>281940</xdr:rowOff>
    </xdr:to>
    <xdr:cxnSp macro="">
      <xdr:nvCxnSpPr>
        <xdr:cNvPr id="48" name="Connecteur droit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/>
      </xdr:nvCxnSpPr>
      <xdr:spPr>
        <a:xfrm flipV="1">
          <a:off x="10264140" y="12877800"/>
          <a:ext cx="1584960" cy="5867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275156</xdr:colOff>
      <xdr:row>1</xdr:row>
      <xdr:rowOff>140980</xdr:rowOff>
    </xdr:from>
    <xdr:to>
      <xdr:col>42</xdr:col>
      <xdr:colOff>415637</xdr:colOff>
      <xdr:row>22</xdr:row>
      <xdr:rowOff>109682</xdr:rowOff>
    </xdr:to>
    <xdr:graphicFrame macro="">
      <xdr:nvGraphicFramePr>
        <xdr:cNvPr id="49" name="Graphiqu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310808</xdr:colOff>
      <xdr:row>22</xdr:row>
      <xdr:rowOff>285099</xdr:rowOff>
    </xdr:from>
    <xdr:to>
      <xdr:col>44</xdr:col>
      <xdr:colOff>454328</xdr:colOff>
      <xdr:row>46</xdr:row>
      <xdr:rowOff>130936</xdr:rowOff>
    </xdr:to>
    <xdr:graphicFrame macro="">
      <xdr:nvGraphicFramePr>
        <xdr:cNvPr id="50" name="Graphiqu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1384300</xdr:colOff>
      <xdr:row>0</xdr:row>
      <xdr:rowOff>50800</xdr:rowOff>
    </xdr:from>
    <xdr:to>
      <xdr:col>14</xdr:col>
      <xdr:colOff>1352550</xdr:colOff>
      <xdr:row>0</xdr:row>
      <xdr:rowOff>307975</xdr:rowOff>
    </xdr:to>
    <xdr:sp macro="[0]!Nouvelle_Feuille" textlink="">
      <xdr:nvSpPr>
        <xdr:cNvPr id="51" name="Organigramme : Alternativ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648940" y="50800"/>
          <a:ext cx="1568450" cy="257175"/>
        </a:xfrm>
        <a:prstGeom prst="flowChartAlternateProcess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Nouvelle</a:t>
          </a:r>
          <a:r>
            <a:rPr lang="fr-FR" sz="1200" b="1" baseline="0"/>
            <a:t> Feuille</a:t>
          </a:r>
          <a:endParaRPr lang="fr-FR" sz="1200" b="1"/>
        </a:p>
      </xdr:txBody>
    </xdr:sp>
    <xdr:clientData/>
  </xdr:twoCellAnchor>
  <xdr:twoCellAnchor>
    <xdr:from>
      <xdr:col>3</xdr:col>
      <xdr:colOff>7620</xdr:colOff>
      <xdr:row>6</xdr:row>
      <xdr:rowOff>22860</xdr:rowOff>
    </xdr:from>
    <xdr:to>
      <xdr:col>5</xdr:col>
      <xdr:colOff>0</xdr:colOff>
      <xdr:row>7</xdr:row>
      <xdr:rowOff>289560</xdr:rowOff>
    </xdr:to>
    <xdr:cxnSp macro="">
      <xdr:nvCxnSpPr>
        <xdr:cNvPr id="58" name="Connecteur droit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 flipV="1">
          <a:off x="3069475" y="1546860"/>
          <a:ext cx="1599507" cy="58535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8</xdr:row>
      <xdr:rowOff>22860</xdr:rowOff>
    </xdr:from>
    <xdr:to>
      <xdr:col>5</xdr:col>
      <xdr:colOff>0</xdr:colOff>
      <xdr:row>9</xdr:row>
      <xdr:rowOff>289560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 flipV="1">
          <a:off x="3069475" y="1546860"/>
          <a:ext cx="1599507" cy="58535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10</xdr:row>
      <xdr:rowOff>22860</xdr:rowOff>
    </xdr:from>
    <xdr:to>
      <xdr:col>5</xdr:col>
      <xdr:colOff>0</xdr:colOff>
      <xdr:row>11</xdr:row>
      <xdr:rowOff>289560</xdr:rowOff>
    </xdr:to>
    <xdr:cxnSp macro="">
      <xdr:nvCxnSpPr>
        <xdr:cNvPr id="60" name="Connecteur droit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CxnSpPr/>
      </xdr:nvCxnSpPr>
      <xdr:spPr>
        <a:xfrm flipV="1">
          <a:off x="3069475" y="1546860"/>
          <a:ext cx="1599507" cy="58535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12</xdr:row>
      <xdr:rowOff>22860</xdr:rowOff>
    </xdr:from>
    <xdr:to>
      <xdr:col>5</xdr:col>
      <xdr:colOff>0</xdr:colOff>
      <xdr:row>13</xdr:row>
      <xdr:rowOff>289560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/>
      </xdr:nvCxnSpPr>
      <xdr:spPr>
        <a:xfrm flipV="1">
          <a:off x="3069475" y="1546860"/>
          <a:ext cx="1599507" cy="58535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14</xdr:row>
      <xdr:rowOff>22860</xdr:rowOff>
    </xdr:from>
    <xdr:to>
      <xdr:col>5</xdr:col>
      <xdr:colOff>0</xdr:colOff>
      <xdr:row>15</xdr:row>
      <xdr:rowOff>289560</xdr:rowOff>
    </xdr:to>
    <xdr:cxnSp macro="">
      <xdr:nvCxnSpPr>
        <xdr:cNvPr id="62" name="Connecteur droit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CxnSpPr/>
      </xdr:nvCxnSpPr>
      <xdr:spPr>
        <a:xfrm flipV="1">
          <a:off x="3069475" y="1546860"/>
          <a:ext cx="1599507" cy="58535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16</xdr:row>
      <xdr:rowOff>22860</xdr:rowOff>
    </xdr:from>
    <xdr:to>
      <xdr:col>5</xdr:col>
      <xdr:colOff>0</xdr:colOff>
      <xdr:row>17</xdr:row>
      <xdr:rowOff>289560</xdr:rowOff>
    </xdr:to>
    <xdr:cxnSp macro="">
      <xdr:nvCxnSpPr>
        <xdr:cNvPr id="63" name="Connecteur droit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 flipV="1">
          <a:off x="3069475" y="1546860"/>
          <a:ext cx="1599507" cy="58535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18</xdr:row>
      <xdr:rowOff>22860</xdr:rowOff>
    </xdr:from>
    <xdr:to>
      <xdr:col>5</xdr:col>
      <xdr:colOff>0</xdr:colOff>
      <xdr:row>19</xdr:row>
      <xdr:rowOff>289560</xdr:rowOff>
    </xdr:to>
    <xdr:cxnSp macro="">
      <xdr:nvCxnSpPr>
        <xdr:cNvPr id="64" name="Connecteur droit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/>
      </xdr:nvCxnSpPr>
      <xdr:spPr>
        <a:xfrm flipV="1">
          <a:off x="3069475" y="1546860"/>
          <a:ext cx="1599507" cy="58535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222250</xdr:colOff>
          <xdr:row>23</xdr:row>
          <xdr:rowOff>165100</xdr:rowOff>
        </xdr:from>
        <xdr:to>
          <xdr:col>29</xdr:col>
          <xdr:colOff>120650</xdr:colOff>
          <xdr:row>24</xdr:row>
          <xdr:rowOff>120650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349250</xdr:colOff>
          <xdr:row>23</xdr:row>
          <xdr:rowOff>158750</xdr:rowOff>
        </xdr:from>
        <xdr:to>
          <xdr:col>31</xdr:col>
          <xdr:colOff>254000</xdr:colOff>
          <xdr:row>24</xdr:row>
          <xdr:rowOff>120650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22860</xdr:rowOff>
    </xdr:from>
    <xdr:to>
      <xdr:col>5</xdr:col>
      <xdr:colOff>0</xdr:colOff>
      <xdr:row>5</xdr:row>
      <xdr:rowOff>289560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2385060" y="75438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6</xdr:row>
      <xdr:rowOff>30480</xdr:rowOff>
    </xdr:from>
    <xdr:to>
      <xdr:col>5</xdr:col>
      <xdr:colOff>0</xdr:colOff>
      <xdr:row>7</xdr:row>
      <xdr:rowOff>297180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2385060" y="112776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8</xdr:row>
      <xdr:rowOff>30480</xdr:rowOff>
    </xdr:from>
    <xdr:to>
      <xdr:col>5</xdr:col>
      <xdr:colOff>0</xdr:colOff>
      <xdr:row>9</xdr:row>
      <xdr:rowOff>297180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2385060" y="149352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10</xdr:row>
      <xdr:rowOff>15240</xdr:rowOff>
    </xdr:from>
    <xdr:to>
      <xdr:col>5</xdr:col>
      <xdr:colOff>15240</xdr:colOff>
      <xdr:row>11</xdr:row>
      <xdr:rowOff>281940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2400300" y="184404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</xdr:colOff>
      <xdr:row>12</xdr:row>
      <xdr:rowOff>7620</xdr:rowOff>
    </xdr:from>
    <xdr:to>
      <xdr:col>5</xdr:col>
      <xdr:colOff>7620</xdr:colOff>
      <xdr:row>13</xdr:row>
      <xdr:rowOff>274320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V="1">
          <a:off x="2392680" y="2202180"/>
          <a:ext cx="1577340" cy="3581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14</xdr:row>
      <xdr:rowOff>22860</xdr:rowOff>
    </xdr:from>
    <xdr:to>
      <xdr:col>4</xdr:col>
      <xdr:colOff>784860</xdr:colOff>
      <xdr:row>15</xdr:row>
      <xdr:rowOff>289560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 flipV="1">
          <a:off x="2377440" y="258318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15240</xdr:rowOff>
    </xdr:from>
    <xdr:to>
      <xdr:col>4</xdr:col>
      <xdr:colOff>784860</xdr:colOff>
      <xdr:row>17</xdr:row>
      <xdr:rowOff>281940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 flipV="1">
          <a:off x="2377440" y="294132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3</xdr:row>
      <xdr:rowOff>38100</xdr:rowOff>
    </xdr:from>
    <xdr:to>
      <xdr:col>4</xdr:col>
      <xdr:colOff>784860</xdr:colOff>
      <xdr:row>3</xdr:row>
      <xdr:rowOff>434340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 flipV="1">
          <a:off x="2407920" y="586740"/>
          <a:ext cx="1546860" cy="1447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20</xdr:row>
      <xdr:rowOff>45720</xdr:rowOff>
    </xdr:from>
    <xdr:to>
      <xdr:col>5</xdr:col>
      <xdr:colOff>0</xdr:colOff>
      <xdr:row>22</xdr:row>
      <xdr:rowOff>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V="1">
          <a:off x="2385060" y="370332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</xdr:row>
      <xdr:rowOff>22860</xdr:rowOff>
    </xdr:from>
    <xdr:to>
      <xdr:col>11</xdr:col>
      <xdr:colOff>0</xdr:colOff>
      <xdr:row>5</xdr:row>
      <xdr:rowOff>289560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V="1">
          <a:off x="7139940" y="75438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6</xdr:row>
      <xdr:rowOff>30480</xdr:rowOff>
    </xdr:from>
    <xdr:to>
      <xdr:col>11</xdr:col>
      <xdr:colOff>0</xdr:colOff>
      <xdr:row>7</xdr:row>
      <xdr:rowOff>297180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 flipV="1">
          <a:off x="7139940" y="112776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8</xdr:row>
      <xdr:rowOff>30480</xdr:rowOff>
    </xdr:from>
    <xdr:to>
      <xdr:col>11</xdr:col>
      <xdr:colOff>0</xdr:colOff>
      <xdr:row>9</xdr:row>
      <xdr:rowOff>297180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 flipV="1">
          <a:off x="7139940" y="149352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22860</xdr:colOff>
      <xdr:row>10</xdr:row>
      <xdr:rowOff>15240</xdr:rowOff>
    </xdr:from>
    <xdr:to>
      <xdr:col>11</xdr:col>
      <xdr:colOff>15240</xdr:colOff>
      <xdr:row>11</xdr:row>
      <xdr:rowOff>281940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 flipV="1">
          <a:off x="7155180" y="184404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</xdr:colOff>
      <xdr:row>12</xdr:row>
      <xdr:rowOff>7620</xdr:rowOff>
    </xdr:from>
    <xdr:to>
      <xdr:col>11</xdr:col>
      <xdr:colOff>7620</xdr:colOff>
      <xdr:row>13</xdr:row>
      <xdr:rowOff>274320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 flipV="1">
          <a:off x="7147560" y="2202180"/>
          <a:ext cx="1577340" cy="3581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14</xdr:row>
      <xdr:rowOff>22860</xdr:rowOff>
    </xdr:from>
    <xdr:to>
      <xdr:col>10</xdr:col>
      <xdr:colOff>784860</xdr:colOff>
      <xdr:row>15</xdr:row>
      <xdr:rowOff>289560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V="1">
          <a:off x="7132320" y="258318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16</xdr:row>
      <xdr:rowOff>15240</xdr:rowOff>
    </xdr:from>
    <xdr:to>
      <xdr:col>10</xdr:col>
      <xdr:colOff>784860</xdr:colOff>
      <xdr:row>17</xdr:row>
      <xdr:rowOff>281940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V="1">
          <a:off x="7132320" y="294132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</xdr:colOff>
      <xdr:row>3</xdr:row>
      <xdr:rowOff>38100</xdr:rowOff>
    </xdr:from>
    <xdr:to>
      <xdr:col>10</xdr:col>
      <xdr:colOff>784860</xdr:colOff>
      <xdr:row>3</xdr:row>
      <xdr:rowOff>434340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 flipV="1">
          <a:off x="7162800" y="586740"/>
          <a:ext cx="1546860" cy="1447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20</xdr:row>
      <xdr:rowOff>45720</xdr:rowOff>
    </xdr:from>
    <xdr:to>
      <xdr:col>11</xdr:col>
      <xdr:colOff>0</xdr:colOff>
      <xdr:row>22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V="1">
          <a:off x="7139940" y="370332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20</xdr:row>
      <xdr:rowOff>45720</xdr:rowOff>
    </xdr:from>
    <xdr:to>
      <xdr:col>5</xdr:col>
      <xdr:colOff>0</xdr:colOff>
      <xdr:row>22</xdr:row>
      <xdr:rowOff>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V="1">
          <a:off x="2385060" y="370332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20</xdr:row>
      <xdr:rowOff>45720</xdr:rowOff>
    </xdr:from>
    <xdr:to>
      <xdr:col>11</xdr:col>
      <xdr:colOff>0</xdr:colOff>
      <xdr:row>22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 flipV="1">
          <a:off x="7139940" y="370332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</xdr:colOff>
      <xdr:row>25</xdr:row>
      <xdr:rowOff>22860</xdr:rowOff>
    </xdr:from>
    <xdr:to>
      <xdr:col>5</xdr:col>
      <xdr:colOff>38100</xdr:colOff>
      <xdr:row>26</xdr:row>
      <xdr:rowOff>289560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flipV="1">
          <a:off x="2423160" y="459486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27</xdr:row>
      <xdr:rowOff>30480</xdr:rowOff>
    </xdr:from>
    <xdr:to>
      <xdr:col>5</xdr:col>
      <xdr:colOff>0</xdr:colOff>
      <xdr:row>28</xdr:row>
      <xdr:rowOff>297180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 flipV="1">
          <a:off x="2385060" y="496824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29</xdr:row>
      <xdr:rowOff>30480</xdr:rowOff>
    </xdr:from>
    <xdr:to>
      <xdr:col>5</xdr:col>
      <xdr:colOff>0</xdr:colOff>
      <xdr:row>30</xdr:row>
      <xdr:rowOff>297180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 flipV="1">
          <a:off x="2385060" y="533400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31</xdr:row>
      <xdr:rowOff>15240</xdr:rowOff>
    </xdr:from>
    <xdr:to>
      <xdr:col>5</xdr:col>
      <xdr:colOff>15240</xdr:colOff>
      <xdr:row>32</xdr:row>
      <xdr:rowOff>281940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 flipV="1">
          <a:off x="2400300" y="568452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</xdr:colOff>
      <xdr:row>33</xdr:row>
      <xdr:rowOff>7620</xdr:rowOff>
    </xdr:from>
    <xdr:to>
      <xdr:col>5</xdr:col>
      <xdr:colOff>7620</xdr:colOff>
      <xdr:row>34</xdr:row>
      <xdr:rowOff>274320</xdr:rowOff>
    </xdr:to>
    <xdr:cxnSp macro="">
      <xdr:nvCxnSpPr>
        <xdr:cNvPr id="26" name="Connecteur droit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CxnSpPr/>
      </xdr:nvCxnSpPr>
      <xdr:spPr>
        <a:xfrm flipV="1">
          <a:off x="2392680" y="6042660"/>
          <a:ext cx="1577340" cy="3581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35</xdr:row>
      <xdr:rowOff>22860</xdr:rowOff>
    </xdr:from>
    <xdr:to>
      <xdr:col>4</xdr:col>
      <xdr:colOff>784860</xdr:colOff>
      <xdr:row>36</xdr:row>
      <xdr:rowOff>289560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CxnSpPr/>
      </xdr:nvCxnSpPr>
      <xdr:spPr>
        <a:xfrm flipV="1">
          <a:off x="2377440" y="642366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37</xdr:row>
      <xdr:rowOff>15240</xdr:rowOff>
    </xdr:from>
    <xdr:to>
      <xdr:col>4</xdr:col>
      <xdr:colOff>784860</xdr:colOff>
      <xdr:row>38</xdr:row>
      <xdr:rowOff>281940</xdr:rowOff>
    </xdr:to>
    <xdr:cxnSp macro="">
      <xdr:nvCxnSpPr>
        <xdr:cNvPr id="28" name="Connecteur droit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CxnSpPr/>
      </xdr:nvCxnSpPr>
      <xdr:spPr>
        <a:xfrm flipV="1">
          <a:off x="2377440" y="678180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41</xdr:row>
      <xdr:rowOff>45720</xdr:rowOff>
    </xdr:from>
    <xdr:to>
      <xdr:col>5</xdr:col>
      <xdr:colOff>0</xdr:colOff>
      <xdr:row>43</xdr:row>
      <xdr:rowOff>0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CxnSpPr/>
      </xdr:nvCxnSpPr>
      <xdr:spPr>
        <a:xfrm flipV="1">
          <a:off x="2385060" y="754380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24</xdr:row>
      <xdr:rowOff>38100</xdr:rowOff>
    </xdr:from>
    <xdr:to>
      <xdr:col>4</xdr:col>
      <xdr:colOff>784860</xdr:colOff>
      <xdr:row>24</xdr:row>
      <xdr:rowOff>434340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/>
      </xdr:nvCxnSpPr>
      <xdr:spPr>
        <a:xfrm flipV="1">
          <a:off x="2407920" y="4427220"/>
          <a:ext cx="1546860" cy="1447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43</xdr:row>
      <xdr:rowOff>45720</xdr:rowOff>
    </xdr:from>
    <xdr:to>
      <xdr:col>5</xdr:col>
      <xdr:colOff>0</xdr:colOff>
      <xdr:row>45</xdr:row>
      <xdr:rowOff>0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 flipV="1">
          <a:off x="2385060" y="790956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25</xdr:row>
      <xdr:rowOff>22860</xdr:rowOff>
    </xdr:from>
    <xdr:to>
      <xdr:col>11</xdr:col>
      <xdr:colOff>0</xdr:colOff>
      <xdr:row>26</xdr:row>
      <xdr:rowOff>289560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CxnSpPr/>
      </xdr:nvCxnSpPr>
      <xdr:spPr>
        <a:xfrm flipV="1">
          <a:off x="7139940" y="459486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27</xdr:row>
      <xdr:rowOff>30480</xdr:rowOff>
    </xdr:from>
    <xdr:to>
      <xdr:col>11</xdr:col>
      <xdr:colOff>0</xdr:colOff>
      <xdr:row>28</xdr:row>
      <xdr:rowOff>297180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CxnSpPr/>
      </xdr:nvCxnSpPr>
      <xdr:spPr>
        <a:xfrm flipV="1">
          <a:off x="7139940" y="496824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29</xdr:row>
      <xdr:rowOff>30480</xdr:rowOff>
    </xdr:from>
    <xdr:to>
      <xdr:col>11</xdr:col>
      <xdr:colOff>0</xdr:colOff>
      <xdr:row>30</xdr:row>
      <xdr:rowOff>297180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/>
      </xdr:nvCxnSpPr>
      <xdr:spPr>
        <a:xfrm flipV="1">
          <a:off x="7139940" y="5334000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22860</xdr:colOff>
      <xdr:row>31</xdr:row>
      <xdr:rowOff>15240</xdr:rowOff>
    </xdr:from>
    <xdr:to>
      <xdr:col>11</xdr:col>
      <xdr:colOff>15240</xdr:colOff>
      <xdr:row>32</xdr:row>
      <xdr:rowOff>281940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CxnSpPr/>
      </xdr:nvCxnSpPr>
      <xdr:spPr>
        <a:xfrm flipV="1">
          <a:off x="7155180" y="568452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</xdr:colOff>
      <xdr:row>33</xdr:row>
      <xdr:rowOff>7620</xdr:rowOff>
    </xdr:from>
    <xdr:to>
      <xdr:col>11</xdr:col>
      <xdr:colOff>7620</xdr:colOff>
      <xdr:row>34</xdr:row>
      <xdr:rowOff>274320</xdr:rowOff>
    </xdr:to>
    <xdr:cxnSp macro="">
      <xdr:nvCxnSpPr>
        <xdr:cNvPr id="36" name="Connecteur droit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/>
      </xdr:nvCxnSpPr>
      <xdr:spPr>
        <a:xfrm flipV="1">
          <a:off x="7147560" y="6042660"/>
          <a:ext cx="1577340" cy="3581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22860</xdr:rowOff>
    </xdr:from>
    <xdr:to>
      <xdr:col>10</xdr:col>
      <xdr:colOff>784860</xdr:colOff>
      <xdr:row>36</xdr:row>
      <xdr:rowOff>289560</xdr:rowOff>
    </xdr:to>
    <xdr:cxnSp macro="">
      <xdr:nvCxnSpPr>
        <xdr:cNvPr id="37" name="Connecteur droit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CxnSpPr/>
      </xdr:nvCxnSpPr>
      <xdr:spPr>
        <a:xfrm flipV="1">
          <a:off x="7132320" y="642366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37</xdr:row>
      <xdr:rowOff>15240</xdr:rowOff>
    </xdr:from>
    <xdr:to>
      <xdr:col>10</xdr:col>
      <xdr:colOff>784860</xdr:colOff>
      <xdr:row>38</xdr:row>
      <xdr:rowOff>281940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 flipV="1">
          <a:off x="7132320" y="678180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41</xdr:row>
      <xdr:rowOff>45720</xdr:rowOff>
    </xdr:from>
    <xdr:to>
      <xdr:col>11</xdr:col>
      <xdr:colOff>0</xdr:colOff>
      <xdr:row>43</xdr:row>
      <xdr:rowOff>0</xdr:rowOff>
    </xdr:to>
    <xdr:cxnSp macro="">
      <xdr:nvCxnSpPr>
        <xdr:cNvPr id="39" name="Connecteur droit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 flipV="1">
          <a:off x="7139940" y="754380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</xdr:colOff>
      <xdr:row>24</xdr:row>
      <xdr:rowOff>38100</xdr:rowOff>
    </xdr:from>
    <xdr:to>
      <xdr:col>10</xdr:col>
      <xdr:colOff>784860</xdr:colOff>
      <xdr:row>24</xdr:row>
      <xdr:rowOff>434340</xdr:rowOff>
    </xdr:to>
    <xdr:cxnSp macro="">
      <xdr:nvCxnSpPr>
        <xdr:cNvPr id="40" name="Connecteur droit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 flipV="1">
          <a:off x="7162800" y="4427220"/>
          <a:ext cx="1546860" cy="1447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43</xdr:row>
      <xdr:rowOff>45720</xdr:rowOff>
    </xdr:from>
    <xdr:to>
      <xdr:col>11</xdr:col>
      <xdr:colOff>0</xdr:colOff>
      <xdr:row>45</xdr:row>
      <xdr:rowOff>0</xdr:rowOff>
    </xdr:to>
    <xdr:cxnSp macro="">
      <xdr:nvCxnSpPr>
        <xdr:cNvPr id="41" name="Connecteur droit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 flipV="1">
          <a:off x="7139940" y="7909560"/>
          <a:ext cx="1577340" cy="3200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47</xdr:row>
      <xdr:rowOff>22860</xdr:rowOff>
    </xdr:from>
    <xdr:to>
      <xdr:col>5</xdr:col>
      <xdr:colOff>0</xdr:colOff>
      <xdr:row>48</xdr:row>
      <xdr:rowOff>289560</xdr:rowOff>
    </xdr:to>
    <xdr:cxnSp macro="">
      <xdr:nvCxnSpPr>
        <xdr:cNvPr id="42" name="Connecteur droit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 flipV="1">
          <a:off x="2385060" y="861822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47</xdr:row>
      <xdr:rowOff>22860</xdr:rowOff>
    </xdr:from>
    <xdr:to>
      <xdr:col>11</xdr:col>
      <xdr:colOff>0</xdr:colOff>
      <xdr:row>48</xdr:row>
      <xdr:rowOff>289560</xdr:rowOff>
    </xdr:to>
    <xdr:cxnSp macro="">
      <xdr:nvCxnSpPr>
        <xdr:cNvPr id="43" name="Connecteur droit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 flipV="1">
          <a:off x="7139940" y="8618220"/>
          <a:ext cx="1577340" cy="3429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3457575</xdr:colOff>
      <xdr:row>0</xdr:row>
      <xdr:rowOff>57150</xdr:rowOff>
    </xdr:from>
    <xdr:to>
      <xdr:col>14</xdr:col>
      <xdr:colOff>5019675</xdr:colOff>
      <xdr:row>0</xdr:row>
      <xdr:rowOff>314325</xdr:rowOff>
    </xdr:to>
    <xdr:sp macro="[1]!Nouvelle_Feuille" textlink="">
      <xdr:nvSpPr>
        <xdr:cNvPr id="44" name="Organigramme : Alternative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/>
      </xdr:nvSpPr>
      <xdr:spPr>
        <a:xfrm>
          <a:off x="11885295" y="57150"/>
          <a:ext cx="0" cy="127635"/>
        </a:xfrm>
        <a:prstGeom prst="flowChartAlternateProcess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Nouvelle</a:t>
          </a:r>
          <a:r>
            <a:rPr lang="fr-FR" sz="1200" b="1" baseline="0"/>
            <a:t> Feuille</a:t>
          </a:r>
          <a:endParaRPr lang="fr-FR" sz="1200" b="1"/>
        </a:p>
      </xdr:txBody>
    </xdr:sp>
    <xdr:clientData/>
  </xdr:twoCellAnchor>
  <xdr:twoCellAnchor>
    <xdr:from>
      <xdr:col>3</xdr:col>
      <xdr:colOff>9525</xdr:colOff>
      <xdr:row>18</xdr:row>
      <xdr:rowOff>28575</xdr:rowOff>
    </xdr:from>
    <xdr:to>
      <xdr:col>4</xdr:col>
      <xdr:colOff>794385</xdr:colOff>
      <xdr:row>19</xdr:row>
      <xdr:rowOff>295275</xdr:rowOff>
    </xdr:to>
    <xdr:cxnSp macro="">
      <xdr:nvCxnSpPr>
        <xdr:cNvPr id="45" name="Connecteur droit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CxnSpPr/>
      </xdr:nvCxnSpPr>
      <xdr:spPr>
        <a:xfrm flipV="1">
          <a:off x="2386965" y="3320415"/>
          <a:ext cx="1577340" cy="33528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5029200</xdr:colOff>
      <xdr:row>18</xdr:row>
      <xdr:rowOff>9525</xdr:rowOff>
    </xdr:from>
    <xdr:to>
      <xdr:col>10</xdr:col>
      <xdr:colOff>775335</xdr:colOff>
      <xdr:row>19</xdr:row>
      <xdr:rowOff>276225</xdr:rowOff>
    </xdr:to>
    <xdr:cxnSp macro="">
      <xdr:nvCxnSpPr>
        <xdr:cNvPr id="46" name="Connecteur droit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CxnSpPr/>
      </xdr:nvCxnSpPr>
      <xdr:spPr>
        <a:xfrm flipV="1">
          <a:off x="7132320" y="3301365"/>
          <a:ext cx="1567815" cy="35814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39</xdr:row>
      <xdr:rowOff>15240</xdr:rowOff>
    </xdr:from>
    <xdr:to>
      <xdr:col>4</xdr:col>
      <xdr:colOff>784860</xdr:colOff>
      <xdr:row>40</xdr:row>
      <xdr:rowOff>281940</xdr:rowOff>
    </xdr:to>
    <xdr:cxnSp macro="">
      <xdr:nvCxnSpPr>
        <xdr:cNvPr id="47" name="Connecteur droit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CxnSpPr/>
      </xdr:nvCxnSpPr>
      <xdr:spPr>
        <a:xfrm flipV="1">
          <a:off x="2377440" y="714756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39</xdr:row>
      <xdr:rowOff>15240</xdr:rowOff>
    </xdr:from>
    <xdr:to>
      <xdr:col>10</xdr:col>
      <xdr:colOff>784860</xdr:colOff>
      <xdr:row>40</xdr:row>
      <xdr:rowOff>281940</xdr:rowOff>
    </xdr:to>
    <xdr:cxnSp macro="">
      <xdr:nvCxnSpPr>
        <xdr:cNvPr id="48" name="Connecteur droit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 flipV="1">
          <a:off x="7132320" y="7147560"/>
          <a:ext cx="1577340" cy="35052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195491</xdr:colOff>
      <xdr:row>1</xdr:row>
      <xdr:rowOff>183698</xdr:rowOff>
    </xdr:from>
    <xdr:to>
      <xdr:col>31</xdr:col>
      <xdr:colOff>584790</xdr:colOff>
      <xdr:row>22</xdr:row>
      <xdr:rowOff>152400</xdr:rowOff>
    </xdr:to>
    <xdr:graphicFrame macro="">
      <xdr:nvGraphicFramePr>
        <xdr:cNvPr id="49" name="Graphique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203321</xdr:colOff>
      <xdr:row>23</xdr:row>
      <xdr:rowOff>16090</xdr:rowOff>
    </xdr:from>
    <xdr:to>
      <xdr:col>31</xdr:col>
      <xdr:colOff>584791</xdr:colOff>
      <xdr:row>45</xdr:row>
      <xdr:rowOff>194932</xdr:rowOff>
    </xdr:to>
    <xdr:graphicFrame macro="">
      <xdr:nvGraphicFramePr>
        <xdr:cNvPr id="50" name="Graphique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1384300</xdr:colOff>
      <xdr:row>0</xdr:row>
      <xdr:rowOff>50800</xdr:rowOff>
    </xdr:from>
    <xdr:to>
      <xdr:col>14</xdr:col>
      <xdr:colOff>1352550</xdr:colOff>
      <xdr:row>0</xdr:row>
      <xdr:rowOff>307975</xdr:rowOff>
    </xdr:to>
    <xdr:sp macro="[0]!Nouvelle_Feuille" textlink="">
      <xdr:nvSpPr>
        <xdr:cNvPr id="52" name="Organigramme : Alternative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/>
      </xdr:nvSpPr>
      <xdr:spPr>
        <a:xfrm>
          <a:off x="15646400" y="50800"/>
          <a:ext cx="1568450" cy="257175"/>
        </a:xfrm>
        <a:prstGeom prst="flowChartAlternateProcess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Nouvelle</a:t>
          </a:r>
          <a:r>
            <a:rPr lang="fr-FR" sz="1200" b="1" baseline="0"/>
            <a:t> Feuille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lsderoo.sharepoint.com/sites/DocumentsGroupe/Operationnel/Lambres%20Lez%20Douai/Exploitation/Production%20PO/Tableau%20de%20Bord/Tableau%20de%20marche%202022/Tableau%20de%20marche%20D&#233;cembre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ence"/>
      <sheetName val="01Déc"/>
      <sheetName val="02Déc"/>
      <sheetName val="06 Déc"/>
      <sheetName val="07 Déc"/>
      <sheetName val=" 08 Déc"/>
      <sheetName val="09 Déc"/>
      <sheetName val="10 Dec"/>
      <sheetName val="12 Déc"/>
      <sheetName val="Modèle"/>
      <sheetName val="Tableau de marche Décembre 2022"/>
    </sheetNames>
    <definedNames>
      <definedName name="Nouvelle_Feuill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S3" t="str">
            <v>Objectif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AC295-AD42-4C40-A69B-2535DEBBA2DA}">
  <sheetPr codeName="Feuil5">
    <tabColor theme="1"/>
    <pageSetUpPr fitToPage="1"/>
  </sheetPr>
  <dimension ref="A1:AG75"/>
  <sheetViews>
    <sheetView tabSelected="1" topLeftCell="K35" zoomScale="70" zoomScaleNormal="70" workbookViewId="0">
      <selection activeCell="U75" sqref="U75"/>
    </sheetView>
  </sheetViews>
  <sheetFormatPr baseColWidth="10" defaultColWidth="11.54296875" defaultRowHeight="14.5" x14ac:dyDescent="0.35"/>
  <cols>
    <col min="1" max="1" width="8.6328125" customWidth="1"/>
    <col min="2" max="3" width="18" customWidth="1"/>
    <col min="4" max="6" width="11.6328125" customWidth="1"/>
    <col min="7" max="9" width="23.36328125" customWidth="1"/>
    <col min="10" max="12" width="11.6328125" customWidth="1"/>
    <col min="13" max="15" width="23.36328125" customWidth="1"/>
    <col min="16" max="16" width="4" customWidth="1"/>
    <col min="17" max="17" width="7" bestFit="1" customWidth="1"/>
    <col min="18" max="18" width="15" bestFit="1" customWidth="1"/>
    <col min="19" max="19" width="19.453125" bestFit="1" customWidth="1"/>
    <col min="20" max="20" width="9.90625" bestFit="1" customWidth="1"/>
    <col min="21" max="22" width="18.6328125" bestFit="1" customWidth="1"/>
    <col min="23" max="23" width="20.08984375" bestFit="1" customWidth="1"/>
    <col min="24" max="24" width="2.90625" customWidth="1"/>
    <col min="25" max="25" width="20.08984375" bestFit="1" customWidth="1"/>
    <col min="26" max="26" width="18.90625" bestFit="1" customWidth="1"/>
  </cols>
  <sheetData>
    <row r="1" spans="1:33" ht="28.25" customHeight="1" thickBot="1" x14ac:dyDescent="0.4">
      <c r="A1" s="153" t="s">
        <v>86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5"/>
      <c r="P1" s="156" t="s">
        <v>1</v>
      </c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8"/>
    </row>
    <row r="2" spans="1:33" ht="28.5" thickBot="1" x14ac:dyDescent="0.4">
      <c r="A2" s="133" t="s">
        <v>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5"/>
      <c r="P2" s="11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/>
    </row>
    <row r="3" spans="1:33" ht="28" x14ac:dyDescent="0.35">
      <c r="A3" s="136" t="s">
        <v>3</v>
      </c>
      <c r="B3" s="137"/>
      <c r="C3" s="1"/>
      <c r="D3" s="138" t="s">
        <v>4</v>
      </c>
      <c r="E3" s="139"/>
      <c r="F3" s="139"/>
      <c r="G3" s="140"/>
      <c r="H3" s="140"/>
      <c r="I3" s="141"/>
      <c r="J3" s="142" t="s">
        <v>5</v>
      </c>
      <c r="K3" s="142"/>
      <c r="L3" s="142"/>
      <c r="M3" s="143"/>
      <c r="N3" s="143"/>
      <c r="O3" s="144"/>
      <c r="P3" s="14"/>
      <c r="Q3" s="15"/>
      <c r="R3" s="16" t="s">
        <v>6</v>
      </c>
      <c r="S3" s="16" t="s">
        <v>7</v>
      </c>
      <c r="T3" s="16" t="s">
        <v>8</v>
      </c>
      <c r="U3" s="16" t="s">
        <v>9</v>
      </c>
      <c r="V3" s="16" t="s">
        <v>10</v>
      </c>
      <c r="W3" s="15"/>
      <c r="X3" s="15"/>
      <c r="Y3" s="15"/>
      <c r="Z3" s="15"/>
      <c r="AA3" s="15"/>
      <c r="AB3" s="15"/>
      <c r="AC3" s="15"/>
      <c r="AD3" s="15"/>
      <c r="AE3" s="15"/>
      <c r="AF3" s="15"/>
      <c r="AG3" s="17"/>
    </row>
    <row r="4" spans="1:33" ht="36" customHeight="1" x14ac:dyDescent="0.35">
      <c r="A4" s="159" t="s">
        <v>11</v>
      </c>
      <c r="B4" s="159"/>
      <c r="C4" s="2" t="s">
        <v>12</v>
      </c>
      <c r="D4" s="3" t="s">
        <v>7</v>
      </c>
      <c r="E4" s="4" t="s">
        <v>13</v>
      </c>
      <c r="F4" s="5" t="s">
        <v>14</v>
      </c>
      <c r="G4" s="160" t="s">
        <v>15</v>
      </c>
      <c r="H4" s="161"/>
      <c r="I4" s="162"/>
      <c r="J4" s="6" t="s">
        <v>7</v>
      </c>
      <c r="K4" s="4" t="s">
        <v>13</v>
      </c>
      <c r="L4" s="5" t="s">
        <v>14</v>
      </c>
      <c r="M4" s="160" t="s">
        <v>15</v>
      </c>
      <c r="N4" s="161"/>
      <c r="O4" s="162"/>
      <c r="P4" s="14"/>
      <c r="Q4" s="15"/>
      <c r="R4" s="16" t="s">
        <v>16</v>
      </c>
      <c r="S4" s="16">
        <f>D5</f>
        <v>31</v>
      </c>
      <c r="T4" s="16">
        <f>E5</f>
        <v>12</v>
      </c>
      <c r="U4" s="16">
        <f>K5</f>
        <v>0</v>
      </c>
      <c r="V4" s="16">
        <f t="shared" ref="V4:V20" si="0">MIN(T4:U4)</f>
        <v>0</v>
      </c>
      <c r="W4" s="15"/>
      <c r="X4" s="15"/>
      <c r="Y4" s="15"/>
      <c r="Z4" s="15"/>
      <c r="AA4" s="15"/>
      <c r="AB4" s="15"/>
      <c r="AC4" s="15"/>
      <c r="AD4" s="15"/>
      <c r="AE4" s="15"/>
      <c r="AF4" s="15"/>
      <c r="AG4" s="17"/>
    </row>
    <row r="5" spans="1:33" ht="25.25" customHeight="1" x14ac:dyDescent="0.35">
      <c r="A5" s="110">
        <v>1</v>
      </c>
      <c r="B5" s="110" t="s">
        <v>17</v>
      </c>
      <c r="C5" s="149"/>
      <c r="D5" s="151">
        <v>31</v>
      </c>
      <c r="E5" s="108">
        <v>12</v>
      </c>
      <c r="F5" s="110">
        <f>E5</f>
        <v>12</v>
      </c>
      <c r="G5" s="100"/>
      <c r="H5" s="101"/>
      <c r="I5" s="102"/>
      <c r="J5" s="106">
        <v>31</v>
      </c>
      <c r="K5" s="108"/>
      <c r="L5" s="110">
        <f>K5</f>
        <v>0</v>
      </c>
      <c r="M5" s="100"/>
      <c r="N5" s="101"/>
      <c r="O5" s="102"/>
      <c r="P5" s="14"/>
      <c r="Q5" s="15"/>
      <c r="R5" s="16" t="s">
        <v>18</v>
      </c>
      <c r="S5" s="16">
        <f>D7</f>
        <v>38</v>
      </c>
      <c r="T5" s="16">
        <f>E7</f>
        <v>13</v>
      </c>
      <c r="U5" s="16">
        <f>K7</f>
        <v>0</v>
      </c>
      <c r="V5" s="16">
        <f t="shared" si="0"/>
        <v>0</v>
      </c>
      <c r="W5" s="15"/>
      <c r="X5" s="15"/>
      <c r="Y5" s="15"/>
      <c r="Z5" s="15"/>
      <c r="AA5" s="15"/>
      <c r="AB5" s="15"/>
      <c r="AC5" s="15"/>
      <c r="AD5" s="15"/>
      <c r="AE5" s="15"/>
      <c r="AF5" s="15"/>
      <c r="AG5" s="17"/>
    </row>
    <row r="6" spans="1:33" ht="25.25" customHeight="1" x14ac:dyDescent="0.35">
      <c r="A6" s="110"/>
      <c r="B6" s="110"/>
      <c r="C6" s="150"/>
      <c r="D6" s="152"/>
      <c r="E6" s="109"/>
      <c r="F6" s="110"/>
      <c r="G6" s="103"/>
      <c r="H6" s="104"/>
      <c r="I6" s="105"/>
      <c r="J6" s="107"/>
      <c r="K6" s="109"/>
      <c r="L6" s="110"/>
      <c r="M6" s="103"/>
      <c r="N6" s="104"/>
      <c r="O6" s="105"/>
      <c r="P6" s="14"/>
      <c r="Q6" s="15"/>
      <c r="R6" s="16" t="s">
        <v>19</v>
      </c>
      <c r="S6" s="16">
        <f>D9</f>
        <v>34</v>
      </c>
      <c r="T6" s="16">
        <f>E9</f>
        <v>14</v>
      </c>
      <c r="U6" s="16">
        <f>K9</f>
        <v>0</v>
      </c>
      <c r="V6" s="16">
        <f t="shared" si="0"/>
        <v>0</v>
      </c>
      <c r="W6" s="15"/>
      <c r="X6" s="15"/>
      <c r="Y6" s="15"/>
      <c r="Z6" s="15"/>
      <c r="AA6" s="15"/>
      <c r="AB6" s="15"/>
      <c r="AC6" s="15"/>
      <c r="AD6" s="15"/>
      <c r="AE6" s="15"/>
      <c r="AF6" s="15"/>
      <c r="AG6" s="17"/>
    </row>
    <row r="7" spans="1:33" ht="25.25" customHeight="1" x14ac:dyDescent="0.35">
      <c r="A7" s="110">
        <v>2</v>
      </c>
      <c r="B7" s="110" t="s">
        <v>20</v>
      </c>
      <c r="C7" s="149"/>
      <c r="D7" s="151">
        <v>38</v>
      </c>
      <c r="E7" s="108">
        <v>13</v>
      </c>
      <c r="F7" s="110">
        <f>F5+E7</f>
        <v>25</v>
      </c>
      <c r="G7" s="100"/>
      <c r="H7" s="101"/>
      <c r="I7" s="102"/>
      <c r="J7" s="106">
        <v>38</v>
      </c>
      <c r="K7" s="108"/>
      <c r="L7" s="110">
        <f>L5+K7</f>
        <v>0</v>
      </c>
      <c r="M7" s="100"/>
      <c r="N7" s="101"/>
      <c r="O7" s="102"/>
      <c r="P7" s="14"/>
      <c r="Q7" s="15"/>
      <c r="R7" s="16" t="s">
        <v>21</v>
      </c>
      <c r="S7" s="16">
        <f>D11</f>
        <v>38</v>
      </c>
      <c r="T7" s="16">
        <f>E11</f>
        <v>15</v>
      </c>
      <c r="U7" s="16">
        <f>K11</f>
        <v>0</v>
      </c>
      <c r="V7" s="16">
        <f t="shared" si="0"/>
        <v>0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7"/>
    </row>
    <row r="8" spans="1:33" ht="25.25" customHeight="1" x14ac:dyDescent="0.35">
      <c r="A8" s="110"/>
      <c r="B8" s="110"/>
      <c r="C8" s="150"/>
      <c r="D8" s="152"/>
      <c r="E8" s="109"/>
      <c r="F8" s="110"/>
      <c r="G8" s="103"/>
      <c r="H8" s="104"/>
      <c r="I8" s="105"/>
      <c r="J8" s="107"/>
      <c r="K8" s="109"/>
      <c r="L8" s="110"/>
      <c r="M8" s="103"/>
      <c r="N8" s="104"/>
      <c r="O8" s="105"/>
      <c r="P8" s="14"/>
      <c r="Q8" s="15"/>
      <c r="R8" s="16" t="s">
        <v>22</v>
      </c>
      <c r="S8" s="16">
        <f>D13</f>
        <v>34</v>
      </c>
      <c r="T8" s="16">
        <f>E13</f>
        <v>16</v>
      </c>
      <c r="U8" s="16">
        <f>K13</f>
        <v>0</v>
      </c>
      <c r="V8" s="16">
        <f t="shared" si="0"/>
        <v>0</v>
      </c>
      <c r="W8" s="15"/>
      <c r="X8" s="15"/>
      <c r="Y8" s="15"/>
      <c r="Z8" s="15"/>
      <c r="AA8" s="15"/>
      <c r="AB8" s="15"/>
      <c r="AC8" s="15"/>
      <c r="AD8" s="15"/>
      <c r="AE8" s="15"/>
      <c r="AF8" s="15"/>
      <c r="AG8" s="17"/>
    </row>
    <row r="9" spans="1:33" ht="25.25" customHeight="1" x14ac:dyDescent="0.35">
      <c r="A9" s="110">
        <v>3</v>
      </c>
      <c r="B9" s="110" t="s">
        <v>23</v>
      </c>
      <c r="C9" s="149"/>
      <c r="D9" s="151">
        <v>34</v>
      </c>
      <c r="E9" s="108">
        <v>14</v>
      </c>
      <c r="F9" s="110">
        <f>F7+E9</f>
        <v>39</v>
      </c>
      <c r="G9" s="100"/>
      <c r="H9" s="101"/>
      <c r="I9" s="102"/>
      <c r="J9" s="106">
        <v>34</v>
      </c>
      <c r="K9" s="108"/>
      <c r="L9" s="110">
        <f>L7+K9</f>
        <v>0</v>
      </c>
      <c r="M9" s="100"/>
      <c r="N9" s="101"/>
      <c r="O9" s="102"/>
      <c r="P9" s="14"/>
      <c r="Q9" s="15"/>
      <c r="R9" s="16" t="s">
        <v>24</v>
      </c>
      <c r="S9" s="16">
        <f>D15</f>
        <v>38</v>
      </c>
      <c r="T9" s="16">
        <f>E15</f>
        <v>17</v>
      </c>
      <c r="U9" s="16">
        <f>K15</f>
        <v>0</v>
      </c>
      <c r="V9" s="16">
        <f t="shared" si="0"/>
        <v>0</v>
      </c>
      <c r="W9" s="15"/>
      <c r="X9" s="15"/>
      <c r="Y9" s="15"/>
      <c r="Z9" s="15"/>
      <c r="AA9" s="15"/>
      <c r="AB9" s="15"/>
      <c r="AC9" s="15"/>
      <c r="AD9" s="15"/>
      <c r="AE9" s="15"/>
      <c r="AF9" s="15"/>
      <c r="AG9" s="17"/>
    </row>
    <row r="10" spans="1:33" ht="25.25" customHeight="1" x14ac:dyDescent="0.35">
      <c r="A10" s="110"/>
      <c r="B10" s="110"/>
      <c r="C10" s="150"/>
      <c r="D10" s="152"/>
      <c r="E10" s="109"/>
      <c r="F10" s="110"/>
      <c r="G10" s="103"/>
      <c r="H10" s="104"/>
      <c r="I10" s="105"/>
      <c r="J10" s="107"/>
      <c r="K10" s="109"/>
      <c r="L10" s="110"/>
      <c r="M10" s="103"/>
      <c r="N10" s="104"/>
      <c r="O10" s="105"/>
      <c r="P10" s="14"/>
      <c r="Q10" s="15"/>
      <c r="R10" s="16" t="s">
        <v>25</v>
      </c>
      <c r="S10" s="16">
        <f>D17</f>
        <v>25</v>
      </c>
      <c r="T10" s="16">
        <f>E17</f>
        <v>18</v>
      </c>
      <c r="U10" s="16">
        <f>K17</f>
        <v>0</v>
      </c>
      <c r="V10" s="16">
        <f t="shared" si="0"/>
        <v>0</v>
      </c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7"/>
    </row>
    <row r="11" spans="1:33" ht="25.25" customHeight="1" x14ac:dyDescent="0.35">
      <c r="A11" s="110">
        <v>4</v>
      </c>
      <c r="B11" s="110" t="s">
        <v>26</v>
      </c>
      <c r="C11" s="149"/>
      <c r="D11" s="151">
        <v>38</v>
      </c>
      <c r="E11" s="108">
        <v>15</v>
      </c>
      <c r="F11" s="110">
        <f>F9+E11</f>
        <v>54</v>
      </c>
      <c r="G11" s="100"/>
      <c r="H11" s="101"/>
      <c r="I11" s="102"/>
      <c r="J11" s="106">
        <v>38</v>
      </c>
      <c r="K11" s="108"/>
      <c r="L11" s="110">
        <f>L9+K11</f>
        <v>0</v>
      </c>
      <c r="M11" s="100"/>
      <c r="N11" s="101"/>
      <c r="O11" s="102"/>
      <c r="P11" s="14"/>
      <c r="Q11" s="15"/>
      <c r="R11" s="16" t="s">
        <v>27</v>
      </c>
      <c r="S11" s="16">
        <f>D19</f>
        <v>38</v>
      </c>
      <c r="T11" s="16">
        <f>E19</f>
        <v>19</v>
      </c>
      <c r="U11" s="16">
        <f>K19</f>
        <v>0</v>
      </c>
      <c r="V11" s="16">
        <f t="shared" si="0"/>
        <v>0</v>
      </c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7"/>
    </row>
    <row r="12" spans="1:33" ht="25.25" customHeight="1" x14ac:dyDescent="0.35">
      <c r="A12" s="110"/>
      <c r="B12" s="110"/>
      <c r="C12" s="150"/>
      <c r="D12" s="152"/>
      <c r="E12" s="109"/>
      <c r="F12" s="110"/>
      <c r="G12" s="103"/>
      <c r="H12" s="104"/>
      <c r="I12" s="105"/>
      <c r="J12" s="107"/>
      <c r="K12" s="109"/>
      <c r="L12" s="110"/>
      <c r="M12" s="103"/>
      <c r="N12" s="104"/>
      <c r="O12" s="105"/>
      <c r="P12" s="14"/>
      <c r="Q12" s="15"/>
      <c r="R12" s="16" t="s">
        <v>28</v>
      </c>
      <c r="S12" s="16">
        <f>D26</f>
        <v>31</v>
      </c>
      <c r="T12" s="16">
        <f>E26</f>
        <v>0</v>
      </c>
      <c r="U12" s="16">
        <f>K26</f>
        <v>0</v>
      </c>
      <c r="V12" s="16">
        <f t="shared" si="0"/>
        <v>0</v>
      </c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7"/>
    </row>
    <row r="13" spans="1:33" ht="25.25" customHeight="1" x14ac:dyDescent="0.35">
      <c r="A13" s="110">
        <v>5</v>
      </c>
      <c r="B13" s="110" t="s">
        <v>29</v>
      </c>
      <c r="C13" s="149"/>
      <c r="D13" s="151">
        <v>34</v>
      </c>
      <c r="E13" s="108">
        <v>16</v>
      </c>
      <c r="F13" s="110">
        <f>F11+E13</f>
        <v>70</v>
      </c>
      <c r="G13" s="100"/>
      <c r="H13" s="101"/>
      <c r="I13" s="102"/>
      <c r="J13" s="106">
        <v>34</v>
      </c>
      <c r="K13" s="108"/>
      <c r="L13" s="110">
        <f>L11+K13</f>
        <v>0</v>
      </c>
      <c r="M13" s="100"/>
      <c r="N13" s="101"/>
      <c r="O13" s="102"/>
      <c r="P13" s="14"/>
      <c r="Q13" s="15"/>
      <c r="R13" s="16" t="s">
        <v>30</v>
      </c>
      <c r="S13" s="16">
        <f>D28</f>
        <v>38</v>
      </c>
      <c r="T13" s="16">
        <f>E28</f>
        <v>0</v>
      </c>
      <c r="U13" s="16">
        <f>K28</f>
        <v>0</v>
      </c>
      <c r="V13" s="16">
        <f t="shared" si="0"/>
        <v>0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7"/>
    </row>
    <row r="14" spans="1:33" ht="25.25" customHeight="1" x14ac:dyDescent="0.35">
      <c r="A14" s="110"/>
      <c r="B14" s="110"/>
      <c r="C14" s="150"/>
      <c r="D14" s="152"/>
      <c r="E14" s="109"/>
      <c r="F14" s="110"/>
      <c r="G14" s="103"/>
      <c r="H14" s="104"/>
      <c r="I14" s="105"/>
      <c r="J14" s="107"/>
      <c r="K14" s="109"/>
      <c r="L14" s="110"/>
      <c r="M14" s="103"/>
      <c r="N14" s="104"/>
      <c r="O14" s="105"/>
      <c r="P14" s="14"/>
      <c r="Q14" s="15"/>
      <c r="R14" s="16" t="s">
        <v>31</v>
      </c>
      <c r="S14" s="16">
        <f>D30</f>
        <v>34</v>
      </c>
      <c r="T14" s="16">
        <f>E30</f>
        <v>0</v>
      </c>
      <c r="U14" s="16">
        <f>K30</f>
        <v>0</v>
      </c>
      <c r="V14" s="16">
        <f t="shared" si="0"/>
        <v>0</v>
      </c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7"/>
    </row>
    <row r="15" spans="1:33" ht="25.25" customHeight="1" x14ac:dyDescent="0.35">
      <c r="A15" s="110">
        <v>6</v>
      </c>
      <c r="B15" s="110" t="s">
        <v>32</v>
      </c>
      <c r="C15" s="149"/>
      <c r="D15" s="151">
        <v>38</v>
      </c>
      <c r="E15" s="108">
        <v>17</v>
      </c>
      <c r="F15" s="110">
        <f>F13+E15</f>
        <v>87</v>
      </c>
      <c r="G15" s="100"/>
      <c r="H15" s="101"/>
      <c r="I15" s="102"/>
      <c r="J15" s="106">
        <v>38</v>
      </c>
      <c r="K15" s="108"/>
      <c r="L15" s="110">
        <f>L13+K15</f>
        <v>0</v>
      </c>
      <c r="M15" s="100"/>
      <c r="N15" s="101"/>
      <c r="O15" s="102"/>
      <c r="P15" s="14"/>
      <c r="Q15" s="15"/>
      <c r="R15" s="16" t="s">
        <v>33</v>
      </c>
      <c r="S15" s="16">
        <f>D32</f>
        <v>38</v>
      </c>
      <c r="T15" s="16">
        <f>E32</f>
        <v>0</v>
      </c>
      <c r="U15" s="16">
        <f>K32</f>
        <v>0</v>
      </c>
      <c r="V15" s="16">
        <f t="shared" si="0"/>
        <v>0</v>
      </c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7"/>
    </row>
    <row r="16" spans="1:33" ht="25.25" customHeight="1" x14ac:dyDescent="0.35">
      <c r="A16" s="110"/>
      <c r="B16" s="110"/>
      <c r="C16" s="150"/>
      <c r="D16" s="152"/>
      <c r="E16" s="109"/>
      <c r="F16" s="110"/>
      <c r="G16" s="103"/>
      <c r="H16" s="104"/>
      <c r="I16" s="105"/>
      <c r="J16" s="107"/>
      <c r="K16" s="109"/>
      <c r="L16" s="110"/>
      <c r="M16" s="103"/>
      <c r="N16" s="104"/>
      <c r="O16" s="105"/>
      <c r="P16" s="14"/>
      <c r="Q16" s="15"/>
      <c r="R16" s="16" t="s">
        <v>34</v>
      </c>
      <c r="S16" s="16">
        <f>D34</f>
        <v>34</v>
      </c>
      <c r="T16" s="16">
        <f>E34</f>
        <v>0</v>
      </c>
      <c r="U16" s="16">
        <f>K34</f>
        <v>0</v>
      </c>
      <c r="V16" s="16">
        <f t="shared" si="0"/>
        <v>0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7"/>
    </row>
    <row r="17" spans="1:33" ht="25.25" customHeight="1" x14ac:dyDescent="0.35">
      <c r="A17" s="110">
        <v>7</v>
      </c>
      <c r="B17" s="110" t="s">
        <v>35</v>
      </c>
      <c r="C17" s="149"/>
      <c r="D17" s="151">
        <v>25</v>
      </c>
      <c r="E17" s="108">
        <v>18</v>
      </c>
      <c r="F17" s="110">
        <f>F15+E17</f>
        <v>105</v>
      </c>
      <c r="G17" s="100"/>
      <c r="H17" s="101"/>
      <c r="I17" s="102"/>
      <c r="J17" s="106">
        <v>25</v>
      </c>
      <c r="K17" s="108"/>
      <c r="L17" s="110">
        <f>L15+K17</f>
        <v>0</v>
      </c>
      <c r="M17" s="100"/>
      <c r="N17" s="101"/>
      <c r="O17" s="102"/>
      <c r="P17" s="14"/>
      <c r="Q17" s="15"/>
      <c r="R17" s="16" t="s">
        <v>36</v>
      </c>
      <c r="S17" s="16">
        <f>D36</f>
        <v>38</v>
      </c>
      <c r="T17" s="16">
        <f>E36</f>
        <v>0</v>
      </c>
      <c r="U17" s="16">
        <f>K36</f>
        <v>0</v>
      </c>
      <c r="V17" s="16">
        <f t="shared" si="0"/>
        <v>0</v>
      </c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7"/>
    </row>
    <row r="18" spans="1:33" ht="25.25" customHeight="1" x14ac:dyDescent="0.35">
      <c r="A18" s="110"/>
      <c r="B18" s="110"/>
      <c r="C18" s="150"/>
      <c r="D18" s="152"/>
      <c r="E18" s="109"/>
      <c r="F18" s="110"/>
      <c r="G18" s="103"/>
      <c r="H18" s="104"/>
      <c r="I18" s="105"/>
      <c r="J18" s="107"/>
      <c r="K18" s="109"/>
      <c r="L18" s="110"/>
      <c r="M18" s="103"/>
      <c r="N18" s="104"/>
      <c r="O18" s="105"/>
      <c r="P18" s="14"/>
      <c r="Q18" s="15"/>
      <c r="R18" s="16" t="s">
        <v>37</v>
      </c>
      <c r="S18" s="16">
        <f>D38</f>
        <v>25</v>
      </c>
      <c r="T18" s="16">
        <f>E38</f>
        <v>0</v>
      </c>
      <c r="U18" s="16">
        <f>K38</f>
        <v>0</v>
      </c>
      <c r="V18" s="16">
        <f t="shared" si="0"/>
        <v>0</v>
      </c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7"/>
    </row>
    <row r="19" spans="1:33" ht="25.25" customHeight="1" x14ac:dyDescent="0.35">
      <c r="A19" s="110">
        <v>8</v>
      </c>
      <c r="B19" s="110" t="s">
        <v>38</v>
      </c>
      <c r="C19" s="149"/>
      <c r="D19" s="151">
        <v>38</v>
      </c>
      <c r="E19" s="108">
        <v>19</v>
      </c>
      <c r="F19" s="110">
        <f>F17+E19</f>
        <v>124</v>
      </c>
      <c r="G19" s="100"/>
      <c r="H19" s="101"/>
      <c r="I19" s="102"/>
      <c r="J19" s="106">
        <v>38</v>
      </c>
      <c r="K19" s="108"/>
      <c r="L19" s="110">
        <f>L17+K19</f>
        <v>0</v>
      </c>
      <c r="M19" s="100"/>
      <c r="N19" s="101"/>
      <c r="O19" s="102"/>
      <c r="P19" s="14"/>
      <c r="Q19" s="15"/>
      <c r="R19" s="16" t="s">
        <v>39</v>
      </c>
      <c r="S19" s="16">
        <f>D36</f>
        <v>38</v>
      </c>
      <c r="T19" s="16">
        <f>E40</f>
        <v>0</v>
      </c>
      <c r="U19" s="16">
        <f>K40</f>
        <v>0</v>
      </c>
      <c r="V19" s="16">
        <f t="shared" si="0"/>
        <v>0</v>
      </c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7"/>
    </row>
    <row r="20" spans="1:33" ht="25.25" customHeight="1" x14ac:dyDescent="0.35">
      <c r="A20" s="110"/>
      <c r="B20" s="110"/>
      <c r="C20" s="150"/>
      <c r="D20" s="152"/>
      <c r="E20" s="109"/>
      <c r="F20" s="110"/>
      <c r="G20" s="103"/>
      <c r="H20" s="104"/>
      <c r="I20" s="105"/>
      <c r="J20" s="107"/>
      <c r="K20" s="109"/>
      <c r="L20" s="110"/>
      <c r="M20" s="103"/>
      <c r="N20" s="104"/>
      <c r="O20" s="105"/>
      <c r="P20" s="14"/>
      <c r="Q20" s="15"/>
      <c r="R20" s="16" t="s">
        <v>40</v>
      </c>
      <c r="S20" s="16">
        <f>D42</f>
        <v>0</v>
      </c>
      <c r="T20" s="16">
        <f>E42</f>
        <v>0</v>
      </c>
      <c r="U20" s="16">
        <f>K42</f>
        <v>0</v>
      </c>
      <c r="V20" s="16">
        <f t="shared" si="0"/>
        <v>0</v>
      </c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7"/>
    </row>
    <row r="21" spans="1:33" ht="25.25" customHeight="1" x14ac:dyDescent="0.35">
      <c r="A21" s="111" t="s">
        <v>41</v>
      </c>
      <c r="B21" s="112"/>
      <c r="C21" s="145"/>
      <c r="D21" s="147">
        <f>SUM(D5:D20)</f>
        <v>276</v>
      </c>
      <c r="E21" s="94">
        <f>SUM(E5:E20)</f>
        <v>124</v>
      </c>
      <c r="F21" s="96">
        <f>E21/D21</f>
        <v>0.44927536231884058</v>
      </c>
      <c r="G21" s="98" t="s">
        <v>42</v>
      </c>
      <c r="H21" s="88"/>
      <c r="I21" s="90" t="str">
        <f>IF(H21="","",H21/E21)</f>
        <v/>
      </c>
      <c r="J21" s="92">
        <f>SUM(J5:J20)</f>
        <v>276</v>
      </c>
      <c r="K21" s="94">
        <f>SUM(K5:K20)</f>
        <v>0</v>
      </c>
      <c r="L21" s="96">
        <f>K21/J21</f>
        <v>0</v>
      </c>
      <c r="M21" s="98" t="s">
        <v>42</v>
      </c>
      <c r="N21" s="88"/>
      <c r="O21" s="90" t="str">
        <f>IF(N21="","",N21/K21)</f>
        <v/>
      </c>
      <c r="P21" s="14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7"/>
    </row>
    <row r="22" spans="1:33" ht="25.25" customHeight="1" thickBot="1" x14ac:dyDescent="0.4">
      <c r="A22" s="114"/>
      <c r="B22" s="115"/>
      <c r="C22" s="146"/>
      <c r="D22" s="148"/>
      <c r="E22" s="95"/>
      <c r="F22" s="97"/>
      <c r="G22" s="99"/>
      <c r="H22" s="89"/>
      <c r="I22" s="91"/>
      <c r="J22" s="93"/>
      <c r="K22" s="95"/>
      <c r="L22" s="97"/>
      <c r="M22" s="99"/>
      <c r="N22" s="89"/>
      <c r="O22" s="91"/>
      <c r="P22" s="14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7"/>
    </row>
    <row r="23" spans="1:33" ht="25.25" customHeight="1" thickBot="1" x14ac:dyDescent="0.4">
      <c r="A23" s="133" t="s">
        <v>43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5"/>
      <c r="P23" s="14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7"/>
    </row>
    <row r="24" spans="1:33" ht="25.25" customHeight="1" x14ac:dyDescent="0.35">
      <c r="A24" s="136" t="s">
        <v>3</v>
      </c>
      <c r="B24" s="137"/>
      <c r="C24" s="7">
        <f>C3</f>
        <v>0</v>
      </c>
      <c r="D24" s="138" t="s">
        <v>4</v>
      </c>
      <c r="E24" s="139"/>
      <c r="F24" s="139"/>
      <c r="G24" s="140"/>
      <c r="H24" s="140"/>
      <c r="I24" s="141"/>
      <c r="J24" s="142" t="s">
        <v>5</v>
      </c>
      <c r="K24" s="142"/>
      <c r="L24" s="142"/>
      <c r="M24" s="143"/>
      <c r="N24" s="143"/>
      <c r="O24" s="144"/>
      <c r="P24" s="14"/>
      <c r="Q24" s="15"/>
      <c r="R24" s="15"/>
      <c r="S24" s="15"/>
      <c r="T24" s="15"/>
      <c r="U24" s="15"/>
      <c r="V24" s="15"/>
      <c r="W24" s="15"/>
      <c r="X24" s="15"/>
      <c r="Y24" s="178" t="s">
        <v>46</v>
      </c>
      <c r="Z24" s="15"/>
      <c r="AA24" s="15"/>
      <c r="AB24" s="15"/>
      <c r="AC24" s="15"/>
      <c r="AD24" s="15"/>
      <c r="AE24" s="15"/>
      <c r="AF24" s="15"/>
      <c r="AG24" s="17"/>
    </row>
    <row r="25" spans="1:33" ht="36" customHeight="1" x14ac:dyDescent="0.35">
      <c r="A25" s="128" t="s">
        <v>11</v>
      </c>
      <c r="B25" s="129"/>
      <c r="C25" s="8" t="s">
        <v>12</v>
      </c>
      <c r="D25" s="9" t="s">
        <v>7</v>
      </c>
      <c r="E25" s="4" t="s">
        <v>13</v>
      </c>
      <c r="F25" s="5" t="s">
        <v>14</v>
      </c>
      <c r="G25" s="129" t="s">
        <v>15</v>
      </c>
      <c r="H25" s="130"/>
      <c r="I25" s="131"/>
      <c r="J25" s="6" t="s">
        <v>7</v>
      </c>
      <c r="K25" s="4" t="s">
        <v>13</v>
      </c>
      <c r="L25" s="5" t="s">
        <v>14</v>
      </c>
      <c r="M25" s="129" t="s">
        <v>15</v>
      </c>
      <c r="N25" s="130"/>
      <c r="O25" s="131"/>
      <c r="P25" s="14"/>
      <c r="Q25" s="132"/>
      <c r="R25" s="132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7"/>
    </row>
    <row r="26" spans="1:33" ht="25.25" customHeight="1" x14ac:dyDescent="0.35">
      <c r="A26" s="119">
        <v>1</v>
      </c>
      <c r="B26" s="120" t="s">
        <v>44</v>
      </c>
      <c r="C26" s="121"/>
      <c r="D26" s="123">
        <v>31</v>
      </c>
      <c r="E26" s="108"/>
      <c r="F26" s="110">
        <f>E26</f>
        <v>0</v>
      </c>
      <c r="G26" s="100"/>
      <c r="H26" s="101"/>
      <c r="I26" s="102"/>
      <c r="J26" s="106">
        <v>31</v>
      </c>
      <c r="K26" s="108"/>
      <c r="L26" s="110">
        <f>K26</f>
        <v>0</v>
      </c>
      <c r="M26" s="100"/>
      <c r="N26" s="101"/>
      <c r="O26" s="102"/>
      <c r="P26" s="14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7"/>
    </row>
    <row r="27" spans="1:33" ht="25.25" customHeight="1" x14ac:dyDescent="0.35">
      <c r="A27" s="119"/>
      <c r="B27" s="120"/>
      <c r="C27" s="122"/>
      <c r="D27" s="124"/>
      <c r="E27" s="109"/>
      <c r="F27" s="110"/>
      <c r="G27" s="103"/>
      <c r="H27" s="104"/>
      <c r="I27" s="105"/>
      <c r="J27" s="107"/>
      <c r="K27" s="109"/>
      <c r="L27" s="110"/>
      <c r="M27" s="103"/>
      <c r="N27" s="104"/>
      <c r="O27" s="105"/>
      <c r="P27" s="14"/>
      <c r="Q27" s="15"/>
      <c r="S27" s="127" t="s">
        <v>45</v>
      </c>
      <c r="T27" s="127"/>
      <c r="U27" s="127" t="s">
        <v>46</v>
      </c>
      <c r="V27" s="127"/>
      <c r="Y27" s="15"/>
      <c r="Z27" s="15"/>
      <c r="AA27" s="15"/>
      <c r="AB27" s="15"/>
      <c r="AC27" s="15"/>
      <c r="AD27" s="15"/>
      <c r="AE27" s="15"/>
      <c r="AF27" s="15"/>
      <c r="AG27" s="17"/>
    </row>
    <row r="28" spans="1:33" ht="25.25" customHeight="1" x14ac:dyDescent="0.35">
      <c r="A28" s="119">
        <v>2</v>
      </c>
      <c r="B28" s="125" t="s">
        <v>47</v>
      </c>
      <c r="C28" s="121"/>
      <c r="D28" s="123">
        <v>38</v>
      </c>
      <c r="E28" s="108"/>
      <c r="F28" s="110">
        <f>F26+E28</f>
        <v>0</v>
      </c>
      <c r="G28" s="100"/>
      <c r="H28" s="101"/>
      <c r="I28" s="102"/>
      <c r="J28" s="106">
        <v>38</v>
      </c>
      <c r="K28" s="108"/>
      <c r="L28" s="110">
        <f>L26+K28</f>
        <v>0</v>
      </c>
      <c r="M28" s="100"/>
      <c r="N28" s="101"/>
      <c r="O28" s="102"/>
      <c r="P28" s="14"/>
      <c r="Q28" s="15"/>
      <c r="R28" s="16" t="s">
        <v>6</v>
      </c>
      <c r="S28" s="16" t="s">
        <v>48</v>
      </c>
      <c r="T28" s="18" t="s">
        <v>49</v>
      </c>
      <c r="U28" s="16" t="s">
        <v>50</v>
      </c>
      <c r="V28" s="16" t="s">
        <v>51</v>
      </c>
      <c r="W28" s="18" t="s">
        <v>52</v>
      </c>
      <c r="X28" s="51"/>
      <c r="Y28" s="52">
        <v>3</v>
      </c>
      <c r="Z28" s="52">
        <v>2</v>
      </c>
      <c r="AA28" s="15"/>
      <c r="AB28" s="15"/>
      <c r="AC28" s="15"/>
      <c r="AD28" s="15"/>
      <c r="AE28" s="15"/>
      <c r="AF28" s="15"/>
      <c r="AG28" s="17"/>
    </row>
    <row r="29" spans="1:33" ht="25.25" customHeight="1" x14ac:dyDescent="0.35">
      <c r="A29" s="119"/>
      <c r="B29" s="120"/>
      <c r="C29" s="122"/>
      <c r="D29" s="124"/>
      <c r="E29" s="109"/>
      <c r="F29" s="110"/>
      <c r="G29" s="103"/>
      <c r="H29" s="104"/>
      <c r="I29" s="105"/>
      <c r="J29" s="107"/>
      <c r="K29" s="109"/>
      <c r="L29" s="110"/>
      <c r="M29" s="103"/>
      <c r="N29" s="104"/>
      <c r="O29" s="105"/>
      <c r="P29" s="14"/>
      <c r="Q29" s="15"/>
      <c r="R29" s="16" t="s">
        <v>16</v>
      </c>
      <c r="S29" s="16">
        <v>92</v>
      </c>
      <c r="T29" s="16">
        <v>80</v>
      </c>
      <c r="U29" s="16">
        <v>226</v>
      </c>
      <c r="V29" s="16">
        <v>216</v>
      </c>
      <c r="W29" s="16">
        <f>C5</f>
        <v>0</v>
      </c>
      <c r="X29" s="50"/>
      <c r="Y29" s="16" t="s">
        <v>48</v>
      </c>
      <c r="Z29" s="16" t="s">
        <v>45</v>
      </c>
      <c r="AA29" s="15"/>
      <c r="AB29" s="15"/>
      <c r="AC29" s="15"/>
      <c r="AD29" s="15"/>
      <c r="AE29" s="15"/>
      <c r="AF29" s="15"/>
      <c r="AG29" s="17"/>
    </row>
    <row r="30" spans="1:33" ht="25.25" customHeight="1" x14ac:dyDescent="0.35">
      <c r="A30" s="119">
        <v>3</v>
      </c>
      <c r="B30" s="125" t="s">
        <v>53</v>
      </c>
      <c r="C30" s="121"/>
      <c r="D30" s="123">
        <v>34</v>
      </c>
      <c r="E30" s="108"/>
      <c r="F30" s="110">
        <f>F28+E30</f>
        <v>0</v>
      </c>
      <c r="G30" s="100"/>
      <c r="H30" s="101"/>
      <c r="I30" s="102"/>
      <c r="J30" s="106">
        <v>34</v>
      </c>
      <c r="K30" s="108"/>
      <c r="L30" s="110">
        <f>L28+K30</f>
        <v>0</v>
      </c>
      <c r="M30" s="100"/>
      <c r="N30" s="101"/>
      <c r="O30" s="102"/>
      <c r="P30" s="14"/>
      <c r="Q30" s="15"/>
      <c r="R30" s="16" t="s">
        <v>18</v>
      </c>
      <c r="S30" s="16">
        <v>115</v>
      </c>
      <c r="T30" s="16">
        <v>103</v>
      </c>
      <c r="U30" s="16">
        <v>204</v>
      </c>
      <c r="V30" s="16">
        <v>194</v>
      </c>
      <c r="W30" s="16">
        <f>C7</f>
        <v>0</v>
      </c>
      <c r="X30" s="50"/>
      <c r="Y30" s="18" t="s">
        <v>49</v>
      </c>
      <c r="Z30" s="18" t="s">
        <v>46</v>
      </c>
      <c r="AA30" s="15"/>
      <c r="AB30" s="15"/>
      <c r="AC30" s="15"/>
      <c r="AD30" s="15"/>
      <c r="AE30" s="15"/>
      <c r="AF30" s="15"/>
      <c r="AG30" s="17"/>
    </row>
    <row r="31" spans="1:33" ht="25.25" customHeight="1" x14ac:dyDescent="0.35">
      <c r="A31" s="119"/>
      <c r="B31" s="120"/>
      <c r="C31" s="122"/>
      <c r="D31" s="124"/>
      <c r="E31" s="109"/>
      <c r="F31" s="110"/>
      <c r="G31" s="103"/>
      <c r="H31" s="104"/>
      <c r="I31" s="105"/>
      <c r="J31" s="107"/>
      <c r="K31" s="109"/>
      <c r="L31" s="110"/>
      <c r="M31" s="103"/>
      <c r="N31" s="104"/>
      <c r="O31" s="105"/>
      <c r="P31" s="14"/>
      <c r="Q31" s="15"/>
      <c r="R31" s="16" t="s">
        <v>19</v>
      </c>
      <c r="S31" s="16">
        <v>135</v>
      </c>
      <c r="T31" s="16">
        <v>123</v>
      </c>
      <c r="U31" s="16">
        <v>186</v>
      </c>
      <c r="V31" s="16">
        <v>176</v>
      </c>
      <c r="W31" s="16">
        <f>C9</f>
        <v>0</v>
      </c>
      <c r="X31" s="50"/>
      <c r="Y31" s="16" t="s">
        <v>50</v>
      </c>
      <c r="Z31" s="54"/>
      <c r="AA31" s="15"/>
      <c r="AB31" s="15"/>
      <c r="AC31" s="15"/>
      <c r="AD31" s="15"/>
      <c r="AE31" s="15"/>
      <c r="AF31" s="15"/>
      <c r="AG31" s="17"/>
    </row>
    <row r="32" spans="1:33" ht="25.25" customHeight="1" x14ac:dyDescent="0.35">
      <c r="A32" s="119">
        <v>4</v>
      </c>
      <c r="B32" s="126" t="s">
        <v>54</v>
      </c>
      <c r="C32" s="121"/>
      <c r="D32" s="123">
        <v>38</v>
      </c>
      <c r="E32" s="108"/>
      <c r="F32" s="110">
        <f>F30+E32</f>
        <v>0</v>
      </c>
      <c r="G32" s="100"/>
      <c r="H32" s="101"/>
      <c r="I32" s="102"/>
      <c r="J32" s="106">
        <v>38</v>
      </c>
      <c r="K32" s="108"/>
      <c r="L32" s="110">
        <f>L30+K32</f>
        <v>0</v>
      </c>
      <c r="M32" s="100"/>
      <c r="N32" s="101"/>
      <c r="O32" s="102"/>
      <c r="P32" s="14"/>
      <c r="Q32" s="15"/>
      <c r="R32" s="16" t="s">
        <v>21</v>
      </c>
      <c r="S32" s="16">
        <v>158</v>
      </c>
      <c r="T32" s="16">
        <v>146</v>
      </c>
      <c r="U32" s="16">
        <v>166</v>
      </c>
      <c r="V32" s="16">
        <v>156</v>
      </c>
      <c r="W32" s="16">
        <f>C11</f>
        <v>0</v>
      </c>
      <c r="X32" s="50"/>
      <c r="Y32" s="16" t="s">
        <v>51</v>
      </c>
      <c r="Z32" s="55"/>
      <c r="AA32" s="15"/>
      <c r="AB32" s="15"/>
      <c r="AC32" s="15"/>
      <c r="AD32" s="15"/>
      <c r="AE32" s="15"/>
      <c r="AF32" s="15"/>
      <c r="AG32" s="17"/>
    </row>
    <row r="33" spans="1:33" ht="25.25" customHeight="1" x14ac:dyDescent="0.35">
      <c r="A33" s="119"/>
      <c r="B33" s="125"/>
      <c r="C33" s="122"/>
      <c r="D33" s="124"/>
      <c r="E33" s="109"/>
      <c r="F33" s="110"/>
      <c r="G33" s="103"/>
      <c r="H33" s="104"/>
      <c r="I33" s="105"/>
      <c r="J33" s="107"/>
      <c r="K33" s="109"/>
      <c r="L33" s="110"/>
      <c r="M33" s="103"/>
      <c r="N33" s="104"/>
      <c r="O33" s="105"/>
      <c r="P33" s="14"/>
      <c r="Q33" s="15"/>
      <c r="R33" s="16" t="s">
        <v>22</v>
      </c>
      <c r="S33" s="16">
        <v>178</v>
      </c>
      <c r="T33" s="16">
        <v>166</v>
      </c>
      <c r="U33" s="16">
        <v>145</v>
      </c>
      <c r="V33" s="16">
        <v>135</v>
      </c>
      <c r="W33" s="16">
        <f>C13</f>
        <v>0</v>
      </c>
      <c r="X33" s="50"/>
      <c r="Y33" s="18" t="s">
        <v>52</v>
      </c>
      <c r="Z33" s="53"/>
      <c r="AA33" s="15"/>
      <c r="AB33" s="15"/>
      <c r="AC33" s="15"/>
      <c r="AD33" s="15"/>
      <c r="AE33" s="15"/>
      <c r="AF33" s="15"/>
      <c r="AG33" s="17"/>
    </row>
    <row r="34" spans="1:33" ht="25.25" customHeight="1" x14ac:dyDescent="0.35">
      <c r="A34" s="119">
        <v>5</v>
      </c>
      <c r="B34" s="126" t="s">
        <v>55</v>
      </c>
      <c r="C34" s="121"/>
      <c r="D34" s="123">
        <v>34</v>
      </c>
      <c r="E34" s="108"/>
      <c r="F34" s="110">
        <f>F32+E34</f>
        <v>0</v>
      </c>
      <c r="G34" s="100"/>
      <c r="H34" s="101"/>
      <c r="I34" s="102"/>
      <c r="J34" s="106">
        <v>34</v>
      </c>
      <c r="K34" s="108"/>
      <c r="L34" s="110">
        <f>L32+K34</f>
        <v>0</v>
      </c>
      <c r="M34" s="100"/>
      <c r="N34" s="101"/>
      <c r="O34" s="102"/>
      <c r="P34" s="14"/>
      <c r="Q34" s="15"/>
      <c r="R34" s="16" t="s">
        <v>24</v>
      </c>
      <c r="S34" s="16">
        <v>206</v>
      </c>
      <c r="T34" s="16">
        <v>194</v>
      </c>
      <c r="U34" s="16">
        <v>128</v>
      </c>
      <c r="V34" s="16">
        <v>118</v>
      </c>
      <c r="W34" s="16">
        <f>C15</f>
        <v>0</v>
      </c>
      <c r="X34" s="50"/>
      <c r="Y34" s="15"/>
      <c r="Z34" s="15"/>
      <c r="AA34" s="15"/>
      <c r="AB34" s="15"/>
      <c r="AC34" s="15"/>
      <c r="AD34" s="15"/>
      <c r="AE34" s="15"/>
      <c r="AF34" s="15"/>
      <c r="AG34" s="17"/>
    </row>
    <row r="35" spans="1:33" ht="25.25" customHeight="1" x14ac:dyDescent="0.35">
      <c r="A35" s="119"/>
      <c r="B35" s="125"/>
      <c r="C35" s="122"/>
      <c r="D35" s="124"/>
      <c r="E35" s="109"/>
      <c r="F35" s="110"/>
      <c r="G35" s="103"/>
      <c r="H35" s="104"/>
      <c r="I35" s="105"/>
      <c r="J35" s="107"/>
      <c r="K35" s="109"/>
      <c r="L35" s="110"/>
      <c r="M35" s="103"/>
      <c r="N35" s="104"/>
      <c r="O35" s="105"/>
      <c r="P35" s="14"/>
      <c r="Q35" s="15"/>
      <c r="R35" s="16" t="s">
        <v>25</v>
      </c>
      <c r="S35" s="16">
        <v>216</v>
      </c>
      <c r="T35" s="16">
        <v>204</v>
      </c>
      <c r="U35" s="16">
        <v>108</v>
      </c>
      <c r="V35" s="16">
        <v>98</v>
      </c>
      <c r="W35" s="16">
        <f>C17</f>
        <v>0</v>
      </c>
      <c r="X35" s="50"/>
      <c r="Y35" s="15"/>
      <c r="Z35" s="15"/>
      <c r="AA35" s="15"/>
      <c r="AB35" s="15"/>
      <c r="AC35" s="15"/>
      <c r="AD35" s="15"/>
      <c r="AE35" s="15"/>
      <c r="AF35" s="15"/>
      <c r="AG35" s="17"/>
    </row>
    <row r="36" spans="1:33" ht="25.25" customHeight="1" x14ac:dyDescent="0.35">
      <c r="A36" s="119">
        <v>6</v>
      </c>
      <c r="B36" s="125" t="s">
        <v>56</v>
      </c>
      <c r="C36" s="121"/>
      <c r="D36" s="123">
        <v>38</v>
      </c>
      <c r="E36" s="108"/>
      <c r="F36" s="110">
        <f>F34+E36</f>
        <v>0</v>
      </c>
      <c r="G36" s="100"/>
      <c r="H36" s="101"/>
      <c r="I36" s="102"/>
      <c r="J36" s="106">
        <v>38</v>
      </c>
      <c r="K36" s="108"/>
      <c r="L36" s="110">
        <f>L34+K36</f>
        <v>0</v>
      </c>
      <c r="M36" s="100"/>
      <c r="N36" s="101"/>
      <c r="O36" s="102"/>
      <c r="P36" s="14"/>
      <c r="Q36" s="15"/>
      <c r="R36" s="16" t="s">
        <v>27</v>
      </c>
      <c r="S36" s="16">
        <v>239</v>
      </c>
      <c r="T36" s="16">
        <v>227</v>
      </c>
      <c r="U36" s="16">
        <v>86</v>
      </c>
      <c r="V36" s="16">
        <v>76</v>
      </c>
      <c r="W36" s="16">
        <f>C19</f>
        <v>0</v>
      </c>
      <c r="X36" s="50"/>
      <c r="Y36" s="15"/>
      <c r="Z36" s="15"/>
      <c r="AA36" s="15"/>
      <c r="AB36" s="15"/>
      <c r="AC36" s="15"/>
      <c r="AD36" s="15"/>
      <c r="AE36" s="15"/>
      <c r="AF36" s="15"/>
      <c r="AG36" s="17"/>
    </row>
    <row r="37" spans="1:33" ht="25.25" customHeight="1" x14ac:dyDescent="0.35">
      <c r="A37" s="119"/>
      <c r="B37" s="120"/>
      <c r="C37" s="122"/>
      <c r="D37" s="124"/>
      <c r="E37" s="109"/>
      <c r="F37" s="110"/>
      <c r="G37" s="103"/>
      <c r="H37" s="104"/>
      <c r="I37" s="105"/>
      <c r="J37" s="107"/>
      <c r="K37" s="109"/>
      <c r="L37" s="110"/>
      <c r="M37" s="103"/>
      <c r="N37" s="104"/>
      <c r="O37" s="105"/>
      <c r="P37" s="14"/>
      <c r="Q37" s="15"/>
      <c r="R37" s="16" t="s">
        <v>28</v>
      </c>
      <c r="S37" s="16">
        <v>226</v>
      </c>
      <c r="T37" s="16">
        <v>214</v>
      </c>
      <c r="U37" s="16">
        <v>106</v>
      </c>
      <c r="V37" s="16">
        <v>96</v>
      </c>
      <c r="W37" s="16">
        <f>C26</f>
        <v>0</v>
      </c>
      <c r="X37" s="50"/>
      <c r="Y37" s="15"/>
      <c r="Z37" s="15"/>
      <c r="AA37" s="15"/>
      <c r="AB37" s="15"/>
      <c r="AC37" s="15"/>
      <c r="AD37" s="15"/>
      <c r="AE37" s="15"/>
      <c r="AF37" s="15"/>
      <c r="AG37" s="17"/>
    </row>
    <row r="38" spans="1:33" ht="25.25" customHeight="1" x14ac:dyDescent="0.35">
      <c r="A38" s="119">
        <v>7</v>
      </c>
      <c r="B38" s="120" t="s">
        <v>57</v>
      </c>
      <c r="C38" s="121"/>
      <c r="D38" s="123">
        <v>25</v>
      </c>
      <c r="E38" s="108"/>
      <c r="F38" s="110">
        <f>F36+E38</f>
        <v>0</v>
      </c>
      <c r="G38" s="100"/>
      <c r="H38" s="101"/>
      <c r="I38" s="102"/>
      <c r="J38" s="106">
        <v>25</v>
      </c>
      <c r="K38" s="108"/>
      <c r="L38" s="110">
        <f>L36+K38</f>
        <v>0</v>
      </c>
      <c r="M38" s="100"/>
      <c r="N38" s="101"/>
      <c r="O38" s="102"/>
      <c r="P38" s="14"/>
      <c r="Q38" s="15"/>
      <c r="R38" s="16" t="s">
        <v>30</v>
      </c>
      <c r="S38" s="16">
        <v>204</v>
      </c>
      <c r="T38" s="16">
        <v>192</v>
      </c>
      <c r="U38" s="16">
        <v>129</v>
      </c>
      <c r="V38" s="16">
        <v>119</v>
      </c>
      <c r="W38" s="16">
        <f>C28</f>
        <v>0</v>
      </c>
      <c r="X38" s="50"/>
      <c r="Y38" s="15"/>
      <c r="Z38" s="15"/>
      <c r="AA38" s="15"/>
      <c r="AB38" s="15"/>
      <c r="AC38" s="15"/>
      <c r="AD38" s="15"/>
      <c r="AE38" s="15"/>
      <c r="AF38" s="15"/>
      <c r="AG38" s="17"/>
    </row>
    <row r="39" spans="1:33" ht="25.25" customHeight="1" x14ac:dyDescent="0.35">
      <c r="A39" s="119"/>
      <c r="B39" s="120"/>
      <c r="C39" s="122"/>
      <c r="D39" s="124"/>
      <c r="E39" s="109"/>
      <c r="F39" s="110"/>
      <c r="G39" s="103"/>
      <c r="H39" s="104"/>
      <c r="I39" s="105"/>
      <c r="J39" s="107"/>
      <c r="K39" s="109"/>
      <c r="L39" s="110"/>
      <c r="M39" s="103"/>
      <c r="N39" s="104"/>
      <c r="O39" s="105"/>
      <c r="P39" s="14"/>
      <c r="Q39" s="15"/>
      <c r="R39" s="16" t="s">
        <v>31</v>
      </c>
      <c r="S39" s="16">
        <v>186</v>
      </c>
      <c r="T39" s="16">
        <v>174</v>
      </c>
      <c r="U39" s="16">
        <v>149</v>
      </c>
      <c r="V39" s="16">
        <v>139</v>
      </c>
      <c r="W39" s="16">
        <f>C30</f>
        <v>0</v>
      </c>
      <c r="X39" s="50"/>
      <c r="Y39" s="15"/>
      <c r="Z39" s="15"/>
      <c r="AA39" s="15"/>
      <c r="AB39" s="15"/>
      <c r="AC39" s="15"/>
      <c r="AD39" s="15"/>
      <c r="AE39" s="15"/>
      <c r="AF39" s="15"/>
      <c r="AG39" s="17"/>
    </row>
    <row r="40" spans="1:33" ht="25.25" customHeight="1" x14ac:dyDescent="0.35">
      <c r="A40" s="119">
        <v>8</v>
      </c>
      <c r="B40" s="120" t="s">
        <v>58</v>
      </c>
      <c r="C40" s="121"/>
      <c r="D40" s="123">
        <v>38</v>
      </c>
      <c r="E40" s="108"/>
      <c r="F40" s="110">
        <f>F38+E40</f>
        <v>0</v>
      </c>
      <c r="G40" s="100"/>
      <c r="H40" s="101"/>
      <c r="I40" s="102"/>
      <c r="J40" s="106">
        <v>38</v>
      </c>
      <c r="K40" s="108"/>
      <c r="L40" s="110">
        <f>L38+K40</f>
        <v>0</v>
      </c>
      <c r="M40" s="100"/>
      <c r="N40" s="101"/>
      <c r="O40" s="102"/>
      <c r="P40" s="14"/>
      <c r="Q40" s="15"/>
      <c r="R40" s="16" t="s">
        <v>33</v>
      </c>
      <c r="S40" s="16">
        <v>166</v>
      </c>
      <c r="T40" s="16">
        <v>154</v>
      </c>
      <c r="U40" s="16">
        <v>172</v>
      </c>
      <c r="V40" s="16">
        <v>162</v>
      </c>
      <c r="W40" s="16">
        <f>C32</f>
        <v>0</v>
      </c>
      <c r="X40" s="50"/>
      <c r="Y40" s="15"/>
      <c r="Z40" s="15"/>
      <c r="AA40" s="15"/>
      <c r="AB40" s="15"/>
      <c r="AC40" s="15"/>
      <c r="AD40" s="15"/>
      <c r="AE40" s="15"/>
      <c r="AF40" s="15"/>
      <c r="AG40" s="17"/>
    </row>
    <row r="41" spans="1:33" ht="25.25" customHeight="1" x14ac:dyDescent="0.35">
      <c r="A41" s="119"/>
      <c r="B41" s="120"/>
      <c r="C41" s="122"/>
      <c r="D41" s="124"/>
      <c r="E41" s="109"/>
      <c r="F41" s="110"/>
      <c r="G41" s="103"/>
      <c r="H41" s="104"/>
      <c r="I41" s="105"/>
      <c r="J41" s="107"/>
      <c r="K41" s="109"/>
      <c r="L41" s="110"/>
      <c r="M41" s="103"/>
      <c r="N41" s="104"/>
      <c r="O41" s="105"/>
      <c r="P41" s="14"/>
      <c r="Q41" s="15"/>
      <c r="R41" s="16" t="s">
        <v>34</v>
      </c>
      <c r="S41" s="16">
        <v>145</v>
      </c>
      <c r="T41" s="16">
        <v>133</v>
      </c>
      <c r="U41" s="16">
        <v>192</v>
      </c>
      <c r="V41" s="16">
        <v>182</v>
      </c>
      <c r="W41" s="16">
        <f>C34</f>
        <v>0</v>
      </c>
      <c r="X41" s="50"/>
      <c r="Y41" s="15"/>
      <c r="Z41" s="15"/>
      <c r="AA41" s="15"/>
      <c r="AB41" s="15"/>
      <c r="AC41" s="15"/>
      <c r="AD41" s="15"/>
      <c r="AE41" s="15"/>
      <c r="AF41" s="15"/>
      <c r="AG41" s="17"/>
    </row>
    <row r="42" spans="1:33" ht="25.25" customHeight="1" x14ac:dyDescent="0.35">
      <c r="A42" s="119">
        <v>9</v>
      </c>
      <c r="B42" s="120" t="s">
        <v>59</v>
      </c>
      <c r="C42" s="121"/>
      <c r="D42" s="123"/>
      <c r="E42" s="108"/>
      <c r="F42" s="110">
        <f>F38+E42</f>
        <v>0</v>
      </c>
      <c r="G42" s="100"/>
      <c r="H42" s="101"/>
      <c r="I42" s="102"/>
      <c r="J42" s="106"/>
      <c r="K42" s="108"/>
      <c r="L42" s="110">
        <f>L38+K42</f>
        <v>0</v>
      </c>
      <c r="M42" s="100"/>
      <c r="N42" s="101"/>
      <c r="O42" s="102"/>
      <c r="P42" s="14"/>
      <c r="Q42" s="15"/>
      <c r="R42" s="16" t="s">
        <v>36</v>
      </c>
      <c r="S42" s="16">
        <v>128</v>
      </c>
      <c r="T42" s="16">
        <v>116</v>
      </c>
      <c r="U42" s="16">
        <v>220</v>
      </c>
      <c r="V42" s="16">
        <v>210</v>
      </c>
      <c r="W42" s="16">
        <f>C36</f>
        <v>0</v>
      </c>
      <c r="X42" s="50"/>
      <c r="Y42" s="15"/>
      <c r="Z42" s="15"/>
      <c r="AA42" s="15"/>
      <c r="AB42" s="15"/>
      <c r="AC42" s="15"/>
      <c r="AD42" s="15"/>
      <c r="AE42" s="15"/>
      <c r="AF42" s="15"/>
      <c r="AG42" s="17"/>
    </row>
    <row r="43" spans="1:33" ht="25.25" customHeight="1" x14ac:dyDescent="0.35">
      <c r="A43" s="119"/>
      <c r="B43" s="120"/>
      <c r="C43" s="122"/>
      <c r="D43" s="124"/>
      <c r="E43" s="109"/>
      <c r="F43" s="110"/>
      <c r="G43" s="103"/>
      <c r="H43" s="104"/>
      <c r="I43" s="105"/>
      <c r="J43" s="107"/>
      <c r="K43" s="109"/>
      <c r="L43" s="110"/>
      <c r="M43" s="103"/>
      <c r="N43" s="104"/>
      <c r="O43" s="105"/>
      <c r="P43" s="14"/>
      <c r="Q43" s="15"/>
      <c r="R43" s="16" t="s">
        <v>37</v>
      </c>
      <c r="S43" s="16">
        <v>108</v>
      </c>
      <c r="T43" s="16">
        <v>96</v>
      </c>
      <c r="U43" s="16">
        <v>230</v>
      </c>
      <c r="V43" s="16">
        <v>220</v>
      </c>
      <c r="W43" s="16">
        <f>C38</f>
        <v>0</v>
      </c>
      <c r="X43" s="50"/>
      <c r="Y43" s="15"/>
      <c r="Z43" s="15"/>
      <c r="AA43" s="15"/>
      <c r="AB43" s="15"/>
      <c r="AC43" s="15"/>
      <c r="AD43" s="15"/>
      <c r="AE43" s="15"/>
      <c r="AF43" s="15"/>
      <c r="AG43" s="17"/>
    </row>
    <row r="44" spans="1:33" ht="25.25" customHeight="1" x14ac:dyDescent="0.35">
      <c r="A44" s="111" t="s">
        <v>41</v>
      </c>
      <c r="B44" s="112"/>
      <c r="C44" s="113"/>
      <c r="D44" s="117">
        <f>SUM(D26:D43)</f>
        <v>276</v>
      </c>
      <c r="E44" s="94">
        <f>SUM(E26:E43)</f>
        <v>0</v>
      </c>
      <c r="F44" s="96">
        <f>E44/D44</f>
        <v>0</v>
      </c>
      <c r="G44" s="98" t="s">
        <v>42</v>
      </c>
      <c r="H44" s="88"/>
      <c r="I44" s="90" t="str">
        <f>IF(H44="","",H44/E44)</f>
        <v/>
      </c>
      <c r="J44" s="92">
        <f>SUM(J26:J43)</f>
        <v>276</v>
      </c>
      <c r="K44" s="94">
        <f>SUM(K26:K43)</f>
        <v>0</v>
      </c>
      <c r="L44" s="96">
        <f>K44/J44</f>
        <v>0</v>
      </c>
      <c r="M44" s="98" t="s">
        <v>42</v>
      </c>
      <c r="N44" s="88"/>
      <c r="O44" s="90" t="str">
        <f>IF(N44="","",N44/K44)</f>
        <v/>
      </c>
      <c r="P44" s="14"/>
      <c r="Q44" s="15"/>
      <c r="R44" s="16" t="s">
        <v>39</v>
      </c>
      <c r="S44" s="16">
        <v>72</v>
      </c>
      <c r="T44" s="16">
        <v>60</v>
      </c>
      <c r="U44" s="16">
        <v>239</v>
      </c>
      <c r="V44" s="16">
        <v>229</v>
      </c>
      <c r="W44" s="16">
        <f>C40</f>
        <v>0</v>
      </c>
      <c r="X44" s="50"/>
      <c r="Y44" s="15"/>
      <c r="Z44" s="15"/>
      <c r="AA44" s="15"/>
      <c r="AB44" s="15"/>
      <c r="AC44" s="15"/>
      <c r="AD44" s="15"/>
      <c r="AE44" s="15"/>
      <c r="AF44" s="15"/>
      <c r="AG44" s="17"/>
    </row>
    <row r="45" spans="1:33" ht="25.25" customHeight="1" thickBot="1" x14ac:dyDescent="0.4">
      <c r="A45" s="114"/>
      <c r="B45" s="115"/>
      <c r="C45" s="116"/>
      <c r="D45" s="118"/>
      <c r="E45" s="95"/>
      <c r="F45" s="97"/>
      <c r="G45" s="99"/>
      <c r="H45" s="89"/>
      <c r="I45" s="91"/>
      <c r="J45" s="93"/>
      <c r="K45" s="95"/>
      <c r="L45" s="97"/>
      <c r="M45" s="99"/>
      <c r="N45" s="89"/>
      <c r="O45" s="91"/>
      <c r="P45" s="14"/>
      <c r="Q45" s="15"/>
      <c r="R45" s="16" t="s">
        <v>40</v>
      </c>
      <c r="S45" s="16">
        <v>72</v>
      </c>
      <c r="T45" s="16">
        <v>60</v>
      </c>
      <c r="U45" s="16">
        <v>239</v>
      </c>
      <c r="V45" s="16">
        <v>229</v>
      </c>
      <c r="W45" s="16">
        <f>C42</f>
        <v>0</v>
      </c>
      <c r="X45" s="50"/>
      <c r="Y45" s="15"/>
      <c r="Z45" s="15"/>
      <c r="AA45" s="15"/>
      <c r="AB45" s="15"/>
      <c r="AC45" s="15"/>
      <c r="AD45" s="15"/>
      <c r="AE45" s="15"/>
      <c r="AF45" s="15"/>
      <c r="AG45" s="17"/>
    </row>
    <row r="46" spans="1:33" ht="25.25" customHeight="1" thickBot="1" x14ac:dyDescent="0.4">
      <c r="A46" s="76" t="s">
        <v>60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8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7"/>
    </row>
    <row r="47" spans="1:33" ht="25.25" customHeight="1" x14ac:dyDescent="0.35">
      <c r="A47" s="79" t="s">
        <v>61</v>
      </c>
      <c r="B47" s="80"/>
      <c r="C47" s="10" t="s">
        <v>62</v>
      </c>
      <c r="D47" s="81" t="s">
        <v>4</v>
      </c>
      <c r="E47" s="82"/>
      <c r="F47" s="82"/>
      <c r="G47" s="83"/>
      <c r="H47" s="83"/>
      <c r="I47" s="84"/>
      <c r="J47" s="85" t="s">
        <v>5</v>
      </c>
      <c r="K47" s="85"/>
      <c r="L47" s="85"/>
      <c r="M47" s="86"/>
      <c r="N47" s="86"/>
      <c r="O47" s="87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7"/>
    </row>
    <row r="48" spans="1:33" x14ac:dyDescent="0.35">
      <c r="A48" s="66">
        <f>C24</f>
        <v>0</v>
      </c>
      <c r="B48" s="67"/>
      <c r="C48" s="70">
        <f>IF(C42=0,C40,C42)</f>
        <v>0</v>
      </c>
      <c r="D48" s="72">
        <f>SUM(D21,D44)</f>
        <v>552</v>
      </c>
      <c r="E48" s="62">
        <f>SUM(E21,E44)</f>
        <v>124</v>
      </c>
      <c r="F48" s="74">
        <f>E48/D48</f>
        <v>0.22463768115942029</v>
      </c>
      <c r="G48" s="56" t="s">
        <v>42</v>
      </c>
      <c r="H48" s="56">
        <f>SUM(H21,H44)</f>
        <v>0</v>
      </c>
      <c r="I48" s="58">
        <f>IF(H48=0,0%,H48/E48)</f>
        <v>0</v>
      </c>
      <c r="J48" s="60">
        <f>SUM(J21,J44)</f>
        <v>552</v>
      </c>
      <c r="K48" s="62">
        <f>SUM(K21,K44)</f>
        <v>0</v>
      </c>
      <c r="L48" s="64">
        <f>K48/J48</f>
        <v>0</v>
      </c>
      <c r="M48" s="56" t="s">
        <v>42</v>
      </c>
      <c r="N48" s="56">
        <f>SUM(N21,N44)</f>
        <v>0</v>
      </c>
      <c r="O48" s="58">
        <f>IF(N48=0,0%,N48/K48)</f>
        <v>0</v>
      </c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7"/>
    </row>
    <row r="49" spans="1:33" ht="15" thickBot="1" x14ac:dyDescent="0.4">
      <c r="A49" s="68"/>
      <c r="B49" s="69"/>
      <c r="C49" s="71"/>
      <c r="D49" s="73"/>
      <c r="E49" s="63"/>
      <c r="F49" s="75"/>
      <c r="G49" s="57"/>
      <c r="H49" s="57"/>
      <c r="I49" s="59"/>
      <c r="J49" s="61"/>
      <c r="K49" s="63"/>
      <c r="L49" s="65"/>
      <c r="M49" s="57"/>
      <c r="N49" s="57"/>
      <c r="O49" s="59"/>
      <c r="P49" s="19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1"/>
    </row>
    <row r="50" spans="1:33" ht="25.25" customHeight="1" x14ac:dyDescent="0.35"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</row>
    <row r="51" spans="1:33" ht="25.25" customHeight="1" x14ac:dyDescent="0.35"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</row>
    <row r="58" spans="1:33" x14ac:dyDescent="0.35">
      <c r="R58" s="16" t="str">
        <f>R28</f>
        <v>Heure</v>
      </c>
      <c r="S58" t="str">
        <f ca="1">OFFSET(S$28,ROWS($1:1)-1,MATCH($Y$24,$S$27:$V$27,0)-1)</f>
        <v>En-cours 60-15</v>
      </c>
      <c r="T58" t="str">
        <f ca="1">OFFSET(T$28,ROWS($1:1)-1,MATCH($Y$24,$S$27:$V$27,0)-1)</f>
        <v>En-cours mini 60-15</v>
      </c>
      <c r="U58" t="str">
        <f>W28</f>
        <v>En-cours réel</v>
      </c>
    </row>
    <row r="59" spans="1:33" x14ac:dyDescent="0.35">
      <c r="R59" s="16" t="str">
        <f t="shared" ref="R59:R75" si="1">R29</f>
        <v>6h</v>
      </c>
      <c r="S59">
        <f ca="1">OFFSET(S$28,ROWS($1:2)-1,MATCH($Y$24,$S$27:$V$27,0)-1)</f>
        <v>226</v>
      </c>
      <c r="T59">
        <f ca="1">OFFSET(T$28,ROWS($1:2)-1,MATCH($Y$24,$S$27:$V$27,0)-1)</f>
        <v>216</v>
      </c>
      <c r="U59">
        <f t="shared" ref="U59:U75" si="2">W29</f>
        <v>0</v>
      </c>
    </row>
    <row r="60" spans="1:33" x14ac:dyDescent="0.35">
      <c r="R60" s="16" t="str">
        <f t="shared" si="1"/>
        <v>7h</v>
      </c>
      <c r="S60">
        <f ca="1">OFFSET(S$28,ROWS($1:3)-1,MATCH($Y$24,$S$27:$V$27,0)-1)</f>
        <v>204</v>
      </c>
      <c r="T60">
        <f ca="1">OFFSET(T$28,ROWS($1:3)-1,MATCH($Y$24,$S$27:$V$27,0)-1)</f>
        <v>194</v>
      </c>
      <c r="U60">
        <f t="shared" si="2"/>
        <v>0</v>
      </c>
    </row>
    <row r="61" spans="1:33" x14ac:dyDescent="0.35">
      <c r="R61" s="16" t="str">
        <f t="shared" si="1"/>
        <v>8h</v>
      </c>
      <c r="S61">
        <f ca="1">OFFSET(S$28,ROWS($1:4)-1,MATCH($Y$24,$S$27:$V$27,0)-1)</f>
        <v>186</v>
      </c>
      <c r="T61">
        <f ca="1">OFFSET(T$28,ROWS($1:4)-1,MATCH($Y$24,$S$27:$V$27,0)-1)</f>
        <v>176</v>
      </c>
      <c r="U61">
        <f t="shared" si="2"/>
        <v>0</v>
      </c>
    </row>
    <row r="62" spans="1:33" x14ac:dyDescent="0.35">
      <c r="R62" s="16" t="str">
        <f t="shared" si="1"/>
        <v>9h</v>
      </c>
      <c r="S62">
        <f ca="1">OFFSET(S$28,ROWS($1:5)-1,MATCH($Y$24,$S$27:$V$27,0)-1)</f>
        <v>166</v>
      </c>
      <c r="T62">
        <f ca="1">OFFSET(T$28,ROWS($1:5)-1,MATCH($Y$24,$S$27:$V$27,0)-1)</f>
        <v>156</v>
      </c>
      <c r="U62">
        <f t="shared" si="2"/>
        <v>0</v>
      </c>
    </row>
    <row r="63" spans="1:33" x14ac:dyDescent="0.35">
      <c r="R63" s="16" t="str">
        <f t="shared" si="1"/>
        <v>10h</v>
      </c>
      <c r="S63">
        <f ca="1">OFFSET(S$28,ROWS($1:6)-1,MATCH($Y$24,$S$27:$V$27,0)-1)</f>
        <v>145</v>
      </c>
      <c r="T63">
        <f ca="1">OFFSET(T$28,ROWS($1:6)-1,MATCH($Y$24,$S$27:$V$27,0)-1)</f>
        <v>135</v>
      </c>
      <c r="U63">
        <f t="shared" si="2"/>
        <v>0</v>
      </c>
    </row>
    <row r="64" spans="1:33" x14ac:dyDescent="0.35">
      <c r="R64" s="16" t="str">
        <f t="shared" si="1"/>
        <v>11h</v>
      </c>
      <c r="S64">
        <f ca="1">OFFSET(S$28,ROWS($1:7)-1,MATCH($Y$24,$S$27:$V$27,0)-1)</f>
        <v>128</v>
      </c>
      <c r="T64">
        <f ca="1">OFFSET(T$28,ROWS($1:7)-1,MATCH($Y$24,$S$27:$V$27,0)-1)</f>
        <v>118</v>
      </c>
      <c r="U64">
        <f t="shared" si="2"/>
        <v>0</v>
      </c>
    </row>
    <row r="65" spans="18:21" x14ac:dyDescent="0.35">
      <c r="R65" s="16" t="str">
        <f t="shared" si="1"/>
        <v>12h</v>
      </c>
      <c r="S65">
        <f ca="1">OFFSET(S$28,ROWS($1:8)-1,MATCH($Y$24,$S$27:$V$27,0)-1)</f>
        <v>108</v>
      </c>
      <c r="T65">
        <f ca="1">OFFSET(T$28,ROWS($1:8)-1,MATCH($Y$24,$S$27:$V$27,0)-1)</f>
        <v>98</v>
      </c>
      <c r="U65">
        <f t="shared" si="2"/>
        <v>0</v>
      </c>
    </row>
    <row r="66" spans="18:21" x14ac:dyDescent="0.35">
      <c r="R66" s="16" t="str">
        <f t="shared" si="1"/>
        <v>13h</v>
      </c>
      <c r="S66">
        <f ca="1">OFFSET(S$28,ROWS($1:9)-1,MATCH($Y$24,$S$27:$V$27,0)-1)</f>
        <v>86</v>
      </c>
      <c r="T66">
        <f ca="1">OFFSET(T$28,ROWS($1:9)-1,MATCH($Y$24,$S$27:$V$27,0)-1)</f>
        <v>76</v>
      </c>
      <c r="U66">
        <f t="shared" si="2"/>
        <v>0</v>
      </c>
    </row>
    <row r="67" spans="18:21" x14ac:dyDescent="0.35">
      <c r="R67" s="16" t="str">
        <f t="shared" si="1"/>
        <v>14h</v>
      </c>
      <c r="S67">
        <f ca="1">OFFSET(S$28,ROWS($1:10)-1,MATCH($Y$24,$S$27:$V$27,0)-1)</f>
        <v>106</v>
      </c>
      <c r="T67">
        <f ca="1">OFFSET(T$28,ROWS($1:10)-1,MATCH($Y$24,$S$27:$V$27,0)-1)</f>
        <v>96</v>
      </c>
      <c r="U67">
        <f t="shared" si="2"/>
        <v>0</v>
      </c>
    </row>
    <row r="68" spans="18:21" x14ac:dyDescent="0.35">
      <c r="R68" s="16" t="str">
        <f t="shared" si="1"/>
        <v>15h</v>
      </c>
      <c r="S68">
        <f ca="1">OFFSET(S$28,ROWS($1:11)-1,MATCH($Y$24,$S$27:$V$27,0)-1)</f>
        <v>129</v>
      </c>
      <c r="T68">
        <f ca="1">OFFSET(T$28,ROWS($1:11)-1,MATCH($Y$24,$S$27:$V$27,0)-1)</f>
        <v>119</v>
      </c>
      <c r="U68">
        <f t="shared" si="2"/>
        <v>0</v>
      </c>
    </row>
    <row r="69" spans="18:21" x14ac:dyDescent="0.35">
      <c r="R69" s="16" t="str">
        <f t="shared" si="1"/>
        <v>16h</v>
      </c>
      <c r="S69">
        <f ca="1">OFFSET(S$28,ROWS($1:12)-1,MATCH($Y$24,$S$27:$V$27,0)-1)</f>
        <v>149</v>
      </c>
      <c r="T69">
        <f ca="1">OFFSET(T$28,ROWS($1:12)-1,MATCH($Y$24,$S$27:$V$27,0)-1)</f>
        <v>139</v>
      </c>
      <c r="U69">
        <f t="shared" si="2"/>
        <v>0</v>
      </c>
    </row>
    <row r="70" spans="18:21" x14ac:dyDescent="0.35">
      <c r="R70" s="16" t="str">
        <f t="shared" si="1"/>
        <v>17h</v>
      </c>
      <c r="S70">
        <f ca="1">OFFSET(S$28,ROWS($1:13)-1,MATCH($Y$24,$S$27:$V$27,0)-1)</f>
        <v>172</v>
      </c>
      <c r="T70">
        <f ca="1">OFFSET(T$28,ROWS($1:13)-1,MATCH($Y$24,$S$27:$V$27,0)-1)</f>
        <v>162</v>
      </c>
      <c r="U70">
        <f t="shared" si="2"/>
        <v>0</v>
      </c>
    </row>
    <row r="71" spans="18:21" x14ac:dyDescent="0.35">
      <c r="R71" s="16" t="str">
        <f t="shared" si="1"/>
        <v>18h</v>
      </c>
      <c r="S71">
        <f ca="1">OFFSET(S$28,ROWS($1:14)-1,MATCH($Y$24,$S$27:$V$27,0)-1)</f>
        <v>192</v>
      </c>
      <c r="T71">
        <f ca="1">OFFSET(T$28,ROWS($1:14)-1,MATCH($Y$24,$S$27:$V$27,0)-1)</f>
        <v>182</v>
      </c>
      <c r="U71">
        <f t="shared" si="2"/>
        <v>0</v>
      </c>
    </row>
    <row r="72" spans="18:21" x14ac:dyDescent="0.35">
      <c r="R72" s="16" t="str">
        <f t="shared" si="1"/>
        <v>19h</v>
      </c>
      <c r="S72">
        <f ca="1">OFFSET(S$28,ROWS($1:15)-1,MATCH($Y$24,$S$27:$V$27,0)-1)</f>
        <v>220</v>
      </c>
      <c r="T72">
        <f ca="1">OFFSET(T$28,ROWS($1:15)-1,MATCH($Y$24,$S$27:$V$27,0)-1)</f>
        <v>210</v>
      </c>
      <c r="U72">
        <f t="shared" si="2"/>
        <v>0</v>
      </c>
    </row>
    <row r="73" spans="18:21" x14ac:dyDescent="0.35">
      <c r="R73" s="16" t="str">
        <f t="shared" si="1"/>
        <v>20h</v>
      </c>
      <c r="S73">
        <f ca="1">OFFSET(S$28,ROWS($1:16)-1,MATCH($Y$24,$S$27:$V$27,0)-1)</f>
        <v>230</v>
      </c>
      <c r="T73">
        <f ca="1">OFFSET(T$28,ROWS($1:16)-1,MATCH($Y$24,$S$27:$V$27,0)-1)</f>
        <v>220</v>
      </c>
      <c r="U73">
        <f t="shared" si="2"/>
        <v>0</v>
      </c>
    </row>
    <row r="74" spans="18:21" x14ac:dyDescent="0.35">
      <c r="R74" s="16" t="str">
        <f t="shared" si="1"/>
        <v>21h</v>
      </c>
      <c r="S74">
        <f ca="1">OFFSET(S$28,ROWS($1:17)-1,MATCH($Y$24,$S$27:$V$27,0)-1)</f>
        <v>239</v>
      </c>
      <c r="T74">
        <f ca="1">OFFSET(T$28,ROWS($1:17)-1,MATCH($Y$24,$S$27:$V$27,0)-1)</f>
        <v>229</v>
      </c>
      <c r="U74">
        <f t="shared" si="2"/>
        <v>0</v>
      </c>
    </row>
    <row r="75" spans="18:21" x14ac:dyDescent="0.35">
      <c r="R75" s="16" t="str">
        <f t="shared" si="1"/>
        <v>22h</v>
      </c>
      <c r="S75">
        <f ca="1">OFFSET(S$28,ROWS($1:18)-1,MATCH($Y$24,$S$27:$V$27,0)-1)</f>
        <v>239</v>
      </c>
      <c r="T75">
        <f ca="1">OFFSET(T$28,ROWS($1:18)-1,MATCH($Y$24,$S$27:$V$27,0)-1)</f>
        <v>229</v>
      </c>
      <c r="U75">
        <f t="shared" si="2"/>
        <v>0</v>
      </c>
    </row>
  </sheetData>
  <sheetProtection formatCells="0" formatColumns="0" formatRows="0"/>
  <mergeCells count="250">
    <mergeCell ref="A9:A10"/>
    <mergeCell ref="B9:B10"/>
    <mergeCell ref="C9:C10"/>
    <mergeCell ref="D9:D10"/>
    <mergeCell ref="E9:E10"/>
    <mergeCell ref="F9:F10"/>
    <mergeCell ref="G9:I10"/>
    <mergeCell ref="A1:O1"/>
    <mergeCell ref="P1:AG1"/>
    <mergeCell ref="A2:O2"/>
    <mergeCell ref="A3:B3"/>
    <mergeCell ref="D3:I3"/>
    <mergeCell ref="J3:O3"/>
    <mergeCell ref="A4:B4"/>
    <mergeCell ref="G4:I4"/>
    <mergeCell ref="M4:O4"/>
    <mergeCell ref="J5:J6"/>
    <mergeCell ref="K5:K6"/>
    <mergeCell ref="L5:L6"/>
    <mergeCell ref="M5:O6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G5:I6"/>
    <mergeCell ref="J9:J10"/>
    <mergeCell ref="K9:K10"/>
    <mergeCell ref="L9:L10"/>
    <mergeCell ref="M9:O10"/>
    <mergeCell ref="G7:I8"/>
    <mergeCell ref="J7:J8"/>
    <mergeCell ref="K7:K8"/>
    <mergeCell ref="L7:L8"/>
    <mergeCell ref="M7:O8"/>
    <mergeCell ref="A13:A14"/>
    <mergeCell ref="B13:B14"/>
    <mergeCell ref="C13:C14"/>
    <mergeCell ref="D13:D14"/>
    <mergeCell ref="E13:E14"/>
    <mergeCell ref="A11:A12"/>
    <mergeCell ref="B11:B12"/>
    <mergeCell ref="C11:C12"/>
    <mergeCell ref="D11:D12"/>
    <mergeCell ref="E11:E12"/>
    <mergeCell ref="F13:F14"/>
    <mergeCell ref="G13:I14"/>
    <mergeCell ref="J13:J14"/>
    <mergeCell ref="K13:K14"/>
    <mergeCell ref="L13:L14"/>
    <mergeCell ref="M13:O14"/>
    <mergeCell ref="G11:I12"/>
    <mergeCell ref="J11:J12"/>
    <mergeCell ref="K11:K12"/>
    <mergeCell ref="L11:L12"/>
    <mergeCell ref="M11:O12"/>
    <mergeCell ref="F11:F12"/>
    <mergeCell ref="A17:A18"/>
    <mergeCell ref="B17:B18"/>
    <mergeCell ref="C17:C18"/>
    <mergeCell ref="D17:D18"/>
    <mergeCell ref="E17:E18"/>
    <mergeCell ref="A15:A16"/>
    <mergeCell ref="B15:B16"/>
    <mergeCell ref="C15:C16"/>
    <mergeCell ref="D15:D16"/>
    <mergeCell ref="E15:E16"/>
    <mergeCell ref="F17:F18"/>
    <mergeCell ref="G17:I18"/>
    <mergeCell ref="J17:J18"/>
    <mergeCell ref="K17:K18"/>
    <mergeCell ref="L17:L18"/>
    <mergeCell ref="M17:O18"/>
    <mergeCell ref="G15:I16"/>
    <mergeCell ref="J15:J16"/>
    <mergeCell ref="K15:K16"/>
    <mergeCell ref="L15:L16"/>
    <mergeCell ref="M15:O16"/>
    <mergeCell ref="F15:F16"/>
    <mergeCell ref="G19:I20"/>
    <mergeCell ref="J19:J20"/>
    <mergeCell ref="K19:K20"/>
    <mergeCell ref="L19:L20"/>
    <mergeCell ref="M19:O20"/>
    <mergeCell ref="A21:C22"/>
    <mergeCell ref="D21:D22"/>
    <mergeCell ref="E21:E22"/>
    <mergeCell ref="F21:F22"/>
    <mergeCell ref="G21:G22"/>
    <mergeCell ref="A19:A20"/>
    <mergeCell ref="B19:B20"/>
    <mergeCell ref="C19:C20"/>
    <mergeCell ref="D19:D20"/>
    <mergeCell ref="E19:E20"/>
    <mergeCell ref="F19:F20"/>
    <mergeCell ref="N21:N22"/>
    <mergeCell ref="O21:O22"/>
    <mergeCell ref="A23:O23"/>
    <mergeCell ref="A24:B24"/>
    <mergeCell ref="D24:I24"/>
    <mergeCell ref="J24:O24"/>
    <mergeCell ref="H21:H22"/>
    <mergeCell ref="I21:I22"/>
    <mergeCell ref="J21:J22"/>
    <mergeCell ref="K21:K22"/>
    <mergeCell ref="L21:L22"/>
    <mergeCell ref="M21:M22"/>
    <mergeCell ref="A25:B25"/>
    <mergeCell ref="G25:I25"/>
    <mergeCell ref="M25:O25"/>
    <mergeCell ref="Q25:R25"/>
    <mergeCell ref="A26:A27"/>
    <mergeCell ref="B26:B27"/>
    <mergeCell ref="C26:C27"/>
    <mergeCell ref="D26:D27"/>
    <mergeCell ref="E26:E27"/>
    <mergeCell ref="F26:F27"/>
    <mergeCell ref="U27:V27"/>
    <mergeCell ref="A28:A29"/>
    <mergeCell ref="B28:B29"/>
    <mergeCell ref="C28:C29"/>
    <mergeCell ref="D28:D29"/>
    <mergeCell ref="E28:E29"/>
    <mergeCell ref="F28:F29"/>
    <mergeCell ref="G28:I29"/>
    <mergeCell ref="J28:J29"/>
    <mergeCell ref="K28:K29"/>
    <mergeCell ref="G26:I27"/>
    <mergeCell ref="J26:J27"/>
    <mergeCell ref="K26:K27"/>
    <mergeCell ref="L26:L27"/>
    <mergeCell ref="M26:O27"/>
    <mergeCell ref="S27:T27"/>
    <mergeCell ref="L28:L29"/>
    <mergeCell ref="M28:O29"/>
    <mergeCell ref="L30:L31"/>
    <mergeCell ref="M30:O31"/>
    <mergeCell ref="A32:A33"/>
    <mergeCell ref="B32:B33"/>
    <mergeCell ref="C32:C33"/>
    <mergeCell ref="D32:D33"/>
    <mergeCell ref="E32:E33"/>
    <mergeCell ref="F32:F33"/>
    <mergeCell ref="G32:I33"/>
    <mergeCell ref="A30:A31"/>
    <mergeCell ref="B30:B31"/>
    <mergeCell ref="C30:C31"/>
    <mergeCell ref="D30:D31"/>
    <mergeCell ref="E30:E31"/>
    <mergeCell ref="F30:F31"/>
    <mergeCell ref="G30:I31"/>
    <mergeCell ref="J30:J31"/>
    <mergeCell ref="K30:K31"/>
    <mergeCell ref="A36:A37"/>
    <mergeCell ref="B36:B37"/>
    <mergeCell ref="C36:C37"/>
    <mergeCell ref="D36:D37"/>
    <mergeCell ref="E36:E37"/>
    <mergeCell ref="J32:J33"/>
    <mergeCell ref="K32:K33"/>
    <mergeCell ref="L32:L33"/>
    <mergeCell ref="M32:O33"/>
    <mergeCell ref="A34:A35"/>
    <mergeCell ref="B34:B35"/>
    <mergeCell ref="C34:C35"/>
    <mergeCell ref="D34:D35"/>
    <mergeCell ref="E34:E35"/>
    <mergeCell ref="F34:F35"/>
    <mergeCell ref="F36:F37"/>
    <mergeCell ref="G36:I37"/>
    <mergeCell ref="J36:J37"/>
    <mergeCell ref="K36:K37"/>
    <mergeCell ref="L36:L37"/>
    <mergeCell ref="M36:O37"/>
    <mergeCell ref="G34:I35"/>
    <mergeCell ref="J34:J35"/>
    <mergeCell ref="K34:K35"/>
    <mergeCell ref="L34:L35"/>
    <mergeCell ref="M34:O35"/>
    <mergeCell ref="A40:A41"/>
    <mergeCell ref="B40:B41"/>
    <mergeCell ref="C40:C41"/>
    <mergeCell ref="D40:D41"/>
    <mergeCell ref="E40:E41"/>
    <mergeCell ref="A38:A39"/>
    <mergeCell ref="B38:B39"/>
    <mergeCell ref="C38:C39"/>
    <mergeCell ref="D38:D39"/>
    <mergeCell ref="E38:E39"/>
    <mergeCell ref="F40:F41"/>
    <mergeCell ref="G40:I41"/>
    <mergeCell ref="J40:J41"/>
    <mergeCell ref="K40:K41"/>
    <mergeCell ref="L40:L41"/>
    <mergeCell ref="M40:O41"/>
    <mergeCell ref="G38:I39"/>
    <mergeCell ref="J38:J39"/>
    <mergeCell ref="K38:K39"/>
    <mergeCell ref="L38:L39"/>
    <mergeCell ref="M38:O39"/>
    <mergeCell ref="F38:F39"/>
    <mergeCell ref="G42:I43"/>
    <mergeCell ref="J42:J43"/>
    <mergeCell ref="K42:K43"/>
    <mergeCell ref="L42:L43"/>
    <mergeCell ref="M42:O43"/>
    <mergeCell ref="A44:C45"/>
    <mergeCell ref="D44:D45"/>
    <mergeCell ref="E44:E45"/>
    <mergeCell ref="F44:F45"/>
    <mergeCell ref="G44:G45"/>
    <mergeCell ref="A42:A43"/>
    <mergeCell ref="B42:B43"/>
    <mergeCell ref="C42:C43"/>
    <mergeCell ref="D42:D43"/>
    <mergeCell ref="E42:E43"/>
    <mergeCell ref="F42:F43"/>
    <mergeCell ref="N44:N45"/>
    <mergeCell ref="O44:O45"/>
    <mergeCell ref="A46:O46"/>
    <mergeCell ref="A47:B47"/>
    <mergeCell ref="D47:I47"/>
    <mergeCell ref="J47:O47"/>
    <mergeCell ref="H44:H45"/>
    <mergeCell ref="I44:I45"/>
    <mergeCell ref="J44:J45"/>
    <mergeCell ref="K44:K45"/>
    <mergeCell ref="L44:L45"/>
    <mergeCell ref="M44:M45"/>
    <mergeCell ref="N48:N49"/>
    <mergeCell ref="O48:O49"/>
    <mergeCell ref="H48:H49"/>
    <mergeCell ref="I48:I49"/>
    <mergeCell ref="J48:J49"/>
    <mergeCell ref="K48:K49"/>
    <mergeCell ref="L48:L49"/>
    <mergeCell ref="M48:M49"/>
    <mergeCell ref="A48:B49"/>
    <mergeCell ref="C48:C49"/>
    <mergeCell ref="D48:D49"/>
    <mergeCell ref="E48:E49"/>
    <mergeCell ref="F48:F49"/>
    <mergeCell ref="G48:G49"/>
  </mergeCells>
  <conditionalFormatting sqref="D5:D20 J5:J20">
    <cfRule type="expression" dxfId="67" priority="33">
      <formula>E5&lt;D5</formula>
    </cfRule>
    <cfRule type="expression" dxfId="66" priority="34">
      <formula>E5&gt;=D5</formula>
    </cfRule>
  </conditionalFormatting>
  <conditionalFormatting sqref="K5:K20 E5:E20">
    <cfRule type="expression" dxfId="65" priority="31">
      <formula>E5&gt;=D5</formula>
    </cfRule>
    <cfRule type="expression" dxfId="64" priority="32">
      <formula>E5&lt;D5</formula>
    </cfRule>
  </conditionalFormatting>
  <conditionalFormatting sqref="D21:D22">
    <cfRule type="expression" dxfId="63" priority="29">
      <formula>E21&lt;D21</formula>
    </cfRule>
    <cfRule type="expression" dxfId="62" priority="30">
      <formula>E21&gt;=D21</formula>
    </cfRule>
  </conditionalFormatting>
  <conditionalFormatting sqref="E21:E22">
    <cfRule type="expression" dxfId="61" priority="27">
      <formula>E21&gt;=D21</formula>
    </cfRule>
    <cfRule type="expression" dxfId="60" priority="28">
      <formula>E21&lt;D21</formula>
    </cfRule>
  </conditionalFormatting>
  <conditionalFormatting sqref="J21:J22">
    <cfRule type="expression" dxfId="59" priority="25">
      <formula>K21&lt;J21</formula>
    </cfRule>
    <cfRule type="expression" dxfId="58" priority="26">
      <formula>K21&gt;=J21</formula>
    </cfRule>
  </conditionalFormatting>
  <conditionalFormatting sqref="K21:K22">
    <cfRule type="expression" dxfId="57" priority="23">
      <formula>K21&gt;=J21</formula>
    </cfRule>
    <cfRule type="expression" dxfId="56" priority="24">
      <formula>K21&lt;J21</formula>
    </cfRule>
  </conditionalFormatting>
  <conditionalFormatting sqref="D26:D45">
    <cfRule type="expression" dxfId="55" priority="21">
      <formula>E26&lt;D26</formula>
    </cfRule>
    <cfRule type="expression" dxfId="54" priority="22">
      <formula>E26&gt;=D26</formula>
    </cfRule>
  </conditionalFormatting>
  <conditionalFormatting sqref="E44:E45">
    <cfRule type="expression" dxfId="53" priority="19">
      <formula>E44&gt;=D44</formula>
    </cfRule>
    <cfRule type="expression" dxfId="52" priority="20">
      <formula>E44&lt;D44</formula>
    </cfRule>
  </conditionalFormatting>
  <conditionalFormatting sqref="J42:J45">
    <cfRule type="expression" dxfId="51" priority="17">
      <formula>K42&lt;J42</formula>
    </cfRule>
    <cfRule type="expression" dxfId="50" priority="18">
      <formula>K42&gt;=J42</formula>
    </cfRule>
  </conditionalFormatting>
  <conditionalFormatting sqref="K44:K45">
    <cfRule type="expression" dxfId="49" priority="15">
      <formula>K44&gt;=J44</formula>
    </cfRule>
    <cfRule type="expression" dxfId="48" priority="16">
      <formula>K44&lt;J44</formula>
    </cfRule>
  </conditionalFormatting>
  <conditionalFormatting sqref="J26:J41">
    <cfRule type="expression" dxfId="47" priority="13">
      <formula>K26&lt;J26</formula>
    </cfRule>
    <cfRule type="expression" dxfId="46" priority="14">
      <formula>K26&gt;=J26</formula>
    </cfRule>
  </conditionalFormatting>
  <conditionalFormatting sqref="E26:E43">
    <cfRule type="expression" dxfId="45" priority="11">
      <formula>E26&gt;=D26</formula>
    </cfRule>
    <cfRule type="expression" dxfId="44" priority="12">
      <formula>E26&lt;D26</formula>
    </cfRule>
  </conditionalFormatting>
  <conditionalFormatting sqref="K26:K43">
    <cfRule type="expression" dxfId="43" priority="9">
      <formula>K26&gt;=J26</formula>
    </cfRule>
    <cfRule type="expression" dxfId="42" priority="10">
      <formula>K26&lt;J26</formula>
    </cfRule>
  </conditionalFormatting>
  <conditionalFormatting sqref="D48:D49">
    <cfRule type="expression" dxfId="41" priority="7">
      <formula>E48&lt;D48</formula>
    </cfRule>
    <cfRule type="expression" dxfId="40" priority="8">
      <formula>E48&gt;=D48</formula>
    </cfRule>
  </conditionalFormatting>
  <conditionalFormatting sqref="E48:E49">
    <cfRule type="expression" dxfId="39" priority="5">
      <formula>E48&gt;=D48</formula>
    </cfRule>
    <cfRule type="expression" dxfId="38" priority="6">
      <formula>E48&lt;D48</formula>
    </cfRule>
  </conditionalFormatting>
  <conditionalFormatting sqref="J48:J49">
    <cfRule type="expression" dxfId="37" priority="3">
      <formula>K48&lt;J48</formula>
    </cfRule>
    <cfRule type="expression" dxfId="36" priority="4">
      <formula>K48&gt;=J48</formula>
    </cfRule>
  </conditionalFormatting>
  <conditionalFormatting sqref="K48:K49">
    <cfRule type="expression" dxfId="35" priority="1">
      <formula>K48&gt;=J48</formula>
    </cfRule>
    <cfRule type="expression" dxfId="34" priority="2">
      <formula>K48&lt;J48</formula>
    </cfRule>
  </conditionalFormatting>
  <dataValidations count="1">
    <dataValidation type="list" allowBlank="1" showInputMessage="1" showErrorMessage="1" sqref="Y24" xr:uid="{37EBD316-1B6B-4446-AEC3-79EB36BFD861}">
      <formula1>"Production 15-60,Production 60-15"</formula1>
    </dataValidation>
  </dataValidations>
  <pageMargins left="0.7" right="0.7" top="0.75" bottom="0.75" header="0.3" footer="0.3"/>
  <pageSetup paperSize="9" scale="4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27</xdr:col>
                    <xdr:colOff>222250</xdr:colOff>
                    <xdr:row>23</xdr:row>
                    <xdr:rowOff>165100</xdr:rowOff>
                  </from>
                  <to>
                    <xdr:col>29</xdr:col>
                    <xdr:colOff>127000</xdr:colOff>
                    <xdr:row>24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29</xdr:col>
                    <xdr:colOff>349250</xdr:colOff>
                    <xdr:row>23</xdr:row>
                    <xdr:rowOff>158750</xdr:rowOff>
                  </from>
                  <to>
                    <xdr:col>31</xdr:col>
                    <xdr:colOff>260350</xdr:colOff>
                    <xdr:row>24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1790-F642-421F-B9CF-42B9DF2B40E1}">
  <sheetPr codeName="Feuil1">
    <tabColor rgb="FFFF0000"/>
  </sheetPr>
  <dimension ref="A1:M36"/>
  <sheetViews>
    <sheetView zoomScale="50" zoomScaleNormal="50" workbookViewId="0">
      <selection activeCell="Q34" sqref="Q34"/>
    </sheetView>
  </sheetViews>
  <sheetFormatPr baseColWidth="10" defaultColWidth="11.453125" defaultRowHeight="18.5" x14ac:dyDescent="0.45"/>
  <cols>
    <col min="1" max="1" width="5.6328125" customWidth="1"/>
    <col min="2" max="4" width="15.6328125" style="23" customWidth="1"/>
    <col min="5" max="5" width="3.6328125" style="23" customWidth="1"/>
    <col min="6" max="6" width="15.6328125" style="23" customWidth="1"/>
    <col min="7" max="7" width="16" style="23" customWidth="1"/>
    <col min="8" max="8" width="15.6328125" style="23" customWidth="1"/>
    <col min="9" max="9" width="3.6328125" style="23" customWidth="1"/>
    <col min="10" max="12" width="15.6328125" style="23" customWidth="1"/>
    <col min="13" max="13" width="5.6328125" customWidth="1"/>
  </cols>
  <sheetData>
    <row r="1" spans="1:13" ht="18" customHeight="1" x14ac:dyDescent="0.35">
      <c r="A1" s="163" t="s">
        <v>63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5"/>
    </row>
    <row r="2" spans="1:13" ht="18" customHeight="1" thickBot="1" x14ac:dyDescent="0.4">
      <c r="A2" s="166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8"/>
    </row>
    <row r="3" spans="1:13" ht="19" thickBot="1" x14ac:dyDescent="0.5">
      <c r="A3" s="22"/>
      <c r="M3" s="24"/>
    </row>
    <row r="4" spans="1:13" ht="42.65" customHeight="1" x14ac:dyDescent="0.5">
      <c r="A4" s="22"/>
      <c r="E4" s="25"/>
      <c r="F4" s="169" t="s">
        <v>64</v>
      </c>
      <c r="G4" s="170"/>
      <c r="H4" s="171"/>
      <c r="I4" s="25"/>
      <c r="J4" s="25"/>
      <c r="K4" s="25"/>
      <c r="L4" s="25"/>
      <c r="M4" s="24"/>
    </row>
    <row r="5" spans="1:13" ht="37" x14ac:dyDescent="0.45">
      <c r="A5" s="22"/>
      <c r="E5" s="25"/>
      <c r="F5" s="26" t="s">
        <v>65</v>
      </c>
      <c r="G5" s="27" t="s">
        <v>66</v>
      </c>
      <c r="H5" s="28" t="s">
        <v>67</v>
      </c>
      <c r="I5" s="25"/>
      <c r="J5" s="25"/>
      <c r="K5" s="25"/>
      <c r="L5" s="25"/>
      <c r="M5" s="24"/>
    </row>
    <row r="6" spans="1:13" x14ac:dyDescent="0.45">
      <c r="A6" s="22"/>
      <c r="E6" s="25"/>
      <c r="F6" s="29" t="s">
        <v>68</v>
      </c>
      <c r="G6" s="30" t="s">
        <v>69</v>
      </c>
      <c r="H6" s="31">
        <v>38</v>
      </c>
      <c r="I6" s="25"/>
      <c r="J6" s="25"/>
      <c r="K6" s="25"/>
      <c r="L6" s="25"/>
      <c r="M6" s="24"/>
    </row>
    <row r="7" spans="1:13" x14ac:dyDescent="0.45">
      <c r="A7" s="22"/>
      <c r="E7" s="25"/>
      <c r="F7" s="32" t="s">
        <v>70</v>
      </c>
      <c r="G7" s="33" t="s">
        <v>71</v>
      </c>
      <c r="H7" s="34">
        <v>35</v>
      </c>
      <c r="I7" s="25"/>
      <c r="J7" s="25"/>
      <c r="K7" s="25"/>
      <c r="L7" s="25"/>
      <c r="M7" s="24"/>
    </row>
    <row r="8" spans="1:13" x14ac:dyDescent="0.45">
      <c r="A8" s="22"/>
      <c r="E8" s="25"/>
      <c r="F8" s="32" t="s">
        <v>72</v>
      </c>
      <c r="G8" s="33" t="s">
        <v>73</v>
      </c>
      <c r="H8" s="34">
        <v>34</v>
      </c>
      <c r="I8" s="25"/>
      <c r="J8" s="25"/>
      <c r="K8" s="25"/>
      <c r="L8" s="25"/>
      <c r="M8" s="24"/>
    </row>
    <row r="9" spans="1:13" x14ac:dyDescent="0.45">
      <c r="A9" s="22"/>
      <c r="E9" s="25"/>
      <c r="F9" s="32" t="s">
        <v>74</v>
      </c>
      <c r="G9" s="33" t="s">
        <v>75</v>
      </c>
      <c r="H9" s="34">
        <v>34</v>
      </c>
      <c r="I9" s="25"/>
      <c r="J9" s="25"/>
      <c r="K9" s="25"/>
      <c r="L9" s="25"/>
      <c r="M9" s="24"/>
    </row>
    <row r="10" spans="1:13" x14ac:dyDescent="0.45">
      <c r="A10" s="22"/>
      <c r="E10" s="25"/>
      <c r="F10" s="32" t="s">
        <v>76</v>
      </c>
      <c r="G10" s="33" t="s">
        <v>77</v>
      </c>
      <c r="H10" s="34">
        <v>32</v>
      </c>
      <c r="I10" s="25"/>
      <c r="J10" s="25"/>
      <c r="K10" s="25"/>
      <c r="L10" s="25"/>
      <c r="M10" s="24"/>
    </row>
    <row r="11" spans="1:13" x14ac:dyDescent="0.45">
      <c r="A11" s="22"/>
      <c r="E11" s="25"/>
      <c r="F11" s="32" t="s">
        <v>78</v>
      </c>
      <c r="G11" s="33" t="s">
        <v>79</v>
      </c>
      <c r="H11" s="34">
        <v>29</v>
      </c>
      <c r="I11" s="25"/>
      <c r="J11" s="25"/>
      <c r="K11" s="25"/>
      <c r="L11" s="25"/>
      <c r="M11" s="24"/>
    </row>
    <row r="12" spans="1:13" ht="19" thickBot="1" x14ac:dyDescent="0.5">
      <c r="A12" s="22"/>
      <c r="E12" s="25"/>
      <c r="F12" s="35" t="s">
        <v>80</v>
      </c>
      <c r="G12" s="36" t="s">
        <v>81</v>
      </c>
      <c r="H12" s="37">
        <v>25</v>
      </c>
      <c r="I12" s="25"/>
      <c r="J12" s="25"/>
      <c r="K12" s="25"/>
      <c r="L12" s="25"/>
      <c r="M12" s="24"/>
    </row>
    <row r="13" spans="1:13" ht="19" thickBot="1" x14ac:dyDescent="0.5">
      <c r="A13" s="22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4"/>
    </row>
    <row r="14" spans="1:13" ht="21" customHeight="1" x14ac:dyDescent="0.5">
      <c r="A14" s="22"/>
      <c r="B14" s="172" t="s">
        <v>82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4"/>
      <c r="M14" s="24"/>
    </row>
    <row r="15" spans="1:13" ht="37" x14ac:dyDescent="0.35">
      <c r="A15" s="22"/>
      <c r="B15" s="38" t="s">
        <v>83</v>
      </c>
      <c r="C15" s="39" t="s">
        <v>84</v>
      </c>
      <c r="D15" s="39" t="s">
        <v>85</v>
      </c>
      <c r="E15" s="175"/>
      <c r="F15" s="39" t="s">
        <v>83</v>
      </c>
      <c r="G15" s="39" t="s">
        <v>84</v>
      </c>
      <c r="H15" s="39" t="s">
        <v>85</v>
      </c>
      <c r="I15" s="175"/>
      <c r="J15" s="39" t="s">
        <v>83</v>
      </c>
      <c r="K15" s="39" t="s">
        <v>84</v>
      </c>
      <c r="L15" s="40" t="s">
        <v>85</v>
      </c>
      <c r="M15" s="24"/>
    </row>
    <row r="16" spans="1:13" x14ac:dyDescent="0.45">
      <c r="A16" s="22"/>
      <c r="B16" s="41">
        <v>1</v>
      </c>
      <c r="C16" s="42">
        <f>60-B16</f>
        <v>59</v>
      </c>
      <c r="D16" s="42">
        <f>ROUND(38/60*C16,0)</f>
        <v>37</v>
      </c>
      <c r="E16" s="176"/>
      <c r="F16" s="42">
        <v>21</v>
      </c>
      <c r="G16" s="42">
        <f>60-F16</f>
        <v>39</v>
      </c>
      <c r="H16" s="42">
        <f>ROUND(38/60*G16,0)</f>
        <v>25</v>
      </c>
      <c r="I16" s="176"/>
      <c r="J16" s="42">
        <v>41</v>
      </c>
      <c r="K16" s="42">
        <f>60-J16</f>
        <v>19</v>
      </c>
      <c r="L16" s="43">
        <f>ROUND(38/60*K16,0)</f>
        <v>12</v>
      </c>
      <c r="M16" s="24"/>
    </row>
    <row r="17" spans="1:13" x14ac:dyDescent="0.45">
      <c r="A17" s="22"/>
      <c r="B17" s="41">
        <v>2</v>
      </c>
      <c r="C17" s="42">
        <f t="shared" ref="C17:C35" si="0">60-B17</f>
        <v>58</v>
      </c>
      <c r="D17" s="42">
        <f t="shared" ref="D17:D35" si="1">ROUND(38/60*C17,0)</f>
        <v>37</v>
      </c>
      <c r="E17" s="176"/>
      <c r="F17" s="42">
        <v>22</v>
      </c>
      <c r="G17" s="42">
        <f t="shared" ref="G17:G35" si="2">60-F17</f>
        <v>38</v>
      </c>
      <c r="H17" s="42">
        <f t="shared" ref="H17:H35" si="3">ROUND(38/60*G17,0)</f>
        <v>24</v>
      </c>
      <c r="I17" s="176"/>
      <c r="J17" s="42">
        <v>42</v>
      </c>
      <c r="K17" s="42">
        <f t="shared" ref="K17:K35" si="4">60-J17</f>
        <v>18</v>
      </c>
      <c r="L17" s="43">
        <f t="shared" ref="L17:L35" si="5">ROUND(38/60*K17,0)</f>
        <v>11</v>
      </c>
      <c r="M17" s="24"/>
    </row>
    <row r="18" spans="1:13" x14ac:dyDescent="0.45">
      <c r="A18" s="22"/>
      <c r="B18" s="41">
        <v>3</v>
      </c>
      <c r="C18" s="42">
        <f t="shared" si="0"/>
        <v>57</v>
      </c>
      <c r="D18" s="42">
        <f t="shared" si="1"/>
        <v>36</v>
      </c>
      <c r="E18" s="176"/>
      <c r="F18" s="42">
        <v>23</v>
      </c>
      <c r="G18" s="42">
        <f t="shared" si="2"/>
        <v>37</v>
      </c>
      <c r="H18" s="42">
        <f t="shared" si="3"/>
        <v>23</v>
      </c>
      <c r="I18" s="176"/>
      <c r="J18" s="42">
        <v>43</v>
      </c>
      <c r="K18" s="42">
        <f t="shared" si="4"/>
        <v>17</v>
      </c>
      <c r="L18" s="43">
        <f t="shared" si="5"/>
        <v>11</v>
      </c>
      <c r="M18" s="24"/>
    </row>
    <row r="19" spans="1:13" x14ac:dyDescent="0.45">
      <c r="A19" s="22"/>
      <c r="B19" s="41">
        <v>4</v>
      </c>
      <c r="C19" s="42">
        <f t="shared" si="0"/>
        <v>56</v>
      </c>
      <c r="D19" s="42">
        <f t="shared" si="1"/>
        <v>35</v>
      </c>
      <c r="E19" s="176"/>
      <c r="F19" s="42">
        <v>24</v>
      </c>
      <c r="G19" s="42">
        <f t="shared" si="2"/>
        <v>36</v>
      </c>
      <c r="H19" s="42">
        <f t="shared" si="3"/>
        <v>23</v>
      </c>
      <c r="I19" s="176"/>
      <c r="J19" s="42">
        <v>44</v>
      </c>
      <c r="K19" s="42">
        <f t="shared" si="4"/>
        <v>16</v>
      </c>
      <c r="L19" s="43">
        <f t="shared" si="5"/>
        <v>10</v>
      </c>
      <c r="M19" s="24"/>
    </row>
    <row r="20" spans="1:13" x14ac:dyDescent="0.45">
      <c r="A20" s="22"/>
      <c r="B20" s="41">
        <v>5</v>
      </c>
      <c r="C20" s="42">
        <f t="shared" si="0"/>
        <v>55</v>
      </c>
      <c r="D20" s="42">
        <f t="shared" si="1"/>
        <v>35</v>
      </c>
      <c r="E20" s="176"/>
      <c r="F20" s="42">
        <v>25</v>
      </c>
      <c r="G20" s="42">
        <f t="shared" si="2"/>
        <v>35</v>
      </c>
      <c r="H20" s="42">
        <f t="shared" si="3"/>
        <v>22</v>
      </c>
      <c r="I20" s="176"/>
      <c r="J20" s="42">
        <v>45</v>
      </c>
      <c r="K20" s="42">
        <f t="shared" si="4"/>
        <v>15</v>
      </c>
      <c r="L20" s="43">
        <f t="shared" si="5"/>
        <v>10</v>
      </c>
      <c r="M20" s="24"/>
    </row>
    <row r="21" spans="1:13" x14ac:dyDescent="0.45">
      <c r="A21" s="22"/>
      <c r="B21" s="41">
        <v>6</v>
      </c>
      <c r="C21" s="42">
        <f t="shared" si="0"/>
        <v>54</v>
      </c>
      <c r="D21" s="42">
        <f t="shared" si="1"/>
        <v>34</v>
      </c>
      <c r="E21" s="176"/>
      <c r="F21" s="42">
        <v>26</v>
      </c>
      <c r="G21" s="42">
        <f t="shared" si="2"/>
        <v>34</v>
      </c>
      <c r="H21" s="42">
        <f t="shared" si="3"/>
        <v>22</v>
      </c>
      <c r="I21" s="176"/>
      <c r="J21" s="42">
        <v>46</v>
      </c>
      <c r="K21" s="42">
        <f t="shared" si="4"/>
        <v>14</v>
      </c>
      <c r="L21" s="43">
        <f t="shared" si="5"/>
        <v>9</v>
      </c>
      <c r="M21" s="24"/>
    </row>
    <row r="22" spans="1:13" x14ac:dyDescent="0.45">
      <c r="A22" s="22"/>
      <c r="B22" s="41">
        <v>7</v>
      </c>
      <c r="C22" s="42">
        <f t="shared" si="0"/>
        <v>53</v>
      </c>
      <c r="D22" s="42">
        <f t="shared" si="1"/>
        <v>34</v>
      </c>
      <c r="E22" s="176"/>
      <c r="F22" s="42">
        <v>27</v>
      </c>
      <c r="G22" s="42">
        <f t="shared" si="2"/>
        <v>33</v>
      </c>
      <c r="H22" s="42">
        <f t="shared" si="3"/>
        <v>21</v>
      </c>
      <c r="I22" s="176"/>
      <c r="J22" s="42">
        <v>47</v>
      </c>
      <c r="K22" s="42">
        <f t="shared" si="4"/>
        <v>13</v>
      </c>
      <c r="L22" s="43">
        <f t="shared" si="5"/>
        <v>8</v>
      </c>
      <c r="M22" s="24"/>
    </row>
    <row r="23" spans="1:13" x14ac:dyDescent="0.45">
      <c r="A23" s="22"/>
      <c r="B23" s="41">
        <v>8</v>
      </c>
      <c r="C23" s="42">
        <f t="shared" si="0"/>
        <v>52</v>
      </c>
      <c r="D23" s="42">
        <v>34</v>
      </c>
      <c r="E23" s="176"/>
      <c r="F23" s="42">
        <v>28</v>
      </c>
      <c r="G23" s="42">
        <f t="shared" si="2"/>
        <v>32</v>
      </c>
      <c r="H23" s="42">
        <f t="shared" si="3"/>
        <v>20</v>
      </c>
      <c r="I23" s="176"/>
      <c r="J23" s="42">
        <v>48</v>
      </c>
      <c r="K23" s="42">
        <f t="shared" si="4"/>
        <v>12</v>
      </c>
      <c r="L23" s="43">
        <f t="shared" si="5"/>
        <v>8</v>
      </c>
      <c r="M23" s="24"/>
    </row>
    <row r="24" spans="1:13" x14ac:dyDescent="0.45">
      <c r="A24" s="22"/>
      <c r="B24" s="41">
        <v>9</v>
      </c>
      <c r="C24" s="42">
        <f t="shared" si="0"/>
        <v>51</v>
      </c>
      <c r="D24" s="42">
        <f t="shared" si="1"/>
        <v>32</v>
      </c>
      <c r="E24" s="176"/>
      <c r="F24" s="42">
        <v>29</v>
      </c>
      <c r="G24" s="42">
        <f t="shared" si="2"/>
        <v>31</v>
      </c>
      <c r="H24" s="42">
        <f t="shared" si="3"/>
        <v>20</v>
      </c>
      <c r="I24" s="176"/>
      <c r="J24" s="42">
        <v>49</v>
      </c>
      <c r="K24" s="42">
        <f t="shared" si="4"/>
        <v>11</v>
      </c>
      <c r="L24" s="43">
        <f t="shared" si="5"/>
        <v>7</v>
      </c>
      <c r="M24" s="24"/>
    </row>
    <row r="25" spans="1:13" x14ac:dyDescent="0.45">
      <c r="A25" s="22"/>
      <c r="B25" s="41">
        <v>10</v>
      </c>
      <c r="C25" s="42">
        <f t="shared" si="0"/>
        <v>50</v>
      </c>
      <c r="D25" s="42">
        <f t="shared" si="1"/>
        <v>32</v>
      </c>
      <c r="E25" s="176"/>
      <c r="F25" s="42">
        <v>30</v>
      </c>
      <c r="G25" s="42">
        <f t="shared" si="2"/>
        <v>30</v>
      </c>
      <c r="H25" s="42">
        <f t="shared" si="3"/>
        <v>19</v>
      </c>
      <c r="I25" s="176"/>
      <c r="J25" s="42">
        <v>50</v>
      </c>
      <c r="K25" s="42">
        <f t="shared" si="4"/>
        <v>10</v>
      </c>
      <c r="L25" s="43">
        <f t="shared" si="5"/>
        <v>6</v>
      </c>
      <c r="M25" s="24"/>
    </row>
    <row r="26" spans="1:13" x14ac:dyDescent="0.45">
      <c r="A26" s="22"/>
      <c r="B26" s="41">
        <v>11</v>
      </c>
      <c r="C26" s="42">
        <f t="shared" si="0"/>
        <v>49</v>
      </c>
      <c r="D26" s="42">
        <f t="shared" si="1"/>
        <v>31</v>
      </c>
      <c r="E26" s="176"/>
      <c r="F26" s="42">
        <v>31</v>
      </c>
      <c r="G26" s="42">
        <f t="shared" si="2"/>
        <v>29</v>
      </c>
      <c r="H26" s="42">
        <f t="shared" si="3"/>
        <v>18</v>
      </c>
      <c r="I26" s="176"/>
      <c r="J26" s="42">
        <v>51</v>
      </c>
      <c r="K26" s="42">
        <f t="shared" si="4"/>
        <v>9</v>
      </c>
      <c r="L26" s="43">
        <f t="shared" si="5"/>
        <v>6</v>
      </c>
      <c r="M26" s="24"/>
    </row>
    <row r="27" spans="1:13" x14ac:dyDescent="0.45">
      <c r="A27" s="22"/>
      <c r="B27" s="41">
        <v>12</v>
      </c>
      <c r="C27" s="42">
        <f t="shared" si="0"/>
        <v>48</v>
      </c>
      <c r="D27" s="42">
        <f t="shared" si="1"/>
        <v>30</v>
      </c>
      <c r="E27" s="176"/>
      <c r="F27" s="42">
        <v>32</v>
      </c>
      <c r="G27" s="42">
        <f t="shared" si="2"/>
        <v>28</v>
      </c>
      <c r="H27" s="42">
        <f t="shared" si="3"/>
        <v>18</v>
      </c>
      <c r="I27" s="176"/>
      <c r="J27" s="42">
        <v>52</v>
      </c>
      <c r="K27" s="42">
        <f t="shared" si="4"/>
        <v>8</v>
      </c>
      <c r="L27" s="43">
        <f t="shared" si="5"/>
        <v>5</v>
      </c>
      <c r="M27" s="24"/>
    </row>
    <row r="28" spans="1:13" x14ac:dyDescent="0.45">
      <c r="A28" s="22"/>
      <c r="B28" s="41">
        <v>13</v>
      </c>
      <c r="C28" s="42">
        <f t="shared" si="0"/>
        <v>47</v>
      </c>
      <c r="D28" s="42">
        <f t="shared" si="1"/>
        <v>30</v>
      </c>
      <c r="E28" s="176"/>
      <c r="F28" s="42">
        <v>33</v>
      </c>
      <c r="G28" s="42">
        <f t="shared" si="2"/>
        <v>27</v>
      </c>
      <c r="H28" s="42">
        <f t="shared" si="3"/>
        <v>17</v>
      </c>
      <c r="I28" s="176"/>
      <c r="J28" s="42">
        <v>53</v>
      </c>
      <c r="K28" s="42">
        <f t="shared" si="4"/>
        <v>7</v>
      </c>
      <c r="L28" s="43">
        <f t="shared" si="5"/>
        <v>4</v>
      </c>
      <c r="M28" s="24"/>
    </row>
    <row r="29" spans="1:13" x14ac:dyDescent="0.45">
      <c r="A29" s="22"/>
      <c r="B29" s="41">
        <v>14</v>
      </c>
      <c r="C29" s="42">
        <f t="shared" si="0"/>
        <v>46</v>
      </c>
      <c r="D29" s="42">
        <f t="shared" si="1"/>
        <v>29</v>
      </c>
      <c r="E29" s="176"/>
      <c r="F29" s="42">
        <v>34</v>
      </c>
      <c r="G29" s="42">
        <f t="shared" si="2"/>
        <v>26</v>
      </c>
      <c r="H29" s="42">
        <f t="shared" si="3"/>
        <v>16</v>
      </c>
      <c r="I29" s="176"/>
      <c r="J29" s="42">
        <v>54</v>
      </c>
      <c r="K29" s="42">
        <f t="shared" si="4"/>
        <v>6</v>
      </c>
      <c r="L29" s="43">
        <f t="shared" si="5"/>
        <v>4</v>
      </c>
      <c r="M29" s="24"/>
    </row>
    <row r="30" spans="1:13" x14ac:dyDescent="0.45">
      <c r="A30" s="22"/>
      <c r="B30" s="41">
        <v>15</v>
      </c>
      <c r="C30" s="42">
        <f t="shared" si="0"/>
        <v>45</v>
      </c>
      <c r="D30" s="42">
        <f t="shared" si="1"/>
        <v>29</v>
      </c>
      <c r="E30" s="176"/>
      <c r="F30" s="42">
        <v>35</v>
      </c>
      <c r="G30" s="42">
        <f t="shared" si="2"/>
        <v>25</v>
      </c>
      <c r="H30" s="42">
        <f t="shared" si="3"/>
        <v>16</v>
      </c>
      <c r="I30" s="176"/>
      <c r="J30" s="42">
        <v>55</v>
      </c>
      <c r="K30" s="42">
        <f t="shared" si="4"/>
        <v>5</v>
      </c>
      <c r="L30" s="43">
        <f t="shared" si="5"/>
        <v>3</v>
      </c>
      <c r="M30" s="24"/>
    </row>
    <row r="31" spans="1:13" x14ac:dyDescent="0.45">
      <c r="A31" s="22"/>
      <c r="B31" s="41">
        <v>16</v>
      </c>
      <c r="C31" s="42">
        <f t="shared" si="0"/>
        <v>44</v>
      </c>
      <c r="D31" s="42">
        <f t="shared" si="1"/>
        <v>28</v>
      </c>
      <c r="E31" s="176"/>
      <c r="F31" s="42">
        <v>36</v>
      </c>
      <c r="G31" s="42">
        <f t="shared" si="2"/>
        <v>24</v>
      </c>
      <c r="H31" s="42">
        <f t="shared" si="3"/>
        <v>15</v>
      </c>
      <c r="I31" s="176"/>
      <c r="J31" s="42">
        <v>56</v>
      </c>
      <c r="K31" s="42">
        <f t="shared" si="4"/>
        <v>4</v>
      </c>
      <c r="L31" s="43">
        <f t="shared" si="5"/>
        <v>3</v>
      </c>
      <c r="M31" s="24"/>
    </row>
    <row r="32" spans="1:13" x14ac:dyDescent="0.45">
      <c r="A32" s="22"/>
      <c r="B32" s="41">
        <v>17</v>
      </c>
      <c r="C32" s="42">
        <f t="shared" si="0"/>
        <v>43</v>
      </c>
      <c r="D32" s="42">
        <f t="shared" si="1"/>
        <v>27</v>
      </c>
      <c r="E32" s="176"/>
      <c r="F32" s="42">
        <v>37</v>
      </c>
      <c r="G32" s="42">
        <f t="shared" si="2"/>
        <v>23</v>
      </c>
      <c r="H32" s="42">
        <f t="shared" si="3"/>
        <v>15</v>
      </c>
      <c r="I32" s="176"/>
      <c r="J32" s="42">
        <v>57</v>
      </c>
      <c r="K32" s="42">
        <f t="shared" si="4"/>
        <v>3</v>
      </c>
      <c r="L32" s="43">
        <f t="shared" si="5"/>
        <v>2</v>
      </c>
      <c r="M32" s="24"/>
    </row>
    <row r="33" spans="1:13" x14ac:dyDescent="0.45">
      <c r="A33" s="22"/>
      <c r="B33" s="41">
        <v>18</v>
      </c>
      <c r="C33" s="42">
        <f t="shared" si="0"/>
        <v>42</v>
      </c>
      <c r="D33" s="42">
        <f t="shared" si="1"/>
        <v>27</v>
      </c>
      <c r="E33" s="176"/>
      <c r="F33" s="42">
        <v>38</v>
      </c>
      <c r="G33" s="42">
        <f t="shared" si="2"/>
        <v>22</v>
      </c>
      <c r="H33" s="42">
        <f t="shared" si="3"/>
        <v>14</v>
      </c>
      <c r="I33" s="176"/>
      <c r="J33" s="42">
        <v>58</v>
      </c>
      <c r="K33" s="42">
        <f t="shared" si="4"/>
        <v>2</v>
      </c>
      <c r="L33" s="43">
        <f t="shared" si="5"/>
        <v>1</v>
      </c>
      <c r="M33" s="24"/>
    </row>
    <row r="34" spans="1:13" x14ac:dyDescent="0.45">
      <c r="A34" s="22"/>
      <c r="B34" s="41">
        <v>19</v>
      </c>
      <c r="C34" s="42">
        <f t="shared" si="0"/>
        <v>41</v>
      </c>
      <c r="D34" s="42">
        <f t="shared" si="1"/>
        <v>26</v>
      </c>
      <c r="E34" s="176"/>
      <c r="F34" s="42">
        <v>39</v>
      </c>
      <c r="G34" s="42">
        <f t="shared" si="2"/>
        <v>21</v>
      </c>
      <c r="H34" s="42">
        <f t="shared" si="3"/>
        <v>13</v>
      </c>
      <c r="I34" s="176"/>
      <c r="J34" s="42">
        <v>59</v>
      </c>
      <c r="K34" s="42">
        <f t="shared" si="4"/>
        <v>1</v>
      </c>
      <c r="L34" s="43">
        <f t="shared" si="5"/>
        <v>1</v>
      </c>
      <c r="M34" s="24"/>
    </row>
    <row r="35" spans="1:13" ht="19" thickBot="1" x14ac:dyDescent="0.5">
      <c r="A35" s="22"/>
      <c r="B35" s="44">
        <v>20</v>
      </c>
      <c r="C35" s="45">
        <f t="shared" si="0"/>
        <v>40</v>
      </c>
      <c r="D35" s="45">
        <f t="shared" si="1"/>
        <v>25</v>
      </c>
      <c r="E35" s="177"/>
      <c r="F35" s="45">
        <v>40</v>
      </c>
      <c r="G35" s="45">
        <f t="shared" si="2"/>
        <v>20</v>
      </c>
      <c r="H35" s="45">
        <f t="shared" si="3"/>
        <v>13</v>
      </c>
      <c r="I35" s="177"/>
      <c r="J35" s="45">
        <v>60</v>
      </c>
      <c r="K35" s="45">
        <f t="shared" si="4"/>
        <v>0</v>
      </c>
      <c r="L35" s="46">
        <f t="shared" si="5"/>
        <v>0</v>
      </c>
      <c r="M35" s="24"/>
    </row>
    <row r="36" spans="1:13" ht="19" thickBot="1" x14ac:dyDescent="0.5">
      <c r="A36" s="47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9"/>
    </row>
  </sheetData>
  <mergeCells count="5">
    <mergeCell ref="A1:M2"/>
    <mergeCell ref="F4:H4"/>
    <mergeCell ref="B14:L14"/>
    <mergeCell ref="E15:E35"/>
    <mergeCell ref="I1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FE284-F309-46A2-8AE2-CC5B922AFBBD}">
  <sheetPr codeName="Feuil3">
    <tabColor theme="1"/>
    <pageSetUpPr fitToPage="1"/>
  </sheetPr>
  <dimension ref="A1:AF51"/>
  <sheetViews>
    <sheetView zoomScale="60" zoomScaleNormal="60" workbookViewId="0">
      <selection activeCell="M5" sqref="M5:O6"/>
    </sheetView>
  </sheetViews>
  <sheetFormatPr baseColWidth="10" defaultColWidth="11.54296875" defaultRowHeight="14.5" x14ac:dyDescent="0.35"/>
  <cols>
    <col min="1" max="1" width="8.6328125" customWidth="1"/>
    <col min="2" max="3" width="18" customWidth="1"/>
    <col min="4" max="6" width="11.6328125" customWidth="1"/>
    <col min="7" max="9" width="23.36328125" customWidth="1"/>
    <col min="10" max="12" width="11.6328125" customWidth="1"/>
    <col min="13" max="15" width="23.36328125" customWidth="1"/>
    <col min="16" max="16" width="4" customWidth="1"/>
    <col min="17" max="17" width="7" bestFit="1" customWidth="1"/>
    <col min="18" max="18" width="15" bestFit="1" customWidth="1"/>
    <col min="19" max="19" width="19.453125" bestFit="1" customWidth="1"/>
    <col min="20" max="20" width="9.90625" bestFit="1" customWidth="1"/>
    <col min="21" max="22" width="18.6328125" bestFit="1" customWidth="1"/>
    <col min="23" max="23" width="20.08984375" bestFit="1" customWidth="1"/>
    <col min="24" max="24" width="12.453125" bestFit="1" customWidth="1"/>
  </cols>
  <sheetData>
    <row r="1" spans="1:32" ht="28.25" customHeight="1" thickBot="1" x14ac:dyDescent="0.4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5"/>
      <c r="P1" s="156" t="s">
        <v>1</v>
      </c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8"/>
    </row>
    <row r="2" spans="1:32" ht="28.5" thickBot="1" x14ac:dyDescent="0.4">
      <c r="A2" s="133" t="s">
        <v>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5"/>
      <c r="P2" s="11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3"/>
    </row>
    <row r="3" spans="1:32" ht="28" x14ac:dyDescent="0.35">
      <c r="A3" s="136" t="s">
        <v>3</v>
      </c>
      <c r="B3" s="137"/>
      <c r="C3" s="1"/>
      <c r="D3" s="138" t="s">
        <v>4</v>
      </c>
      <c r="E3" s="139"/>
      <c r="F3" s="139"/>
      <c r="G3" s="140"/>
      <c r="H3" s="140"/>
      <c r="I3" s="141"/>
      <c r="J3" s="142" t="s">
        <v>5</v>
      </c>
      <c r="K3" s="142"/>
      <c r="L3" s="142"/>
      <c r="M3" s="143"/>
      <c r="N3" s="143"/>
      <c r="O3" s="144"/>
      <c r="P3" s="14"/>
      <c r="Q3" s="15"/>
      <c r="R3" s="16" t="s">
        <v>6</v>
      </c>
      <c r="S3" s="16" t="s">
        <v>7</v>
      </c>
      <c r="T3" s="16" t="s">
        <v>8</v>
      </c>
      <c r="U3" s="16" t="s">
        <v>9</v>
      </c>
      <c r="V3" s="16" t="s">
        <v>10</v>
      </c>
      <c r="W3" s="15"/>
      <c r="X3" s="15"/>
      <c r="Y3" s="15"/>
      <c r="Z3" s="15"/>
      <c r="AA3" s="15"/>
      <c r="AB3" s="15"/>
      <c r="AC3" s="15"/>
      <c r="AD3" s="15"/>
      <c r="AE3" s="15"/>
      <c r="AF3" s="17"/>
    </row>
    <row r="4" spans="1:32" ht="36" customHeight="1" x14ac:dyDescent="0.35">
      <c r="A4" s="159" t="s">
        <v>11</v>
      </c>
      <c r="B4" s="159"/>
      <c r="C4" s="2" t="s">
        <v>12</v>
      </c>
      <c r="D4" s="3" t="s">
        <v>7</v>
      </c>
      <c r="E4" s="4" t="s">
        <v>13</v>
      </c>
      <c r="F4" s="5" t="s">
        <v>14</v>
      </c>
      <c r="G4" s="160" t="s">
        <v>15</v>
      </c>
      <c r="H4" s="161"/>
      <c r="I4" s="162"/>
      <c r="J4" s="6" t="s">
        <v>7</v>
      </c>
      <c r="K4" s="4" t="s">
        <v>13</v>
      </c>
      <c r="L4" s="5" t="s">
        <v>14</v>
      </c>
      <c r="M4" s="160" t="s">
        <v>15</v>
      </c>
      <c r="N4" s="161"/>
      <c r="O4" s="162"/>
      <c r="P4" s="14"/>
      <c r="Q4" s="15"/>
      <c r="R4" s="16" t="s">
        <v>16</v>
      </c>
      <c r="S4" s="16">
        <f>D5</f>
        <v>31</v>
      </c>
      <c r="T4" s="16">
        <f>E5</f>
        <v>0</v>
      </c>
      <c r="U4" s="16">
        <f>K5</f>
        <v>0</v>
      </c>
      <c r="V4" s="16">
        <f t="shared" ref="V4:V20" si="0">MIN(T4:U4)</f>
        <v>0</v>
      </c>
      <c r="W4" s="15"/>
      <c r="X4" s="15"/>
      <c r="Y4" s="15"/>
      <c r="Z4" s="15"/>
      <c r="AA4" s="15"/>
      <c r="AB4" s="15"/>
      <c r="AC4" s="15"/>
      <c r="AD4" s="15"/>
      <c r="AE4" s="15"/>
      <c r="AF4" s="17"/>
    </row>
    <row r="5" spans="1:32" ht="25.25" customHeight="1" x14ac:dyDescent="0.35">
      <c r="A5" s="110">
        <v>1</v>
      </c>
      <c r="B5" s="110" t="s">
        <v>17</v>
      </c>
      <c r="C5" s="149"/>
      <c r="D5" s="151">
        <v>31</v>
      </c>
      <c r="E5" s="108"/>
      <c r="F5" s="110">
        <f>E5</f>
        <v>0</v>
      </c>
      <c r="G5" s="100"/>
      <c r="H5" s="101"/>
      <c r="I5" s="102"/>
      <c r="J5" s="106">
        <v>31</v>
      </c>
      <c r="K5" s="108"/>
      <c r="L5" s="110">
        <f>K5</f>
        <v>0</v>
      </c>
      <c r="M5" s="100"/>
      <c r="N5" s="101"/>
      <c r="O5" s="102"/>
      <c r="P5" s="14"/>
      <c r="Q5" s="15"/>
      <c r="R5" s="16" t="s">
        <v>18</v>
      </c>
      <c r="S5" s="16">
        <f>D7</f>
        <v>38</v>
      </c>
      <c r="T5" s="16">
        <f>E7</f>
        <v>0</v>
      </c>
      <c r="U5" s="16">
        <f>K7</f>
        <v>0</v>
      </c>
      <c r="V5" s="16">
        <f t="shared" si="0"/>
        <v>0</v>
      </c>
      <c r="W5" s="15"/>
      <c r="X5" s="15"/>
      <c r="Y5" s="15"/>
      <c r="Z5" s="15"/>
      <c r="AA5" s="15"/>
      <c r="AB5" s="15"/>
      <c r="AC5" s="15"/>
      <c r="AD5" s="15"/>
      <c r="AE5" s="15"/>
      <c r="AF5" s="17"/>
    </row>
    <row r="6" spans="1:32" ht="25.25" customHeight="1" x14ac:dyDescent="0.35">
      <c r="A6" s="110"/>
      <c r="B6" s="110"/>
      <c r="C6" s="150"/>
      <c r="D6" s="152"/>
      <c r="E6" s="109"/>
      <c r="F6" s="110"/>
      <c r="G6" s="103"/>
      <c r="H6" s="104"/>
      <c r="I6" s="105"/>
      <c r="J6" s="107"/>
      <c r="K6" s="109"/>
      <c r="L6" s="110"/>
      <c r="M6" s="103"/>
      <c r="N6" s="104"/>
      <c r="O6" s="105"/>
      <c r="P6" s="14"/>
      <c r="Q6" s="15"/>
      <c r="R6" s="16" t="s">
        <v>19</v>
      </c>
      <c r="S6" s="16">
        <f>D9</f>
        <v>34</v>
      </c>
      <c r="T6" s="16">
        <f>E9</f>
        <v>0</v>
      </c>
      <c r="U6" s="16">
        <f>K9</f>
        <v>0</v>
      </c>
      <c r="V6" s="16">
        <f t="shared" si="0"/>
        <v>0</v>
      </c>
      <c r="W6" s="15"/>
      <c r="X6" s="15"/>
      <c r="Y6" s="15"/>
      <c r="Z6" s="15"/>
      <c r="AA6" s="15"/>
      <c r="AB6" s="15"/>
      <c r="AC6" s="15"/>
      <c r="AD6" s="15"/>
      <c r="AE6" s="15"/>
      <c r="AF6" s="17"/>
    </row>
    <row r="7" spans="1:32" ht="25.25" customHeight="1" x14ac:dyDescent="0.35">
      <c r="A7" s="110">
        <v>2</v>
      </c>
      <c r="B7" s="110" t="s">
        <v>20</v>
      </c>
      <c r="C7" s="149"/>
      <c r="D7" s="151">
        <v>38</v>
      </c>
      <c r="E7" s="108"/>
      <c r="F7" s="110">
        <f>F5+E7</f>
        <v>0</v>
      </c>
      <c r="G7" s="100"/>
      <c r="H7" s="101"/>
      <c r="I7" s="102"/>
      <c r="J7" s="106">
        <v>38</v>
      </c>
      <c r="K7" s="108"/>
      <c r="L7" s="110">
        <f>L5+K7</f>
        <v>0</v>
      </c>
      <c r="M7" s="100"/>
      <c r="N7" s="101"/>
      <c r="O7" s="102"/>
      <c r="P7" s="14"/>
      <c r="Q7" s="15"/>
      <c r="R7" s="16" t="s">
        <v>21</v>
      </c>
      <c r="S7" s="16">
        <f>D11</f>
        <v>38</v>
      </c>
      <c r="T7" s="16">
        <f>E11</f>
        <v>0</v>
      </c>
      <c r="U7" s="16">
        <f>K11</f>
        <v>0</v>
      </c>
      <c r="V7" s="16">
        <f t="shared" si="0"/>
        <v>0</v>
      </c>
      <c r="W7" s="15"/>
      <c r="X7" s="15"/>
      <c r="Y7" s="15"/>
      <c r="Z7" s="15"/>
      <c r="AA7" s="15"/>
      <c r="AB7" s="15"/>
      <c r="AC7" s="15"/>
      <c r="AD7" s="15"/>
      <c r="AE7" s="15"/>
      <c r="AF7" s="17"/>
    </row>
    <row r="8" spans="1:32" ht="25.25" customHeight="1" x14ac:dyDescent="0.35">
      <c r="A8" s="110"/>
      <c r="B8" s="110"/>
      <c r="C8" s="150"/>
      <c r="D8" s="152"/>
      <c r="E8" s="109"/>
      <c r="F8" s="110"/>
      <c r="G8" s="103"/>
      <c r="H8" s="104"/>
      <c r="I8" s="105"/>
      <c r="J8" s="107"/>
      <c r="K8" s="109"/>
      <c r="L8" s="110"/>
      <c r="M8" s="103"/>
      <c r="N8" s="104"/>
      <c r="O8" s="105"/>
      <c r="P8" s="14"/>
      <c r="Q8" s="15"/>
      <c r="R8" s="16" t="s">
        <v>22</v>
      </c>
      <c r="S8" s="16">
        <f>D13</f>
        <v>34</v>
      </c>
      <c r="T8" s="16">
        <f>E13</f>
        <v>0</v>
      </c>
      <c r="U8" s="16">
        <f>K13</f>
        <v>0</v>
      </c>
      <c r="V8" s="16">
        <f t="shared" si="0"/>
        <v>0</v>
      </c>
      <c r="W8" s="15"/>
      <c r="X8" s="15"/>
      <c r="Y8" s="15"/>
      <c r="Z8" s="15"/>
      <c r="AA8" s="15"/>
      <c r="AB8" s="15"/>
      <c r="AC8" s="15"/>
      <c r="AD8" s="15"/>
      <c r="AE8" s="15"/>
      <c r="AF8" s="17"/>
    </row>
    <row r="9" spans="1:32" ht="25.25" customHeight="1" x14ac:dyDescent="0.35">
      <c r="A9" s="110">
        <v>3</v>
      </c>
      <c r="B9" s="110" t="s">
        <v>23</v>
      </c>
      <c r="C9" s="149"/>
      <c r="D9" s="151">
        <v>34</v>
      </c>
      <c r="E9" s="108"/>
      <c r="F9" s="110">
        <f>F7+E9</f>
        <v>0</v>
      </c>
      <c r="G9" s="100"/>
      <c r="H9" s="101"/>
      <c r="I9" s="102"/>
      <c r="J9" s="106">
        <v>34</v>
      </c>
      <c r="K9" s="108"/>
      <c r="L9" s="110">
        <f>L7+K9</f>
        <v>0</v>
      </c>
      <c r="M9" s="100"/>
      <c r="N9" s="101"/>
      <c r="O9" s="102"/>
      <c r="P9" s="14"/>
      <c r="Q9" s="15"/>
      <c r="R9" s="16" t="s">
        <v>24</v>
      </c>
      <c r="S9" s="16">
        <f>D15</f>
        <v>38</v>
      </c>
      <c r="T9" s="16">
        <f>E15</f>
        <v>0</v>
      </c>
      <c r="U9" s="16">
        <f>K15</f>
        <v>0</v>
      </c>
      <c r="V9" s="16">
        <f t="shared" si="0"/>
        <v>0</v>
      </c>
      <c r="W9" s="15"/>
      <c r="X9" s="15"/>
      <c r="Y9" s="15"/>
      <c r="Z9" s="15"/>
      <c r="AA9" s="15"/>
      <c r="AB9" s="15"/>
      <c r="AC9" s="15"/>
      <c r="AD9" s="15"/>
      <c r="AE9" s="15"/>
      <c r="AF9" s="17"/>
    </row>
    <row r="10" spans="1:32" ht="25.25" customHeight="1" x14ac:dyDescent="0.35">
      <c r="A10" s="110"/>
      <c r="B10" s="110"/>
      <c r="C10" s="150"/>
      <c r="D10" s="152"/>
      <c r="E10" s="109"/>
      <c r="F10" s="110"/>
      <c r="G10" s="103"/>
      <c r="H10" s="104"/>
      <c r="I10" s="105"/>
      <c r="J10" s="107"/>
      <c r="K10" s="109"/>
      <c r="L10" s="110"/>
      <c r="M10" s="103"/>
      <c r="N10" s="104"/>
      <c r="O10" s="105"/>
      <c r="P10" s="14"/>
      <c r="Q10" s="15"/>
      <c r="R10" s="16" t="s">
        <v>25</v>
      </c>
      <c r="S10" s="16">
        <f>D17</f>
        <v>25</v>
      </c>
      <c r="T10" s="16">
        <f>E17</f>
        <v>0</v>
      </c>
      <c r="U10" s="16">
        <f>K17</f>
        <v>0</v>
      </c>
      <c r="V10" s="16">
        <f t="shared" si="0"/>
        <v>0</v>
      </c>
      <c r="W10" s="15"/>
      <c r="X10" s="15"/>
      <c r="Y10" s="15"/>
      <c r="Z10" s="15"/>
      <c r="AA10" s="15"/>
      <c r="AB10" s="15"/>
      <c r="AC10" s="15"/>
      <c r="AD10" s="15"/>
      <c r="AE10" s="15"/>
      <c r="AF10" s="17"/>
    </row>
    <row r="11" spans="1:32" ht="25.25" customHeight="1" x14ac:dyDescent="0.35">
      <c r="A11" s="110">
        <v>4</v>
      </c>
      <c r="B11" s="110" t="s">
        <v>26</v>
      </c>
      <c r="C11" s="149"/>
      <c r="D11" s="151">
        <v>38</v>
      </c>
      <c r="E11" s="108"/>
      <c r="F11" s="110">
        <f>F9+E11</f>
        <v>0</v>
      </c>
      <c r="G11" s="100"/>
      <c r="H11" s="101"/>
      <c r="I11" s="102"/>
      <c r="J11" s="106">
        <v>38</v>
      </c>
      <c r="K11" s="108"/>
      <c r="L11" s="110">
        <f>L9+K11</f>
        <v>0</v>
      </c>
      <c r="M11" s="100"/>
      <c r="N11" s="101"/>
      <c r="O11" s="102"/>
      <c r="P11" s="14"/>
      <c r="Q11" s="15"/>
      <c r="R11" s="16" t="s">
        <v>27</v>
      </c>
      <c r="S11" s="16">
        <f>D19</f>
        <v>38</v>
      </c>
      <c r="T11" s="16">
        <f>E19</f>
        <v>0</v>
      </c>
      <c r="U11" s="16">
        <f>K19</f>
        <v>0</v>
      </c>
      <c r="V11" s="16">
        <f t="shared" si="0"/>
        <v>0</v>
      </c>
      <c r="W11" s="15"/>
      <c r="X11" s="15"/>
      <c r="Y11" s="15"/>
      <c r="Z11" s="15"/>
      <c r="AA11" s="15"/>
      <c r="AB11" s="15"/>
      <c r="AC11" s="15"/>
      <c r="AD11" s="15"/>
      <c r="AE11" s="15"/>
      <c r="AF11" s="17"/>
    </row>
    <row r="12" spans="1:32" ht="25.25" customHeight="1" x14ac:dyDescent="0.35">
      <c r="A12" s="110"/>
      <c r="B12" s="110"/>
      <c r="C12" s="150"/>
      <c r="D12" s="152"/>
      <c r="E12" s="109"/>
      <c r="F12" s="110"/>
      <c r="G12" s="103"/>
      <c r="H12" s="104"/>
      <c r="I12" s="105"/>
      <c r="J12" s="107"/>
      <c r="K12" s="109"/>
      <c r="L12" s="110"/>
      <c r="M12" s="103"/>
      <c r="N12" s="104"/>
      <c r="O12" s="105"/>
      <c r="P12" s="14"/>
      <c r="Q12" s="15"/>
      <c r="R12" s="16" t="s">
        <v>28</v>
      </c>
      <c r="S12" s="16">
        <f>D26</f>
        <v>31</v>
      </c>
      <c r="T12" s="16">
        <f>E26</f>
        <v>0</v>
      </c>
      <c r="U12" s="16">
        <f>K26</f>
        <v>0</v>
      </c>
      <c r="V12" s="16">
        <f t="shared" si="0"/>
        <v>0</v>
      </c>
      <c r="W12" s="15"/>
      <c r="X12" s="15"/>
      <c r="Y12" s="15"/>
      <c r="Z12" s="15"/>
      <c r="AA12" s="15"/>
      <c r="AB12" s="15"/>
      <c r="AC12" s="15"/>
      <c r="AD12" s="15"/>
      <c r="AE12" s="15"/>
      <c r="AF12" s="17"/>
    </row>
    <row r="13" spans="1:32" ht="25.25" customHeight="1" x14ac:dyDescent="0.35">
      <c r="A13" s="110">
        <v>5</v>
      </c>
      <c r="B13" s="110" t="s">
        <v>29</v>
      </c>
      <c r="C13" s="149"/>
      <c r="D13" s="151">
        <v>34</v>
      </c>
      <c r="E13" s="108"/>
      <c r="F13" s="110">
        <f>F11+E13</f>
        <v>0</v>
      </c>
      <c r="G13" s="100"/>
      <c r="H13" s="101"/>
      <c r="I13" s="102"/>
      <c r="J13" s="106">
        <v>34</v>
      </c>
      <c r="K13" s="108"/>
      <c r="L13" s="110">
        <f>L11+K13</f>
        <v>0</v>
      </c>
      <c r="M13" s="100"/>
      <c r="N13" s="101"/>
      <c r="O13" s="102"/>
      <c r="P13" s="14"/>
      <c r="Q13" s="15"/>
      <c r="R13" s="16" t="s">
        <v>30</v>
      </c>
      <c r="S13" s="16">
        <f>D28</f>
        <v>38</v>
      </c>
      <c r="T13" s="16">
        <f>E28</f>
        <v>0</v>
      </c>
      <c r="U13" s="16">
        <f>K28</f>
        <v>0</v>
      </c>
      <c r="V13" s="16">
        <f t="shared" si="0"/>
        <v>0</v>
      </c>
      <c r="W13" s="15"/>
      <c r="X13" s="15"/>
      <c r="Y13" s="15"/>
      <c r="Z13" s="15"/>
      <c r="AA13" s="15"/>
      <c r="AB13" s="15"/>
      <c r="AC13" s="15"/>
      <c r="AD13" s="15"/>
      <c r="AE13" s="15"/>
      <c r="AF13" s="17"/>
    </row>
    <row r="14" spans="1:32" ht="25.25" customHeight="1" x14ac:dyDescent="0.35">
      <c r="A14" s="110"/>
      <c r="B14" s="110"/>
      <c r="C14" s="150"/>
      <c r="D14" s="152"/>
      <c r="E14" s="109"/>
      <c r="F14" s="110"/>
      <c r="G14" s="103"/>
      <c r="H14" s="104"/>
      <c r="I14" s="105"/>
      <c r="J14" s="107"/>
      <c r="K14" s="109"/>
      <c r="L14" s="110"/>
      <c r="M14" s="103"/>
      <c r="N14" s="104"/>
      <c r="O14" s="105"/>
      <c r="P14" s="14"/>
      <c r="Q14" s="15"/>
      <c r="R14" s="16" t="s">
        <v>31</v>
      </c>
      <c r="S14" s="16">
        <f>D30</f>
        <v>34</v>
      </c>
      <c r="T14" s="16">
        <f>E30</f>
        <v>0</v>
      </c>
      <c r="U14" s="16">
        <f>K30</f>
        <v>0</v>
      </c>
      <c r="V14" s="16">
        <f t="shared" si="0"/>
        <v>0</v>
      </c>
      <c r="W14" s="15"/>
      <c r="X14" s="15"/>
      <c r="Y14" s="15"/>
      <c r="Z14" s="15"/>
      <c r="AA14" s="15"/>
      <c r="AB14" s="15"/>
      <c r="AC14" s="15"/>
      <c r="AD14" s="15"/>
      <c r="AE14" s="15"/>
      <c r="AF14" s="17"/>
    </row>
    <row r="15" spans="1:32" ht="25.25" customHeight="1" x14ac:dyDescent="0.35">
      <c r="A15" s="110">
        <v>6</v>
      </c>
      <c r="B15" s="110" t="s">
        <v>32</v>
      </c>
      <c r="C15" s="149"/>
      <c r="D15" s="151">
        <v>38</v>
      </c>
      <c r="E15" s="108"/>
      <c r="F15" s="110">
        <f>F13+E15</f>
        <v>0</v>
      </c>
      <c r="G15" s="100"/>
      <c r="H15" s="101"/>
      <c r="I15" s="102"/>
      <c r="J15" s="106">
        <v>38</v>
      </c>
      <c r="K15" s="108"/>
      <c r="L15" s="110">
        <f>L13+K15</f>
        <v>0</v>
      </c>
      <c r="M15" s="100"/>
      <c r="N15" s="101"/>
      <c r="O15" s="102"/>
      <c r="P15" s="14"/>
      <c r="Q15" s="15"/>
      <c r="R15" s="16" t="s">
        <v>33</v>
      </c>
      <c r="S15" s="16">
        <f>D32</f>
        <v>38</v>
      </c>
      <c r="T15" s="16">
        <f>E32</f>
        <v>0</v>
      </c>
      <c r="U15" s="16">
        <f>K32</f>
        <v>0</v>
      </c>
      <c r="V15" s="16">
        <f t="shared" si="0"/>
        <v>0</v>
      </c>
      <c r="W15" s="15"/>
      <c r="X15" s="15"/>
      <c r="Y15" s="15"/>
      <c r="Z15" s="15"/>
      <c r="AA15" s="15"/>
      <c r="AB15" s="15"/>
      <c r="AC15" s="15"/>
      <c r="AD15" s="15"/>
      <c r="AE15" s="15"/>
      <c r="AF15" s="17"/>
    </row>
    <row r="16" spans="1:32" ht="25.25" customHeight="1" x14ac:dyDescent="0.35">
      <c r="A16" s="110"/>
      <c r="B16" s="110"/>
      <c r="C16" s="150"/>
      <c r="D16" s="152"/>
      <c r="E16" s="109"/>
      <c r="F16" s="110"/>
      <c r="G16" s="103"/>
      <c r="H16" s="104"/>
      <c r="I16" s="105"/>
      <c r="J16" s="107"/>
      <c r="K16" s="109"/>
      <c r="L16" s="110"/>
      <c r="M16" s="103"/>
      <c r="N16" s="104"/>
      <c r="O16" s="105"/>
      <c r="P16" s="14"/>
      <c r="Q16" s="15"/>
      <c r="R16" s="16" t="s">
        <v>34</v>
      </c>
      <c r="S16" s="16">
        <f>D34</f>
        <v>34</v>
      </c>
      <c r="T16" s="16">
        <f>E34</f>
        <v>0</v>
      </c>
      <c r="U16" s="16">
        <f>K34</f>
        <v>0</v>
      </c>
      <c r="V16" s="16">
        <f t="shared" si="0"/>
        <v>0</v>
      </c>
      <c r="W16" s="15"/>
      <c r="X16" s="15"/>
      <c r="Y16" s="15"/>
      <c r="Z16" s="15"/>
      <c r="AA16" s="15"/>
      <c r="AB16" s="15"/>
      <c r="AC16" s="15"/>
      <c r="AD16" s="15"/>
      <c r="AE16" s="15"/>
      <c r="AF16" s="17"/>
    </row>
    <row r="17" spans="1:32" ht="25.25" customHeight="1" x14ac:dyDescent="0.35">
      <c r="A17" s="110">
        <v>7</v>
      </c>
      <c r="B17" s="110" t="s">
        <v>35</v>
      </c>
      <c r="C17" s="149"/>
      <c r="D17" s="151">
        <v>25</v>
      </c>
      <c r="E17" s="108"/>
      <c r="F17" s="110">
        <f>F15+E17</f>
        <v>0</v>
      </c>
      <c r="G17" s="100"/>
      <c r="H17" s="101"/>
      <c r="I17" s="102"/>
      <c r="J17" s="106">
        <v>25</v>
      </c>
      <c r="K17" s="108"/>
      <c r="L17" s="110">
        <f>L15+K17</f>
        <v>0</v>
      </c>
      <c r="M17" s="100"/>
      <c r="N17" s="101"/>
      <c r="O17" s="102"/>
      <c r="P17" s="14"/>
      <c r="Q17" s="15"/>
      <c r="R17" s="16" t="s">
        <v>36</v>
      </c>
      <c r="S17" s="16">
        <f>D36</f>
        <v>38</v>
      </c>
      <c r="T17" s="16">
        <f>E36</f>
        <v>0</v>
      </c>
      <c r="U17" s="16">
        <f>K36</f>
        <v>0</v>
      </c>
      <c r="V17" s="16">
        <f t="shared" si="0"/>
        <v>0</v>
      </c>
      <c r="W17" s="15"/>
      <c r="X17" s="15"/>
      <c r="Y17" s="15"/>
      <c r="Z17" s="15"/>
      <c r="AA17" s="15"/>
      <c r="AB17" s="15"/>
      <c r="AC17" s="15"/>
      <c r="AD17" s="15"/>
      <c r="AE17" s="15"/>
      <c r="AF17" s="17"/>
    </row>
    <row r="18" spans="1:32" ht="25.25" customHeight="1" x14ac:dyDescent="0.35">
      <c r="A18" s="110"/>
      <c r="B18" s="110"/>
      <c r="C18" s="150"/>
      <c r="D18" s="152"/>
      <c r="E18" s="109"/>
      <c r="F18" s="110"/>
      <c r="G18" s="103"/>
      <c r="H18" s="104"/>
      <c r="I18" s="105"/>
      <c r="J18" s="107"/>
      <c r="K18" s="109"/>
      <c r="L18" s="110"/>
      <c r="M18" s="103"/>
      <c r="N18" s="104"/>
      <c r="O18" s="105"/>
      <c r="P18" s="14"/>
      <c r="Q18" s="15"/>
      <c r="R18" s="16" t="s">
        <v>37</v>
      </c>
      <c r="S18" s="16">
        <f>D38</f>
        <v>25</v>
      </c>
      <c r="T18" s="16">
        <f>E38</f>
        <v>0</v>
      </c>
      <c r="U18" s="16">
        <f>K38</f>
        <v>0</v>
      </c>
      <c r="V18" s="16">
        <f t="shared" si="0"/>
        <v>0</v>
      </c>
      <c r="W18" s="15"/>
      <c r="X18" s="15"/>
      <c r="Y18" s="15"/>
      <c r="Z18" s="15"/>
      <c r="AA18" s="15"/>
      <c r="AB18" s="15"/>
      <c r="AC18" s="15"/>
      <c r="AD18" s="15"/>
      <c r="AE18" s="15"/>
      <c r="AF18" s="17"/>
    </row>
    <row r="19" spans="1:32" ht="25.25" customHeight="1" x14ac:dyDescent="0.35">
      <c r="A19" s="110">
        <v>8</v>
      </c>
      <c r="B19" s="110" t="s">
        <v>38</v>
      </c>
      <c r="C19" s="149"/>
      <c r="D19" s="151">
        <v>38</v>
      </c>
      <c r="E19" s="108"/>
      <c r="F19" s="110">
        <f>F17+E19</f>
        <v>0</v>
      </c>
      <c r="G19" s="100"/>
      <c r="H19" s="101"/>
      <c r="I19" s="102"/>
      <c r="J19" s="106">
        <v>38</v>
      </c>
      <c r="K19" s="108"/>
      <c r="L19" s="110">
        <f>L17+K19</f>
        <v>0</v>
      </c>
      <c r="M19" s="100"/>
      <c r="N19" s="101"/>
      <c r="O19" s="102"/>
      <c r="P19" s="14"/>
      <c r="Q19" s="15"/>
      <c r="R19" s="16" t="s">
        <v>39</v>
      </c>
      <c r="S19" s="16">
        <f>D36</f>
        <v>38</v>
      </c>
      <c r="T19" s="16">
        <f>E40</f>
        <v>0</v>
      </c>
      <c r="U19" s="16">
        <f>K40</f>
        <v>0</v>
      </c>
      <c r="V19" s="16">
        <f t="shared" si="0"/>
        <v>0</v>
      </c>
      <c r="W19" s="15"/>
      <c r="X19" s="15"/>
      <c r="Y19" s="15"/>
      <c r="Z19" s="15"/>
      <c r="AA19" s="15"/>
      <c r="AB19" s="15"/>
      <c r="AC19" s="15"/>
      <c r="AD19" s="15"/>
      <c r="AE19" s="15"/>
      <c r="AF19" s="17"/>
    </row>
    <row r="20" spans="1:32" ht="25.25" customHeight="1" x14ac:dyDescent="0.35">
      <c r="A20" s="110"/>
      <c r="B20" s="110"/>
      <c r="C20" s="150"/>
      <c r="D20" s="152"/>
      <c r="E20" s="109"/>
      <c r="F20" s="110"/>
      <c r="G20" s="103"/>
      <c r="H20" s="104"/>
      <c r="I20" s="105"/>
      <c r="J20" s="107"/>
      <c r="K20" s="109"/>
      <c r="L20" s="110"/>
      <c r="M20" s="103"/>
      <c r="N20" s="104"/>
      <c r="O20" s="105"/>
      <c r="P20" s="14"/>
      <c r="Q20" s="15"/>
      <c r="R20" s="16" t="s">
        <v>40</v>
      </c>
      <c r="S20" s="16">
        <f>D42</f>
        <v>0</v>
      </c>
      <c r="T20" s="16">
        <f>E42</f>
        <v>0</v>
      </c>
      <c r="U20" s="16">
        <f>K42</f>
        <v>0</v>
      </c>
      <c r="V20" s="16">
        <f t="shared" si="0"/>
        <v>0</v>
      </c>
      <c r="W20" s="15"/>
      <c r="X20" s="15"/>
      <c r="Y20" s="15"/>
      <c r="Z20" s="15"/>
      <c r="AA20" s="15"/>
      <c r="AB20" s="15"/>
      <c r="AC20" s="15"/>
      <c r="AD20" s="15"/>
      <c r="AE20" s="15"/>
      <c r="AF20" s="17"/>
    </row>
    <row r="21" spans="1:32" ht="25.25" customHeight="1" x14ac:dyDescent="0.35">
      <c r="A21" s="111" t="s">
        <v>41</v>
      </c>
      <c r="B21" s="112"/>
      <c r="C21" s="145"/>
      <c r="D21" s="147">
        <f>SUM(D5:D20)</f>
        <v>276</v>
      </c>
      <c r="E21" s="94">
        <f>SUM(E5:E20)</f>
        <v>0</v>
      </c>
      <c r="F21" s="96">
        <f>E21/D21</f>
        <v>0</v>
      </c>
      <c r="G21" s="98" t="s">
        <v>42</v>
      </c>
      <c r="H21" s="88"/>
      <c r="I21" s="90" t="str">
        <f>IF(H21="","",H21/E21)</f>
        <v/>
      </c>
      <c r="J21" s="92">
        <f>SUM(J5:J20)</f>
        <v>276</v>
      </c>
      <c r="K21" s="94">
        <f>SUM(K5:K20)</f>
        <v>0</v>
      </c>
      <c r="L21" s="96">
        <f>K21/J21</f>
        <v>0</v>
      </c>
      <c r="M21" s="98" t="s">
        <v>42</v>
      </c>
      <c r="N21" s="88"/>
      <c r="O21" s="90" t="str">
        <f>IF(N21="","",N21/K21)</f>
        <v/>
      </c>
      <c r="P21" s="14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7"/>
    </row>
    <row r="22" spans="1:32" ht="25.25" customHeight="1" thickBot="1" x14ac:dyDescent="0.4">
      <c r="A22" s="114"/>
      <c r="B22" s="115"/>
      <c r="C22" s="146"/>
      <c r="D22" s="148"/>
      <c r="E22" s="95"/>
      <c r="F22" s="97"/>
      <c r="G22" s="99"/>
      <c r="H22" s="89"/>
      <c r="I22" s="91"/>
      <c r="J22" s="93"/>
      <c r="K22" s="95"/>
      <c r="L22" s="97"/>
      <c r="M22" s="99"/>
      <c r="N22" s="89"/>
      <c r="O22" s="91"/>
      <c r="P22" s="14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7"/>
    </row>
    <row r="23" spans="1:32" ht="25.25" customHeight="1" thickBot="1" x14ac:dyDescent="0.4">
      <c r="A23" s="133" t="s">
        <v>43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5"/>
      <c r="P23" s="14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7"/>
    </row>
    <row r="24" spans="1:32" ht="25.25" customHeight="1" x14ac:dyDescent="0.35">
      <c r="A24" s="136" t="s">
        <v>3</v>
      </c>
      <c r="B24" s="137"/>
      <c r="C24" s="7">
        <f>C3</f>
        <v>0</v>
      </c>
      <c r="D24" s="138" t="s">
        <v>4</v>
      </c>
      <c r="E24" s="139"/>
      <c r="F24" s="139"/>
      <c r="G24" s="140"/>
      <c r="H24" s="140"/>
      <c r="I24" s="141"/>
      <c r="J24" s="142" t="s">
        <v>5</v>
      </c>
      <c r="K24" s="142"/>
      <c r="L24" s="142"/>
      <c r="M24" s="143"/>
      <c r="N24" s="143"/>
      <c r="O24" s="144"/>
      <c r="P24" s="14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7"/>
    </row>
    <row r="25" spans="1:32" ht="36" customHeight="1" x14ac:dyDescent="0.35">
      <c r="A25" s="128" t="s">
        <v>11</v>
      </c>
      <c r="B25" s="129"/>
      <c r="C25" s="8" t="s">
        <v>12</v>
      </c>
      <c r="D25" s="9" t="s">
        <v>7</v>
      </c>
      <c r="E25" s="4" t="s">
        <v>13</v>
      </c>
      <c r="F25" s="5" t="s">
        <v>14</v>
      </c>
      <c r="G25" s="129" t="s">
        <v>15</v>
      </c>
      <c r="H25" s="130"/>
      <c r="I25" s="131"/>
      <c r="J25" s="6" t="s">
        <v>7</v>
      </c>
      <c r="K25" s="4" t="s">
        <v>13</v>
      </c>
      <c r="L25" s="5" t="s">
        <v>14</v>
      </c>
      <c r="M25" s="129" t="s">
        <v>15</v>
      </c>
      <c r="N25" s="130"/>
      <c r="O25" s="131"/>
      <c r="P25" s="14"/>
      <c r="Q25" s="132"/>
      <c r="R25" s="132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7"/>
    </row>
    <row r="26" spans="1:32" ht="25.25" customHeight="1" x14ac:dyDescent="0.35">
      <c r="A26" s="119">
        <v>1</v>
      </c>
      <c r="B26" s="120" t="s">
        <v>44</v>
      </c>
      <c r="C26" s="121"/>
      <c r="D26" s="123">
        <v>31</v>
      </c>
      <c r="E26" s="108"/>
      <c r="F26" s="110">
        <f>E26</f>
        <v>0</v>
      </c>
      <c r="G26" s="100"/>
      <c r="H26" s="101"/>
      <c r="I26" s="102"/>
      <c r="J26" s="106">
        <v>31</v>
      </c>
      <c r="K26" s="108"/>
      <c r="L26" s="110">
        <f>K26</f>
        <v>0</v>
      </c>
      <c r="M26" s="100"/>
      <c r="N26" s="101"/>
      <c r="O26" s="102"/>
      <c r="P26" s="14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7"/>
    </row>
    <row r="27" spans="1:32" ht="25.25" customHeight="1" x14ac:dyDescent="0.35">
      <c r="A27" s="119"/>
      <c r="B27" s="120"/>
      <c r="C27" s="122"/>
      <c r="D27" s="124"/>
      <c r="E27" s="109"/>
      <c r="F27" s="110"/>
      <c r="G27" s="103"/>
      <c r="H27" s="104"/>
      <c r="I27" s="105"/>
      <c r="J27" s="107"/>
      <c r="K27" s="109"/>
      <c r="L27" s="110"/>
      <c r="M27" s="103"/>
      <c r="N27" s="104"/>
      <c r="O27" s="105"/>
      <c r="P27" s="14"/>
      <c r="Q27" s="15"/>
      <c r="S27" s="127" t="s">
        <v>45</v>
      </c>
      <c r="T27" s="127"/>
      <c r="U27" s="127" t="s">
        <v>46</v>
      </c>
      <c r="V27" s="127"/>
      <c r="X27" s="15"/>
      <c r="Y27" s="15"/>
      <c r="Z27" s="15"/>
      <c r="AA27" s="15"/>
      <c r="AB27" s="15"/>
      <c r="AC27" s="15"/>
      <c r="AD27" s="15"/>
      <c r="AE27" s="15"/>
      <c r="AF27" s="17"/>
    </row>
    <row r="28" spans="1:32" ht="25.25" customHeight="1" x14ac:dyDescent="0.35">
      <c r="A28" s="119">
        <v>2</v>
      </c>
      <c r="B28" s="125" t="s">
        <v>47</v>
      </c>
      <c r="C28" s="121"/>
      <c r="D28" s="123">
        <v>38</v>
      </c>
      <c r="E28" s="108"/>
      <c r="F28" s="110">
        <f>F26+E28</f>
        <v>0</v>
      </c>
      <c r="G28" s="100"/>
      <c r="H28" s="101"/>
      <c r="I28" s="102"/>
      <c r="J28" s="106">
        <v>38</v>
      </c>
      <c r="K28" s="108"/>
      <c r="L28" s="110">
        <f>L26+K28</f>
        <v>0</v>
      </c>
      <c r="M28" s="100"/>
      <c r="N28" s="101"/>
      <c r="O28" s="102"/>
      <c r="P28" s="14"/>
      <c r="Q28" s="15"/>
      <c r="R28" s="16" t="s">
        <v>6</v>
      </c>
      <c r="S28" s="16" t="s">
        <v>48</v>
      </c>
      <c r="T28" s="18" t="s">
        <v>49</v>
      </c>
      <c r="U28" s="16" t="s">
        <v>50</v>
      </c>
      <c r="V28" s="16" t="s">
        <v>51</v>
      </c>
      <c r="W28" s="18" t="s">
        <v>52</v>
      </c>
      <c r="X28" s="15"/>
      <c r="Y28" s="15"/>
      <c r="Z28" s="15"/>
      <c r="AA28" s="15"/>
      <c r="AB28" s="15"/>
      <c r="AC28" s="15"/>
      <c r="AD28" s="15"/>
      <c r="AE28" s="15"/>
      <c r="AF28" s="17"/>
    </row>
    <row r="29" spans="1:32" ht="25.25" customHeight="1" x14ac:dyDescent="0.35">
      <c r="A29" s="119"/>
      <c r="B29" s="120"/>
      <c r="C29" s="122"/>
      <c r="D29" s="124"/>
      <c r="E29" s="109"/>
      <c r="F29" s="110"/>
      <c r="G29" s="103"/>
      <c r="H29" s="104"/>
      <c r="I29" s="105"/>
      <c r="J29" s="107"/>
      <c r="K29" s="109"/>
      <c r="L29" s="110"/>
      <c r="M29" s="103"/>
      <c r="N29" s="104"/>
      <c r="O29" s="105"/>
      <c r="P29" s="14"/>
      <c r="Q29" s="15"/>
      <c r="R29" s="16" t="s">
        <v>16</v>
      </c>
      <c r="S29" s="16">
        <v>92</v>
      </c>
      <c r="T29" s="16">
        <v>80</v>
      </c>
      <c r="U29" s="16">
        <v>226</v>
      </c>
      <c r="V29" s="16">
        <v>216</v>
      </c>
      <c r="W29" s="16">
        <f>C5</f>
        <v>0</v>
      </c>
      <c r="X29" s="15"/>
      <c r="Y29" s="15"/>
      <c r="Z29" s="15"/>
      <c r="AA29" s="15"/>
      <c r="AB29" s="15"/>
      <c r="AC29" s="15"/>
      <c r="AD29" s="15"/>
      <c r="AE29" s="15"/>
      <c r="AF29" s="17"/>
    </row>
    <row r="30" spans="1:32" ht="25.25" customHeight="1" x14ac:dyDescent="0.35">
      <c r="A30" s="119">
        <v>3</v>
      </c>
      <c r="B30" s="125" t="s">
        <v>53</v>
      </c>
      <c r="C30" s="121"/>
      <c r="D30" s="123">
        <v>34</v>
      </c>
      <c r="E30" s="108"/>
      <c r="F30" s="110">
        <f>F28+E30</f>
        <v>0</v>
      </c>
      <c r="G30" s="100"/>
      <c r="H30" s="101"/>
      <c r="I30" s="102"/>
      <c r="J30" s="106">
        <v>34</v>
      </c>
      <c r="K30" s="108"/>
      <c r="L30" s="110">
        <f>L28+K30</f>
        <v>0</v>
      </c>
      <c r="M30" s="100"/>
      <c r="N30" s="101"/>
      <c r="O30" s="102"/>
      <c r="P30" s="14"/>
      <c r="Q30" s="15"/>
      <c r="R30" s="16" t="s">
        <v>18</v>
      </c>
      <c r="S30" s="16">
        <v>115</v>
      </c>
      <c r="T30" s="16">
        <v>103</v>
      </c>
      <c r="U30" s="16">
        <v>204</v>
      </c>
      <c r="V30" s="16">
        <v>194</v>
      </c>
      <c r="W30" s="16">
        <f>C7</f>
        <v>0</v>
      </c>
      <c r="X30" s="15"/>
      <c r="Y30" s="15"/>
      <c r="Z30" s="15"/>
      <c r="AA30" s="15"/>
      <c r="AB30" s="15"/>
      <c r="AC30" s="15"/>
      <c r="AD30" s="15"/>
      <c r="AE30" s="15"/>
      <c r="AF30" s="17"/>
    </row>
    <row r="31" spans="1:32" ht="25.25" customHeight="1" x14ac:dyDescent="0.35">
      <c r="A31" s="119"/>
      <c r="B31" s="120"/>
      <c r="C31" s="122"/>
      <c r="D31" s="124"/>
      <c r="E31" s="109"/>
      <c r="F31" s="110"/>
      <c r="G31" s="103"/>
      <c r="H31" s="104"/>
      <c r="I31" s="105"/>
      <c r="J31" s="107"/>
      <c r="K31" s="109"/>
      <c r="L31" s="110"/>
      <c r="M31" s="103"/>
      <c r="N31" s="104"/>
      <c r="O31" s="105"/>
      <c r="P31" s="14"/>
      <c r="Q31" s="15"/>
      <c r="R31" s="16" t="s">
        <v>19</v>
      </c>
      <c r="S31" s="16">
        <v>135</v>
      </c>
      <c r="T31" s="16">
        <v>123</v>
      </c>
      <c r="U31" s="16">
        <v>186</v>
      </c>
      <c r="V31" s="16">
        <v>176</v>
      </c>
      <c r="W31" s="16">
        <f>C9</f>
        <v>0</v>
      </c>
      <c r="X31" s="15"/>
      <c r="Y31" s="15"/>
      <c r="Z31" s="15"/>
      <c r="AA31" s="15"/>
      <c r="AB31" s="15"/>
      <c r="AC31" s="15"/>
      <c r="AD31" s="15"/>
      <c r="AE31" s="15"/>
      <c r="AF31" s="17"/>
    </row>
    <row r="32" spans="1:32" ht="25.25" customHeight="1" x14ac:dyDescent="0.35">
      <c r="A32" s="119">
        <v>4</v>
      </c>
      <c r="B32" s="126" t="s">
        <v>54</v>
      </c>
      <c r="C32" s="121"/>
      <c r="D32" s="123">
        <v>38</v>
      </c>
      <c r="E32" s="108"/>
      <c r="F32" s="110">
        <f>F30+E32</f>
        <v>0</v>
      </c>
      <c r="G32" s="100"/>
      <c r="H32" s="101"/>
      <c r="I32" s="102"/>
      <c r="J32" s="106">
        <v>38</v>
      </c>
      <c r="K32" s="108"/>
      <c r="L32" s="110">
        <f>L30+K32</f>
        <v>0</v>
      </c>
      <c r="M32" s="100"/>
      <c r="N32" s="101"/>
      <c r="O32" s="102"/>
      <c r="P32" s="14"/>
      <c r="Q32" s="15"/>
      <c r="R32" s="16" t="s">
        <v>21</v>
      </c>
      <c r="S32" s="16">
        <v>158</v>
      </c>
      <c r="T32" s="16">
        <v>146</v>
      </c>
      <c r="U32" s="16">
        <v>166</v>
      </c>
      <c r="V32" s="16">
        <v>156</v>
      </c>
      <c r="W32" s="16">
        <f>C11</f>
        <v>0</v>
      </c>
      <c r="X32" s="15"/>
      <c r="Y32" s="15"/>
      <c r="Z32" s="15"/>
      <c r="AA32" s="15"/>
      <c r="AB32" s="15"/>
      <c r="AC32" s="15"/>
      <c r="AD32" s="15"/>
      <c r="AE32" s="15"/>
      <c r="AF32" s="17"/>
    </row>
    <row r="33" spans="1:32" ht="25.25" customHeight="1" x14ac:dyDescent="0.35">
      <c r="A33" s="119"/>
      <c r="B33" s="125"/>
      <c r="C33" s="122"/>
      <c r="D33" s="124"/>
      <c r="E33" s="109"/>
      <c r="F33" s="110"/>
      <c r="G33" s="103"/>
      <c r="H33" s="104"/>
      <c r="I33" s="105"/>
      <c r="J33" s="107"/>
      <c r="K33" s="109"/>
      <c r="L33" s="110"/>
      <c r="M33" s="103"/>
      <c r="N33" s="104"/>
      <c r="O33" s="105"/>
      <c r="P33" s="14"/>
      <c r="Q33" s="15"/>
      <c r="R33" s="16" t="s">
        <v>22</v>
      </c>
      <c r="S33" s="16">
        <v>178</v>
      </c>
      <c r="T33" s="16">
        <v>166</v>
      </c>
      <c r="U33" s="16">
        <v>145</v>
      </c>
      <c r="V33" s="16">
        <v>135</v>
      </c>
      <c r="W33" s="16">
        <f>C13</f>
        <v>0</v>
      </c>
      <c r="X33" s="15"/>
      <c r="Y33" s="15"/>
      <c r="Z33" s="15"/>
      <c r="AA33" s="15"/>
      <c r="AB33" s="15"/>
      <c r="AC33" s="15"/>
      <c r="AD33" s="15"/>
      <c r="AE33" s="15"/>
      <c r="AF33" s="17"/>
    </row>
    <row r="34" spans="1:32" ht="25.25" customHeight="1" x14ac:dyDescent="0.35">
      <c r="A34" s="119">
        <v>5</v>
      </c>
      <c r="B34" s="126" t="s">
        <v>55</v>
      </c>
      <c r="C34" s="121"/>
      <c r="D34" s="123">
        <v>34</v>
      </c>
      <c r="E34" s="108"/>
      <c r="F34" s="110">
        <f>F32+E34</f>
        <v>0</v>
      </c>
      <c r="G34" s="100"/>
      <c r="H34" s="101"/>
      <c r="I34" s="102"/>
      <c r="J34" s="106">
        <v>34</v>
      </c>
      <c r="K34" s="108"/>
      <c r="L34" s="110">
        <f>L32+K34</f>
        <v>0</v>
      </c>
      <c r="M34" s="100"/>
      <c r="N34" s="101"/>
      <c r="O34" s="102"/>
      <c r="P34" s="14"/>
      <c r="Q34" s="15"/>
      <c r="R34" s="16" t="s">
        <v>24</v>
      </c>
      <c r="S34" s="16">
        <v>206</v>
      </c>
      <c r="T34" s="16">
        <v>194</v>
      </c>
      <c r="U34" s="16">
        <v>128</v>
      </c>
      <c r="V34" s="16">
        <v>118</v>
      </c>
      <c r="W34" s="16">
        <f>C15</f>
        <v>0</v>
      </c>
      <c r="X34" s="15"/>
      <c r="Y34" s="15"/>
      <c r="Z34" s="15"/>
      <c r="AA34" s="15"/>
      <c r="AB34" s="15"/>
      <c r="AC34" s="15"/>
      <c r="AD34" s="15"/>
      <c r="AE34" s="15"/>
      <c r="AF34" s="17"/>
    </row>
    <row r="35" spans="1:32" ht="25.25" customHeight="1" x14ac:dyDescent="0.35">
      <c r="A35" s="119"/>
      <c r="B35" s="125"/>
      <c r="C35" s="122"/>
      <c r="D35" s="124"/>
      <c r="E35" s="109"/>
      <c r="F35" s="110"/>
      <c r="G35" s="103"/>
      <c r="H35" s="104"/>
      <c r="I35" s="105"/>
      <c r="J35" s="107"/>
      <c r="K35" s="109"/>
      <c r="L35" s="110"/>
      <c r="M35" s="103"/>
      <c r="N35" s="104"/>
      <c r="O35" s="105"/>
      <c r="P35" s="14"/>
      <c r="Q35" s="15"/>
      <c r="R35" s="16" t="s">
        <v>25</v>
      </c>
      <c r="S35" s="16">
        <v>216</v>
      </c>
      <c r="T35" s="16">
        <v>204</v>
      </c>
      <c r="U35" s="16">
        <v>108</v>
      </c>
      <c r="V35" s="16">
        <v>98</v>
      </c>
      <c r="W35" s="16">
        <f>C17</f>
        <v>0</v>
      </c>
      <c r="X35" s="15"/>
      <c r="Y35" s="15"/>
      <c r="Z35" s="15"/>
      <c r="AA35" s="15"/>
      <c r="AB35" s="15"/>
      <c r="AC35" s="15"/>
      <c r="AD35" s="15"/>
      <c r="AE35" s="15"/>
      <c r="AF35" s="17"/>
    </row>
    <row r="36" spans="1:32" ht="25.25" customHeight="1" x14ac:dyDescent="0.35">
      <c r="A36" s="119">
        <v>6</v>
      </c>
      <c r="B36" s="125" t="s">
        <v>56</v>
      </c>
      <c r="C36" s="121"/>
      <c r="D36" s="123">
        <v>38</v>
      </c>
      <c r="E36" s="108"/>
      <c r="F36" s="110">
        <f>F34+E36</f>
        <v>0</v>
      </c>
      <c r="G36" s="100"/>
      <c r="H36" s="101"/>
      <c r="I36" s="102"/>
      <c r="J36" s="106">
        <v>38</v>
      </c>
      <c r="K36" s="108"/>
      <c r="L36" s="110">
        <f>L34+K36</f>
        <v>0</v>
      </c>
      <c r="M36" s="100"/>
      <c r="N36" s="101"/>
      <c r="O36" s="102"/>
      <c r="P36" s="14"/>
      <c r="Q36" s="15"/>
      <c r="R36" s="16" t="s">
        <v>27</v>
      </c>
      <c r="S36" s="16">
        <v>239</v>
      </c>
      <c r="T36" s="16">
        <v>227</v>
      </c>
      <c r="U36" s="16">
        <v>86</v>
      </c>
      <c r="V36" s="16">
        <v>76</v>
      </c>
      <c r="W36" s="16">
        <f>C19</f>
        <v>0</v>
      </c>
      <c r="X36" s="15"/>
      <c r="Y36" s="15"/>
      <c r="Z36" s="15"/>
      <c r="AA36" s="15"/>
      <c r="AB36" s="15"/>
      <c r="AC36" s="15"/>
      <c r="AD36" s="15"/>
      <c r="AE36" s="15"/>
      <c r="AF36" s="17"/>
    </row>
    <row r="37" spans="1:32" ht="25.25" customHeight="1" x14ac:dyDescent="0.35">
      <c r="A37" s="119"/>
      <c r="B37" s="120"/>
      <c r="C37" s="122"/>
      <c r="D37" s="124"/>
      <c r="E37" s="109"/>
      <c r="F37" s="110"/>
      <c r="G37" s="103"/>
      <c r="H37" s="104"/>
      <c r="I37" s="105"/>
      <c r="J37" s="107"/>
      <c r="K37" s="109"/>
      <c r="L37" s="110"/>
      <c r="M37" s="103"/>
      <c r="N37" s="104"/>
      <c r="O37" s="105"/>
      <c r="P37" s="14"/>
      <c r="Q37" s="15"/>
      <c r="R37" s="16" t="s">
        <v>28</v>
      </c>
      <c r="S37" s="16">
        <v>226</v>
      </c>
      <c r="T37" s="16">
        <v>214</v>
      </c>
      <c r="U37" s="16">
        <v>106</v>
      </c>
      <c r="V37" s="16">
        <v>96</v>
      </c>
      <c r="W37" s="16">
        <f>C26</f>
        <v>0</v>
      </c>
      <c r="X37" s="15"/>
      <c r="Y37" s="15"/>
      <c r="Z37" s="15"/>
      <c r="AA37" s="15"/>
      <c r="AB37" s="15"/>
      <c r="AC37" s="15"/>
      <c r="AD37" s="15"/>
      <c r="AE37" s="15"/>
      <c r="AF37" s="17"/>
    </row>
    <row r="38" spans="1:32" ht="25.25" customHeight="1" x14ac:dyDescent="0.35">
      <c r="A38" s="119">
        <v>7</v>
      </c>
      <c r="B38" s="120" t="s">
        <v>57</v>
      </c>
      <c r="C38" s="121"/>
      <c r="D38" s="123">
        <v>25</v>
      </c>
      <c r="E38" s="108"/>
      <c r="F38" s="110">
        <f>F36+E38</f>
        <v>0</v>
      </c>
      <c r="G38" s="100"/>
      <c r="H38" s="101"/>
      <c r="I38" s="102"/>
      <c r="J38" s="106">
        <v>25</v>
      </c>
      <c r="K38" s="108"/>
      <c r="L38" s="110">
        <f>L36+K38</f>
        <v>0</v>
      </c>
      <c r="M38" s="100"/>
      <c r="N38" s="101"/>
      <c r="O38" s="102"/>
      <c r="P38" s="14"/>
      <c r="Q38" s="15"/>
      <c r="R38" s="16" t="s">
        <v>30</v>
      </c>
      <c r="S38" s="16">
        <v>204</v>
      </c>
      <c r="T38" s="16">
        <v>192</v>
      </c>
      <c r="U38" s="16">
        <v>129</v>
      </c>
      <c r="V38" s="16">
        <v>119</v>
      </c>
      <c r="W38" s="16">
        <f>C28</f>
        <v>0</v>
      </c>
      <c r="X38" s="15"/>
      <c r="Y38" s="15"/>
      <c r="Z38" s="15"/>
      <c r="AA38" s="15"/>
      <c r="AB38" s="15"/>
      <c r="AC38" s="15"/>
      <c r="AD38" s="15"/>
      <c r="AE38" s="15"/>
      <c r="AF38" s="17"/>
    </row>
    <row r="39" spans="1:32" ht="25.25" customHeight="1" x14ac:dyDescent="0.35">
      <c r="A39" s="119"/>
      <c r="B39" s="120"/>
      <c r="C39" s="122"/>
      <c r="D39" s="124"/>
      <c r="E39" s="109"/>
      <c r="F39" s="110"/>
      <c r="G39" s="103"/>
      <c r="H39" s="104"/>
      <c r="I39" s="105"/>
      <c r="J39" s="107"/>
      <c r="K39" s="109"/>
      <c r="L39" s="110"/>
      <c r="M39" s="103"/>
      <c r="N39" s="104"/>
      <c r="O39" s="105"/>
      <c r="P39" s="14"/>
      <c r="Q39" s="15"/>
      <c r="R39" s="16" t="s">
        <v>31</v>
      </c>
      <c r="S39" s="16">
        <v>186</v>
      </c>
      <c r="T39" s="16">
        <v>174</v>
      </c>
      <c r="U39" s="16">
        <v>149</v>
      </c>
      <c r="V39" s="16">
        <v>139</v>
      </c>
      <c r="W39" s="16">
        <f>C30</f>
        <v>0</v>
      </c>
      <c r="X39" s="15"/>
      <c r="Y39" s="15"/>
      <c r="Z39" s="15"/>
      <c r="AA39" s="15"/>
      <c r="AB39" s="15"/>
      <c r="AC39" s="15"/>
      <c r="AD39" s="15"/>
      <c r="AE39" s="15"/>
      <c r="AF39" s="17"/>
    </row>
    <row r="40" spans="1:32" ht="25.25" customHeight="1" x14ac:dyDescent="0.35">
      <c r="A40" s="119">
        <v>8</v>
      </c>
      <c r="B40" s="120" t="s">
        <v>58</v>
      </c>
      <c r="C40" s="121"/>
      <c r="D40" s="123">
        <v>38</v>
      </c>
      <c r="E40" s="108"/>
      <c r="F40" s="110">
        <f>F38+E40</f>
        <v>0</v>
      </c>
      <c r="G40" s="100"/>
      <c r="H40" s="101"/>
      <c r="I40" s="102"/>
      <c r="J40" s="106">
        <v>38</v>
      </c>
      <c r="K40" s="108"/>
      <c r="L40" s="110">
        <f>L38+K40</f>
        <v>0</v>
      </c>
      <c r="M40" s="100"/>
      <c r="N40" s="101"/>
      <c r="O40" s="102"/>
      <c r="P40" s="14"/>
      <c r="Q40" s="15"/>
      <c r="R40" s="16" t="s">
        <v>33</v>
      </c>
      <c r="S40" s="16">
        <v>166</v>
      </c>
      <c r="T40" s="16">
        <v>154</v>
      </c>
      <c r="U40" s="16">
        <v>172</v>
      </c>
      <c r="V40" s="16">
        <v>162</v>
      </c>
      <c r="W40" s="16">
        <f>C32</f>
        <v>0</v>
      </c>
      <c r="X40" s="15"/>
      <c r="Y40" s="15"/>
      <c r="Z40" s="15"/>
      <c r="AA40" s="15"/>
      <c r="AB40" s="15"/>
      <c r="AC40" s="15"/>
      <c r="AD40" s="15"/>
      <c r="AE40" s="15"/>
      <c r="AF40" s="17"/>
    </row>
    <row r="41" spans="1:32" ht="25.25" customHeight="1" x14ac:dyDescent="0.35">
      <c r="A41" s="119"/>
      <c r="B41" s="120"/>
      <c r="C41" s="122"/>
      <c r="D41" s="124"/>
      <c r="E41" s="109"/>
      <c r="F41" s="110"/>
      <c r="G41" s="103"/>
      <c r="H41" s="104"/>
      <c r="I41" s="105"/>
      <c r="J41" s="107"/>
      <c r="K41" s="109"/>
      <c r="L41" s="110"/>
      <c r="M41" s="103"/>
      <c r="N41" s="104"/>
      <c r="O41" s="105"/>
      <c r="P41" s="14"/>
      <c r="Q41" s="15"/>
      <c r="R41" s="16" t="s">
        <v>34</v>
      </c>
      <c r="S41" s="16">
        <v>145</v>
      </c>
      <c r="T41" s="16">
        <v>133</v>
      </c>
      <c r="U41" s="16">
        <v>192</v>
      </c>
      <c r="V41" s="16">
        <v>182</v>
      </c>
      <c r="W41" s="16">
        <f>C34</f>
        <v>0</v>
      </c>
      <c r="X41" s="15"/>
      <c r="Y41" s="15"/>
      <c r="Z41" s="15"/>
      <c r="AA41" s="15"/>
      <c r="AB41" s="15"/>
      <c r="AC41" s="15"/>
      <c r="AD41" s="15"/>
      <c r="AE41" s="15"/>
      <c r="AF41" s="17"/>
    </row>
    <row r="42" spans="1:32" ht="25.25" customHeight="1" x14ac:dyDescent="0.35">
      <c r="A42" s="119">
        <v>9</v>
      </c>
      <c r="B42" s="120" t="s">
        <v>59</v>
      </c>
      <c r="C42" s="121"/>
      <c r="D42" s="123"/>
      <c r="E42" s="108"/>
      <c r="F42" s="110">
        <f>F38+E42</f>
        <v>0</v>
      </c>
      <c r="G42" s="100"/>
      <c r="H42" s="101"/>
      <c r="I42" s="102"/>
      <c r="J42" s="106"/>
      <c r="K42" s="108"/>
      <c r="L42" s="110">
        <f>L38+K42</f>
        <v>0</v>
      </c>
      <c r="M42" s="100"/>
      <c r="N42" s="101"/>
      <c r="O42" s="102"/>
      <c r="P42" s="14"/>
      <c r="Q42" s="15"/>
      <c r="R42" s="16" t="s">
        <v>36</v>
      </c>
      <c r="S42" s="16">
        <v>128</v>
      </c>
      <c r="T42" s="16">
        <v>116</v>
      </c>
      <c r="U42" s="16">
        <v>220</v>
      </c>
      <c r="V42" s="16">
        <v>210</v>
      </c>
      <c r="W42" s="16">
        <f>C36</f>
        <v>0</v>
      </c>
      <c r="X42" s="15"/>
      <c r="Y42" s="15"/>
      <c r="Z42" s="15"/>
      <c r="AA42" s="15"/>
      <c r="AB42" s="15"/>
      <c r="AC42" s="15"/>
      <c r="AD42" s="15"/>
      <c r="AE42" s="15"/>
      <c r="AF42" s="17"/>
    </row>
    <row r="43" spans="1:32" ht="25.25" customHeight="1" x14ac:dyDescent="0.35">
      <c r="A43" s="119"/>
      <c r="B43" s="120"/>
      <c r="C43" s="122"/>
      <c r="D43" s="124"/>
      <c r="E43" s="109"/>
      <c r="F43" s="110"/>
      <c r="G43" s="103"/>
      <c r="H43" s="104"/>
      <c r="I43" s="105"/>
      <c r="J43" s="107"/>
      <c r="K43" s="109"/>
      <c r="L43" s="110"/>
      <c r="M43" s="103"/>
      <c r="N43" s="104"/>
      <c r="O43" s="105"/>
      <c r="P43" s="14"/>
      <c r="Q43" s="15"/>
      <c r="R43" s="16" t="s">
        <v>37</v>
      </c>
      <c r="S43" s="16">
        <v>108</v>
      </c>
      <c r="T43" s="16">
        <v>96</v>
      </c>
      <c r="U43" s="16">
        <v>230</v>
      </c>
      <c r="V43" s="16">
        <v>220</v>
      </c>
      <c r="W43" s="16">
        <f>C38</f>
        <v>0</v>
      </c>
      <c r="X43" s="15"/>
      <c r="Y43" s="15"/>
      <c r="Z43" s="15"/>
      <c r="AA43" s="15"/>
      <c r="AB43" s="15"/>
      <c r="AC43" s="15"/>
      <c r="AD43" s="15"/>
      <c r="AE43" s="15"/>
      <c r="AF43" s="17"/>
    </row>
    <row r="44" spans="1:32" ht="25.25" customHeight="1" x14ac:dyDescent="0.35">
      <c r="A44" s="111" t="s">
        <v>41</v>
      </c>
      <c r="B44" s="112"/>
      <c r="C44" s="113"/>
      <c r="D44" s="117">
        <f>SUM(D26:D43)</f>
        <v>276</v>
      </c>
      <c r="E44" s="94">
        <f>SUM(E26:E43)</f>
        <v>0</v>
      </c>
      <c r="F44" s="96">
        <f>E44/D44</f>
        <v>0</v>
      </c>
      <c r="G44" s="98" t="s">
        <v>42</v>
      </c>
      <c r="H44" s="88"/>
      <c r="I44" s="90" t="str">
        <f>IF(H44="","",H44/E44)</f>
        <v/>
      </c>
      <c r="J44" s="92">
        <f>SUM(J26:J43)</f>
        <v>276</v>
      </c>
      <c r="K44" s="94">
        <f>SUM(K26:K43)</f>
        <v>0</v>
      </c>
      <c r="L44" s="96">
        <f>K44/J44</f>
        <v>0</v>
      </c>
      <c r="M44" s="98" t="s">
        <v>42</v>
      </c>
      <c r="N44" s="88"/>
      <c r="O44" s="90" t="str">
        <f>IF(N44="","",N44/K44)</f>
        <v/>
      </c>
      <c r="P44" s="14"/>
      <c r="Q44" s="15"/>
      <c r="R44" s="16" t="s">
        <v>39</v>
      </c>
      <c r="S44" s="16">
        <v>72</v>
      </c>
      <c r="T44" s="16">
        <v>60</v>
      </c>
      <c r="U44" s="16">
        <v>239</v>
      </c>
      <c r="V44" s="16">
        <v>229</v>
      </c>
      <c r="W44" s="16">
        <f>C40</f>
        <v>0</v>
      </c>
      <c r="X44" s="15"/>
      <c r="Y44" s="15"/>
      <c r="Z44" s="15"/>
      <c r="AA44" s="15"/>
      <c r="AB44" s="15"/>
      <c r="AC44" s="15"/>
      <c r="AD44" s="15"/>
      <c r="AE44" s="15"/>
      <c r="AF44" s="17"/>
    </row>
    <row r="45" spans="1:32" ht="25.25" customHeight="1" thickBot="1" x14ac:dyDescent="0.4">
      <c r="A45" s="114"/>
      <c r="B45" s="115"/>
      <c r="C45" s="116"/>
      <c r="D45" s="118"/>
      <c r="E45" s="95"/>
      <c r="F45" s="97"/>
      <c r="G45" s="99"/>
      <c r="H45" s="89"/>
      <c r="I45" s="91"/>
      <c r="J45" s="93"/>
      <c r="K45" s="95"/>
      <c r="L45" s="97"/>
      <c r="M45" s="99"/>
      <c r="N45" s="89"/>
      <c r="O45" s="91"/>
      <c r="P45" s="14"/>
      <c r="Q45" s="15"/>
      <c r="R45" s="16" t="s">
        <v>40</v>
      </c>
      <c r="S45" s="16">
        <v>72</v>
      </c>
      <c r="T45" s="16">
        <v>60</v>
      </c>
      <c r="U45" s="16">
        <v>239</v>
      </c>
      <c r="V45" s="16">
        <v>229</v>
      </c>
      <c r="W45" s="16">
        <f>C42</f>
        <v>0</v>
      </c>
      <c r="X45" s="15"/>
      <c r="Y45" s="15"/>
      <c r="Z45" s="15"/>
      <c r="AA45" s="15"/>
      <c r="AB45" s="15"/>
      <c r="AC45" s="15"/>
      <c r="AD45" s="15"/>
      <c r="AE45" s="15"/>
      <c r="AF45" s="17"/>
    </row>
    <row r="46" spans="1:32" ht="25.25" customHeight="1" thickBot="1" x14ac:dyDescent="0.4">
      <c r="A46" s="76" t="s">
        <v>60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8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7"/>
    </row>
    <row r="47" spans="1:32" ht="25.25" customHeight="1" x14ac:dyDescent="0.35">
      <c r="A47" s="79" t="s">
        <v>61</v>
      </c>
      <c r="B47" s="80"/>
      <c r="C47" s="10" t="s">
        <v>62</v>
      </c>
      <c r="D47" s="81" t="s">
        <v>4</v>
      </c>
      <c r="E47" s="82"/>
      <c r="F47" s="82"/>
      <c r="G47" s="83"/>
      <c r="H47" s="83"/>
      <c r="I47" s="84"/>
      <c r="J47" s="85" t="s">
        <v>5</v>
      </c>
      <c r="K47" s="85"/>
      <c r="L47" s="85"/>
      <c r="M47" s="86"/>
      <c r="N47" s="86"/>
      <c r="O47" s="87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7"/>
    </row>
    <row r="48" spans="1:32" x14ac:dyDescent="0.35">
      <c r="A48" s="66">
        <f>C24</f>
        <v>0</v>
      </c>
      <c r="B48" s="67"/>
      <c r="C48" s="70">
        <f>IF(C42=0,C40,C42)</f>
        <v>0</v>
      </c>
      <c r="D48" s="72">
        <f>SUM(D21,D44)</f>
        <v>552</v>
      </c>
      <c r="E48" s="62">
        <f>SUM(E21,E44)</f>
        <v>0</v>
      </c>
      <c r="F48" s="74">
        <f>E48/D48</f>
        <v>0</v>
      </c>
      <c r="G48" s="56" t="s">
        <v>42</v>
      </c>
      <c r="H48" s="56">
        <f>SUM(H21,H44)</f>
        <v>0</v>
      </c>
      <c r="I48" s="58">
        <f>IF(H48=0,0%,H48/E48)</f>
        <v>0</v>
      </c>
      <c r="J48" s="60">
        <f>SUM(J21,J44)</f>
        <v>552</v>
      </c>
      <c r="K48" s="62">
        <f>SUM(K21,K44)</f>
        <v>0</v>
      </c>
      <c r="L48" s="64">
        <f>K48/J48</f>
        <v>0</v>
      </c>
      <c r="M48" s="56" t="s">
        <v>42</v>
      </c>
      <c r="N48" s="56">
        <f>SUM(N21,N44)</f>
        <v>0</v>
      </c>
      <c r="O48" s="58">
        <f>IF(N48=0,0%,N48/K48)</f>
        <v>0</v>
      </c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7"/>
    </row>
    <row r="49" spans="1:32" ht="15" thickBot="1" x14ac:dyDescent="0.4">
      <c r="A49" s="68"/>
      <c r="B49" s="69"/>
      <c r="C49" s="71"/>
      <c r="D49" s="73"/>
      <c r="E49" s="63"/>
      <c r="F49" s="75"/>
      <c r="G49" s="57"/>
      <c r="H49" s="57"/>
      <c r="I49" s="59"/>
      <c r="J49" s="61"/>
      <c r="K49" s="63"/>
      <c r="L49" s="65"/>
      <c r="M49" s="57"/>
      <c r="N49" s="57"/>
      <c r="O49" s="59"/>
      <c r="P49" s="19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1"/>
    </row>
    <row r="50" spans="1:32" ht="25.25" customHeight="1" x14ac:dyDescent="0.35"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spans="1:32" ht="25.25" customHeight="1" x14ac:dyDescent="0.35"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</row>
  </sheetData>
  <sheetProtection sheet="1" formatCells="0" formatColumns="0" formatRows="0"/>
  <mergeCells count="250">
    <mergeCell ref="A46:O46"/>
    <mergeCell ref="A47:B47"/>
    <mergeCell ref="D47:I47"/>
    <mergeCell ref="J47:O47"/>
    <mergeCell ref="H44:H45"/>
    <mergeCell ref="I44:I45"/>
    <mergeCell ref="J44:J45"/>
    <mergeCell ref="K44:K45"/>
    <mergeCell ref="A48:B49"/>
    <mergeCell ref="C48:C49"/>
    <mergeCell ref="D48:D49"/>
    <mergeCell ref="E48:E49"/>
    <mergeCell ref="F48:F49"/>
    <mergeCell ref="G48:G49"/>
    <mergeCell ref="N48:N49"/>
    <mergeCell ref="O48:O49"/>
    <mergeCell ref="H48:H49"/>
    <mergeCell ref="I48:I49"/>
    <mergeCell ref="J48:J49"/>
    <mergeCell ref="K48:K49"/>
    <mergeCell ref="L48:L49"/>
    <mergeCell ref="M48:M49"/>
    <mergeCell ref="L44:L45"/>
    <mergeCell ref="M44:M45"/>
    <mergeCell ref="N44:N45"/>
    <mergeCell ref="O44:O45"/>
    <mergeCell ref="A44:C45"/>
    <mergeCell ref="D44:D45"/>
    <mergeCell ref="E44:E45"/>
    <mergeCell ref="F44:F45"/>
    <mergeCell ref="G44:G45"/>
    <mergeCell ref="A42:A43"/>
    <mergeCell ref="B42:B43"/>
    <mergeCell ref="C42:C43"/>
    <mergeCell ref="D42:D43"/>
    <mergeCell ref="E42:E43"/>
    <mergeCell ref="M40:O41"/>
    <mergeCell ref="G38:I39"/>
    <mergeCell ref="J38:J39"/>
    <mergeCell ref="K38:K39"/>
    <mergeCell ref="L38:L39"/>
    <mergeCell ref="M38:O39"/>
    <mergeCell ref="F42:F43"/>
    <mergeCell ref="F40:F41"/>
    <mergeCell ref="G40:I41"/>
    <mergeCell ref="J40:J41"/>
    <mergeCell ref="K40:K41"/>
    <mergeCell ref="L40:L41"/>
    <mergeCell ref="G42:I43"/>
    <mergeCell ref="J42:J43"/>
    <mergeCell ref="K42:K43"/>
    <mergeCell ref="L42:L43"/>
    <mergeCell ref="M42:O43"/>
    <mergeCell ref="A40:A41"/>
    <mergeCell ref="B40:B41"/>
    <mergeCell ref="C40:C41"/>
    <mergeCell ref="D40:D41"/>
    <mergeCell ref="E40:E41"/>
    <mergeCell ref="A38:A39"/>
    <mergeCell ref="B38:B39"/>
    <mergeCell ref="C38:C39"/>
    <mergeCell ref="D38:D39"/>
    <mergeCell ref="E38:E39"/>
    <mergeCell ref="M36:O37"/>
    <mergeCell ref="G34:I35"/>
    <mergeCell ref="J34:J35"/>
    <mergeCell ref="K34:K35"/>
    <mergeCell ref="L34:L35"/>
    <mergeCell ref="M34:O35"/>
    <mergeCell ref="F38:F39"/>
    <mergeCell ref="F36:F37"/>
    <mergeCell ref="G36:I37"/>
    <mergeCell ref="J36:J37"/>
    <mergeCell ref="K36:K37"/>
    <mergeCell ref="L36:L37"/>
    <mergeCell ref="A34:A35"/>
    <mergeCell ref="B34:B35"/>
    <mergeCell ref="C34:C35"/>
    <mergeCell ref="D34:D35"/>
    <mergeCell ref="E34:E35"/>
    <mergeCell ref="F34:F35"/>
    <mergeCell ref="A36:A37"/>
    <mergeCell ref="B36:B37"/>
    <mergeCell ref="C36:C37"/>
    <mergeCell ref="D36:D37"/>
    <mergeCell ref="E36:E37"/>
    <mergeCell ref="L30:L31"/>
    <mergeCell ref="M30:O31"/>
    <mergeCell ref="A32:A33"/>
    <mergeCell ref="B32:B33"/>
    <mergeCell ref="C32:C33"/>
    <mergeCell ref="D32:D33"/>
    <mergeCell ref="E32:E33"/>
    <mergeCell ref="F32:F33"/>
    <mergeCell ref="G32:I33"/>
    <mergeCell ref="K32:K33"/>
    <mergeCell ref="L32:L33"/>
    <mergeCell ref="M32:O33"/>
    <mergeCell ref="J32:J33"/>
    <mergeCell ref="A30:A31"/>
    <mergeCell ref="B30:B31"/>
    <mergeCell ref="C30:C31"/>
    <mergeCell ref="D30:D31"/>
    <mergeCell ref="E30:E31"/>
    <mergeCell ref="F30:F31"/>
    <mergeCell ref="G30:I31"/>
    <mergeCell ref="J30:J31"/>
    <mergeCell ref="K30:K31"/>
    <mergeCell ref="S27:T27"/>
    <mergeCell ref="U27:V27"/>
    <mergeCell ref="A28:A29"/>
    <mergeCell ref="B28:B29"/>
    <mergeCell ref="C28:C29"/>
    <mergeCell ref="D28:D29"/>
    <mergeCell ref="E28:E29"/>
    <mergeCell ref="F28:F29"/>
    <mergeCell ref="G28:I29"/>
    <mergeCell ref="J28:J29"/>
    <mergeCell ref="K28:K29"/>
    <mergeCell ref="L28:L29"/>
    <mergeCell ref="M28:O29"/>
    <mergeCell ref="Q25:R25"/>
    <mergeCell ref="A26:A27"/>
    <mergeCell ref="B26:B27"/>
    <mergeCell ref="C26:C27"/>
    <mergeCell ref="D26:D27"/>
    <mergeCell ref="E26:E27"/>
    <mergeCell ref="F26:F27"/>
    <mergeCell ref="G26:I27"/>
    <mergeCell ref="J26:J27"/>
    <mergeCell ref="K26:K27"/>
    <mergeCell ref="L26:L27"/>
    <mergeCell ref="M26:O27"/>
    <mergeCell ref="A23:O23"/>
    <mergeCell ref="A24:B24"/>
    <mergeCell ref="D24:I24"/>
    <mergeCell ref="J24:O24"/>
    <mergeCell ref="H21:H22"/>
    <mergeCell ref="I21:I22"/>
    <mergeCell ref="J21:J22"/>
    <mergeCell ref="K21:K22"/>
    <mergeCell ref="A25:B25"/>
    <mergeCell ref="G25:I25"/>
    <mergeCell ref="M25:O25"/>
    <mergeCell ref="L21:L22"/>
    <mergeCell ref="M21:M22"/>
    <mergeCell ref="N21:N22"/>
    <mergeCell ref="O21:O22"/>
    <mergeCell ref="A21:C22"/>
    <mergeCell ref="D21:D22"/>
    <mergeCell ref="E21:E22"/>
    <mergeCell ref="F21:F22"/>
    <mergeCell ref="G21:G22"/>
    <mergeCell ref="A19:A20"/>
    <mergeCell ref="B19:B20"/>
    <mergeCell ref="C19:C20"/>
    <mergeCell ref="D19:D20"/>
    <mergeCell ref="E19:E20"/>
    <mergeCell ref="M17:O18"/>
    <mergeCell ref="G15:I16"/>
    <mergeCell ref="J15:J16"/>
    <mergeCell ref="K15:K16"/>
    <mergeCell ref="L15:L16"/>
    <mergeCell ref="M15:O16"/>
    <mergeCell ref="F19:F20"/>
    <mergeCell ref="F17:F18"/>
    <mergeCell ref="G17:I18"/>
    <mergeCell ref="J17:J18"/>
    <mergeCell ref="K17:K18"/>
    <mergeCell ref="L17:L18"/>
    <mergeCell ref="G19:I20"/>
    <mergeCell ref="J19:J20"/>
    <mergeCell ref="K19:K20"/>
    <mergeCell ref="L19:L20"/>
    <mergeCell ref="M19:O20"/>
    <mergeCell ref="A17:A18"/>
    <mergeCell ref="B17:B18"/>
    <mergeCell ref="M13:O14"/>
    <mergeCell ref="A13:A14"/>
    <mergeCell ref="B13:B14"/>
    <mergeCell ref="C13:C14"/>
    <mergeCell ref="D13:D14"/>
    <mergeCell ref="E13:E14"/>
    <mergeCell ref="F15:F16"/>
    <mergeCell ref="F13:F14"/>
    <mergeCell ref="G13:I14"/>
    <mergeCell ref="J13:J14"/>
    <mergeCell ref="K13:K14"/>
    <mergeCell ref="L13:L14"/>
    <mergeCell ref="F11:F12"/>
    <mergeCell ref="C17:C18"/>
    <mergeCell ref="D17:D18"/>
    <mergeCell ref="E17:E18"/>
    <mergeCell ref="A11:A12"/>
    <mergeCell ref="B11:B12"/>
    <mergeCell ref="C11:C12"/>
    <mergeCell ref="D11:D12"/>
    <mergeCell ref="E11:E12"/>
    <mergeCell ref="A15:A16"/>
    <mergeCell ref="B15:B16"/>
    <mergeCell ref="C15:C16"/>
    <mergeCell ref="D15:D16"/>
    <mergeCell ref="E15:E16"/>
    <mergeCell ref="M9:O10"/>
    <mergeCell ref="G7:I8"/>
    <mergeCell ref="J7:J8"/>
    <mergeCell ref="K7:K8"/>
    <mergeCell ref="L7:L8"/>
    <mergeCell ref="M7:O8"/>
    <mergeCell ref="L9:L10"/>
    <mergeCell ref="G11:I12"/>
    <mergeCell ref="J11:J12"/>
    <mergeCell ref="K11:K12"/>
    <mergeCell ref="L11:L12"/>
    <mergeCell ref="M11:O12"/>
    <mergeCell ref="F9:F10"/>
    <mergeCell ref="G9:I10"/>
    <mergeCell ref="J9:J10"/>
    <mergeCell ref="K9:K10"/>
    <mergeCell ref="A7:A8"/>
    <mergeCell ref="B7:B8"/>
    <mergeCell ref="C7:C8"/>
    <mergeCell ref="D7:D8"/>
    <mergeCell ref="E7:E8"/>
    <mergeCell ref="F7:F8"/>
    <mergeCell ref="A9:A10"/>
    <mergeCell ref="B9:B10"/>
    <mergeCell ref="C9:C10"/>
    <mergeCell ref="D9:D10"/>
    <mergeCell ref="E9:E10"/>
    <mergeCell ref="L5:L6"/>
    <mergeCell ref="A1:O1"/>
    <mergeCell ref="P1:AF1"/>
    <mergeCell ref="A2:O2"/>
    <mergeCell ref="A3:B3"/>
    <mergeCell ref="D3:I3"/>
    <mergeCell ref="J3:O3"/>
    <mergeCell ref="A4:B4"/>
    <mergeCell ref="G4:I4"/>
    <mergeCell ref="M4:O4"/>
    <mergeCell ref="M5:O6"/>
    <mergeCell ref="J5:J6"/>
    <mergeCell ref="A5:A6"/>
    <mergeCell ref="B5:B6"/>
    <mergeCell ref="C5:C6"/>
    <mergeCell ref="D5:D6"/>
    <mergeCell ref="E5:E6"/>
    <mergeCell ref="F5:F6"/>
    <mergeCell ref="G5:I6"/>
    <mergeCell ref="K5:K6"/>
  </mergeCells>
  <conditionalFormatting sqref="D5:D20 J5:J20">
    <cfRule type="expression" dxfId="33" priority="33">
      <formula>E5&lt;D5</formula>
    </cfRule>
    <cfRule type="expression" dxfId="32" priority="34">
      <formula>E5&gt;=D5</formula>
    </cfRule>
  </conditionalFormatting>
  <conditionalFormatting sqref="E5:E20 K5:K20">
    <cfRule type="expression" dxfId="31" priority="31">
      <formula>E5&gt;=D5</formula>
    </cfRule>
    <cfRule type="expression" dxfId="30" priority="32">
      <formula>E5&lt;D5</formula>
    </cfRule>
  </conditionalFormatting>
  <conditionalFormatting sqref="D21:D22">
    <cfRule type="expression" dxfId="29" priority="29">
      <formula>E21&lt;D21</formula>
    </cfRule>
    <cfRule type="expression" dxfId="28" priority="30">
      <formula>E21&gt;=D21</formula>
    </cfRule>
  </conditionalFormatting>
  <conditionalFormatting sqref="E21:E22">
    <cfRule type="expression" dxfId="27" priority="27">
      <formula>E21&gt;=D21</formula>
    </cfRule>
    <cfRule type="expression" dxfId="26" priority="28">
      <formula>E21&lt;D21</formula>
    </cfRule>
  </conditionalFormatting>
  <conditionalFormatting sqref="J21:J22">
    <cfRule type="expression" dxfId="25" priority="25">
      <formula>K21&lt;J21</formula>
    </cfRule>
    <cfRule type="expression" dxfId="24" priority="26">
      <formula>K21&gt;=J21</formula>
    </cfRule>
  </conditionalFormatting>
  <conditionalFormatting sqref="K21:K22">
    <cfRule type="expression" dxfId="23" priority="23">
      <formula>K21&gt;=J21</formula>
    </cfRule>
    <cfRule type="expression" dxfId="22" priority="24">
      <formula>K21&lt;J21</formula>
    </cfRule>
  </conditionalFormatting>
  <conditionalFormatting sqref="D26:D45">
    <cfRule type="expression" dxfId="21" priority="21">
      <formula>E26&lt;D26</formula>
    </cfRule>
    <cfRule type="expression" dxfId="20" priority="22">
      <formula>E26&gt;=D26</formula>
    </cfRule>
  </conditionalFormatting>
  <conditionalFormatting sqref="E44:E45">
    <cfRule type="expression" dxfId="19" priority="19">
      <formula>E44&gt;=D44</formula>
    </cfRule>
    <cfRule type="expression" dxfId="18" priority="20">
      <formula>E44&lt;D44</formula>
    </cfRule>
  </conditionalFormatting>
  <conditionalFormatting sqref="J42:J45">
    <cfRule type="expression" dxfId="17" priority="17">
      <formula>K42&lt;J42</formula>
    </cfRule>
    <cfRule type="expression" dxfId="16" priority="18">
      <formula>K42&gt;=J42</formula>
    </cfRule>
  </conditionalFormatting>
  <conditionalFormatting sqref="K44:K45">
    <cfRule type="expression" dxfId="15" priority="15">
      <formula>K44&gt;=J44</formula>
    </cfRule>
    <cfRule type="expression" dxfId="14" priority="16">
      <formula>K44&lt;J44</formula>
    </cfRule>
  </conditionalFormatting>
  <conditionalFormatting sqref="J26:J41">
    <cfRule type="expression" dxfId="13" priority="13">
      <formula>K26&lt;J26</formula>
    </cfRule>
    <cfRule type="expression" dxfId="12" priority="14">
      <formula>K26&gt;=J26</formula>
    </cfRule>
  </conditionalFormatting>
  <conditionalFormatting sqref="E26:E43">
    <cfRule type="expression" dxfId="11" priority="11">
      <formula>E26&gt;=D26</formula>
    </cfRule>
    <cfRule type="expression" dxfId="10" priority="12">
      <formula>E26&lt;D26</formula>
    </cfRule>
  </conditionalFormatting>
  <conditionalFormatting sqref="K26:K43">
    <cfRule type="expression" dxfId="9" priority="9">
      <formula>K26&gt;=J26</formula>
    </cfRule>
    <cfRule type="expression" dxfId="8" priority="10">
      <formula>K26&lt;J26</formula>
    </cfRule>
  </conditionalFormatting>
  <conditionalFormatting sqref="D48:D49">
    <cfRule type="expression" dxfId="7" priority="7">
      <formula>E48&lt;D48</formula>
    </cfRule>
    <cfRule type="expression" dxfId="6" priority="8">
      <formula>E48&gt;=D48</formula>
    </cfRule>
  </conditionalFormatting>
  <conditionalFormatting sqref="E48:E49">
    <cfRule type="expression" dxfId="5" priority="5">
      <formula>E48&gt;=D48</formula>
    </cfRule>
    <cfRule type="expression" dxfId="4" priority="6">
      <formula>E48&lt;D48</formula>
    </cfRule>
  </conditionalFormatting>
  <conditionalFormatting sqref="J48:J49">
    <cfRule type="expression" dxfId="3" priority="3">
      <formula>K48&lt;J48</formula>
    </cfRule>
    <cfRule type="expression" dxfId="2" priority="4">
      <formula>K48&gt;=J48</formula>
    </cfRule>
  </conditionalFormatting>
  <conditionalFormatting sqref="K48:K49">
    <cfRule type="expression" dxfId="1" priority="1">
      <formula>K48&gt;=J48</formula>
    </cfRule>
    <cfRule type="expression" dxfId="0" priority="2">
      <formula>K48&lt;J48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F0C5AF97CE9944834D59FBEB3A8876" ma:contentTypeVersion="18" ma:contentTypeDescription="Crée un document." ma:contentTypeScope="" ma:versionID="6c8dd956124fcce8ee00adfd62869951">
  <xsd:schema xmlns:xsd="http://www.w3.org/2001/XMLSchema" xmlns:xs="http://www.w3.org/2001/XMLSchema" xmlns:p="http://schemas.microsoft.com/office/2006/metadata/properties" xmlns:ns2="16234631-a6f4-42e3-b347-f4e909e17cee" xmlns:ns3="abf6057e-90b0-4a23-a181-3c32f7458578" targetNamespace="http://schemas.microsoft.com/office/2006/metadata/properties" ma:root="true" ma:fieldsID="bfa677725ca59c713c44e9a91b2b5ae9" ns2:_="" ns3:_="">
    <xsd:import namespace="16234631-a6f4-42e3-b347-f4e909e17cee"/>
    <xsd:import namespace="abf6057e-90b0-4a23-a181-3c32f745857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2:TaxCatchAll" minOccurs="0"/>
                <xsd:element ref="ns3:MediaServiceDateTaken" minOccurs="0"/>
                <xsd:element ref="ns3:lcf76f155ced4ddcb4097134ff3c332f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34631-a6f4-42e3-b347-f4e909e17ce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932c50c-a9be-4c8c-abce-de2c938f937f}" ma:internalName="TaxCatchAll" ma:showField="CatchAllData" ma:web="16234631-a6f4-42e3-b347-f4e909e17c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f6057e-90b0-4a23-a181-3c32f74585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e349cd20-9d75-4834-bef9-dbdc50c89e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6234631-a6f4-42e3-b347-f4e909e17cee" xsi:nil="true"/>
    <lcf76f155ced4ddcb4097134ff3c332f xmlns="abf6057e-90b0-4a23-a181-3c32f745857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58DDF7-7EF3-4F86-A842-62C65FA45D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0D4193-1FEC-4CDB-8736-CDDE0CD9CA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234631-a6f4-42e3-b347-f4e909e17cee"/>
    <ds:schemaRef ds:uri="abf6057e-90b0-4a23-a181-3c32f7458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DE3F32-0C5C-4E68-B00B-084B3EA96888}">
  <ds:schemaRefs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abf6057e-90b0-4a23-a181-3c32f7458578"/>
    <ds:schemaRef ds:uri="16234631-a6f4-42e3-b347-f4e909e17ce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Nouveau</vt:lpstr>
      <vt:lpstr>Cadence</vt:lpstr>
      <vt:lpstr>Modèle</vt:lpstr>
      <vt:lpstr>Modèle!Zone_d_impression</vt:lpstr>
      <vt:lpstr>Nouveau!Zone_d_impression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2022-06-21T09:22:39Z</dcterms:created>
  <dcterms:modified xsi:type="dcterms:W3CDTF">2022-12-19T14:20:13Z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0x01010038F0C5AF97CE9944834D59FBEB3A8876</vt:lpwstr>
  </property>
  <property fmtid="{D5CDD505-2E9C-101B-9397-08002B2CF9AE}" pid="3" name="MediaServiceImageTags">
    <vt:lpwstr/>
  </property>
</Properties>
</file>