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codeName="ThisWorkbook" defaultThemeVersion="166925"/>
  <xr:revisionPtr revIDLastSave="3" documentId="8_{3957BF5C-A28C-46A3-8036-9FB82DE66A5A}" xr6:coauthVersionLast="46" xr6:coauthVersionMax="47" xr10:uidLastSave="{BF9F873F-714B-4547-9969-B41144DEFE05}"/>
  <bookViews>
    <workbookView xWindow="-110" yWindow="-110" windowWidth="19420" windowHeight="10560" xr2:uid="{5781C956-4101-4C64-85A6-F304206BBFB4}"/>
  </bookViews>
  <sheets>
    <sheet name="Feuil1" sheetId="3" r:id="rId1"/>
    <sheet name="Feuil2" sheetId="4" r:id="rId2"/>
  </sheets>
  <externalReferences>
    <externalReference r:id="rId3"/>
  </externalReferences>
  <definedNames>
    <definedName name="offre">'[1]Offre commerciale '!$D$5:$H$35</definedName>
    <definedName name="référence">'[1]Offre commerciale '!$D$6:$D$35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8" i="4" l="1" a="1"/>
  <c r="K18" i="4" s="1"/>
  <c r="K19" i="4" a="1"/>
  <c r="K19" i="4" s="1"/>
  <c r="K20" i="4" a="1"/>
  <c r="K20" i="4" s="1"/>
  <c r="K21" i="4" a="1"/>
  <c r="K21" i="4" s="1"/>
  <c r="K22" i="4" a="1"/>
  <c r="K22" i="4" s="1"/>
  <c r="K16" i="4" a="1"/>
  <c r="K16" i="4" s="1"/>
  <c r="J17" i="4" a="1"/>
  <c r="J17" i="4" s="1"/>
  <c r="J20" i="4" a="1"/>
  <c r="J20" i="4" s="1"/>
  <c r="J21" i="4" a="1"/>
  <c r="J21" i="4" s="1"/>
  <c r="J22" i="4" a="1"/>
  <c r="J22" i="4" s="1"/>
  <c r="M13" i="3"/>
  <c r="M19" i="3"/>
  <c r="M21" i="3"/>
  <c r="M24" i="3"/>
  <c r="M25" i="3"/>
  <c r="M26" i="3"/>
  <c r="M29" i="3"/>
  <c r="M31" i="3"/>
  <c r="M33" i="3"/>
  <c r="M37" i="3"/>
  <c r="M38" i="3"/>
  <c r="M39" i="3"/>
  <c r="M40" i="3"/>
  <c r="L19" i="3"/>
  <c r="L20" i="3"/>
  <c r="M20" i="3" s="1"/>
  <c r="L21" i="3"/>
  <c r="L22" i="3"/>
  <c r="M22" i="3" s="1"/>
  <c r="L23" i="3"/>
  <c r="M23" i="3" s="1"/>
  <c r="L24" i="3"/>
  <c r="L25" i="3"/>
  <c r="L26" i="3"/>
  <c r="L27" i="3"/>
  <c r="M27" i="3" s="1"/>
  <c r="L28" i="3"/>
  <c r="M28" i="3" s="1"/>
  <c r="L29" i="3"/>
  <c r="L30" i="3"/>
  <c r="M30" i="3" s="1"/>
  <c r="L31" i="3"/>
  <c r="L32" i="3"/>
  <c r="M32" i="3" s="1"/>
  <c r="L33" i="3"/>
  <c r="L34" i="3"/>
  <c r="M34" i="3" s="1"/>
  <c r="L35" i="3"/>
  <c r="M35" i="3" s="1"/>
  <c r="L36" i="3"/>
  <c r="M36" i="3" s="1"/>
  <c r="L37" i="3"/>
  <c r="L38" i="3"/>
  <c r="L39" i="3"/>
  <c r="L40" i="3"/>
  <c r="L41" i="3"/>
  <c r="M41" i="3" s="1"/>
  <c r="L15" i="3"/>
  <c r="M15" i="3" s="1"/>
  <c r="L16" i="3"/>
  <c r="M16" i="3" s="1"/>
  <c r="L17" i="3"/>
  <c r="M17" i="3" s="1"/>
  <c r="L18" i="3"/>
  <c r="M18" i="3" s="1"/>
  <c r="L13" i="3"/>
  <c r="L14" i="3"/>
  <c r="M14" i="3" s="1"/>
  <c r="L12" i="3"/>
  <c r="M12" i="3" s="1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12" i="3"/>
  <c r="I17" i="3" a="1"/>
  <c r="I17" i="3" s="1"/>
  <c r="G16" i="4" l="1" a="1"/>
  <c r="G16" i="4" s="1"/>
  <c r="F17" i="4" a="1"/>
  <c r="F17" i="4" s="1"/>
  <c r="F20" i="4" a="1"/>
  <c r="F20" i="4" s="1"/>
  <c r="F19" i="4" a="1"/>
  <c r="F19" i="4" s="1"/>
  <c r="E20" i="4" a="1"/>
  <c r="E20" i="4" s="1"/>
  <c r="F16" i="4" a="1"/>
  <c r="F16" i="4" s="1"/>
  <c r="F18" i="4" a="1"/>
  <c r="F18" i="4" s="1"/>
  <c r="G22" i="4" a="1"/>
  <c r="G22" i="4" s="1"/>
  <c r="E21" i="4" a="1"/>
  <c r="E21" i="4" s="1"/>
  <c r="E19" i="4" a="1"/>
  <c r="E19" i="4" s="1"/>
  <c r="G21" i="4" a="1"/>
  <c r="G21" i="4" s="1"/>
  <c r="E22" i="4" a="1"/>
  <c r="E22" i="4" s="1"/>
  <c r="E18" i="4" a="1"/>
  <c r="E18" i="4" s="1"/>
  <c r="G20" i="4" a="1"/>
  <c r="G20" i="4" s="1"/>
  <c r="E17" i="4" a="1"/>
  <c r="E17" i="4" s="1"/>
  <c r="G19" i="4" a="1"/>
  <c r="G19" i="4" s="1"/>
  <c r="E16" i="4" a="1"/>
  <c r="E16" i="4" s="1"/>
  <c r="G18" i="4" a="1"/>
  <c r="G18" i="4" s="1"/>
  <c r="F22" i="4" a="1"/>
  <c r="F22" i="4" s="1"/>
  <c r="G17" i="4" a="1"/>
  <c r="G17" i="4" s="1"/>
  <c r="F21" i="4" a="1"/>
  <c r="F21" i="4" s="1"/>
  <c r="I22" i="4" l="1"/>
  <c r="L22" i="4"/>
  <c r="I19" i="4"/>
  <c r="J19" i="4" s="1" a="1"/>
  <c r="J19" i="4" s="1"/>
  <c r="I21" i="4"/>
  <c r="L21" i="4"/>
  <c r="I20" i="4"/>
  <c r="L20" i="4"/>
  <c r="I18" i="4"/>
  <c r="J18" i="4" s="1" a="1"/>
  <c r="J18" i="4" s="1"/>
  <c r="L18" i="4" s="1"/>
  <c r="I16" i="4"/>
  <c r="J16" i="4" s="1" a="1"/>
  <c r="J16" i="4" s="1"/>
  <c r="L16" i="4" s="1"/>
  <c r="I17" i="4"/>
  <c r="K17" i="4" s="1" a="1"/>
  <c r="K17" i="4" s="1"/>
  <c r="L17" i="4" s="1"/>
  <c r="L19" i="4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<sst xmlns="http://schemas.openxmlformats.org/spreadsheetml/2006/main" count="78" uniqueCount="78">
  <si>
    <t>Type d'offre</t>
  </si>
  <si>
    <t xml:space="preserve">Produits </t>
  </si>
  <si>
    <t xml:space="preserve">Prix HT </t>
  </si>
  <si>
    <t xml:space="preserve">TVA </t>
  </si>
  <si>
    <t xml:space="preserve">Prix TTC </t>
  </si>
  <si>
    <t xml:space="preserve">Boissons </t>
  </si>
  <si>
    <t>soft, verre de vin ou 1/2  Bière</t>
  </si>
  <si>
    <t xml:space="preserve">2 soft, verre de vin ou 1/2  Bière/ personne </t>
  </si>
  <si>
    <t xml:space="preserve">3 soft, verre de vin ou 1/2  Bière/ personne </t>
  </si>
  <si>
    <t xml:space="preserve">Bouteille de champagne </t>
  </si>
  <si>
    <t>Restauration snack</t>
  </si>
  <si>
    <t xml:space="preserve">Pizzas </t>
  </si>
  <si>
    <t xml:space="preserve">Burgers seul </t>
  </si>
  <si>
    <t xml:space="preserve">Burgers + Frites </t>
  </si>
  <si>
    <t xml:space="preserve">Salades </t>
  </si>
  <si>
    <t xml:space="preserve">Bagels </t>
  </si>
  <si>
    <t>formule repas (burger, bagel ou salade + boisson)</t>
  </si>
  <si>
    <t>cuisse de confit de canard, frite maison et salade</t>
  </si>
  <si>
    <t xml:space="preserve">Portions frites ou salade verte aux noix </t>
  </si>
  <si>
    <t>Apéritif planche de charcuterie/fromage</t>
  </si>
  <si>
    <t xml:space="preserve">Trio de fritures 6pieces/ personne </t>
  </si>
  <si>
    <t>Plateau saucisson, olives , tomates cerises</t>
  </si>
  <si>
    <t xml:space="preserve">Restauration sucrée </t>
  </si>
  <si>
    <t xml:space="preserve">Gauffre </t>
  </si>
  <si>
    <t xml:space="preserve">Accompagnement gauffre </t>
  </si>
  <si>
    <t>Gouter sortie de la vague macarons, canelés, café</t>
  </si>
  <si>
    <t>café + 2 canelés lunch</t>
  </si>
  <si>
    <t>Option accueil (café, jus d'orange, mini viennoiserie)</t>
  </si>
  <si>
    <t>café + mignardise</t>
  </si>
  <si>
    <t>macarons, canelés, café</t>
  </si>
  <si>
    <t xml:space="preserve">Sportive </t>
  </si>
  <si>
    <t xml:space="preserve">Personne supplémentaire </t>
  </si>
  <si>
    <t>Session 55 min classique/ 8 personnes</t>
  </si>
  <si>
    <t xml:space="preserve">Session 55 min 12 personnes centre de loisirs </t>
  </si>
  <si>
    <t xml:space="preserve">session étudiante 20 personnes </t>
  </si>
  <si>
    <t>Location shorty</t>
  </si>
  <si>
    <t>Accueil</t>
  </si>
  <si>
    <t>Privatisation Lieu 1h</t>
  </si>
  <si>
    <t>Référence</t>
  </si>
  <si>
    <t xml:space="preserve">Prestation </t>
  </si>
  <si>
    <t xml:space="preserve">Prix unitaire </t>
  </si>
  <si>
    <t xml:space="preserve">Quantité </t>
  </si>
  <si>
    <t>Total HT</t>
  </si>
  <si>
    <t>TVA 10%</t>
  </si>
  <si>
    <t>TVA 20%</t>
  </si>
  <si>
    <t>Total TTC</t>
  </si>
  <si>
    <t>1.3</t>
  </si>
  <si>
    <t>référence</t>
  </si>
  <si>
    <t>1.1</t>
  </si>
  <si>
    <t>1.2</t>
  </si>
  <si>
    <t>1.4</t>
  </si>
  <si>
    <t>1.5</t>
  </si>
  <si>
    <t>1.6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</si>
  <si>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</si>
  <si>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</si>
  <si>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</si>
  <si>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</si>
  <si>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</si>
  <si>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</si>
  <si>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</si>
  <si>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</si>
  <si>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</si>
  <si>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</si>
  <si>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</si>
  <si>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3.1</t>
  </si>
  <si>
    <t>3.2</t>
  </si>
  <si>
    <t>3.3</t>
  </si>
  <si>
    <t>3.4</t>
  </si>
  <si>
    <t>3.5</t>
  </si>
  <si>
    <t>3.6</t>
  </si>
  <si>
    <t>3.7</t>
  </si>
  <si>
    <t>4.1</t>
  </si>
  <si>
    <t>4.2</t>
  </si>
  <si>
    <t>4.3</t>
  </si>
  <si>
    <t>4.4</t>
  </si>
  <si>
    <t>4.5</t>
  </si>
  <si>
    <t xml:space="preserve">Quantités </t>
  </si>
  <si>
    <t>Taux 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</si>
</sst>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>
    <font>
      <sz val="11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sz val="18"/>
      <color rgb="FFFFFFFF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i/>
      <sz val="18"/>
      <color rgb="FFFFFFFF"/>
      <name val="Calibri (Corps)"/>
    </font>
    <font>
      <b/>
      <i/>
      <sz val="18"/>
      <color rgb="FFFFFFFF"/>
      <name val="Calibri"/>
      <family val="2"/>
      <scheme val="minor"/>
    </font>
    <font>
      <i/>
      <sz val="16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Segoe UI"/>
      <family val="2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8C7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40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0" fillId="4" borderId="1" xfId="0" applyFill="1" applyBorder="1"/>
    <xf numFmtId="0" fontId="6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/>
    <xf numFmtId="0" fontId="9" fillId="6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9" fontId="3" fillId="3" borderId="3" xfId="1" applyFont="1" applyFill="1" applyBorder="1" applyAlignment="1">
      <alignment horizontal="center" vertical="center"/>
    </xf>
    <xf numFmtId="9" fontId="3" fillId="0" borderId="3" xfId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164" fontId="3" fillId="0" borderId="9" xfId="0" applyNumberFormat="1" applyFont="1" applyBorder="1" applyAlignment="1">
      <alignment horizontal="center" vertical="center"/>
    </xf>
    <xf numFmtId="9" fontId="3" fillId="0" borderId="9" xfId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7" borderId="3" xfId="0" applyFont="1" applyFill="1" applyBorder="1" applyAlignment="1">
      <alignment horizontal="left" vertical="center"/>
    </xf>
  </cellXfs>
  <cellStyles count="2">
    <cellStyle name="Normal" xfId="0" builtinId="0"/>
    <cellStyle name="Pourcentage" xfId="1" builtinId="5"/>
  </cellStyles>
  <dxfs count="2"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8C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N$15" lockText="1" noThreeD="1"/>
</file>

<file path=xl/ctrlProps/ctrlProp2.xml><?xml version="1.0" encoding="utf-8"?>
<formControlPr xmlns="http://schemas.microsoft.com/office/spreadsheetml/2009/9/main" objectType="CheckBox" checked="Checked" fmlaLink="$N$16" lockText="1" noThreeD="1"/>
</file>

<file path=xl/ctrlProps/ctrlProp3.xml><?xml version="1.0" encoding="utf-8"?>
<formControlPr xmlns="http://schemas.microsoft.com/office/spreadsheetml/2009/9/main" objectType="CheckBox" fmlaLink="$N$18" lockText="1" noThreeD="1"/>
</file>

<file path=xl/ctrlProps/ctrlProp4.xml><?xml version="1.0" encoding="utf-8"?>
<formControlPr xmlns="http://schemas.microsoft.com/office/spreadsheetml/2009/9/main" objectType="CheckBox" fmlaLink="$N$19" lockText="1" noThreeD="1"/>
</file>

<file path=xl/ctrlProps/ctrlProp5.xml><?xml version="1.0" encoding="utf-8"?>
<formControlPr xmlns="http://schemas.microsoft.com/office/spreadsheetml/2009/9/main" objectType="CheckBox" fmlaLink="$N$17" lockText="1" noThreeD="1"/>
</file>

<file path=xl/ctrlProps/ctrlProp6.xml><?xml version="1.0" encoding="utf-8"?>
<formControlPr xmlns="http://schemas.microsoft.com/office/spreadsheetml/2009/9/main" objectType="CheckBox" fmlaLink="$N$20" lockText="1" noThreeD="1"/>
</file>

<file path=xl/ctrlProps/ctrlProp7.xml><?xml version="1.0" encoding="utf-8"?>
<formControlPr xmlns="http://schemas.microsoft.com/office/spreadsheetml/2009/9/main" objectType="CheckBox" checked="Checked" fmlaLink="$N$21" lockText="1" noThreeD="1"/>
</file>

<file path=xl/ctrlProps/ctrlProp8.xml><?xml version="1.0" encoding="utf-8"?>
<formControlPr xmlns="http://schemas.microsoft.com/office/spreadsheetml/2009/9/main" objectType="CheckBox" checked="Checked" fmlaLink="$N$22" lockText="1" noThreeD="1"/>
</file>

<file path=xl/ctrlProps/ctrlProp9.xml><?xml version="1.0" encoding="utf-8"?>
<formControlPr xmlns="http://schemas.microsoft.com/office/spreadsheetml/2009/9/main" objectType="CheckBox" fmlaLink="$N$23" lockText="1" noThreeD="1"/>
</file>

<file path=xl/ctrlProps/ctrlProp10.xml><?xml version="1.0" encoding="utf-8"?>
<formControlPr xmlns="http://schemas.microsoft.com/office/spreadsheetml/2009/9/main" objectType="CheckBox" fmlaLink="$N$24" lockText="1" noThreeD="1"/>
</file>

<file path=xl/ctrlProps/ctrlProp11.xml><?xml version="1.0" encoding="utf-8"?>
<formControlPr xmlns="http://schemas.microsoft.com/office/spreadsheetml/2009/9/main" objectType="CheckBox" fmlaLink="$N$25" lockText="1" noThreeD="1"/>
</file>

<file path=xl/ctrlProps/ctrlProp12.xml><?xml version="1.0" encoding="utf-8"?>
<formControlPr xmlns="http://schemas.microsoft.com/office/spreadsheetml/2009/9/main" objectType="CheckBox" fmlaLink="$N$26" lockText="1" noThreeD="1"/>
</file>

<file path=xl/ctrlProps/ctrlProp13.xml><?xml version="1.0" encoding="utf-8"?>
<formControlPr xmlns="http://schemas.microsoft.com/office/spreadsheetml/2009/9/main" objectType="CheckBox" fmlaLink="$N$27" lockText="1" noThreeD="1"/>
</file>

<file path=xl/ctrlProps/ctrlProp14.xml><?xml version="1.0" encoding="utf-8"?>
<formControlPr xmlns="http://schemas.microsoft.com/office/spreadsheetml/2009/9/main" objectType="CheckBox" fmlaLink="$N$31" lockText="1" noThreeD="1"/>
</file>

<file path=xl/ctrlProps/ctrlProp15.xml><?xml version="1.0" encoding="utf-8"?>
<formControlPr xmlns="http://schemas.microsoft.com/office/spreadsheetml/2009/9/main" objectType="CheckBox" fmlaLink="$N$32" lockText="1" noThreeD="1"/>
</file>

<file path=xl/ctrlProps/ctrlProp16.xml><?xml version="1.0" encoding="utf-8"?>
<formControlPr xmlns="http://schemas.microsoft.com/office/spreadsheetml/2009/9/main" objectType="CheckBox" fmlaLink="$N$33" lockText="1" noThreeD="1"/>
</file>

<file path=xl/ctrlProps/ctrlProp17.xml><?xml version="1.0" encoding="utf-8"?>
<formControlPr xmlns="http://schemas.microsoft.com/office/spreadsheetml/2009/9/main" objectType="CheckBox" fmlaLink="N$34" lockText="1" noThreeD="1"/>
</file>

<file path=xl/ctrlProps/ctrlProp18.xml><?xml version="1.0" encoding="utf-8"?>
<formControlPr xmlns="http://schemas.microsoft.com/office/spreadsheetml/2009/9/main" objectType="CheckBox" fmlaLink="$N$35" lockText="1" noThreeD="1"/>
</file>

<file path=xl/ctrlProps/ctrlProp19.xml><?xml version="1.0" encoding="utf-8"?>
<formControlPr xmlns="http://schemas.microsoft.com/office/spreadsheetml/2009/9/main" objectType="CheckBox" fmlaLink="$N$36" lockText="1" noThreeD="1"/>
</file>

<file path=xl/ctrlProps/ctrlProp20.xml><?xml version="1.0" encoding="utf-8"?>
<formControlPr xmlns="http://schemas.microsoft.com/office/spreadsheetml/2009/9/main" objectType="CheckBox" fmlaLink="$N$40" lockText="1" noThreeD="1"/>
</file>

<file path=xl/ctrlProps/ctrlProp21.xml><?xml version="1.0" encoding="utf-8"?>
<formControlPr xmlns="http://schemas.microsoft.com/office/spreadsheetml/2009/9/main" objectType="CheckBox" fmlaLink="$N$41" lockText="1" noThreeD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CheckBox" fmlaLink="$N$28" lockText="1" noThreeD="1"/>
</file>

<file path=xl/ctrlProps/ctrlProp24.xml><?xml version="1.0" encoding="utf-8"?>
<formControlPr xmlns="http://schemas.microsoft.com/office/spreadsheetml/2009/9/main" objectType="CheckBox" fmlaLink="$N$29" lockText="1" noThreeD="1"/>
</file>

<file path=xl/ctrlProps/ctrlProp25.xml><?xml version="1.0" encoding="utf-8"?>
<formControlPr xmlns="http://schemas.microsoft.com/office/spreadsheetml/2009/9/main" objectType="CheckBox" fmlaLink="$N$30" lockText="1" noThreeD="1"/>
</file>

<file path=xl/ctrlProps/ctrlProp26.xml><?xml version="1.0" encoding="utf-8"?>
<formControlPr xmlns="http://schemas.microsoft.com/office/spreadsheetml/2009/9/main" objectType="CheckBox" checked="Checked" fmlaLink="$N$12" lockText="1" noThreeD="1"/>
</file>

<file path=xl/ctrlProps/ctrlProp27.xml><?xml version="1.0" encoding="utf-8"?>
<formControlPr xmlns="http://schemas.microsoft.com/office/spreadsheetml/2009/9/main" objectType="CheckBox" fmlaLink="$N$13" lockText="1" noThreeD="1"/>
</file>

<file path=xl/ctrlProps/ctrlProp28.xml><?xml version="1.0" encoding="utf-8"?>
<formControlPr xmlns="http://schemas.microsoft.com/office/spreadsheetml/2009/9/main" objectType="CheckBox" fmlaLink="$N$14" lockText="1" noThreeD="1"/>
</file>

<file path=xl/ctrlProps/ctrlProp29.xml><?xml version="1.0" encoding="utf-8"?>
<formControlPr xmlns="http://schemas.microsoft.com/office/spreadsheetml/2009/9/main" objectType="CheckBox" fmlaLink="$N$37" lockText="1" noThreeD="1"/>
</file>

<file path=xl/ctrlProps/ctrlProp30.xml><?xml version="1.0" encoding="utf-8"?>
<formControlPr xmlns="http://schemas.microsoft.com/office/spreadsheetml/2009/9/main" objectType="CheckBox" fmlaLink="$N$38" lockText="1" noThreeD="1"/>
</file>

<file path=xl/ctrlProps/ctrlProp31.xml><?xml version="1.0" encoding="utf-8"?>
<formControlPr xmlns="http://schemas.microsoft.com/office/spreadsheetml/2009/9/main" objectType="CheckBox" fmlaLink="$N$39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-1</xdr:rowOff>
        </xdr:from>
        <xdr:to>
          <xdr:col>6</xdr:col>
          <xdr:colOff>756000</xdr:colOff>
          <xdr:row>12</xdr:row>
          <xdr:rowOff>14564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</xdr:row>
          <xdr:rowOff>193977</xdr:rowOff>
        </xdr:from>
        <xdr:to>
          <xdr:col>6</xdr:col>
          <xdr:colOff>756000</xdr:colOff>
          <xdr:row>13</xdr:row>
          <xdr:rowOff>14307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</xdr:row>
          <xdr:rowOff>193720</xdr:rowOff>
        </xdr:from>
        <xdr:to>
          <xdr:col>6</xdr:col>
          <xdr:colOff>756000</xdr:colOff>
          <xdr:row>14</xdr:row>
          <xdr:rowOff>14050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</xdr:row>
          <xdr:rowOff>193463</xdr:rowOff>
        </xdr:from>
        <xdr:to>
          <xdr:col>6</xdr:col>
          <xdr:colOff>756000</xdr:colOff>
          <xdr:row>15</xdr:row>
          <xdr:rowOff>13792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193206</xdr:rowOff>
        </xdr:from>
        <xdr:to>
          <xdr:col>6</xdr:col>
          <xdr:colOff>756000</xdr:colOff>
          <xdr:row>16</xdr:row>
          <xdr:rowOff>13535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192691</xdr:rowOff>
        </xdr:from>
        <xdr:to>
          <xdr:col>6</xdr:col>
          <xdr:colOff>756000</xdr:colOff>
          <xdr:row>18</xdr:row>
          <xdr:rowOff>13020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17</xdr:row>
          <xdr:rowOff>192434</xdr:rowOff>
        </xdr:from>
        <xdr:to>
          <xdr:col>6</xdr:col>
          <xdr:colOff>756000</xdr:colOff>
          <xdr:row>19</xdr:row>
          <xdr:rowOff>12763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</xdr:row>
          <xdr:rowOff>192948</xdr:rowOff>
        </xdr:from>
        <xdr:to>
          <xdr:col>6</xdr:col>
          <xdr:colOff>756000</xdr:colOff>
          <xdr:row>17</xdr:row>
          <xdr:rowOff>13278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</xdr:row>
          <xdr:rowOff>192176</xdr:rowOff>
        </xdr:from>
        <xdr:to>
          <xdr:col>6</xdr:col>
          <xdr:colOff>756000</xdr:colOff>
          <xdr:row>20</xdr:row>
          <xdr:rowOff>12506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</xdr:row>
          <xdr:rowOff>191919</xdr:rowOff>
        </xdr:from>
        <xdr:to>
          <xdr:col>6</xdr:col>
          <xdr:colOff>756000</xdr:colOff>
          <xdr:row>21</xdr:row>
          <xdr:rowOff>12248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</xdr:row>
          <xdr:rowOff>191662</xdr:rowOff>
        </xdr:from>
        <xdr:to>
          <xdr:col>6</xdr:col>
          <xdr:colOff>756000</xdr:colOff>
          <xdr:row>22</xdr:row>
          <xdr:rowOff>11991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</xdr:row>
          <xdr:rowOff>191404</xdr:rowOff>
        </xdr:from>
        <xdr:to>
          <xdr:col>6</xdr:col>
          <xdr:colOff>756000</xdr:colOff>
          <xdr:row>23</xdr:row>
          <xdr:rowOff>11734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22</xdr:row>
          <xdr:rowOff>191147</xdr:rowOff>
        </xdr:from>
        <xdr:to>
          <xdr:col>6</xdr:col>
          <xdr:colOff>756000</xdr:colOff>
          <xdr:row>24</xdr:row>
          <xdr:rowOff>11477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23</xdr:row>
          <xdr:rowOff>190890</xdr:rowOff>
        </xdr:from>
        <xdr:to>
          <xdr:col>6</xdr:col>
          <xdr:colOff>756000</xdr:colOff>
          <xdr:row>25</xdr:row>
          <xdr:rowOff>11219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24</xdr:row>
          <xdr:rowOff>190633</xdr:rowOff>
        </xdr:from>
        <xdr:to>
          <xdr:col>6</xdr:col>
          <xdr:colOff>756000</xdr:colOff>
          <xdr:row>26</xdr:row>
          <xdr:rowOff>10962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0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25</xdr:row>
          <xdr:rowOff>190375</xdr:rowOff>
        </xdr:from>
        <xdr:to>
          <xdr:col>6</xdr:col>
          <xdr:colOff>756000</xdr:colOff>
          <xdr:row>27</xdr:row>
          <xdr:rowOff>10705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26</xdr:row>
          <xdr:rowOff>190118</xdr:rowOff>
        </xdr:from>
        <xdr:to>
          <xdr:col>6</xdr:col>
          <xdr:colOff>756000</xdr:colOff>
          <xdr:row>28</xdr:row>
          <xdr:rowOff>10447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0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27</xdr:row>
          <xdr:rowOff>189861</xdr:rowOff>
        </xdr:from>
        <xdr:to>
          <xdr:col>6</xdr:col>
          <xdr:colOff>756000</xdr:colOff>
          <xdr:row>29</xdr:row>
          <xdr:rowOff>10190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28</xdr:row>
          <xdr:rowOff>189603</xdr:rowOff>
        </xdr:from>
        <xdr:to>
          <xdr:col>6</xdr:col>
          <xdr:colOff>756000</xdr:colOff>
          <xdr:row>30</xdr:row>
          <xdr:rowOff>9933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29</xdr:row>
          <xdr:rowOff>189346</xdr:rowOff>
        </xdr:from>
        <xdr:to>
          <xdr:col>6</xdr:col>
          <xdr:colOff>756000</xdr:colOff>
          <xdr:row>31</xdr:row>
          <xdr:rowOff>9676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0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30</xdr:row>
          <xdr:rowOff>189089</xdr:rowOff>
        </xdr:from>
        <xdr:to>
          <xdr:col>6</xdr:col>
          <xdr:colOff>756000</xdr:colOff>
          <xdr:row>32</xdr:row>
          <xdr:rowOff>9418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0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31</xdr:row>
          <xdr:rowOff>188832</xdr:rowOff>
        </xdr:from>
        <xdr:to>
          <xdr:col>6</xdr:col>
          <xdr:colOff>756000</xdr:colOff>
          <xdr:row>33</xdr:row>
          <xdr:rowOff>9161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0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32</xdr:row>
          <xdr:rowOff>188574</xdr:rowOff>
        </xdr:from>
        <xdr:to>
          <xdr:col>6</xdr:col>
          <xdr:colOff>756000</xdr:colOff>
          <xdr:row>34</xdr:row>
          <xdr:rowOff>8904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0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33</xdr:row>
          <xdr:rowOff>188317</xdr:rowOff>
        </xdr:from>
        <xdr:to>
          <xdr:col>6</xdr:col>
          <xdr:colOff>756000</xdr:colOff>
          <xdr:row>35</xdr:row>
          <xdr:rowOff>8646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0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34</xdr:row>
          <xdr:rowOff>188060</xdr:rowOff>
        </xdr:from>
        <xdr:to>
          <xdr:col>6</xdr:col>
          <xdr:colOff>756000</xdr:colOff>
          <xdr:row>36</xdr:row>
          <xdr:rowOff>8389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0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35</xdr:row>
          <xdr:rowOff>187802</xdr:rowOff>
        </xdr:from>
        <xdr:to>
          <xdr:col>6</xdr:col>
          <xdr:colOff>756000</xdr:colOff>
          <xdr:row>37</xdr:row>
          <xdr:rowOff>8132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0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36</xdr:row>
          <xdr:rowOff>187545</xdr:rowOff>
        </xdr:from>
        <xdr:to>
          <xdr:col>6</xdr:col>
          <xdr:colOff>756000</xdr:colOff>
          <xdr:row>38</xdr:row>
          <xdr:rowOff>7874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0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37</xdr:row>
          <xdr:rowOff>187288</xdr:rowOff>
        </xdr:from>
        <xdr:to>
          <xdr:col>6</xdr:col>
          <xdr:colOff>756000</xdr:colOff>
          <xdr:row>39</xdr:row>
          <xdr:rowOff>7617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0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38</xdr:row>
          <xdr:rowOff>187030</xdr:rowOff>
        </xdr:from>
        <xdr:to>
          <xdr:col>6</xdr:col>
          <xdr:colOff>756000</xdr:colOff>
          <xdr:row>40</xdr:row>
          <xdr:rowOff>7360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0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39</xdr:row>
          <xdr:rowOff>186763</xdr:rowOff>
        </xdr:from>
        <xdr:to>
          <xdr:col>6</xdr:col>
          <xdr:colOff>756000</xdr:colOff>
          <xdr:row>41</xdr:row>
          <xdr:rowOff>7093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  <a:ext uri="{FF2B5EF4-FFF2-40B4-BE49-F238E27FC236}">
                  <a16:creationId xmlns:a16="http://schemas.microsoft.com/office/drawing/2014/main" id="{00000000-0008-0000-0000-00001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choisir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774700</xdr:colOff>
          <xdr:row>4</xdr:row>
          <xdr:rowOff>76200</xdr:rowOff>
        </xdr:from>
        <xdr:to>
          <xdr:col>13</xdr:col>
          <xdr:colOff>546100</xdr:colOff>
          <xdr:row>6</xdr:row>
          <xdr:rowOff>76200</xdr:rowOff>
        </xdr:to>
        <xdr:sp macro="" textlink="">
          <xdr:nvSpPr>
            <xdr:cNvPr id="3103" name="Button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0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31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37353</xdr:colOff>
      <xdr:row>7</xdr:row>
      <xdr:rowOff>0</xdr:rowOff>
    </xdr:from>
    <xdr:to>
      <xdr:col>10</xdr:col>
      <xdr:colOff>956236</xdr:colOff>
      <xdr:row>9</xdr:row>
      <xdr:rowOff>104589</xdr:rowOff>
    </xdr:to>
    <xdr:sp macro="" textlink="">
      <xdr:nvSpPr>
        <xdr:cNvPr id="2" name="Légende : flèche vers le bas 1">
          <a:extLst>
            <a:ext uri="{FF2B5EF4-FFF2-40B4-BE49-F238E27FC236}">
              <a16:creationId xmlns:a16="http://schemas.microsoft.com/office/drawing/2014/main" id="{77CF086C-2416-4CA3-8E43-856B74473482}"/>
            </a:ext>
          </a:extLst>
        </xdr:cNvPr>
        <xdr:cNvSpPr/>
      </xdr:nvSpPr>
      <xdr:spPr>
        <a:xfrm>
          <a:off x="11288059" y="1307353"/>
          <a:ext cx="918883" cy="478118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Ajout</a:t>
          </a:r>
        </a:p>
      </xdr:txBody>
    </xdr:sp>
    <xdr:clientData/>
  </xdr:twoCellAnchor>
  <xdr:twoCellAnchor>
    <xdr:from>
      <xdr:col>11</xdr:col>
      <xdr:colOff>52297</xdr:colOff>
      <xdr:row>7</xdr:row>
      <xdr:rowOff>0</xdr:rowOff>
    </xdr:from>
    <xdr:to>
      <xdr:col>12</xdr:col>
      <xdr:colOff>806826</xdr:colOff>
      <xdr:row>9</xdr:row>
      <xdr:rowOff>104589</xdr:rowOff>
    </xdr:to>
    <xdr:sp macro="" textlink="">
      <xdr:nvSpPr>
        <xdr:cNvPr id="34" name="Légende : flèche vers le bas 33">
          <a:extLst>
            <a:ext uri="{FF2B5EF4-FFF2-40B4-BE49-F238E27FC236}">
              <a16:creationId xmlns:a16="http://schemas.microsoft.com/office/drawing/2014/main" id="{82824442-6E16-481D-89D2-B8A6868BD256}"/>
            </a:ext>
          </a:extLst>
        </xdr:cNvPr>
        <xdr:cNvSpPr/>
      </xdr:nvSpPr>
      <xdr:spPr>
        <a:xfrm>
          <a:off x="12281650" y="1307353"/>
          <a:ext cx="1516529" cy="478118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Formules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956236</xdr:colOff>
      <xdr:row>22</xdr:row>
      <xdr:rowOff>134470</xdr:rowOff>
    </xdr:from>
    <xdr:to>
      <xdr:col>6</xdr:col>
      <xdr:colOff>470648</xdr:colOff>
      <xdr:row>28</xdr:row>
      <xdr:rowOff>67235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E22DC15-18DA-480F-8F32-83649741BBDF}"/>
            </a:ext>
          </a:extLst>
        </xdr:cNvPr>
        <xdr:cNvSpPr txBox="1"/>
      </xdr:nvSpPr>
      <xdr:spPr>
        <a:xfrm>
          <a:off x="4004236" y="4930588"/>
          <a:ext cx="3750236" cy="1053353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19050" cmpd="sng">
          <a:solidFill>
            <a:schemeClr val="accent4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BE" sz="1100"/>
            <a:t>Formules recopiées jusqu'en ligne 22</a:t>
          </a:r>
        </a:p>
        <a:p>
          <a:r>
            <a:rPr lang="fr-BE" sz="1100"/>
            <a:t>Pour la plage $E$16:$L$22, une Mise en Forme Conditionnelle affiche les bordures et couleur de remplissage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Library\Containers\com.microsoft.Excel\Data\Library\Application%20Support\Microsoft\Outil%20Devis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fre commerciale 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8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3A335-356F-A54B-84A6-A6B142326509}">
  <sheetPr codeName="Feuil3"/>
  <dimension ref="F11:R62"/>
  <sheetViews>
    <sheetView tabSelected="1" topLeftCell="D1" zoomScale="85" zoomScaleNormal="85" workbookViewId="0">
      <selection activeCell="E18" sqref="E18"/>
    </sheetView>
  </sheetViews>
  <sheetFormatPr baseColWidth="10" defaultRowHeight="14.5"/>
  <cols>
    <col min="6" max="6" width="18.90625" bestFit="1" customWidth="1"/>
    <col min="7" max="7" width="16" bestFit="1" customWidth="1"/>
    <col min="8" max="8" width="16" customWidth="1"/>
    <col min="9" max="9" width="44.6328125" bestFit="1" customWidth="1"/>
    <col min="11" max="11" width="14" bestFit="1" customWidth="1"/>
    <col min="13" max="13" width="12.1796875" bestFit="1" customWidth="1"/>
    <col min="15" max="15" width="6.54296875" customWidth="1"/>
  </cols>
  <sheetData>
    <row r="11" spans="6:18" ht="23.5">
      <c r="F11" s="1" t="s">
        <v>0</v>
      </c>
      <c r="G11" s="2"/>
      <c r="H11" s="2" t="s">
        <v>47</v>
      </c>
      <c r="I11" s="3" t="s">
        <v>1</v>
      </c>
      <c r="J11" s="3" t="s">
        <v>2</v>
      </c>
      <c r="K11" s="3" t="s">
        <v>77</v>
      </c>
      <c r="L11" s="3" t="s">
        <v>3</v>
      </c>
      <c r="M11" s="4" t="s">
        <v>4</v>
      </c>
      <c r="R11" s="22" t="s">
        <v>76</v>
      </c>
    </row>
    <row r="12" spans="6:18" ht="15.5" customHeight="1">
      <c r="F12" s="24" t="s">
        <v>5</v>
      </c>
      <c r="G12" s="5"/>
      <c r="H12" s="5" t="s">
        <v>48</v>
      </c>
      <c r="I12" s="12" t="s">
        <v>6</v>
      </c>
      <c r="J12" s="6">
        <v>3</v>
      </c>
      <c r="K12" s="31">
        <v>0.1</v>
      </c>
      <c r="L12" s="6">
        <f>J12*K12</f>
        <v>0.30000000000000004</v>
      </c>
      <c r="M12" s="7">
        <f t="shared" ref="M12:M41" si="0">J12+L12</f>
        <v>3.3</v>
      </c>
      <c r="N12" t="b">
        <v>1</v>
      </c>
      <c r="O12" s="14">
        <f>IF(N12,ROW()-11,"")</f>
        <v>1</v>
      </c>
      <c r="R12" s="23">
        <v>1</v>
      </c>
    </row>
    <row r="13" spans="6:18" ht="15.5" customHeight="1">
      <c r="F13" s="25"/>
      <c r="G13" s="8"/>
      <c r="H13" s="8" t="s">
        <v>49</v>
      </c>
      <c r="I13" s="13" t="s">
        <v>7</v>
      </c>
      <c r="J13" s="9">
        <v>6</v>
      </c>
      <c r="K13" s="32">
        <v>0.1</v>
      </c>
      <c r="L13" s="9">
        <f t="shared" ref="L13:L41" si="1">J13*K13</f>
        <v>0.60000000000000009</v>
      </c>
      <c r="M13" s="10">
        <f t="shared" si="0"/>
        <v>6.6</v>
      </c>
      <c r="N13" t="b">
        <v>0</v>
      </c>
      <c r="O13" s="14" t="str">
        <f t="shared" ref="O13:O41" si="2">IF(N13,ROW()-11,"")</f>
        <v/>
      </c>
      <c r="R13" s="23">
        <v>2</v>
      </c>
    </row>
    <row r="14" spans="6:18" ht="15.5" customHeight="1">
      <c r="F14" s="25"/>
      <c r="G14" s="5"/>
      <c r="H14" s="5" t="s">
        <v>46</v>
      </c>
      <c r="I14" s="12" t="s">
        <v>8</v>
      </c>
      <c r="J14" s="6">
        <v>9</v>
      </c>
      <c r="K14" s="31">
        <v>0.1</v>
      </c>
      <c r="L14" s="6">
        <f t="shared" si="1"/>
        <v>0.9</v>
      </c>
      <c r="M14" s="7">
        <f t="shared" si="0"/>
        <v>9.9</v>
      </c>
      <c r="N14" t="b">
        <v>0</v>
      </c>
      <c r="O14" s="14" t="str">
        <f t="shared" si="2"/>
        <v/>
      </c>
      <c r="R14" s="23">
        <v>3</v>
      </c>
    </row>
    <row r="15" spans="6:18" ht="15.5" customHeight="1">
      <c r="F15" s="25"/>
      <c r="G15" s="8"/>
      <c r="H15" s="8" t="s">
        <v>50</v>
      </c>
      <c r="I15" s="13"/>
      <c r="J15" s="9">
        <v>1.36</v>
      </c>
      <c r="K15" s="32">
        <v>0.1</v>
      </c>
      <c r="L15" s="9">
        <f t="shared" si="1"/>
        <v>0.13600000000000001</v>
      </c>
      <c r="M15" s="10">
        <f t="shared" si="0"/>
        <v>1.496</v>
      </c>
      <c r="N15" t="b">
        <v>0</v>
      </c>
      <c r="O15" s="14" t="str">
        <f t="shared" si="2"/>
        <v/>
      </c>
      <c r="R15" s="23">
        <v>4</v>
      </c>
    </row>
    <row r="16" spans="6:18" ht="15.5" customHeight="1">
      <c r="F16" s="25"/>
      <c r="G16" s="5"/>
      <c r="H16" s="5" t="s">
        <v>51</v>
      </c>
      <c r="I16" s="12" t="s">
        <v>9</v>
      </c>
      <c r="J16" s="6">
        <v>32.5</v>
      </c>
      <c r="K16" s="31">
        <v>0.2</v>
      </c>
      <c r="L16" s="6">
        <f t="shared" si="1"/>
        <v>6.5</v>
      </c>
      <c r="M16" s="7">
        <f t="shared" si="0"/>
        <v>39</v>
      </c>
      <c r="N16" t="b">
        <v>1</v>
      </c>
      <c r="O16" s="14">
        <f t="shared" si="2"/>
        <v>5</v>
      </c>
      <c r="R16" s="23">
        <v>5</v>
      </c>
    </row>
    <row r="17" spans="6:18" ht="15.5" customHeight="1">
      <c r="F17" s="26"/>
      <c r="G17" s="8"/>
      <c r="H17" s="8" t="s">
        <v>52</v>
      </c>
      <c r="I17" s="39" t="e" cm="1">
        <f t="array" ref="I17">IF(OR(#REF!=Feuil1!H12:H15,#REF!=Feuil1!H18:H35),Feuil2!#REF!*0.1,"")</f>
        <v>#REF!</v>
      </c>
      <c r="J17" s="9">
        <v>18</v>
      </c>
      <c r="K17" s="32">
        <v>0.2</v>
      </c>
      <c r="L17" s="9">
        <f t="shared" si="1"/>
        <v>3.6</v>
      </c>
      <c r="M17" s="10">
        <f t="shared" si="0"/>
        <v>21.6</v>
      </c>
      <c r="N17" t="b">
        <v>0</v>
      </c>
      <c r="O17" s="14" t="str">
        <f t="shared" si="2"/>
        <v/>
      </c>
      <c r="R17" s="23">
        <v>6</v>
      </c>
    </row>
    <row r="18" spans="6:18" ht="15.5" customHeight="1">
      <c r="F18" s="27" t="s">
        <v>10</v>
      </c>
      <c r="G18" s="5"/>
      <c r="H18" s="5" t="s">
        <v>53</v>
      </c>
      <c r="I18" s="12" t="s">
        <v>11</v>
      </c>
      <c r="J18" s="6">
        <v>10</v>
      </c>
      <c r="K18" s="31">
        <v>0.1</v>
      </c>
      <c r="L18" s="6">
        <f t="shared" si="1"/>
        <v>1</v>
      </c>
      <c r="M18" s="7">
        <f t="shared" si="0"/>
        <v>11</v>
      </c>
      <c r="N18" t="b">
        <v>0</v>
      </c>
      <c r="O18" s="14" t="str">
        <f t="shared" si="2"/>
        <v/>
      </c>
      <c r="R18" s="23">
        <v>7</v>
      </c>
    </row>
    <row r="19" spans="6:18" ht="15.5" customHeight="1">
      <c r="F19" s="28"/>
      <c r="G19" s="8"/>
      <c r="H19" s="8" t="s">
        <v>54</v>
      </c>
      <c r="I19" s="13" t="s">
        <v>12</v>
      </c>
      <c r="J19" s="9">
        <v>9.5</v>
      </c>
      <c r="K19" s="32">
        <v>0.1</v>
      </c>
      <c r="L19" s="9">
        <f t="shared" si="1"/>
        <v>0.95000000000000007</v>
      </c>
      <c r="M19" s="10">
        <f t="shared" si="0"/>
        <v>10.45</v>
      </c>
      <c r="N19" t="b">
        <v>0</v>
      </c>
      <c r="O19" s="14" t="str">
        <f t="shared" si="2"/>
        <v/>
      </c>
      <c r="R19" s="23">
        <v>8</v>
      </c>
    </row>
    <row r="20" spans="6:18" ht="15.5" customHeight="1">
      <c r="F20" s="28"/>
      <c r="G20" s="5"/>
      <c r="H20" s="5" t="s">
        <v>55</v>
      </c>
      <c r="I20" s="12" t="s">
        <v>13</v>
      </c>
      <c r="J20" s="6">
        <v>11</v>
      </c>
      <c r="K20" s="31">
        <v>0.1</v>
      </c>
      <c r="L20" s="6">
        <f t="shared" si="1"/>
        <v>1.1000000000000001</v>
      </c>
      <c r="M20" s="7">
        <f t="shared" si="0"/>
        <v>12.1</v>
      </c>
      <c r="N20" t="b">
        <v>0</v>
      </c>
      <c r="O20" s="14" t="str">
        <f t="shared" si="2"/>
        <v/>
      </c>
      <c r="R20" s="23">
        <v>9</v>
      </c>
    </row>
    <row r="21" spans="6:18" ht="15.5" customHeight="1">
      <c r="F21" s="28"/>
      <c r="G21" s="8"/>
      <c r="H21" s="8" t="s">
        <v>56</v>
      </c>
      <c r="I21" s="13" t="s">
        <v>14</v>
      </c>
      <c r="J21" s="9">
        <v>9.5</v>
      </c>
      <c r="K21" s="32">
        <v>0.1</v>
      </c>
      <c r="L21" s="9">
        <f t="shared" si="1"/>
        <v>0.95000000000000007</v>
      </c>
      <c r="M21" s="10">
        <f t="shared" si="0"/>
        <v>10.45</v>
      </c>
      <c r="N21" t="b">
        <v>1</v>
      </c>
      <c r="O21" s="14">
        <f t="shared" si="2"/>
        <v>10</v>
      </c>
      <c r="R21" s="23">
        <v>10</v>
      </c>
    </row>
    <row r="22" spans="6:18" ht="15.5" customHeight="1">
      <c r="F22" s="28"/>
      <c r="G22" s="5"/>
      <c r="H22" s="5" t="s">
        <v>57</v>
      </c>
      <c r="I22" s="12" t="s">
        <v>15</v>
      </c>
      <c r="J22" s="6">
        <v>9.5</v>
      </c>
      <c r="K22" s="31">
        <v>0.1</v>
      </c>
      <c r="L22" s="6">
        <f t="shared" si="1"/>
        <v>0.95000000000000007</v>
      </c>
      <c r="M22" s="7">
        <f t="shared" si="0"/>
        <v>10.45</v>
      </c>
      <c r="N22" t="b">
        <v>1</v>
      </c>
      <c r="O22" s="14">
        <f t="shared" si="2"/>
        <v>11</v>
      </c>
      <c r="R22" s="23">
        <v>11</v>
      </c>
    </row>
    <row r="23" spans="6:18" ht="15.5" customHeight="1">
      <c r="F23" s="28"/>
      <c r="G23" s="8"/>
      <c r="H23" s="8" t="s">
        <v>58</v>
      </c>
      <c r="I23" s="13" t="s">
        <v>16</v>
      </c>
      <c r="J23" s="9">
        <v>11.36</v>
      </c>
      <c r="K23" s="32">
        <v>0.1</v>
      </c>
      <c r="L23" s="9">
        <f t="shared" si="1"/>
        <v>1.1359999999999999</v>
      </c>
      <c r="M23" s="10">
        <f t="shared" si="0"/>
        <v>12.495999999999999</v>
      </c>
      <c r="N23" t="b">
        <v>0</v>
      </c>
      <c r="O23" s="14" t="str">
        <f t="shared" si="2"/>
        <v/>
      </c>
      <c r="R23" s="23">
        <v>12</v>
      </c>
    </row>
    <row r="24" spans="6:18" ht="15.5" customHeight="1">
      <c r="F24" s="28"/>
      <c r="G24" s="5"/>
      <c r="H24" s="5" t="s">
        <v>59</v>
      </c>
      <c r="I24" s="12" t="s">
        <v>17</v>
      </c>
      <c r="J24" s="6">
        <v>11.82</v>
      </c>
      <c r="K24" s="31">
        <v>0.1</v>
      </c>
      <c r="L24" s="6">
        <f t="shared" si="1"/>
        <v>1.1820000000000002</v>
      </c>
      <c r="M24" s="7">
        <f t="shared" si="0"/>
        <v>13.002000000000001</v>
      </c>
      <c r="N24" t="b">
        <v>0</v>
      </c>
      <c r="O24" s="14" t="str">
        <f t="shared" si="2"/>
        <v/>
      </c>
      <c r="R24" s="23">
        <v>13</v>
      </c>
    </row>
    <row r="25" spans="6:18" ht="15.5" customHeight="1">
      <c r="F25" s="28"/>
      <c r="G25" s="8"/>
      <c r="H25" s="8" t="s">
        <v>60</v>
      </c>
      <c r="I25" s="13" t="s">
        <v>18</v>
      </c>
      <c r="J25" s="9">
        <v>2.5</v>
      </c>
      <c r="K25" s="32">
        <v>0.1</v>
      </c>
      <c r="L25" s="9">
        <f t="shared" si="1"/>
        <v>0.25</v>
      </c>
      <c r="M25" s="10">
        <f t="shared" si="0"/>
        <v>2.75</v>
      </c>
      <c r="N25" t="b">
        <v>0</v>
      </c>
      <c r="O25" s="14" t="str">
        <f t="shared" si="2"/>
        <v/>
      </c>
      <c r="R25" s="23">
        <v>14</v>
      </c>
    </row>
    <row r="26" spans="6:18" ht="15.5" customHeight="1">
      <c r="F26" s="28"/>
      <c r="G26" s="5"/>
      <c r="H26" s="5" t="s">
        <v>61</v>
      </c>
      <c r="I26" s="12" t="s">
        <v>19</v>
      </c>
      <c r="J26" s="6">
        <v>4</v>
      </c>
      <c r="K26" s="31">
        <v>0.1</v>
      </c>
      <c r="L26" s="6">
        <f t="shared" si="1"/>
        <v>0.4</v>
      </c>
      <c r="M26" s="7">
        <f t="shared" si="0"/>
        <v>4.4000000000000004</v>
      </c>
      <c r="N26" t="b">
        <v>0</v>
      </c>
      <c r="O26" s="14" t="str">
        <f t="shared" si="2"/>
        <v/>
      </c>
      <c r="R26" s="23">
        <v>15</v>
      </c>
    </row>
    <row r="27" spans="6:18" ht="15.5" customHeight="1">
      <c r="F27" s="28"/>
      <c r="G27" s="8"/>
      <c r="H27" s="8" t="s">
        <v>62</v>
      </c>
      <c r="I27" s="13" t="s">
        <v>20</v>
      </c>
      <c r="J27" s="9">
        <v>6</v>
      </c>
      <c r="K27" s="32">
        <v>0.1</v>
      </c>
      <c r="L27" s="9">
        <f t="shared" si="1"/>
        <v>0.60000000000000009</v>
      </c>
      <c r="M27" s="10">
        <f t="shared" si="0"/>
        <v>6.6</v>
      </c>
      <c r="N27" t="b">
        <v>0</v>
      </c>
      <c r="O27" s="14" t="str">
        <f t="shared" si="2"/>
        <v/>
      </c>
      <c r="R27" s="23">
        <v>16</v>
      </c>
    </row>
    <row r="28" spans="6:18" ht="15.5" customHeight="1">
      <c r="F28" s="29"/>
      <c r="G28" s="5"/>
      <c r="H28" s="5" t="s">
        <v>63</v>
      </c>
      <c r="I28" s="12" t="s">
        <v>21</v>
      </c>
      <c r="J28" s="6">
        <v>3</v>
      </c>
      <c r="K28" s="31">
        <v>0.1</v>
      </c>
      <c r="L28" s="6">
        <f t="shared" si="1"/>
        <v>0.30000000000000004</v>
      </c>
      <c r="M28" s="7">
        <f t="shared" si="0"/>
        <v>3.3</v>
      </c>
      <c r="N28" t="b">
        <v>0</v>
      </c>
      <c r="O28" s="14" t="str">
        <f t="shared" si="2"/>
        <v/>
      </c>
      <c r="R28" s="23">
        <v>17</v>
      </c>
    </row>
    <row r="29" spans="6:18" ht="15.5" customHeight="1">
      <c r="F29" s="27" t="s">
        <v>22</v>
      </c>
      <c r="G29" s="8"/>
      <c r="H29" s="8" t="s">
        <v>64</v>
      </c>
      <c r="I29" s="13" t="s">
        <v>23</v>
      </c>
      <c r="J29" s="9">
        <v>2</v>
      </c>
      <c r="K29" s="32">
        <v>0.1</v>
      </c>
      <c r="L29" s="9">
        <f t="shared" si="1"/>
        <v>0.2</v>
      </c>
      <c r="M29" s="10">
        <f t="shared" si="0"/>
        <v>2.2000000000000002</v>
      </c>
      <c r="N29" t="b">
        <v>0</v>
      </c>
      <c r="O29" s="14" t="str">
        <f t="shared" si="2"/>
        <v/>
      </c>
      <c r="R29" s="23">
        <v>18</v>
      </c>
    </row>
    <row r="30" spans="6:18" ht="15.5" customHeight="1">
      <c r="F30" s="28"/>
      <c r="G30" s="5"/>
      <c r="H30" s="5" t="s">
        <v>65</v>
      </c>
      <c r="I30" s="12" t="s">
        <v>24</v>
      </c>
      <c r="J30" s="6">
        <v>0.5</v>
      </c>
      <c r="K30" s="31">
        <v>0.1</v>
      </c>
      <c r="L30" s="6">
        <f t="shared" si="1"/>
        <v>0.05</v>
      </c>
      <c r="M30" s="7">
        <f t="shared" si="0"/>
        <v>0.55000000000000004</v>
      </c>
      <c r="N30" t="b">
        <v>0</v>
      </c>
      <c r="O30" s="14" t="str">
        <f t="shared" si="2"/>
        <v/>
      </c>
      <c r="R30" s="23">
        <v>19</v>
      </c>
    </row>
    <row r="31" spans="6:18" ht="15.5" customHeight="1">
      <c r="F31" s="28"/>
      <c r="G31" s="8"/>
      <c r="H31" s="8" t="s">
        <v>66</v>
      </c>
      <c r="I31" s="13" t="s">
        <v>25</v>
      </c>
      <c r="J31" s="9">
        <v>4.5</v>
      </c>
      <c r="K31" s="32">
        <v>0.1</v>
      </c>
      <c r="L31" s="9">
        <f t="shared" si="1"/>
        <v>0.45</v>
      </c>
      <c r="M31" s="10">
        <f t="shared" si="0"/>
        <v>4.95</v>
      </c>
      <c r="N31" t="b">
        <v>0</v>
      </c>
      <c r="O31" s="14" t="str">
        <f t="shared" si="2"/>
        <v/>
      </c>
      <c r="R31" s="23">
        <v>20</v>
      </c>
    </row>
    <row r="32" spans="6:18" ht="15.5" customHeight="1">
      <c r="F32" s="28"/>
      <c r="G32" s="5"/>
      <c r="H32" s="5" t="s">
        <v>67</v>
      </c>
      <c r="I32" s="12" t="s">
        <v>26</v>
      </c>
      <c r="J32" s="6">
        <v>3</v>
      </c>
      <c r="K32" s="31">
        <v>0.1</v>
      </c>
      <c r="L32" s="6">
        <f t="shared" si="1"/>
        <v>0.30000000000000004</v>
      </c>
      <c r="M32" s="7">
        <f t="shared" si="0"/>
        <v>3.3</v>
      </c>
      <c r="N32" t="b">
        <v>0</v>
      </c>
      <c r="O32" s="14" t="str">
        <f t="shared" si="2"/>
        <v/>
      </c>
      <c r="R32" s="23">
        <v>21</v>
      </c>
    </row>
    <row r="33" spans="6:18" ht="15.5" customHeight="1">
      <c r="F33" s="28"/>
      <c r="G33" s="8"/>
      <c r="H33" s="8" t="s">
        <v>68</v>
      </c>
      <c r="I33" s="13" t="s">
        <v>27</v>
      </c>
      <c r="J33" s="9">
        <v>4.54</v>
      </c>
      <c r="K33" s="32">
        <v>0.1</v>
      </c>
      <c r="L33" s="9">
        <f t="shared" si="1"/>
        <v>0.45400000000000001</v>
      </c>
      <c r="M33" s="10">
        <f t="shared" si="0"/>
        <v>4.9939999999999998</v>
      </c>
      <c r="N33" t="b">
        <v>0</v>
      </c>
      <c r="O33" s="14" t="str">
        <f t="shared" si="2"/>
        <v/>
      </c>
      <c r="R33" s="23">
        <v>22</v>
      </c>
    </row>
    <row r="34" spans="6:18" ht="15.5" customHeight="1">
      <c r="F34" s="28"/>
      <c r="G34" s="5"/>
      <c r="H34" s="5" t="s">
        <v>69</v>
      </c>
      <c r="I34" s="12" t="s">
        <v>28</v>
      </c>
      <c r="J34" s="6">
        <v>13.5</v>
      </c>
      <c r="K34" s="31">
        <v>0.1</v>
      </c>
      <c r="L34" s="6">
        <f t="shared" si="1"/>
        <v>1.35</v>
      </c>
      <c r="M34" s="7">
        <f t="shared" si="0"/>
        <v>14.85</v>
      </c>
      <c r="N34" t="b">
        <v>0</v>
      </c>
      <c r="O34" s="14" t="str">
        <f t="shared" si="2"/>
        <v/>
      </c>
      <c r="R34" s="23">
        <v>23</v>
      </c>
    </row>
    <row r="35" spans="6:18" ht="15.5" customHeight="1">
      <c r="F35" s="29"/>
      <c r="G35" s="8"/>
      <c r="H35" s="8" t="s">
        <v>70</v>
      </c>
      <c r="I35" s="13" t="s">
        <v>29</v>
      </c>
      <c r="J35" s="9">
        <v>3</v>
      </c>
      <c r="K35" s="32">
        <v>0.1</v>
      </c>
      <c r="L35" s="9">
        <f t="shared" si="1"/>
        <v>0.30000000000000004</v>
      </c>
      <c r="M35" s="10">
        <f t="shared" si="0"/>
        <v>3.3</v>
      </c>
      <c r="N35" t="b">
        <v>0</v>
      </c>
      <c r="O35" s="14" t="str">
        <f t="shared" si="2"/>
        <v/>
      </c>
      <c r="R35" s="23">
        <v>24</v>
      </c>
    </row>
    <row r="36" spans="6:18" ht="15.5" customHeight="1">
      <c r="F36" s="24" t="s">
        <v>30</v>
      </c>
      <c r="G36" s="5"/>
      <c r="H36" s="5" t="s">
        <v>71</v>
      </c>
      <c r="I36" s="12" t="s">
        <v>31</v>
      </c>
      <c r="J36" s="6">
        <v>18.75</v>
      </c>
      <c r="K36" s="31">
        <v>0.2</v>
      </c>
      <c r="L36" s="6">
        <f t="shared" si="1"/>
        <v>3.75</v>
      </c>
      <c r="M36" s="7">
        <f t="shared" si="0"/>
        <v>22.5</v>
      </c>
      <c r="N36" t="b">
        <v>0</v>
      </c>
      <c r="O36" s="14" t="str">
        <f t="shared" si="2"/>
        <v/>
      </c>
      <c r="R36" s="23">
        <v>25</v>
      </c>
    </row>
    <row r="37" spans="6:18" ht="15.5" customHeight="1">
      <c r="F37" s="25"/>
      <c r="G37" s="8"/>
      <c r="H37" s="8" t="s">
        <v>72</v>
      </c>
      <c r="I37" s="13" t="s">
        <v>32</v>
      </c>
      <c r="J37" s="9">
        <v>150</v>
      </c>
      <c r="K37" s="32">
        <v>0.2</v>
      </c>
      <c r="L37" s="9">
        <f t="shared" si="1"/>
        <v>30</v>
      </c>
      <c r="M37" s="10">
        <f t="shared" si="0"/>
        <v>180</v>
      </c>
      <c r="N37" t="b">
        <v>0</v>
      </c>
      <c r="O37" s="14" t="str">
        <f t="shared" si="2"/>
        <v/>
      </c>
      <c r="R37" s="23">
        <v>26</v>
      </c>
    </row>
    <row r="38" spans="6:18" ht="15.5" customHeight="1">
      <c r="F38" s="25"/>
      <c r="G38" s="5"/>
      <c r="H38" s="5" t="s">
        <v>73</v>
      </c>
      <c r="I38" s="12" t="s">
        <v>33</v>
      </c>
      <c r="J38" s="6">
        <v>166.67</v>
      </c>
      <c r="K38" s="31">
        <v>0.2</v>
      </c>
      <c r="L38" s="6">
        <f t="shared" si="1"/>
        <v>33.333999999999996</v>
      </c>
      <c r="M38" s="7">
        <f t="shared" si="0"/>
        <v>200.00399999999999</v>
      </c>
      <c r="N38" t="b">
        <v>0</v>
      </c>
      <c r="O38" s="14" t="str">
        <f t="shared" si="2"/>
        <v/>
      </c>
      <c r="R38" s="23">
        <v>27</v>
      </c>
    </row>
    <row r="39" spans="6:18" ht="15.5" customHeight="1">
      <c r="F39" s="25"/>
      <c r="G39" s="8"/>
      <c r="H39" s="8" t="s">
        <v>74</v>
      </c>
      <c r="I39" s="13" t="s">
        <v>34</v>
      </c>
      <c r="J39" s="9">
        <v>166.67</v>
      </c>
      <c r="K39" s="32">
        <v>0.2</v>
      </c>
      <c r="L39" s="9">
        <f t="shared" si="1"/>
        <v>33.333999999999996</v>
      </c>
      <c r="M39" s="10">
        <f t="shared" si="0"/>
        <v>200.00399999999999</v>
      </c>
      <c r="N39" t="b">
        <v>0</v>
      </c>
      <c r="O39" s="14" t="str">
        <f t="shared" si="2"/>
        <v/>
      </c>
      <c r="R39" s="23">
        <v>28</v>
      </c>
    </row>
    <row r="40" spans="6:18" ht="15.5" customHeight="1">
      <c r="F40" s="30"/>
      <c r="G40" s="5"/>
      <c r="H40" s="5" t="s">
        <v>75</v>
      </c>
      <c r="I40" s="12" t="s">
        <v>35</v>
      </c>
      <c r="J40" s="6">
        <v>1.67</v>
      </c>
      <c r="K40" s="31">
        <v>0.2</v>
      </c>
      <c r="L40" s="6">
        <f t="shared" si="1"/>
        <v>0.33400000000000002</v>
      </c>
      <c r="M40" s="7">
        <f t="shared" si="0"/>
        <v>2.004</v>
      </c>
      <c r="N40" t="b">
        <v>0</v>
      </c>
      <c r="O40" s="14" t="str">
        <f t="shared" si="2"/>
        <v/>
      </c>
      <c r="R40" s="23">
        <v>29</v>
      </c>
    </row>
    <row r="41" spans="6:18" ht="15.5" customHeight="1">
      <c r="F41" s="11" t="s">
        <v>36</v>
      </c>
      <c r="G41" s="33"/>
      <c r="H41" s="34">
        <v>5</v>
      </c>
      <c r="I41" s="35" t="s">
        <v>37</v>
      </c>
      <c r="J41" s="36">
        <v>83.33</v>
      </c>
      <c r="K41" s="37">
        <v>0.2</v>
      </c>
      <c r="L41" s="36">
        <f t="shared" si="1"/>
        <v>16.666</v>
      </c>
      <c r="M41" s="38">
        <f t="shared" si="0"/>
        <v>99.995999999999995</v>
      </c>
      <c r="N41" t="b">
        <v>0</v>
      </c>
      <c r="O41" s="14" t="str">
        <f t="shared" si="2"/>
        <v/>
      </c>
      <c r="R41" s="23">
        <v>30</v>
      </c>
    </row>
    <row r="42" spans="6:18" ht="15.5" customHeight="1"/>
    <row r="43" spans="6:18" ht="15.5" customHeight="1"/>
    <row r="44" spans="6:18" ht="15.5" customHeight="1"/>
    <row r="45" spans="6:18" ht="15.5" customHeight="1"/>
    <row r="46" spans="6:18" ht="15.5" customHeight="1"/>
    <row r="47" spans="6:18" ht="15.5" customHeight="1"/>
    <row r="48" spans="6:18" ht="15.5" customHeight="1"/>
    <row r="49" ht="15.5" customHeight="1"/>
    <row r="50" ht="15.5" customHeight="1"/>
    <row r="51" ht="15.5" customHeight="1"/>
    <row r="52" ht="15.5" customHeight="1"/>
    <row r="53" ht="15.5" customHeight="1"/>
    <row r="54" ht="15.5" customHeight="1"/>
    <row r="55" ht="15.5" customHeight="1"/>
    <row r="56" ht="15.5" customHeight="1"/>
    <row r="57" ht="15.5" customHeight="1"/>
    <row r="58" ht="15.5" customHeight="1"/>
    <row r="59" ht="15.5" customHeight="1"/>
    <row r="60" ht="15.5" customHeight="1"/>
    <row r="61" ht="15.5" customHeight="1"/>
    <row r="62" ht="15.5" customHeight="1"/>
  </sheetData>
  <mergeCells count="4">
    <mergeCell ref="F12:F17"/>
    <mergeCell ref="F18:F28"/>
    <mergeCell ref="F29:F35"/>
    <mergeCell ref="F36:F40"/>
  </mergeCells>
  <phoneticPr fontId="4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Check Box 4">
              <controlPr defaultSize="0" autoFill="0" autoLine="0" autoPict="0">
                <anchor moveWithCells="1">
                  <from>
                    <xdr:col>6</xdr:col>
                    <xdr:colOff>0</xdr:colOff>
                    <xdr:row>13</xdr:row>
                    <xdr:rowOff>190500</xdr:rowOff>
                  </from>
                  <to>
                    <xdr:col>6</xdr:col>
                    <xdr:colOff>755650</xdr:colOff>
                    <xdr:row>15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Check Box 5">
              <controlPr defaultSize="0" autoFill="0" autoLine="0" autoPict="0">
                <anchor moveWithCells="1">
                  <from>
                    <xdr:col>6</xdr:col>
                    <xdr:colOff>0</xdr:colOff>
                    <xdr:row>14</xdr:row>
                    <xdr:rowOff>190500</xdr:rowOff>
                  </from>
                  <to>
                    <xdr:col>6</xdr:col>
                    <xdr:colOff>755650</xdr:colOff>
                    <xdr:row>16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6" name="Check Box 6">
              <controlPr defaultSize="0" autoFill="0" autoLine="0" autoPict="0">
                <anchor moveWithCells="1">
                  <from>
                    <xdr:col>6</xdr:col>
                    <xdr:colOff>0</xdr:colOff>
                    <xdr:row>16</xdr:row>
                    <xdr:rowOff>190500</xdr:rowOff>
                  </from>
                  <to>
                    <xdr:col>6</xdr:col>
                    <xdr:colOff>755650</xdr:colOff>
                    <xdr:row>18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7" name="Check Box 7">
              <controlPr defaultSize="0" autoFill="0" autoLine="0" autoPict="0">
                <anchor moveWithCells="1">
                  <from>
                    <xdr:col>6</xdr:col>
                    <xdr:colOff>0</xdr:colOff>
                    <xdr:row>17</xdr:row>
                    <xdr:rowOff>190500</xdr:rowOff>
                  </from>
                  <to>
                    <xdr:col>6</xdr:col>
                    <xdr:colOff>755650</xdr:colOff>
                    <xdr:row>19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8" name="Check Box 8">
              <controlPr defaultSize="0" autoFill="0" autoLine="0" autoPict="0">
                <anchor moveWithCells="1">
                  <from>
                    <xdr:col>6</xdr:col>
                    <xdr:colOff>0</xdr:colOff>
                    <xdr:row>15</xdr:row>
                    <xdr:rowOff>190500</xdr:rowOff>
                  </from>
                  <to>
                    <xdr:col>6</xdr:col>
                    <xdr:colOff>755650</xdr:colOff>
                    <xdr:row>17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9" name="Check Box 9">
              <controlPr defaultSize="0" autoFill="0" autoLine="0" autoPict="0">
                <anchor moveWithCells="1">
                  <from>
                    <xdr:col>6</xdr:col>
                    <xdr:colOff>0</xdr:colOff>
                    <xdr:row>18</xdr:row>
                    <xdr:rowOff>190500</xdr:rowOff>
                  </from>
                  <to>
                    <xdr:col>6</xdr:col>
                    <xdr:colOff>755650</xdr:colOff>
                    <xdr:row>20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0" name="Check Box 10">
              <controlPr defaultSize="0" autoFill="0" autoLine="0" autoPict="0">
                <anchor moveWithCells="1">
                  <from>
                    <xdr:col>6</xdr:col>
                    <xdr:colOff>0</xdr:colOff>
                    <xdr:row>19</xdr:row>
                    <xdr:rowOff>190500</xdr:rowOff>
                  </from>
                  <to>
                    <xdr:col>6</xdr:col>
                    <xdr:colOff>755650</xdr:colOff>
                    <xdr:row>21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1" name="Check Box 11">
              <controlPr defaultSize="0" autoFill="0" autoLine="0" autoPict="0">
                <anchor moveWithCells="1">
                  <from>
                    <xdr:col>6</xdr:col>
                    <xdr:colOff>0</xdr:colOff>
                    <xdr:row>20</xdr:row>
                    <xdr:rowOff>190500</xdr:rowOff>
                  </from>
                  <to>
                    <xdr:col>6</xdr:col>
                    <xdr:colOff>755650</xdr:colOff>
                    <xdr:row>22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2" name="Check Box 12">
              <controlPr defaultSize="0" autoFill="0" autoLine="0" autoPict="0">
                <anchor moveWithCells="1">
                  <from>
                    <xdr:col>6</xdr:col>
                    <xdr:colOff>0</xdr:colOff>
                    <xdr:row>21</xdr:row>
                    <xdr:rowOff>190500</xdr:rowOff>
                  </from>
                  <to>
                    <xdr:col>6</xdr:col>
                    <xdr:colOff>755650</xdr:colOff>
                    <xdr:row>23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3" name="Check Box 13">
              <controlPr defaultSize="0" autoFill="0" autoLine="0" autoPict="0">
                <anchor moveWithCells="1">
                  <from>
                    <xdr:col>6</xdr:col>
                    <xdr:colOff>0</xdr:colOff>
                    <xdr:row>22</xdr:row>
                    <xdr:rowOff>190500</xdr:rowOff>
                  </from>
                  <to>
                    <xdr:col>6</xdr:col>
                    <xdr:colOff>755650</xdr:colOff>
                    <xdr:row>24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4" name="Check Box 14">
              <controlPr defaultSize="0" autoFill="0" autoLine="0" autoPict="0">
                <anchor moveWithCells="1">
                  <from>
                    <xdr:col>6</xdr:col>
                    <xdr:colOff>0</xdr:colOff>
                    <xdr:row>23</xdr:row>
                    <xdr:rowOff>190500</xdr:rowOff>
                  </from>
                  <to>
                    <xdr:col>6</xdr:col>
                    <xdr:colOff>755650</xdr:colOff>
                    <xdr:row>25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5" name="Check Box 15">
              <controlPr defaultSize="0" autoFill="0" autoLine="0" autoPict="0">
                <anchor moveWithCells="1">
                  <from>
                    <xdr:col>6</xdr:col>
                    <xdr:colOff>0</xdr:colOff>
                    <xdr:row>24</xdr:row>
                    <xdr:rowOff>190500</xdr:rowOff>
                  </from>
                  <to>
                    <xdr:col>6</xdr:col>
                    <xdr:colOff>755650</xdr:colOff>
                    <xdr:row>26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6" name="Check Box 16">
              <controlPr defaultSize="0" autoFill="0" autoLine="0" autoPict="0">
                <anchor moveWithCells="1">
                  <from>
                    <xdr:col>6</xdr:col>
                    <xdr:colOff>0</xdr:colOff>
                    <xdr:row>25</xdr:row>
                    <xdr:rowOff>190500</xdr:rowOff>
                  </from>
                  <to>
                    <xdr:col>6</xdr:col>
                    <xdr:colOff>755650</xdr:colOff>
                    <xdr:row>27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7" name="Check Box 20">
              <controlPr defaultSize="0" autoFill="0" autoLine="0" autoPict="0">
                <anchor moveWithCells="1">
                  <from>
                    <xdr:col>6</xdr:col>
                    <xdr:colOff>0</xdr:colOff>
                    <xdr:row>29</xdr:row>
                    <xdr:rowOff>190500</xdr:rowOff>
                  </from>
                  <to>
                    <xdr:col>6</xdr:col>
                    <xdr:colOff>755650</xdr:colOff>
                    <xdr:row>31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8" name="Check Box 21">
              <controlPr defaultSize="0" autoFill="0" autoLine="0" autoPict="0">
                <anchor moveWithCells="1">
                  <from>
                    <xdr:col>6</xdr:col>
                    <xdr:colOff>0</xdr:colOff>
                    <xdr:row>30</xdr:row>
                    <xdr:rowOff>190500</xdr:rowOff>
                  </from>
                  <to>
                    <xdr:col>6</xdr:col>
                    <xdr:colOff>755650</xdr:colOff>
                    <xdr:row>32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19" name="Check Box 22">
              <controlPr defaultSize="0" autoFill="0" autoLine="0" autoPict="0">
                <anchor moveWithCells="1">
                  <from>
                    <xdr:col>6</xdr:col>
                    <xdr:colOff>0</xdr:colOff>
                    <xdr:row>31</xdr:row>
                    <xdr:rowOff>190500</xdr:rowOff>
                  </from>
                  <to>
                    <xdr:col>6</xdr:col>
                    <xdr:colOff>755650</xdr:colOff>
                    <xdr:row>33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0" name="Check Box 23">
              <controlPr defaultSize="0" autoFill="0" autoLine="0" autoPict="0">
                <anchor moveWithCells="1">
                  <from>
                    <xdr:col>6</xdr:col>
                    <xdr:colOff>0</xdr:colOff>
                    <xdr:row>32</xdr:row>
                    <xdr:rowOff>190500</xdr:rowOff>
                  </from>
                  <to>
                    <xdr:col>6</xdr:col>
                    <xdr:colOff>755650</xdr:colOff>
                    <xdr:row>34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1" name="Check Box 24">
              <controlPr defaultSize="0" autoFill="0" autoLine="0" autoPict="0">
                <anchor moveWithCells="1">
                  <from>
                    <xdr:col>6</xdr:col>
                    <xdr:colOff>0</xdr:colOff>
                    <xdr:row>33</xdr:row>
                    <xdr:rowOff>190500</xdr:rowOff>
                  </from>
                  <to>
                    <xdr:col>6</xdr:col>
                    <xdr:colOff>755650</xdr:colOff>
                    <xdr:row>35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2" name="Check Box 25">
              <controlPr defaultSize="0" autoFill="0" autoLine="0" autoPict="0">
                <anchor moveWithCells="1">
                  <from>
                    <xdr:col>6</xdr:col>
                    <xdr:colOff>0</xdr:colOff>
                    <xdr:row>34</xdr:row>
                    <xdr:rowOff>190500</xdr:rowOff>
                  </from>
                  <to>
                    <xdr:col>6</xdr:col>
                    <xdr:colOff>755650</xdr:colOff>
                    <xdr:row>36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23" name="Check Box 29">
              <controlPr defaultSize="0" autoFill="0" autoLine="0" autoPict="0">
                <anchor moveWithCells="1">
                  <from>
                    <xdr:col>6</xdr:col>
                    <xdr:colOff>0</xdr:colOff>
                    <xdr:row>38</xdr:row>
                    <xdr:rowOff>184150</xdr:rowOff>
                  </from>
                  <to>
                    <xdr:col>6</xdr:col>
                    <xdr:colOff>755650</xdr:colOff>
                    <xdr:row>40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24" name="Check Box 30">
              <controlPr defaultSize="0" autoFill="0" autoLine="0" autoPict="0">
                <anchor moveWithCells="1">
                  <from>
                    <xdr:col>6</xdr:col>
                    <xdr:colOff>0</xdr:colOff>
                    <xdr:row>39</xdr:row>
                    <xdr:rowOff>184150</xdr:rowOff>
                  </from>
                  <to>
                    <xdr:col>6</xdr:col>
                    <xdr:colOff>755650</xdr:colOff>
                    <xdr:row>41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25" name="Button 31">
              <controlPr defaultSize="0" print="0" autoFill="0" autoPict="0" macro="[0]!boutonclick">
                <anchor moveWithCells="1" sizeWithCells="1">
                  <from>
                    <xdr:col>11</xdr:col>
                    <xdr:colOff>774700</xdr:colOff>
                    <xdr:row>4</xdr:row>
                    <xdr:rowOff>76200</xdr:rowOff>
                  </from>
                  <to>
                    <xdr:col>13</xdr:col>
                    <xdr:colOff>546100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6" name="Check Box 17">
              <controlPr defaultSize="0" autoFill="0" autoLine="0" autoPict="0">
                <anchor moveWithCells="1">
                  <from>
                    <xdr:col>6</xdr:col>
                    <xdr:colOff>0</xdr:colOff>
                    <xdr:row>26</xdr:row>
                    <xdr:rowOff>190500</xdr:rowOff>
                  </from>
                  <to>
                    <xdr:col>6</xdr:col>
                    <xdr:colOff>755650</xdr:colOff>
                    <xdr:row>28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7" name="Check Box 18">
              <controlPr defaultSize="0" autoFill="0" autoLine="0" autoPict="0">
                <anchor moveWithCells="1">
                  <from>
                    <xdr:col>6</xdr:col>
                    <xdr:colOff>0</xdr:colOff>
                    <xdr:row>27</xdr:row>
                    <xdr:rowOff>190500</xdr:rowOff>
                  </from>
                  <to>
                    <xdr:col>6</xdr:col>
                    <xdr:colOff>755650</xdr:colOff>
                    <xdr:row>29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8" name="Check Box 19">
              <controlPr defaultSize="0" autoFill="0" autoLine="0" autoPict="0">
                <anchor moveWithCells="1">
                  <from>
                    <xdr:col>6</xdr:col>
                    <xdr:colOff>0</xdr:colOff>
                    <xdr:row>28</xdr:row>
                    <xdr:rowOff>190500</xdr:rowOff>
                  </from>
                  <to>
                    <xdr:col>6</xdr:col>
                    <xdr:colOff>755650</xdr:colOff>
                    <xdr:row>30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" r:id="rId29" name="Check Box 1">
              <controlPr defaultSize="0" autoFill="0" autoLine="0" autoPict="0" macro="[0]!Macro5">
                <anchor moveWithCells="1">
                  <from>
                    <xdr:col>6</xdr:col>
                    <xdr:colOff>0</xdr:colOff>
                    <xdr:row>11</xdr:row>
                    <xdr:rowOff>0</xdr:rowOff>
                  </from>
                  <to>
                    <xdr:col>6</xdr:col>
                    <xdr:colOff>755650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30" name="Check Box 2">
              <controlPr defaultSize="0" autoFill="0" autoLine="0" autoPict="0">
                <anchor moveWithCells="1">
                  <from>
                    <xdr:col>6</xdr:col>
                    <xdr:colOff>0</xdr:colOff>
                    <xdr:row>11</xdr:row>
                    <xdr:rowOff>196850</xdr:rowOff>
                  </from>
                  <to>
                    <xdr:col>6</xdr:col>
                    <xdr:colOff>755650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31" name="Check Box 3">
              <controlPr defaultSize="0" autoFill="0" autoLine="0" autoPict="0">
                <anchor moveWithCells="1">
                  <from>
                    <xdr:col>6</xdr:col>
                    <xdr:colOff>0</xdr:colOff>
                    <xdr:row>12</xdr:row>
                    <xdr:rowOff>196850</xdr:rowOff>
                  </from>
                  <to>
                    <xdr:col>6</xdr:col>
                    <xdr:colOff>755650</xdr:colOff>
                    <xdr:row>14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32" name="Check Box 26">
              <controlPr defaultSize="0" autoFill="0" autoLine="0" autoPict="0">
                <anchor moveWithCells="1">
                  <from>
                    <xdr:col>6</xdr:col>
                    <xdr:colOff>0</xdr:colOff>
                    <xdr:row>35</xdr:row>
                    <xdr:rowOff>190500</xdr:rowOff>
                  </from>
                  <to>
                    <xdr:col>6</xdr:col>
                    <xdr:colOff>755650</xdr:colOff>
                    <xdr:row>37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33" name="Check Box 27">
              <controlPr defaultSize="0" autoFill="0" autoLine="0" autoPict="0">
                <anchor moveWithCells="1">
                  <from>
                    <xdr:col>6</xdr:col>
                    <xdr:colOff>0</xdr:colOff>
                    <xdr:row>36</xdr:row>
                    <xdr:rowOff>190500</xdr:rowOff>
                  </from>
                  <to>
                    <xdr:col>6</xdr:col>
                    <xdr:colOff>755650</xdr:colOff>
                    <xdr:row>38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4" name="Check Box 28">
              <controlPr defaultSize="0" autoFill="0" autoLine="0" autoPict="0">
                <anchor moveWithCells="1">
                  <from>
                    <xdr:col>6</xdr:col>
                    <xdr:colOff>0</xdr:colOff>
                    <xdr:row>37</xdr:row>
                    <xdr:rowOff>184150</xdr:rowOff>
                  </from>
                  <to>
                    <xdr:col>6</xdr:col>
                    <xdr:colOff>755650</xdr:colOff>
                    <xdr:row>39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8C7BB-E886-0F43-8C74-49F4995EA8CA}">
  <sheetPr codeName="Feuil1"/>
  <dimension ref="E15:L22"/>
  <sheetViews>
    <sheetView topLeftCell="D11" zoomScale="85" zoomScaleNormal="85" workbookViewId="0">
      <selection activeCell="E22" sqref="E22"/>
    </sheetView>
  </sheetViews>
  <sheetFormatPr baseColWidth="10" defaultRowHeight="14.5"/>
  <cols>
    <col min="5" max="5" width="19.81640625" bestFit="1" customWidth="1"/>
    <col min="6" max="6" width="40.81640625" bestFit="1" customWidth="1"/>
    <col min="7" max="7" width="23.1796875" bestFit="1" customWidth="1"/>
    <col min="8" max="8" width="19.1796875" bestFit="1" customWidth="1"/>
    <col min="9" max="9" width="17.81640625" bestFit="1" customWidth="1"/>
    <col min="10" max="11" width="18.453125" bestFit="1" customWidth="1"/>
    <col min="12" max="12" width="19" bestFit="1" customWidth="1"/>
  </cols>
  <sheetData>
    <row r="15" spans="5:12" ht="23.5">
      <c r="E15" s="15" t="s">
        <v>38</v>
      </c>
      <c r="F15" s="15" t="s">
        <v>39</v>
      </c>
      <c r="G15" s="16" t="s">
        <v>40</v>
      </c>
      <c r="H15" s="16" t="s">
        <v>41</v>
      </c>
      <c r="I15" s="16" t="s">
        <v>42</v>
      </c>
      <c r="J15" s="16" t="s">
        <v>43</v>
      </c>
      <c r="K15" s="16" t="s">
        <v>44</v>
      </c>
      <c r="L15" s="17" t="s">
        <v>45</v>
      </c>
    </row>
    <row r="16" spans="5:12" s="20" customFormat="1" ht="21">
      <c r="E16" s="18" t="str" cm="1">
        <f t="array" ref="E16">IFERROR(INDEX(Feuil1!H$12:H$41,SMALL(Feuil1!$O$12:$O$41,ROWS($1:1))),"")</f>
        <v>1.1</v>
      </c>
      <c r="F16" s="18" t="str" cm="1">
        <f t="array" ref="F16">IFERROR(INDEX(Feuil1!I$12:I$41,SMALL(Feuil1!$O$12:$O$41,ROWS($1:1))),"")</f>
        <v>soft, verre de vin ou 1/2  Bière</v>
      </c>
      <c r="G16" s="18" cm="1">
        <f t="array" ref="G16">IFERROR(INDEX(Feuil1!J$12:J$41,SMALL(Feuil1!$O$12:$O$41,ROWS($1:1))),"")</f>
        <v>3</v>
      </c>
      <c r="H16" s="18">
        <v>2</v>
      </c>
      <c r="I16" s="18">
        <f>IF(OR(E16="",H16=""),"",G16*H16)</f>
        <v>6</v>
      </c>
      <c r="J16" s="18" cm="1">
        <f t="array" ref="J16">IFERROR(IF(INDEX(Feuil1!K$12:K$41,SMALL(Feuil1!$O$12:$O$41,ROWS($1:1)))=0.1,0.1*I16,""),"")</f>
        <v>0.60000000000000009</v>
      </c>
      <c r="K16" s="18" t="str" cm="1">
        <f t="array" ref="K16">IFERROR(IF(INDEX(Feuil1!K$12:K$41,SMALL(Feuil1!$O$12:$O$41,ROWS($1:1)))=0.2,0.2*I16,""),"")</f>
        <v/>
      </c>
      <c r="L16" s="19">
        <f>IF(E16="","",SUM(I16:K16))</f>
        <v>6.6</v>
      </c>
    </row>
    <row r="17" spans="5:12" s="20" customFormat="1" ht="21">
      <c r="E17" s="18" t="str" cm="1">
        <f t="array" ref="E17">IFERROR(INDEX(Feuil1!H$12:H$41,SMALL(Feuil1!$O$12:$O$41,ROWS($1:2))),"")</f>
        <v>1.5</v>
      </c>
      <c r="F17" s="18" t="str" cm="1">
        <f t="array" ref="F17">IFERROR(INDEX(Feuil1!I$12:I$41,SMALL(Feuil1!$O$12:$O$41,ROWS($1:2))),"")</f>
        <v xml:space="preserve">Bouteille de champagne </v>
      </c>
      <c r="G17" s="18" cm="1">
        <f t="array" ref="G17">IFERROR(INDEX(Feuil1!J$12:J$41,SMALL(Feuil1!$O$12:$O$41,ROWS($1:2))),"")</f>
        <v>32.5</v>
      </c>
      <c r="H17" s="18">
        <v>10</v>
      </c>
      <c r="I17" s="18">
        <f t="shared" ref="I17:I22" si="0">IF(OR(E17="",H17=""),"",G17*H17)</f>
        <v>325</v>
      </c>
      <c r="J17" s="18" t="str" cm="1">
        <f t="array" ref="J17">IFERROR(IF(INDEX(Feuil1!K$12:K$41,SMALL(Feuil1!$O$12:$O$41,ROWS($1:2)))=0.1,0.1*I17,""),"")</f>
        <v/>
      </c>
      <c r="K17" s="18" cm="1">
        <f t="array" ref="K17">IFERROR(IF(INDEX(Feuil1!K$12:K$41,SMALL(Feuil1!$O$12:$O$41,ROWS($1:2)))=0.2,0.2*I17,""),"")</f>
        <v>65</v>
      </c>
      <c r="L17" s="19">
        <f t="shared" ref="L17:L22" si="1">IF(E17="","",SUM(I17:K17))</f>
        <v>390</v>
      </c>
    </row>
    <row r="18" spans="5:12" s="20" customFormat="1" ht="21">
      <c r="E18" s="18" t="str" cm="1">
        <f t="array" ref="E18">IFERROR(INDEX(Feuil1!H$12:H$41,SMALL(Feuil1!$O$12:$O$41,ROWS($1:3))),"")</f>
        <v>2.4</v>
      </c>
      <c r="F18" s="18" t="str" cm="1">
        <f t="array" ref="F18">IFERROR(INDEX(Feuil1!I$12:I$41,SMALL(Feuil1!$O$12:$O$41,ROWS($1:3))),"")</f>
        <v xml:space="preserve">Salades </v>
      </c>
      <c r="G18" s="18" cm="1">
        <f t="array" ref="G18">IFERROR(INDEX(Feuil1!J$12:J$41,SMALL(Feuil1!$O$12:$O$41,ROWS($1:3))),"")</f>
        <v>9.5</v>
      </c>
      <c r="H18" s="18">
        <v>5</v>
      </c>
      <c r="I18" s="18">
        <f t="shared" si="0"/>
        <v>47.5</v>
      </c>
      <c r="J18" s="18" cm="1">
        <f t="array" ref="J18">IFERROR(IF(INDEX(Feuil1!K$12:K$41,SMALL(Feuil1!$O$12:$O$41,ROWS($1:3)))=0.1,0.1*I18,""),"")</f>
        <v>4.75</v>
      </c>
      <c r="K18" s="18" t="str" cm="1">
        <f t="array" ref="K18">IFERROR(IF(INDEX(Feuil1!K$12:K$41,SMALL(Feuil1!$O$12:$O$41,ROWS($1:3)))=0.2,0.2*I18,""),"")</f>
        <v/>
      </c>
      <c r="L18" s="19">
        <f t="shared" si="1"/>
        <v>52.25</v>
      </c>
    </row>
    <row r="19" spans="5:12" s="20" customFormat="1" ht="21">
      <c r="E19" s="18" t="str" cm="1">
        <f t="array" ref="E19">IFERROR(INDEX(Feuil1!H$12:H$41,SMALL(Feuil1!$O$12:$O$41,ROWS($1:4))),"")</f>
        <v>2.5</v>
      </c>
      <c r="F19" s="18" t="str" cm="1">
        <f t="array" ref="F19">IFERROR(INDEX(Feuil1!I$12:I$41,SMALL(Feuil1!$O$12:$O$41,ROWS($1:4))),"")</f>
        <v xml:space="preserve">Bagels </v>
      </c>
      <c r="G19" s="18" cm="1">
        <f t="array" ref="G19">IFERROR(INDEX(Feuil1!J$12:J$41,SMALL(Feuil1!$O$12:$O$41,ROWS($1:4))),"")</f>
        <v>9.5</v>
      </c>
      <c r="H19" s="18"/>
      <c r="I19" s="18" t="str">
        <f t="shared" si="0"/>
        <v/>
      </c>
      <c r="J19" s="18" t="str" cm="1">
        <f t="array" ref="J19">IFERROR(IF(INDEX(Feuil1!K$12:K$41,SMALL(Feuil1!$O$12:$O$41,ROWS($1:4)))=0.1,0.1*I19,""),"")</f>
        <v/>
      </c>
      <c r="K19" s="18" t="str" cm="1">
        <f t="array" ref="K19">IFERROR(IF(INDEX(Feuil1!K$12:K$41,SMALL(Feuil1!$O$12:$O$41,ROWS($1:4)))=0.2,0.2*I19,""),"")</f>
        <v/>
      </c>
      <c r="L19" s="19">
        <f t="shared" si="1"/>
        <v>0</v>
      </c>
    </row>
    <row r="20" spans="5:12" s="20" customFormat="1" ht="21">
      <c r="E20" s="18" t="str" cm="1">
        <f t="array" ref="E20">IFERROR(INDEX(Feuil1!H$12:H$41,SMALL(Feuil1!$O$12:$O$41,ROWS($1:5))),"")</f>
        <v/>
      </c>
      <c r="F20" s="18" t="str" cm="1">
        <f t="array" ref="F20">IFERROR(INDEX(Feuil1!I$12:I$41,SMALL(Feuil1!$O$12:$O$41,ROWS($1:5))),"")</f>
        <v/>
      </c>
      <c r="G20" s="18" t="str" cm="1">
        <f t="array" ref="G20">IFERROR(INDEX(Feuil1!J$12:J$41,SMALL(Feuil1!$O$12:$O$41,ROWS($1:5))),"")</f>
        <v/>
      </c>
      <c r="H20" s="18"/>
      <c r="I20" s="18" t="str">
        <f t="shared" si="0"/>
        <v/>
      </c>
      <c r="J20" s="18" t="str" cm="1">
        <f t="array" ref="J20">IFERROR(IF(INDEX(Feuil1!K$12:K$41,SMALL(Feuil1!$O$12:$O$41,ROWS($1:5)))=0.1,0.1*I20,""),"")</f>
        <v/>
      </c>
      <c r="K20" s="18" t="str" cm="1">
        <f t="array" ref="K20">IFERROR(IF(INDEX(Feuil1!K$12:K$41,SMALL(Feuil1!$O$12:$O$41,ROWS($1:5)))=0.2,0.2*I20,""),"")</f>
        <v/>
      </c>
      <c r="L20" s="19" t="str">
        <f t="shared" si="1"/>
        <v/>
      </c>
    </row>
    <row r="21" spans="5:12" s="20" customFormat="1" ht="21">
      <c r="E21" s="18" t="str" cm="1">
        <f t="array" ref="E21">IFERROR(INDEX(Feuil1!H$12:H$41,SMALL(Feuil1!$O$12:$O$41,ROWS($1:6))),"")</f>
        <v/>
      </c>
      <c r="F21" s="18" t="str" cm="1">
        <f t="array" ref="F21">IFERROR(INDEX(Feuil1!I$12:I$41,SMALL(Feuil1!$O$12:$O$41,ROWS($1:6))),"")</f>
        <v/>
      </c>
      <c r="G21" s="18" t="str" cm="1">
        <f t="array" ref="G21">IFERROR(INDEX(Feuil1!J$12:J$41,SMALL(Feuil1!$O$12:$O$41,ROWS($1:6))),"")</f>
        <v/>
      </c>
      <c r="H21" s="18"/>
      <c r="I21" s="18" t="str">
        <f t="shared" si="0"/>
        <v/>
      </c>
      <c r="J21" s="18" t="str" cm="1">
        <f t="array" ref="J21">IFERROR(IF(INDEX(Feuil1!K$12:K$41,SMALL(Feuil1!$O$12:$O$41,ROWS($1:6)))=0.1,0.1*I21,""),"")</f>
        <v/>
      </c>
      <c r="K21" s="18" t="str" cm="1">
        <f t="array" ref="K21">IFERROR(IF(INDEX(Feuil1!K$12:K$41,SMALL(Feuil1!$O$12:$O$41,ROWS($1:6)))=0.2,0.2*I21,""),"")</f>
        <v/>
      </c>
      <c r="L21" s="19" t="str">
        <f t="shared" si="1"/>
        <v/>
      </c>
    </row>
    <row r="22" spans="5:12" s="21" customFormat="1" ht="21">
      <c r="E22" s="18" t="str" cm="1">
        <f t="array" ref="E22">IFERROR(INDEX(Feuil1!H$12:H$41,SMALL(Feuil1!$O$12:$O$41,ROWS($1:7))),"")</f>
        <v/>
      </c>
      <c r="F22" s="18" t="str" cm="1">
        <f t="array" ref="F22">IFERROR(INDEX(Feuil1!I$12:I$41,SMALL(Feuil1!$O$12:$O$41,ROWS($1:7))),"")</f>
        <v/>
      </c>
      <c r="G22" s="18" t="str" cm="1">
        <f t="array" ref="G22">IFERROR(INDEX(Feuil1!J$12:J$41,SMALL(Feuil1!$O$12:$O$41,ROWS($1:7))),"")</f>
        <v/>
      </c>
      <c r="I22" s="18" t="str">
        <f t="shared" si="0"/>
        <v/>
      </c>
      <c r="J22" s="18" t="str" cm="1">
        <f t="array" ref="J22">IFERROR(IF(INDEX(Feuil1!K$12:K$41,SMALL(Feuil1!$O$12:$O$41,ROWS($1:7)))=0.1,0.1*I22,""),"")</f>
        <v/>
      </c>
      <c r="K22" s="18" t="str" cm="1">
        <f t="array" ref="K22">IFERROR(IF(INDEX(Feuil1!K$12:K$41,SMALL(Feuil1!$O$12:$O$41,ROWS($1:7)))=0.2,0.2*I22,""),"")</f>
        <v/>
      </c>
      <c r="L22" s="19" t="str">
        <f t="shared" si="1"/>
        <v/>
      </c>
    </row>
  </sheetData>
  <conditionalFormatting sqref="E16:L22">
    <cfRule type="expression" dxfId="0" priority="2">
      <formula>$E16&lt;&gt;""</formula>
    </cfRule>
  </conditionalFormatting>
  <conditionalFormatting sqref="I16:I22">
    <cfRule type="cellIs" dxfId="1" priority="1" operator="notEqual">
      <formula>""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2022-02-21T10:50:58Z</dcterms:created>
  <dcterms:modified xsi:type="dcterms:W3CDTF">2022-02-21T10:53:06Z</dcterms:modified>
</cp:coreProperties>
</file>