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uc\XLD\"/>
    </mc:Choice>
  </mc:AlternateContent>
  <bookViews>
    <workbookView xWindow="0" yWindow="0" windowWidth="25200" windowHeight="12000" activeTab="1"/>
  </bookViews>
  <sheets>
    <sheet name="BDD" sheetId="1" r:id="rId1"/>
    <sheet name="Planning" sheetId="2" r:id="rId2"/>
    <sheet name="Feuil3" sheetId="3" r:id="rId3"/>
  </sheets>
  <externalReferences>
    <externalReference r:id="rId4"/>
  </externalReferences>
  <calcPr calcId="162913"/>
</workbook>
</file>

<file path=xl/calcChain.xml><?xml version="1.0" encoding="utf-8"?>
<calcChain xmlns="http://schemas.openxmlformats.org/spreadsheetml/2006/main">
  <c r="Y13" i="2" l="1" a="1"/>
  <c r="Y13" i="2"/>
  <c r="Y14" i="2" a="1"/>
  <c r="Y14" i="2"/>
  <c r="Y15" i="2" a="1"/>
  <c r="Y15" i="2"/>
  <c r="Y16" i="2" a="1"/>
  <c r="Y16" i="2"/>
  <c r="Y17" i="2" a="1"/>
  <c r="Y17" i="2"/>
  <c r="Y18" i="2" a="1"/>
  <c r="Y18" i="2"/>
  <c r="Y19" i="2" a="1"/>
  <c r="Y19" i="2"/>
  <c r="Y20" i="2" a="1"/>
  <c r="Y20" i="2"/>
  <c r="Y21" i="2" a="1"/>
  <c r="Y21" i="2"/>
  <c r="Y22" i="2" a="1"/>
  <c r="Y22" i="2"/>
  <c r="Y23" i="2" a="1"/>
  <c r="Y23" i="2"/>
  <c r="Y24" i="2" a="1"/>
  <c r="Y24" i="2"/>
  <c r="Y25" i="2" a="1"/>
  <c r="Y25" i="2"/>
  <c r="Y26" i="2" a="1"/>
  <c r="Y26" i="2"/>
  <c r="Y27" i="2" a="1"/>
  <c r="Y27" i="2"/>
  <c r="Y28" i="2" a="1"/>
  <c r="Y28" i="2"/>
  <c r="Y29" i="2" a="1"/>
  <c r="Y29" i="2"/>
  <c r="Y30" i="2" a="1"/>
  <c r="Y30" i="2"/>
  <c r="Y31" i="2" a="1"/>
  <c r="Y31" i="2"/>
  <c r="Y32" i="2" a="1"/>
  <c r="Y32" i="2"/>
  <c r="Y33" i="2" a="1"/>
  <c r="Y33" i="2"/>
  <c r="Y34" i="2" a="1"/>
  <c r="Y34" i="2"/>
  <c r="Y35" i="2" a="1"/>
  <c r="Y35" i="2"/>
  <c r="Y36" i="2" a="1"/>
  <c r="Y36" i="2"/>
  <c r="Y37" i="2" a="1"/>
  <c r="Y37" i="2"/>
  <c r="Y38" i="2" a="1"/>
  <c r="Y38" i="2"/>
  <c r="Y39" i="2" a="1"/>
  <c r="Y39" i="2"/>
  <c r="Y40" i="2" a="1"/>
  <c r="Y40" i="2"/>
  <c r="Y41" i="2" a="1"/>
  <c r="Y41" i="2"/>
  <c r="Y42" i="2" a="1"/>
  <c r="Y42" i="2"/>
  <c r="Y43" i="2" a="1"/>
  <c r="Y43" i="2"/>
  <c r="Y44" i="2" a="1"/>
  <c r="Y44" i="2"/>
  <c r="Y45" i="2" a="1"/>
  <c r="Y45" i="2"/>
  <c r="Y46" i="2" a="1"/>
  <c r="Y46" i="2"/>
  <c r="Y47" i="2" a="1"/>
  <c r="Y47" i="2"/>
  <c r="Y48" i="2" a="1"/>
  <c r="Y48" i="2"/>
  <c r="Y49" i="2" a="1"/>
  <c r="Y49" i="2"/>
  <c r="Y50" i="2" a="1"/>
  <c r="Y50" i="2"/>
  <c r="Y51" i="2" a="1"/>
  <c r="Y51" i="2"/>
  <c r="Y52" i="2" a="1"/>
  <c r="Y52" i="2"/>
  <c r="X14" i="2" a="1"/>
  <c r="X14" i="2"/>
  <c r="X15" i="2" a="1"/>
  <c r="X15" i="2"/>
  <c r="X16" i="2" a="1"/>
  <c r="X16" i="2"/>
  <c r="X17" i="2" a="1"/>
  <c r="X17" i="2"/>
  <c r="X18" i="2" a="1"/>
  <c r="X18" i="2"/>
  <c r="X19" i="2" a="1"/>
  <c r="X19" i="2"/>
  <c r="X20" i="2" a="1"/>
  <c r="X20" i="2"/>
  <c r="X21" i="2" a="1"/>
  <c r="X21" i="2"/>
  <c r="X22" i="2" a="1"/>
  <c r="X22" i="2"/>
  <c r="X23" i="2" a="1"/>
  <c r="X23" i="2"/>
  <c r="X24" i="2" a="1"/>
  <c r="X24" i="2"/>
  <c r="X25" i="2" a="1"/>
  <c r="X25" i="2"/>
  <c r="X26" i="2" a="1"/>
  <c r="X26" i="2"/>
  <c r="X27" i="2" a="1"/>
  <c r="X27" i="2"/>
  <c r="X28" i="2" a="1"/>
  <c r="X28" i="2"/>
  <c r="X29" i="2" a="1"/>
  <c r="X29" i="2"/>
  <c r="X30" i="2" a="1"/>
  <c r="X30" i="2"/>
  <c r="X31" i="2" a="1"/>
  <c r="X31" i="2"/>
  <c r="X32" i="2" a="1"/>
  <c r="X32" i="2"/>
  <c r="X33" i="2" a="1"/>
  <c r="X33" i="2"/>
  <c r="X34" i="2" a="1"/>
  <c r="X34" i="2"/>
  <c r="X35" i="2" a="1"/>
  <c r="X35" i="2"/>
  <c r="X36" i="2" a="1"/>
  <c r="X36" i="2"/>
  <c r="X37" i="2" a="1"/>
  <c r="X37" i="2"/>
  <c r="X38" i="2" a="1"/>
  <c r="X38" i="2"/>
  <c r="X39" i="2" a="1"/>
  <c r="X39" i="2"/>
  <c r="X40" i="2" a="1"/>
  <c r="X40" i="2"/>
  <c r="X41" i="2" a="1"/>
  <c r="X41" i="2"/>
  <c r="X42" i="2" a="1"/>
  <c r="X42" i="2"/>
  <c r="X43" i="2" a="1"/>
  <c r="X43" i="2"/>
  <c r="X44" i="2" a="1"/>
  <c r="X44" i="2"/>
  <c r="X45" i="2" a="1"/>
  <c r="X45" i="2"/>
  <c r="X46" i="2" a="1"/>
  <c r="X46" i="2"/>
  <c r="X47" i="2" a="1"/>
  <c r="X47" i="2"/>
  <c r="X48" i="2" a="1"/>
  <c r="X48" i="2"/>
  <c r="X49" i="2" a="1"/>
  <c r="X49" i="2"/>
  <c r="X50" i="2" a="1"/>
  <c r="X50" i="2"/>
  <c r="X51" i="2" a="1"/>
  <c r="X51" i="2"/>
  <c r="X52" i="2" a="1"/>
  <c r="X52" i="2" s="1"/>
  <c r="X13" i="2" a="1"/>
  <c r="X13" i="2"/>
  <c r="W13" i="2" a="1"/>
  <c r="W13" i="2"/>
  <c r="W14" i="2" a="1"/>
  <c r="W14" i="2"/>
  <c r="W15" i="2" a="1"/>
  <c r="W15" i="2"/>
  <c r="W16" i="2" a="1"/>
  <c r="W16" i="2"/>
  <c r="W17" i="2" a="1"/>
  <c r="W17" i="2"/>
  <c r="W18" i="2" a="1"/>
  <c r="W18" i="2"/>
  <c r="W19" i="2" a="1"/>
  <c r="W19" i="2"/>
  <c r="W20" i="2" a="1"/>
  <c r="W20" i="2"/>
  <c r="W21" i="2" a="1"/>
  <c r="W21" i="2"/>
  <c r="W22" i="2" a="1"/>
  <c r="W22" i="2"/>
  <c r="W23" i="2" a="1"/>
  <c r="W23" i="2"/>
  <c r="W24" i="2" a="1"/>
  <c r="W24" i="2"/>
  <c r="W25" i="2" a="1"/>
  <c r="W25" i="2"/>
  <c r="W26" i="2" a="1"/>
  <c r="W26" i="2"/>
  <c r="W27" i="2" a="1"/>
  <c r="W27" i="2"/>
  <c r="W28" i="2" a="1"/>
  <c r="W28" i="2"/>
  <c r="W29" i="2" a="1"/>
  <c r="W29" i="2"/>
  <c r="W30" i="2" a="1"/>
  <c r="W30" i="2"/>
  <c r="W31" i="2" a="1"/>
  <c r="W31" i="2"/>
  <c r="W32" i="2" a="1"/>
  <c r="W32" i="2"/>
  <c r="W33" i="2" a="1"/>
  <c r="W33" i="2"/>
  <c r="W34" i="2" a="1"/>
  <c r="W34" i="2"/>
  <c r="W35" i="2" a="1"/>
  <c r="W35" i="2"/>
  <c r="W36" i="2" a="1"/>
  <c r="W36" i="2"/>
  <c r="W37" i="2" a="1"/>
  <c r="W37" i="2"/>
  <c r="W38" i="2" a="1"/>
  <c r="W38" i="2"/>
  <c r="W39" i="2" a="1"/>
  <c r="W39" i="2"/>
  <c r="W40" i="2" a="1"/>
  <c r="W40" i="2"/>
  <c r="W41" i="2" a="1"/>
  <c r="W41" i="2"/>
  <c r="W42" i="2" a="1"/>
  <c r="W42" i="2"/>
  <c r="W43" i="2" a="1"/>
  <c r="W43" i="2"/>
  <c r="W44" i="2" a="1"/>
  <c r="W44" i="2"/>
  <c r="W45" i="2" a="1"/>
  <c r="W45" i="2"/>
  <c r="W46" i="2" a="1"/>
  <c r="W46" i="2"/>
  <c r="W47" i="2" a="1"/>
  <c r="W47" i="2"/>
  <c r="W48" i="2" a="1"/>
  <c r="W48" i="2"/>
  <c r="W49" i="2" a="1"/>
  <c r="W49" i="2"/>
  <c r="W50" i="2" a="1"/>
  <c r="W50" i="2"/>
  <c r="W51" i="2" a="1"/>
  <c r="W51" i="2" s="1"/>
  <c r="W52" i="2" a="1"/>
  <c r="W52" i="2"/>
  <c r="V14" i="2" a="1"/>
  <c r="V14" i="2"/>
  <c r="V15" i="2" a="1"/>
  <c r="V15" i="2"/>
  <c r="V16" i="2" a="1"/>
  <c r="V16" i="2"/>
  <c r="V17" i="2" a="1"/>
  <c r="V17" i="2"/>
  <c r="V18" i="2" a="1"/>
  <c r="V18" i="2"/>
  <c r="V19" i="2" a="1"/>
  <c r="V19" i="2"/>
  <c r="V20" i="2" a="1"/>
  <c r="V20" i="2"/>
  <c r="V21" i="2" a="1"/>
  <c r="V21" i="2"/>
  <c r="V22" i="2" a="1"/>
  <c r="V22" i="2"/>
  <c r="V23" i="2" a="1"/>
  <c r="V23" i="2"/>
  <c r="V24" i="2" a="1"/>
  <c r="V24" i="2"/>
  <c r="V25" i="2" a="1"/>
  <c r="V25" i="2"/>
  <c r="V26" i="2" a="1"/>
  <c r="V26" i="2"/>
  <c r="V27" i="2" a="1"/>
  <c r="V27" i="2"/>
  <c r="V28" i="2" a="1"/>
  <c r="V28" i="2"/>
  <c r="V29" i="2" a="1"/>
  <c r="V29" i="2"/>
  <c r="V30" i="2" a="1"/>
  <c r="V30" i="2"/>
  <c r="V31" i="2" a="1"/>
  <c r="V31" i="2"/>
  <c r="V32" i="2" a="1"/>
  <c r="V32" i="2"/>
  <c r="V33" i="2" a="1"/>
  <c r="V33" i="2"/>
  <c r="V34" i="2" a="1"/>
  <c r="V34" i="2"/>
  <c r="V35" i="2" a="1"/>
  <c r="V35" i="2"/>
  <c r="V36" i="2" a="1"/>
  <c r="V36" i="2"/>
  <c r="V37" i="2" a="1"/>
  <c r="V37" i="2"/>
  <c r="V38" i="2" a="1"/>
  <c r="V38" i="2"/>
  <c r="V39" i="2" a="1"/>
  <c r="V39" i="2"/>
  <c r="V40" i="2" a="1"/>
  <c r="V40" i="2"/>
  <c r="V41" i="2" a="1"/>
  <c r="V41" i="2"/>
  <c r="V42" i="2" a="1"/>
  <c r="V42" i="2"/>
  <c r="V43" i="2" a="1"/>
  <c r="V43" i="2"/>
  <c r="V44" i="2" a="1"/>
  <c r="V44" i="2"/>
  <c r="V45" i="2" a="1"/>
  <c r="V45" i="2"/>
  <c r="V46" i="2" a="1"/>
  <c r="V46" i="2"/>
  <c r="V47" i="2" a="1"/>
  <c r="V47" i="2"/>
  <c r="V48" i="2" a="1"/>
  <c r="V48" i="2"/>
  <c r="V49" i="2" a="1"/>
  <c r="V49" i="2"/>
  <c r="V50" i="2" a="1"/>
  <c r="V50" i="2"/>
  <c r="V51" i="2" a="1"/>
  <c r="V51" i="2" s="1"/>
  <c r="V52" i="2" a="1"/>
  <c r="V52" i="2"/>
  <c r="V13" i="2" a="1"/>
  <c r="V13" i="2" s="1"/>
  <c r="I52" i="2" l="1"/>
  <c r="H52" i="2"/>
  <c r="G52" i="2"/>
  <c r="F52" i="2"/>
  <c r="E52" i="2"/>
  <c r="D52" i="2"/>
  <c r="C52" i="2"/>
  <c r="B52" i="2"/>
  <c r="I51" i="2"/>
  <c r="H51" i="2"/>
  <c r="G51" i="2"/>
  <c r="F51" i="2"/>
  <c r="E51" i="2"/>
  <c r="D51" i="2"/>
  <c r="C51" i="2"/>
  <c r="B51" i="2"/>
  <c r="I50" i="2"/>
  <c r="H50" i="2"/>
  <c r="G50" i="2"/>
  <c r="F50" i="2"/>
  <c r="E50" i="2"/>
  <c r="D50" i="2"/>
  <c r="C50" i="2"/>
  <c r="B50" i="2"/>
  <c r="I49" i="2"/>
  <c r="H49" i="2"/>
  <c r="G49" i="2"/>
  <c r="F49" i="2"/>
  <c r="E49" i="2"/>
  <c r="D49" i="2"/>
  <c r="C49" i="2"/>
  <c r="B49" i="2"/>
  <c r="I48" i="2"/>
  <c r="H48" i="2"/>
  <c r="G48" i="2"/>
  <c r="F48" i="2"/>
  <c r="E48" i="2"/>
  <c r="D48" i="2"/>
  <c r="C48" i="2"/>
  <c r="B48" i="2"/>
  <c r="I47" i="2"/>
  <c r="H47" i="2"/>
  <c r="G47" i="2"/>
  <c r="F47" i="2"/>
  <c r="E47" i="2"/>
  <c r="D47" i="2"/>
  <c r="C47" i="2"/>
  <c r="B47" i="2"/>
  <c r="I46" i="2"/>
  <c r="H46" i="2"/>
  <c r="G46" i="2"/>
  <c r="F46" i="2"/>
  <c r="E46" i="2"/>
  <c r="D46" i="2"/>
  <c r="C46" i="2"/>
  <c r="B46" i="2"/>
  <c r="I45" i="2"/>
  <c r="H45" i="2"/>
  <c r="G45" i="2"/>
  <c r="F45" i="2"/>
  <c r="E45" i="2"/>
  <c r="D45" i="2"/>
  <c r="C45" i="2"/>
  <c r="B45" i="2"/>
  <c r="I44" i="2"/>
  <c r="H44" i="2"/>
  <c r="G44" i="2"/>
  <c r="F44" i="2"/>
  <c r="E44" i="2"/>
  <c r="D44" i="2"/>
  <c r="C44" i="2"/>
  <c r="B44" i="2"/>
  <c r="I43" i="2"/>
  <c r="H43" i="2"/>
  <c r="G43" i="2"/>
  <c r="F43" i="2"/>
  <c r="E43" i="2"/>
  <c r="D43" i="2"/>
  <c r="C43" i="2"/>
  <c r="B43" i="2"/>
  <c r="I42" i="2"/>
  <c r="H42" i="2"/>
  <c r="G42" i="2"/>
  <c r="F42" i="2"/>
  <c r="E42" i="2"/>
  <c r="D42" i="2"/>
  <c r="C42" i="2"/>
  <c r="B42" i="2"/>
  <c r="I41" i="2"/>
  <c r="H41" i="2"/>
  <c r="G41" i="2"/>
  <c r="F41" i="2"/>
  <c r="E41" i="2"/>
  <c r="D41" i="2"/>
  <c r="C41" i="2"/>
  <c r="B41" i="2"/>
  <c r="I40" i="2"/>
  <c r="H40" i="2"/>
  <c r="G40" i="2"/>
  <c r="F40" i="2"/>
  <c r="E40" i="2"/>
  <c r="D40" i="2"/>
  <c r="C40" i="2"/>
  <c r="B40" i="2"/>
  <c r="I39" i="2"/>
  <c r="H39" i="2"/>
  <c r="G39" i="2"/>
  <c r="F39" i="2"/>
  <c r="E39" i="2"/>
  <c r="D39" i="2"/>
  <c r="C39" i="2"/>
  <c r="B39" i="2"/>
  <c r="I38" i="2"/>
  <c r="H38" i="2"/>
  <c r="G38" i="2"/>
  <c r="F38" i="2"/>
  <c r="E38" i="2"/>
  <c r="D38" i="2"/>
  <c r="C38" i="2"/>
  <c r="B38" i="2"/>
  <c r="I37" i="2"/>
  <c r="H37" i="2"/>
  <c r="G37" i="2"/>
  <c r="F37" i="2"/>
  <c r="E37" i="2"/>
  <c r="D37" i="2"/>
  <c r="C37" i="2"/>
  <c r="B37" i="2"/>
  <c r="I36" i="2"/>
  <c r="H36" i="2"/>
  <c r="G36" i="2"/>
  <c r="F36" i="2"/>
  <c r="E36" i="2"/>
  <c r="D36" i="2"/>
  <c r="C36" i="2"/>
  <c r="B36" i="2"/>
  <c r="I35" i="2"/>
  <c r="H35" i="2"/>
  <c r="G35" i="2"/>
  <c r="F35" i="2"/>
  <c r="E35" i="2"/>
  <c r="D35" i="2"/>
  <c r="C35" i="2"/>
  <c r="B35" i="2"/>
  <c r="I34" i="2"/>
  <c r="H34" i="2"/>
  <c r="G34" i="2"/>
  <c r="F34" i="2"/>
  <c r="E34" i="2"/>
  <c r="D34" i="2"/>
  <c r="C34" i="2"/>
  <c r="B34" i="2"/>
  <c r="I33" i="2"/>
  <c r="H33" i="2"/>
  <c r="G33" i="2"/>
  <c r="F33" i="2"/>
  <c r="E33" i="2"/>
  <c r="D33" i="2"/>
  <c r="C33" i="2"/>
  <c r="B33" i="2"/>
  <c r="I32" i="2"/>
  <c r="H32" i="2"/>
  <c r="G32" i="2"/>
  <c r="F32" i="2"/>
  <c r="E32" i="2"/>
  <c r="D32" i="2"/>
  <c r="C32" i="2"/>
  <c r="B32" i="2"/>
  <c r="I31" i="2"/>
  <c r="H31" i="2"/>
  <c r="G31" i="2"/>
  <c r="F31" i="2"/>
  <c r="E31" i="2"/>
  <c r="D31" i="2"/>
  <c r="C31" i="2"/>
  <c r="B31" i="2"/>
  <c r="I30" i="2"/>
  <c r="H30" i="2"/>
  <c r="G30" i="2"/>
  <c r="F30" i="2"/>
  <c r="E30" i="2"/>
  <c r="D30" i="2"/>
  <c r="C30" i="2"/>
  <c r="B30" i="2"/>
  <c r="T29" i="2"/>
  <c r="S29" i="2"/>
  <c r="R29" i="2"/>
  <c r="Q29" i="2"/>
  <c r="P29" i="2"/>
  <c r="O29" i="2"/>
  <c r="N29" i="2"/>
  <c r="I29" i="2"/>
  <c r="H29" i="2"/>
  <c r="G29" i="2"/>
  <c r="F29" i="2"/>
  <c r="E29" i="2"/>
  <c r="D29" i="2"/>
  <c r="C29" i="2"/>
  <c r="B29" i="2"/>
  <c r="I28" i="2"/>
  <c r="H28" i="2"/>
  <c r="G28" i="2"/>
  <c r="F28" i="2"/>
  <c r="E28" i="2"/>
  <c r="D28" i="2"/>
  <c r="C28" i="2"/>
  <c r="B28" i="2"/>
  <c r="I27" i="2"/>
  <c r="H27" i="2"/>
  <c r="G27" i="2"/>
  <c r="F27" i="2"/>
  <c r="E27" i="2"/>
  <c r="D27" i="2"/>
  <c r="C27" i="2"/>
  <c r="B27" i="2"/>
  <c r="I26" i="2"/>
  <c r="H26" i="2"/>
  <c r="G26" i="2"/>
  <c r="F26" i="2"/>
  <c r="E26" i="2"/>
  <c r="D26" i="2"/>
  <c r="C26" i="2"/>
  <c r="B26" i="2"/>
  <c r="I25" i="2"/>
  <c r="H25" i="2"/>
  <c r="G25" i="2"/>
  <c r="F25" i="2"/>
  <c r="E25" i="2"/>
  <c r="D25" i="2"/>
  <c r="C25" i="2"/>
  <c r="B25" i="2"/>
  <c r="I24" i="2"/>
  <c r="H24" i="2"/>
  <c r="G24" i="2"/>
  <c r="F24" i="2"/>
  <c r="E24" i="2"/>
  <c r="D24" i="2"/>
  <c r="C24" i="2"/>
  <c r="B24" i="2"/>
  <c r="I23" i="2"/>
  <c r="H23" i="2"/>
  <c r="G23" i="2"/>
  <c r="F23" i="2"/>
  <c r="E23" i="2"/>
  <c r="D23" i="2"/>
  <c r="C23" i="2"/>
  <c r="B23" i="2"/>
  <c r="I22" i="2"/>
  <c r="H22" i="2"/>
  <c r="G22" i="2"/>
  <c r="F22" i="2"/>
  <c r="E22" i="2"/>
  <c r="D22" i="2"/>
  <c r="C22" i="2"/>
  <c r="B22" i="2"/>
  <c r="I21" i="2"/>
  <c r="H21" i="2"/>
  <c r="G21" i="2"/>
  <c r="F21" i="2"/>
  <c r="E21" i="2"/>
  <c r="D21" i="2"/>
  <c r="C21" i="2"/>
  <c r="B21" i="2"/>
  <c r="I20" i="2"/>
  <c r="H20" i="2"/>
  <c r="G20" i="2"/>
  <c r="F20" i="2"/>
  <c r="E20" i="2"/>
  <c r="D20" i="2"/>
  <c r="C20" i="2"/>
  <c r="B20" i="2"/>
  <c r="I19" i="2"/>
  <c r="H19" i="2"/>
  <c r="G19" i="2"/>
  <c r="F19" i="2"/>
  <c r="E19" i="2"/>
  <c r="D19" i="2"/>
  <c r="C19" i="2"/>
  <c r="B19" i="2"/>
  <c r="I18" i="2"/>
  <c r="H18" i="2"/>
  <c r="G18" i="2"/>
  <c r="F18" i="2"/>
  <c r="E18" i="2"/>
  <c r="D18" i="2"/>
  <c r="C18" i="2"/>
  <c r="B18" i="2"/>
  <c r="I17" i="2"/>
  <c r="H17" i="2"/>
  <c r="G17" i="2"/>
  <c r="F17" i="2"/>
  <c r="E17" i="2"/>
  <c r="D17" i="2"/>
  <c r="C17" i="2"/>
  <c r="B17" i="2"/>
  <c r="I16" i="2"/>
  <c r="H16" i="2"/>
  <c r="G16" i="2"/>
  <c r="F16" i="2"/>
  <c r="E16" i="2"/>
  <c r="D16" i="2"/>
  <c r="C16" i="2"/>
  <c r="B16" i="2"/>
  <c r="I15" i="2"/>
  <c r="H15" i="2"/>
  <c r="G15" i="2"/>
  <c r="F15" i="2"/>
  <c r="E15" i="2"/>
  <c r="D15" i="2"/>
  <c r="C15" i="2"/>
  <c r="B15" i="2"/>
  <c r="I14" i="2"/>
  <c r="H14" i="2"/>
  <c r="G14" i="2"/>
  <c r="F14" i="2"/>
  <c r="E14" i="2"/>
  <c r="T3" i="2" s="1"/>
  <c r="D14" i="2"/>
  <c r="C14" i="2"/>
  <c r="B14" i="2"/>
  <c r="AC3" i="2"/>
  <c r="L10" i="2"/>
  <c r="L11" i="2" s="1"/>
  <c r="L12" i="2" s="1"/>
  <c r="L6" i="2"/>
  <c r="L7" i="2" s="1"/>
  <c r="L8" i="2" s="1"/>
  <c r="A1" i="2"/>
</calcChain>
</file>

<file path=xl/sharedStrings.xml><?xml version="1.0" encoding="utf-8"?>
<sst xmlns="http://schemas.openxmlformats.org/spreadsheetml/2006/main" count="91" uniqueCount="49">
  <si>
    <t>TABLEAU INTERMEDIAIRE POUR FONCTION RECHERCHE J</t>
  </si>
  <si>
    <t>DATE</t>
  </si>
  <si>
    <t>DOSSIER</t>
  </si>
  <si>
    <t>TRANSPORTEUR</t>
  </si>
  <si>
    <t>FLUX</t>
  </si>
  <si>
    <t>DESTINATION</t>
  </si>
  <si>
    <t>NOMBRE DE PALETTES</t>
  </si>
  <si>
    <t>QUAI</t>
  </si>
  <si>
    <t>PORTE</t>
  </si>
  <si>
    <t>HEURE DE RDV</t>
  </si>
  <si>
    <t>HEURE D'ARRIVEE</t>
  </si>
  <si>
    <t>HEURE DE MISE A QUAI</t>
  </si>
  <si>
    <t>HEURE DE DEPART</t>
  </si>
  <si>
    <t>COMMENTAIRES</t>
  </si>
  <si>
    <t>QUICK</t>
  </si>
  <si>
    <t>Olano</t>
  </si>
  <si>
    <t>DECHARGEMENT</t>
  </si>
  <si>
    <t>Toulouse</t>
  </si>
  <si>
    <t>CA MARCHE</t>
  </si>
  <si>
    <t>JACQUET</t>
  </si>
  <si>
    <t>Guidel</t>
  </si>
  <si>
    <t>Gagne</t>
  </si>
  <si>
    <t>Montsoult</t>
  </si>
  <si>
    <t>ARCADIE</t>
  </si>
  <si>
    <t>Galvaing</t>
  </si>
  <si>
    <t>CHARGEMENT</t>
  </si>
  <si>
    <t>CANDIA</t>
  </si>
  <si>
    <t>Malgogne</t>
  </si>
  <si>
    <t>Cavaillon</t>
  </si>
  <si>
    <t>COMTOISE</t>
  </si>
  <si>
    <t>Socopa</t>
  </si>
  <si>
    <t>RICHES MONTS</t>
  </si>
  <si>
    <t>Bondoufle</t>
  </si>
  <si>
    <t>FERLUX</t>
  </si>
  <si>
    <t>2APRO</t>
  </si>
  <si>
    <t>STEF Clermont</t>
  </si>
  <si>
    <t xml:space="preserve">SOCOPA </t>
  </si>
  <si>
    <t>Madrias</t>
  </si>
  <si>
    <t>Neuvile</t>
  </si>
  <si>
    <t>Flers</t>
  </si>
  <si>
    <t>EN ATTENTE DE RDV J</t>
  </si>
  <si>
    <t>Client</t>
  </si>
  <si>
    <t>Transp.</t>
  </si>
  <si>
    <t>Destination</t>
  </si>
  <si>
    <t>Nbre pal</t>
  </si>
  <si>
    <t>H. d'arrivée</t>
  </si>
  <si>
    <t>Mise à quai</t>
  </si>
  <si>
    <t>Départ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</si>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</sst>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</fills>
  <borders count="4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3" borderId="4" xfId="0" applyFon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14" fontId="0" fillId="0" borderId="0" xfId="0" applyNumberFormat="1"/>
    <xf numFmtId="20" fontId="0" fillId="0" borderId="0" xfId="0" applyNumberFormat="1"/>
    <xf numFmtId="0" fontId="0" fillId="0" borderId="7" xfId="0" applyBorder="1"/>
    <xf numFmtId="0" fontId="0" fillId="0" borderId="0" xfId="0" applyBorder="1"/>
    <xf numFmtId="0" fontId="0" fillId="0" borderId="8" xfId="0" applyBorder="1"/>
    <xf numFmtId="20" fontId="0" fillId="0" borderId="0" xfId="0" applyNumberFormat="1" applyBorder="1"/>
    <xf numFmtId="14" fontId="3" fillId="5" borderId="0" xfId="0" applyNumberFormat="1" applyFont="1" applyFill="1" applyAlignment="1">
      <alignment horizontal="center"/>
    </xf>
    <xf numFmtId="0" fontId="5" fillId="7" borderId="17" xfId="0" applyFont="1" applyFill="1" applyBorder="1" applyAlignment="1"/>
    <xf numFmtId="0" fontId="5" fillId="7" borderId="18" xfId="0" applyFont="1" applyFill="1" applyBorder="1" applyAlignment="1">
      <alignment horizontal="left"/>
    </xf>
    <xf numFmtId="0" fontId="5" fillId="7" borderId="18" xfId="0" applyFont="1" applyFill="1" applyBorder="1" applyAlignment="1"/>
    <xf numFmtId="164" fontId="5" fillId="8" borderId="18" xfId="0" applyNumberFormat="1" applyFont="1" applyFill="1" applyBorder="1" applyAlignment="1"/>
    <xf numFmtId="0" fontId="6" fillId="9" borderId="19" xfId="0" applyFont="1" applyFill="1" applyBorder="1"/>
    <xf numFmtId="0" fontId="0" fillId="10" borderId="10" xfId="0" applyFill="1" applyBorder="1"/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11" borderId="23" xfId="0" applyFill="1" applyBorder="1" applyAlignment="1">
      <alignment horizontal="center"/>
    </xf>
    <xf numFmtId="0" fontId="0" fillId="11" borderId="24" xfId="0" applyFill="1" applyBorder="1" applyAlignment="1">
      <alignment horizontal="center"/>
    </xf>
    <xf numFmtId="0" fontId="0" fillId="11" borderId="25" xfId="0" applyFill="1" applyBorder="1" applyAlignment="1">
      <alignment horizontal="center"/>
    </xf>
    <xf numFmtId="0" fontId="0" fillId="11" borderId="26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20" fontId="7" fillId="0" borderId="27" xfId="0" applyNumberFormat="1" applyFont="1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10" borderId="0" xfId="0" applyFill="1" applyBorder="1"/>
    <xf numFmtId="20" fontId="0" fillId="0" borderId="32" xfId="0" applyNumberFormat="1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1" fontId="0" fillId="0" borderId="41" xfId="0" applyNumberFormat="1" applyBorder="1"/>
    <xf numFmtId="0" fontId="0" fillId="0" borderId="42" xfId="0" applyBorder="1"/>
    <xf numFmtId="1" fontId="0" fillId="0" borderId="43" xfId="0" applyNumberFormat="1" applyBorder="1"/>
    <xf numFmtId="20" fontId="0" fillId="0" borderId="44" xfId="0" applyNumberFormat="1" applyBorder="1"/>
    <xf numFmtId="0" fontId="0" fillId="5" borderId="0" xfId="0" applyFill="1"/>
    <xf numFmtId="20" fontId="0" fillId="12" borderId="0" xfId="0" applyNumberFormat="1" applyFill="1"/>
    <xf numFmtId="0" fontId="0" fillId="13" borderId="0" xfId="0" applyFill="1"/>
    <xf numFmtId="0" fontId="0" fillId="0" borderId="28" xfId="0" applyFill="1" applyBorder="1"/>
    <xf numFmtId="0" fontId="0" fillId="0" borderId="33" xfId="0" applyFill="1" applyBorder="1"/>
    <xf numFmtId="0" fontId="0" fillId="0" borderId="37" xfId="0" applyFill="1" applyBorder="1"/>
    <xf numFmtId="0" fontId="0" fillId="0" borderId="29" xfId="0" applyFill="1" applyBorder="1"/>
    <xf numFmtId="0" fontId="0" fillId="0" borderId="30" xfId="0" applyFill="1" applyBorder="1"/>
    <xf numFmtId="0" fontId="0" fillId="0" borderId="34" xfId="0" applyFill="1" applyBorder="1"/>
    <xf numFmtId="0" fontId="0" fillId="0" borderId="35" xfId="0" applyFill="1" applyBorder="1"/>
    <xf numFmtId="0" fontId="0" fillId="0" borderId="38" xfId="0" applyFill="1" applyBorder="1"/>
    <xf numFmtId="0" fontId="0" fillId="0" borderId="39" xfId="0" applyFill="1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6" borderId="9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4" fillId="6" borderId="14" xfId="0" applyFont="1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nnlcc\AppData\Local\Microsoft\Windows\Temporary%20Internet%20Files\Content.IE5\MEJM4T4L\Planning%20transporteur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 Base de donnée"/>
      <sheetName val="Base de donnée"/>
      <sheetName val="12 quai"/>
      <sheetName val="Planning"/>
    </sheetNames>
    <sheetDataSet>
      <sheetData sheetId="0"/>
      <sheetData sheetId="1">
        <row r="1">
          <cell r="B1" t="str">
            <v>TABLEAU INTERMEDIAIRE POUR FONCTION RECHERCHE J</v>
          </cell>
        </row>
        <row r="2">
          <cell r="B2" t="str">
            <v>DATE</v>
          </cell>
          <cell r="C2" t="str">
            <v>DOSSIER</v>
          </cell>
          <cell r="D2" t="str">
            <v>TRANSPORTEUR</v>
          </cell>
          <cell r="F2" t="str">
            <v>DESTINATION</v>
          </cell>
          <cell r="G2" t="str">
            <v>NOMBRE DE PALETTES</v>
          </cell>
          <cell r="H2" t="str">
            <v>QUAI</v>
          </cell>
          <cell r="I2" t="str">
            <v>PORTE</v>
          </cell>
          <cell r="J2" t="str">
            <v>HEURE DE RDV</v>
          </cell>
          <cell r="N2" t="str">
            <v>COMMENTAIRES</v>
          </cell>
        </row>
        <row r="3">
          <cell r="A3">
            <v>1</v>
          </cell>
          <cell r="B3">
            <v>42997</v>
          </cell>
          <cell r="C3" t="str">
            <v>QUICK</v>
          </cell>
          <cell r="D3" t="str">
            <v>Olano</v>
          </cell>
          <cell r="F3" t="str">
            <v>Toulouse</v>
          </cell>
          <cell r="G3">
            <v>11</v>
          </cell>
          <cell r="I3">
            <v>1</v>
          </cell>
          <cell r="J3">
            <v>0.29166666666666669</v>
          </cell>
          <cell r="N3" t="str">
            <v>CA MARCHE</v>
          </cell>
        </row>
        <row r="4">
          <cell r="A4">
            <v>2</v>
          </cell>
          <cell r="B4">
            <v>42997</v>
          </cell>
          <cell r="C4" t="str">
            <v>JACQUET</v>
          </cell>
          <cell r="D4" t="str">
            <v>Olano</v>
          </cell>
          <cell r="F4" t="str">
            <v>Guidel</v>
          </cell>
          <cell r="G4">
            <v>6</v>
          </cell>
        </row>
        <row r="5">
          <cell r="A5">
            <v>3</v>
          </cell>
          <cell r="B5">
            <v>42997</v>
          </cell>
          <cell r="C5" t="str">
            <v>JACQUET</v>
          </cell>
          <cell r="D5" t="str">
            <v>Gagne</v>
          </cell>
          <cell r="F5" t="str">
            <v>Montsoult</v>
          </cell>
          <cell r="G5">
            <v>8</v>
          </cell>
        </row>
        <row r="6">
          <cell r="A6">
            <v>4</v>
          </cell>
          <cell r="B6">
            <v>42997</v>
          </cell>
          <cell r="C6" t="str">
            <v>ARCADIE</v>
          </cell>
          <cell r="D6" t="str">
            <v>Galvaing</v>
          </cell>
          <cell r="F6" t="str">
            <v>Guidel</v>
          </cell>
          <cell r="G6">
            <v>17</v>
          </cell>
        </row>
        <row r="7">
          <cell r="A7">
            <v>5</v>
          </cell>
          <cell r="B7">
            <v>42997</v>
          </cell>
          <cell r="C7" t="str">
            <v>CANDIA</v>
          </cell>
          <cell r="D7" t="str">
            <v>Malgogne</v>
          </cell>
          <cell r="F7" t="str">
            <v>Cavaillon</v>
          </cell>
          <cell r="G7">
            <v>33</v>
          </cell>
          <cell r="I7">
            <v>1</v>
          </cell>
          <cell r="J7">
            <v>0.33333333333333331</v>
          </cell>
        </row>
        <row r="8">
          <cell r="A8">
            <v>6</v>
          </cell>
          <cell r="B8">
            <v>42997</v>
          </cell>
          <cell r="C8" t="str">
            <v>COMTOISE</v>
          </cell>
          <cell r="D8" t="str">
            <v>Socopa</v>
          </cell>
          <cell r="F8" t="str">
            <v>Cavaillon</v>
          </cell>
          <cell r="G8">
            <v>14</v>
          </cell>
        </row>
        <row r="9">
          <cell r="A9">
            <v>7</v>
          </cell>
          <cell r="B9">
            <v>42997</v>
          </cell>
          <cell r="C9" t="str">
            <v>RICHES MONTS</v>
          </cell>
          <cell r="D9" t="str">
            <v>Galvaing</v>
          </cell>
          <cell r="F9" t="str">
            <v>Bondoufle</v>
          </cell>
          <cell r="G9">
            <v>16</v>
          </cell>
        </row>
        <row r="10">
          <cell r="A10">
            <v>8</v>
          </cell>
          <cell r="B10">
            <v>42997</v>
          </cell>
          <cell r="C10" t="str">
            <v>FERLUX</v>
          </cell>
          <cell r="D10" t="str">
            <v>Galvaing</v>
          </cell>
          <cell r="F10" t="str">
            <v>Montsoult</v>
          </cell>
          <cell r="G10">
            <v>17</v>
          </cell>
        </row>
        <row r="11">
          <cell r="A11">
            <v>9</v>
          </cell>
          <cell r="B11">
            <v>42997</v>
          </cell>
          <cell r="C11" t="str">
            <v>2APRO</v>
          </cell>
          <cell r="D11" t="str">
            <v>STEF Clermont</v>
          </cell>
          <cell r="F11" t="str">
            <v>Guidel</v>
          </cell>
          <cell r="G11">
            <v>29</v>
          </cell>
          <cell r="I11">
            <v>2</v>
          </cell>
          <cell r="J11">
            <v>0.4583333333333332</v>
          </cell>
        </row>
        <row r="12">
          <cell r="A12">
            <v>10</v>
          </cell>
          <cell r="B12">
            <v>42997</v>
          </cell>
          <cell r="C12" t="str">
            <v xml:space="preserve">SOCOPA </v>
          </cell>
          <cell r="D12" t="str">
            <v>Madrias</v>
          </cell>
          <cell r="F12" t="str">
            <v>Neuvile</v>
          </cell>
          <cell r="G12">
            <v>15</v>
          </cell>
          <cell r="I12">
            <v>1</v>
          </cell>
          <cell r="J12">
            <v>0.49999999999999983</v>
          </cell>
        </row>
        <row r="13">
          <cell r="A13">
            <v>11</v>
          </cell>
          <cell r="B13">
            <v>42997</v>
          </cell>
          <cell r="C13" t="str">
            <v>COMTOISE</v>
          </cell>
          <cell r="D13" t="str">
            <v>Olano</v>
          </cell>
          <cell r="F13" t="str">
            <v>Montsoult</v>
          </cell>
          <cell r="G13">
            <v>13</v>
          </cell>
          <cell r="I13">
            <v>1</v>
          </cell>
          <cell r="J13">
            <v>0.4583333333333332</v>
          </cell>
        </row>
        <row r="14">
          <cell r="A14">
            <v>12</v>
          </cell>
          <cell r="B14">
            <v>42997</v>
          </cell>
          <cell r="C14" t="str">
            <v>RICHES MONTS</v>
          </cell>
          <cell r="D14" t="str">
            <v>Socopa</v>
          </cell>
          <cell r="F14" t="str">
            <v>Guidel</v>
          </cell>
          <cell r="G14">
            <v>11</v>
          </cell>
          <cell r="I14">
            <v>2</v>
          </cell>
          <cell r="J14">
            <v>0.58333333333333326</v>
          </cell>
        </row>
        <row r="15">
          <cell r="A15">
            <v>13</v>
          </cell>
          <cell r="B15">
            <v>42997</v>
          </cell>
          <cell r="C15" t="str">
            <v>JACQUET</v>
          </cell>
          <cell r="D15" t="str">
            <v>Madrias</v>
          </cell>
          <cell r="F15" t="str">
            <v>Flers</v>
          </cell>
          <cell r="G15">
            <v>18</v>
          </cell>
        </row>
        <row r="16">
          <cell r="A16">
            <v>14</v>
          </cell>
          <cell r="B16">
            <v>42997</v>
          </cell>
          <cell r="C16" t="str">
            <v>JACQUET</v>
          </cell>
          <cell r="D16" t="str">
            <v>Gagne</v>
          </cell>
          <cell r="F16" t="str">
            <v>Bondoufle</v>
          </cell>
          <cell r="G16">
            <v>7</v>
          </cell>
        </row>
        <row r="17">
          <cell r="A17">
            <v>15</v>
          </cell>
        </row>
        <row r="18">
          <cell r="A18">
            <v>16</v>
          </cell>
        </row>
        <row r="19">
          <cell r="A19">
            <v>17</v>
          </cell>
        </row>
        <row r="20">
          <cell r="A20">
            <v>18</v>
          </cell>
        </row>
        <row r="21">
          <cell r="A21">
            <v>19</v>
          </cell>
        </row>
        <row r="22">
          <cell r="A22">
            <v>20</v>
          </cell>
        </row>
        <row r="23">
          <cell r="A23">
            <v>21</v>
          </cell>
        </row>
        <row r="24">
          <cell r="A24">
            <v>22</v>
          </cell>
        </row>
        <row r="25">
          <cell r="A25">
            <v>23</v>
          </cell>
        </row>
        <row r="26">
          <cell r="A26">
            <v>24</v>
          </cell>
        </row>
        <row r="27">
          <cell r="A27">
            <v>25</v>
          </cell>
        </row>
        <row r="28">
          <cell r="A28">
            <v>26</v>
          </cell>
        </row>
        <row r="29">
          <cell r="A29">
            <v>27</v>
          </cell>
        </row>
        <row r="30">
          <cell r="A30">
            <v>28</v>
          </cell>
        </row>
        <row r="31">
          <cell r="A31">
            <v>29</v>
          </cell>
        </row>
        <row r="32">
          <cell r="A32">
            <v>30</v>
          </cell>
        </row>
        <row r="33">
          <cell r="A33">
            <v>31</v>
          </cell>
        </row>
        <row r="34">
          <cell r="A34">
            <v>32</v>
          </cell>
        </row>
        <row r="35">
          <cell r="A35">
            <v>33</v>
          </cell>
        </row>
        <row r="36">
          <cell r="A36">
            <v>34</v>
          </cell>
        </row>
        <row r="37">
          <cell r="A37">
            <v>35</v>
          </cell>
        </row>
        <row r="38">
          <cell r="A38">
            <v>36</v>
          </cell>
        </row>
        <row r="39">
          <cell r="A39">
            <v>37</v>
          </cell>
        </row>
      </sheetData>
      <sheetData sheetId="2">
        <row r="6">
          <cell r="N6">
            <v>1</v>
          </cell>
        </row>
        <row r="16">
          <cell r="A16">
            <v>1</v>
          </cell>
        </row>
        <row r="17">
          <cell r="A17">
            <v>2</v>
          </cell>
        </row>
        <row r="18">
          <cell r="A18">
            <v>3</v>
          </cell>
        </row>
        <row r="19">
          <cell r="A19">
            <v>4</v>
          </cell>
        </row>
        <row r="20">
          <cell r="A20">
            <v>5</v>
          </cell>
        </row>
        <row r="21">
          <cell r="A21">
            <v>6</v>
          </cell>
        </row>
        <row r="22">
          <cell r="A22">
            <v>7</v>
          </cell>
        </row>
        <row r="23">
          <cell r="A23">
            <v>8</v>
          </cell>
        </row>
        <row r="24">
          <cell r="A24">
            <v>9</v>
          </cell>
        </row>
        <row r="25">
          <cell r="A25">
            <v>10</v>
          </cell>
        </row>
        <row r="26">
          <cell r="A26">
            <v>11</v>
          </cell>
        </row>
        <row r="27">
          <cell r="A27">
            <v>12</v>
          </cell>
        </row>
        <row r="28">
          <cell r="A28">
            <v>13</v>
          </cell>
        </row>
        <row r="29">
          <cell r="A29">
            <v>14</v>
          </cell>
        </row>
        <row r="30">
          <cell r="A30">
            <v>15</v>
          </cell>
        </row>
        <row r="31">
          <cell r="A31">
            <v>16</v>
          </cell>
        </row>
        <row r="32">
          <cell r="A32">
            <v>17</v>
          </cell>
        </row>
        <row r="33">
          <cell r="A33">
            <v>18</v>
          </cell>
        </row>
        <row r="34">
          <cell r="A34">
            <v>19</v>
          </cell>
        </row>
        <row r="35">
          <cell r="A35">
            <v>20</v>
          </cell>
        </row>
        <row r="36">
          <cell r="A36">
            <v>21</v>
          </cell>
        </row>
        <row r="37">
          <cell r="A37">
            <v>22</v>
          </cell>
        </row>
        <row r="38">
          <cell r="A38">
            <v>23</v>
          </cell>
        </row>
        <row r="39">
          <cell r="A39">
            <v>24</v>
          </cell>
        </row>
        <row r="40">
          <cell r="A40">
            <v>25</v>
          </cell>
        </row>
        <row r="41">
          <cell r="A41">
            <v>26</v>
          </cell>
        </row>
        <row r="42">
          <cell r="A42">
            <v>27</v>
          </cell>
        </row>
        <row r="43">
          <cell r="A43">
            <v>28</v>
          </cell>
        </row>
        <row r="44">
          <cell r="A44">
            <v>29</v>
          </cell>
        </row>
        <row r="45">
          <cell r="A45">
            <v>30</v>
          </cell>
        </row>
        <row r="46">
          <cell r="A46">
            <v>31</v>
          </cell>
        </row>
        <row r="47">
          <cell r="A47">
            <v>32</v>
          </cell>
        </row>
        <row r="48">
          <cell r="A48">
            <v>33</v>
          </cell>
        </row>
        <row r="49">
          <cell r="A49">
            <v>34</v>
          </cell>
        </row>
        <row r="50">
          <cell r="A50">
            <v>35</v>
          </cell>
        </row>
        <row r="51">
          <cell r="A51">
            <v>36</v>
          </cell>
        </row>
        <row r="52">
          <cell r="A52">
            <v>37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workbookViewId="0">
      <selection activeCell="H14" sqref="H14"/>
    </sheetView>
  </sheetViews>
  <sheetFormatPr baseColWidth="10" defaultRowHeight="15" x14ac:dyDescent="0.25"/>
  <cols>
    <col min="1" max="1" width="10.7109375" bestFit="1" customWidth="1"/>
    <col min="2" max="2" width="14.140625" bestFit="1" customWidth="1"/>
    <col min="3" max="3" width="15" bestFit="1" customWidth="1"/>
    <col min="4" max="4" width="15.5703125" bestFit="1" customWidth="1"/>
    <col min="5" max="5" width="13" bestFit="1" customWidth="1"/>
    <col min="6" max="6" width="20.42578125" bestFit="1" customWidth="1"/>
    <col min="7" max="7" width="5.5703125" bestFit="1" customWidth="1"/>
    <col min="8" max="8" width="6.7109375" bestFit="1" customWidth="1"/>
    <col min="10" max="10" width="16.42578125" bestFit="1" customWidth="1"/>
    <col min="11" max="11" width="21" bestFit="1" customWidth="1"/>
    <col min="12" max="12" width="16.85546875" bestFit="1" customWidth="1"/>
    <col min="13" max="13" width="15.42578125" bestFit="1" customWidth="1"/>
  </cols>
  <sheetData>
    <row r="1" spans="1:13" ht="16.5" thickTop="1" thickBot="1" x14ac:dyDescent="0.3">
      <c r="A1" s="57" t="s">
        <v>0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9"/>
    </row>
    <row r="2" spans="1:13" ht="15.75" thickBot="1" x14ac:dyDescent="0.3">
      <c r="A2" s="1" t="s">
        <v>1</v>
      </c>
      <c r="B2" s="2" t="s">
        <v>2</v>
      </c>
      <c r="C2" s="3" t="s">
        <v>3</v>
      </c>
      <c r="D2" s="2" t="s">
        <v>4</v>
      </c>
      <c r="E2" s="3" t="s">
        <v>5</v>
      </c>
      <c r="F2" s="2" t="s">
        <v>6</v>
      </c>
      <c r="G2" s="3" t="s">
        <v>7</v>
      </c>
      <c r="H2" s="2" t="s">
        <v>8</v>
      </c>
      <c r="I2" s="3" t="s">
        <v>9</v>
      </c>
      <c r="J2" s="2" t="s">
        <v>10</v>
      </c>
      <c r="K2" s="3" t="s">
        <v>11</v>
      </c>
      <c r="L2" s="2" t="s">
        <v>12</v>
      </c>
      <c r="M2" s="4" t="s">
        <v>13</v>
      </c>
    </row>
    <row r="3" spans="1:13" x14ac:dyDescent="0.25">
      <c r="A3" s="5">
        <v>42997</v>
      </c>
      <c r="B3" s="47" t="s">
        <v>14</v>
      </c>
      <c r="C3" s="47" t="s">
        <v>15</v>
      </c>
      <c r="D3" t="s">
        <v>16</v>
      </c>
      <c r="E3" s="47" t="s">
        <v>17</v>
      </c>
      <c r="F3">
        <v>11</v>
      </c>
      <c r="H3" s="45">
        <v>2</v>
      </c>
      <c r="I3" s="46">
        <v>0.33333333333333331</v>
      </c>
      <c r="J3" s="6"/>
      <c r="K3" s="6"/>
      <c r="L3" s="6"/>
      <c r="M3" t="s">
        <v>18</v>
      </c>
    </row>
    <row r="4" spans="1:13" x14ac:dyDescent="0.25">
      <c r="A4" s="5">
        <v>42997</v>
      </c>
      <c r="B4" t="s">
        <v>19</v>
      </c>
      <c r="C4" t="s">
        <v>15</v>
      </c>
      <c r="E4" t="s">
        <v>20</v>
      </c>
      <c r="F4">
        <v>6</v>
      </c>
      <c r="I4" s="6"/>
      <c r="J4" s="6"/>
      <c r="K4" s="6"/>
      <c r="L4" s="6"/>
    </row>
    <row r="5" spans="1:13" x14ac:dyDescent="0.25">
      <c r="A5" s="5">
        <v>42997</v>
      </c>
      <c r="B5" t="s">
        <v>19</v>
      </c>
      <c r="C5" t="s">
        <v>21</v>
      </c>
      <c r="E5" t="s">
        <v>22</v>
      </c>
      <c r="F5">
        <v>8</v>
      </c>
      <c r="I5" s="6"/>
      <c r="J5" s="6"/>
      <c r="K5" s="6"/>
      <c r="L5" s="6"/>
    </row>
    <row r="6" spans="1:13" x14ac:dyDescent="0.25">
      <c r="A6" s="5">
        <v>42997</v>
      </c>
      <c r="B6" t="s">
        <v>23</v>
      </c>
      <c r="C6" t="s">
        <v>24</v>
      </c>
      <c r="D6" t="s">
        <v>25</v>
      </c>
      <c r="E6" t="s">
        <v>20</v>
      </c>
      <c r="F6">
        <v>17</v>
      </c>
      <c r="I6" s="6"/>
      <c r="J6" s="6"/>
      <c r="K6" s="6"/>
      <c r="L6" s="6"/>
    </row>
    <row r="7" spans="1:13" x14ac:dyDescent="0.25">
      <c r="A7" s="5">
        <v>42997</v>
      </c>
      <c r="B7" t="s">
        <v>26</v>
      </c>
      <c r="C7" t="s">
        <v>27</v>
      </c>
      <c r="D7" t="s">
        <v>16</v>
      </c>
      <c r="E7" t="s">
        <v>28</v>
      </c>
      <c r="F7">
        <v>33</v>
      </c>
      <c r="H7">
        <v>1</v>
      </c>
      <c r="I7" s="6">
        <v>0.33333333333333331</v>
      </c>
      <c r="J7" s="6"/>
      <c r="K7" s="6"/>
      <c r="L7" s="6"/>
    </row>
    <row r="8" spans="1:13" x14ac:dyDescent="0.25">
      <c r="A8" s="5">
        <v>42997</v>
      </c>
      <c r="B8" t="s">
        <v>29</v>
      </c>
      <c r="C8" t="s">
        <v>30</v>
      </c>
      <c r="E8" t="s">
        <v>28</v>
      </c>
      <c r="F8">
        <v>14</v>
      </c>
      <c r="I8" s="6"/>
      <c r="J8" s="6"/>
      <c r="K8" s="6"/>
      <c r="L8" s="6"/>
    </row>
    <row r="9" spans="1:13" x14ac:dyDescent="0.25">
      <c r="A9" s="5">
        <v>42997</v>
      </c>
      <c r="B9" t="s">
        <v>31</v>
      </c>
      <c r="C9" t="s">
        <v>24</v>
      </c>
      <c r="D9" t="s">
        <v>25</v>
      </c>
      <c r="E9" t="s">
        <v>32</v>
      </c>
      <c r="F9">
        <v>16</v>
      </c>
      <c r="I9" s="6"/>
      <c r="J9" s="6"/>
      <c r="K9" s="6"/>
      <c r="L9" s="6"/>
    </row>
    <row r="10" spans="1:13" x14ac:dyDescent="0.25">
      <c r="A10" s="5">
        <v>42997</v>
      </c>
      <c r="B10" t="s">
        <v>33</v>
      </c>
      <c r="C10" t="s">
        <v>24</v>
      </c>
      <c r="D10" t="s">
        <v>25</v>
      </c>
      <c r="E10" t="s">
        <v>22</v>
      </c>
      <c r="F10">
        <v>17</v>
      </c>
      <c r="I10" s="6"/>
      <c r="J10" s="6"/>
      <c r="K10" s="6"/>
      <c r="L10" s="6"/>
    </row>
    <row r="11" spans="1:13" x14ac:dyDescent="0.25">
      <c r="A11" s="5">
        <v>42997</v>
      </c>
      <c r="B11" t="s">
        <v>34</v>
      </c>
      <c r="C11" t="s">
        <v>35</v>
      </c>
      <c r="D11" t="s">
        <v>25</v>
      </c>
      <c r="E11" t="s">
        <v>20</v>
      </c>
      <c r="F11">
        <v>29</v>
      </c>
      <c r="H11">
        <v>2</v>
      </c>
      <c r="I11" s="6">
        <v>0.4583333333333332</v>
      </c>
      <c r="J11" s="6"/>
      <c r="K11" s="6"/>
      <c r="L11" s="6"/>
    </row>
    <row r="12" spans="1:13" x14ac:dyDescent="0.25">
      <c r="A12" s="5">
        <v>42997</v>
      </c>
      <c r="B12" t="s">
        <v>36</v>
      </c>
      <c r="C12" t="s">
        <v>37</v>
      </c>
      <c r="D12" t="s">
        <v>16</v>
      </c>
      <c r="E12" t="s">
        <v>38</v>
      </c>
      <c r="F12">
        <v>15</v>
      </c>
      <c r="H12">
        <v>1</v>
      </c>
      <c r="I12" s="6">
        <v>0.49999999999999983</v>
      </c>
      <c r="J12" s="6"/>
      <c r="K12" s="6"/>
      <c r="L12" s="6"/>
    </row>
    <row r="13" spans="1:13" x14ac:dyDescent="0.25">
      <c r="A13" s="5">
        <v>42997</v>
      </c>
      <c r="B13" t="s">
        <v>29</v>
      </c>
      <c r="C13" t="s">
        <v>15</v>
      </c>
      <c r="E13" t="s">
        <v>22</v>
      </c>
      <c r="F13">
        <v>13</v>
      </c>
      <c r="H13">
        <v>1</v>
      </c>
      <c r="I13" s="6">
        <v>0.4583333333333332</v>
      </c>
      <c r="J13" s="6"/>
      <c r="K13" s="6"/>
      <c r="L13" s="6"/>
    </row>
    <row r="14" spans="1:13" x14ac:dyDescent="0.25">
      <c r="A14" s="5">
        <v>42997</v>
      </c>
      <c r="B14" t="s">
        <v>31</v>
      </c>
      <c r="C14" t="s">
        <v>30</v>
      </c>
      <c r="E14" t="s">
        <v>20</v>
      </c>
      <c r="F14">
        <v>11</v>
      </c>
      <c r="H14">
        <v>2</v>
      </c>
      <c r="I14" s="6">
        <v>0.58333333333333326</v>
      </c>
      <c r="J14" s="6"/>
      <c r="K14" s="6"/>
      <c r="L14" s="6"/>
    </row>
    <row r="15" spans="1:13" x14ac:dyDescent="0.25">
      <c r="A15" s="5">
        <v>42997</v>
      </c>
      <c r="B15" t="s">
        <v>19</v>
      </c>
      <c r="C15" t="s">
        <v>37</v>
      </c>
      <c r="E15" t="s">
        <v>39</v>
      </c>
      <c r="F15">
        <v>18</v>
      </c>
      <c r="I15" s="6"/>
      <c r="J15" s="6"/>
      <c r="K15" s="6"/>
      <c r="L15" s="6"/>
    </row>
    <row r="16" spans="1:13" x14ac:dyDescent="0.25">
      <c r="A16" s="5">
        <v>42997</v>
      </c>
      <c r="B16" t="s">
        <v>19</v>
      </c>
      <c r="C16" t="s">
        <v>21</v>
      </c>
      <c r="E16" t="s">
        <v>32</v>
      </c>
      <c r="F16">
        <v>7</v>
      </c>
      <c r="J16" s="6"/>
      <c r="K16" s="6"/>
      <c r="L16" s="6"/>
    </row>
    <row r="17" spans="1:13" x14ac:dyDescent="0.25">
      <c r="A17" s="7"/>
      <c r="H17" s="8"/>
      <c r="I17" s="6"/>
      <c r="J17" s="6"/>
      <c r="K17" s="6"/>
      <c r="L17" s="6"/>
      <c r="M17" s="9"/>
    </row>
    <row r="18" spans="1:13" x14ac:dyDescent="0.25">
      <c r="A18" s="7"/>
      <c r="B18" s="8"/>
      <c r="C18" s="8"/>
      <c r="D18" s="8"/>
      <c r="E18" s="8"/>
      <c r="F18" s="8"/>
      <c r="G18" s="8"/>
      <c r="H18" s="8"/>
      <c r="I18" s="10"/>
      <c r="J18" s="8"/>
      <c r="K18" s="8"/>
      <c r="L18" s="8"/>
      <c r="M18" s="9"/>
    </row>
    <row r="19" spans="1:13" x14ac:dyDescent="0.25">
      <c r="A19" s="7"/>
      <c r="B19" s="8"/>
      <c r="C19" s="8"/>
      <c r="D19" s="8"/>
      <c r="E19" s="8"/>
      <c r="F19" s="8"/>
      <c r="G19" s="8"/>
      <c r="H19" s="8"/>
      <c r="I19" s="10"/>
      <c r="J19" s="8"/>
      <c r="K19" s="8"/>
      <c r="L19" s="8"/>
      <c r="M19" s="9"/>
    </row>
    <row r="20" spans="1:13" x14ac:dyDescent="0.25">
      <c r="A20" s="7"/>
      <c r="B20" s="8"/>
      <c r="C20" s="8"/>
      <c r="D20" s="8"/>
      <c r="E20" s="8"/>
      <c r="F20" s="8"/>
      <c r="G20" s="8"/>
      <c r="H20" s="8"/>
      <c r="I20" s="10"/>
      <c r="J20" s="8"/>
      <c r="K20" s="8"/>
      <c r="L20" s="8"/>
      <c r="M20" s="9"/>
    </row>
    <row r="21" spans="1:13" x14ac:dyDescent="0.25">
      <c r="A21" s="7"/>
      <c r="B21" s="8"/>
      <c r="C21" s="8"/>
      <c r="D21" s="8"/>
      <c r="E21" s="8"/>
      <c r="F21" s="8"/>
      <c r="G21" s="8"/>
      <c r="H21" s="8"/>
      <c r="I21" s="10"/>
      <c r="J21" s="8"/>
      <c r="K21" s="8"/>
      <c r="L21" s="8"/>
      <c r="M21" s="9"/>
    </row>
    <row r="22" spans="1:13" x14ac:dyDescent="0.25">
      <c r="A22" s="7"/>
      <c r="B22" s="8"/>
      <c r="C22" s="8"/>
      <c r="D22" s="8"/>
      <c r="E22" s="8"/>
      <c r="F22" s="8"/>
      <c r="G22" s="8"/>
      <c r="H22" s="8"/>
      <c r="I22" s="10"/>
      <c r="J22" s="8"/>
      <c r="K22" s="8"/>
      <c r="L22" s="8"/>
      <c r="M22" s="9"/>
    </row>
    <row r="23" spans="1:13" x14ac:dyDescent="0.25">
      <c r="A23" s="7"/>
      <c r="B23" s="8"/>
      <c r="C23" s="8"/>
      <c r="D23" s="8"/>
      <c r="E23" s="8"/>
      <c r="F23" s="8"/>
      <c r="G23" s="8"/>
      <c r="H23" s="8"/>
      <c r="I23" s="10"/>
      <c r="J23" s="8"/>
      <c r="K23" s="8"/>
      <c r="L23" s="8"/>
      <c r="M23" s="9"/>
    </row>
    <row r="24" spans="1:13" x14ac:dyDescent="0.25">
      <c r="A24" s="7"/>
      <c r="B24" s="8"/>
      <c r="C24" s="8"/>
      <c r="D24" s="8"/>
      <c r="E24" s="8"/>
      <c r="F24" s="8"/>
      <c r="G24" s="8"/>
      <c r="H24" s="8"/>
      <c r="I24" s="10"/>
      <c r="J24" s="8"/>
      <c r="K24" s="8"/>
      <c r="L24" s="8"/>
      <c r="M24" s="9"/>
    </row>
    <row r="25" spans="1:13" x14ac:dyDescent="0.25">
      <c r="A25" s="7"/>
      <c r="B25" s="8"/>
      <c r="C25" s="8"/>
      <c r="D25" s="8"/>
      <c r="E25" s="8"/>
      <c r="F25" s="8"/>
      <c r="G25" s="8"/>
      <c r="H25" s="8"/>
      <c r="I25" s="10"/>
      <c r="J25" s="8"/>
      <c r="K25" s="8"/>
      <c r="L25" s="8"/>
      <c r="M25" s="9"/>
    </row>
    <row r="26" spans="1:13" x14ac:dyDescent="0.25">
      <c r="A26" s="7"/>
      <c r="B26" s="8"/>
      <c r="C26" s="8"/>
      <c r="D26" s="8"/>
      <c r="E26" s="8"/>
      <c r="F26" s="8"/>
      <c r="G26" s="8"/>
      <c r="H26" s="8"/>
      <c r="I26" s="10"/>
      <c r="J26" s="8"/>
      <c r="K26" s="8"/>
      <c r="L26" s="8"/>
      <c r="M26" s="9"/>
    </row>
    <row r="27" spans="1:13" x14ac:dyDescent="0.25">
      <c r="A27" s="7"/>
      <c r="B27" s="8"/>
      <c r="C27" s="8"/>
      <c r="D27" s="8"/>
      <c r="E27" s="8"/>
      <c r="F27" s="8"/>
      <c r="G27" s="8"/>
      <c r="H27" s="8"/>
      <c r="I27" s="10"/>
      <c r="J27" s="8"/>
      <c r="K27" s="8"/>
      <c r="L27" s="8"/>
      <c r="M27" s="9"/>
    </row>
    <row r="28" spans="1:13" x14ac:dyDescent="0.25">
      <c r="A28" s="7"/>
      <c r="B28" s="8"/>
      <c r="C28" s="8"/>
      <c r="D28" s="8"/>
      <c r="E28" s="8"/>
      <c r="F28" s="8"/>
      <c r="G28" s="8"/>
      <c r="H28" s="8"/>
      <c r="I28" s="10"/>
      <c r="J28" s="8"/>
      <c r="K28" s="8"/>
      <c r="L28" s="8"/>
      <c r="M28" s="9"/>
    </row>
    <row r="29" spans="1:13" x14ac:dyDescent="0.25">
      <c r="A29" s="7"/>
      <c r="B29" s="8"/>
      <c r="C29" s="8"/>
      <c r="D29" s="8"/>
      <c r="E29" s="8"/>
      <c r="F29" s="8"/>
      <c r="G29" s="8"/>
      <c r="H29" s="8"/>
      <c r="I29" s="10"/>
      <c r="J29" s="8"/>
      <c r="K29" s="8"/>
      <c r="L29" s="8"/>
      <c r="M29" s="9"/>
    </row>
    <row r="30" spans="1:13" x14ac:dyDescent="0.25">
      <c r="A30" s="7"/>
      <c r="B30" s="8"/>
      <c r="C30" s="8"/>
      <c r="D30" s="8"/>
      <c r="E30" s="8"/>
      <c r="F30" s="8"/>
      <c r="G30" s="8"/>
      <c r="H30" s="8"/>
      <c r="I30" s="10"/>
      <c r="J30" s="8"/>
      <c r="K30" s="8"/>
      <c r="L30" s="8"/>
      <c r="M30" s="9"/>
    </row>
    <row r="31" spans="1:13" x14ac:dyDescent="0.25">
      <c r="A31" s="7"/>
      <c r="B31" s="8"/>
      <c r="C31" s="8"/>
      <c r="D31" s="8"/>
      <c r="E31" s="8"/>
      <c r="F31" s="8"/>
      <c r="G31" s="8"/>
      <c r="H31" s="8"/>
      <c r="I31" s="10"/>
      <c r="J31" s="8"/>
      <c r="K31" s="8"/>
      <c r="L31" s="8"/>
      <c r="M31" s="9"/>
    </row>
    <row r="32" spans="1:13" x14ac:dyDescent="0.25">
      <c r="A32" s="7"/>
      <c r="B32" s="8"/>
      <c r="C32" s="8"/>
      <c r="D32" s="8"/>
      <c r="E32" s="8"/>
      <c r="F32" s="8"/>
      <c r="G32" s="8"/>
      <c r="H32" s="8"/>
      <c r="I32" s="10"/>
      <c r="J32" s="8"/>
      <c r="K32" s="8"/>
      <c r="L32" s="8"/>
      <c r="M32" s="9"/>
    </row>
    <row r="33" spans="1:13" x14ac:dyDescent="0.25">
      <c r="A33" s="7"/>
      <c r="B33" s="8"/>
      <c r="C33" s="8"/>
      <c r="D33" s="8"/>
      <c r="E33" s="8"/>
      <c r="F33" s="8"/>
      <c r="G33" s="8"/>
      <c r="H33" s="8"/>
      <c r="I33" s="10"/>
      <c r="J33" s="8"/>
      <c r="K33" s="8"/>
      <c r="L33" s="8"/>
      <c r="M33" s="9"/>
    </row>
    <row r="34" spans="1:13" x14ac:dyDescent="0.25">
      <c r="A34" s="7"/>
      <c r="B34" s="8"/>
      <c r="C34" s="8"/>
      <c r="D34" s="8"/>
      <c r="E34" s="8"/>
      <c r="F34" s="8"/>
      <c r="G34" s="8"/>
      <c r="H34" s="8"/>
      <c r="I34" s="10"/>
      <c r="J34" s="8"/>
      <c r="K34" s="8"/>
      <c r="L34" s="8"/>
      <c r="M34" s="9"/>
    </row>
    <row r="35" spans="1:13" x14ac:dyDescent="0.25">
      <c r="A35" s="7"/>
      <c r="B35" s="8"/>
      <c r="C35" s="8"/>
      <c r="D35" s="8"/>
      <c r="E35" s="8"/>
      <c r="F35" s="8"/>
      <c r="G35" s="8"/>
      <c r="H35" s="8"/>
      <c r="I35" s="10"/>
      <c r="J35" s="8"/>
      <c r="K35" s="8"/>
      <c r="L35" s="8"/>
      <c r="M35" s="9"/>
    </row>
    <row r="36" spans="1:13" x14ac:dyDescent="0.25">
      <c r="A36" s="7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9"/>
    </row>
    <row r="37" spans="1:13" x14ac:dyDescent="0.25">
      <c r="A37" s="7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9"/>
    </row>
    <row r="38" spans="1:13" x14ac:dyDescent="0.25">
      <c r="A38" s="7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9"/>
    </row>
    <row r="39" spans="1:13" x14ac:dyDescent="0.25">
      <c r="A39" s="7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9"/>
    </row>
    <row r="40" spans="1:13" x14ac:dyDescent="0.25">
      <c r="A40" s="7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9"/>
    </row>
    <row r="41" spans="1:13" x14ac:dyDescent="0.25">
      <c r="A41" s="7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9"/>
    </row>
    <row r="42" spans="1:13" x14ac:dyDescent="0.25">
      <c r="A42" s="7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9"/>
    </row>
    <row r="43" spans="1:13" x14ac:dyDescent="0.25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9"/>
    </row>
    <row r="44" spans="1:13" x14ac:dyDescent="0.25">
      <c r="A44" s="7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9"/>
    </row>
    <row r="45" spans="1:13" x14ac:dyDescent="0.25">
      <c r="A45" s="7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9"/>
    </row>
    <row r="46" spans="1:13" x14ac:dyDescent="0.25">
      <c r="A46" s="7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9"/>
    </row>
    <row r="47" spans="1:13" x14ac:dyDescent="0.25">
      <c r="A47" s="7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9"/>
    </row>
    <row r="48" spans="1:13" x14ac:dyDescent="0.25">
      <c r="A48" s="7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9"/>
    </row>
    <row r="49" spans="1:13" x14ac:dyDescent="0.25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9"/>
    </row>
    <row r="50" spans="1:13" x14ac:dyDescent="0.25">
      <c r="A50" s="7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9"/>
    </row>
    <row r="51" spans="1:13" x14ac:dyDescent="0.25">
      <c r="A51" s="7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9"/>
    </row>
    <row r="52" spans="1:13" x14ac:dyDescent="0.25">
      <c r="A52" s="7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9"/>
    </row>
  </sheetData>
  <mergeCells count="1">
    <mergeCell ref="A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2"/>
  <sheetViews>
    <sheetView tabSelected="1" topLeftCell="B1" zoomScale="70" zoomScaleNormal="70" workbookViewId="0">
      <selection activeCell="V13" sqref="V13"/>
    </sheetView>
  </sheetViews>
  <sheetFormatPr baseColWidth="10" defaultRowHeight="15" outlineLevelRow="1" x14ac:dyDescent="0.25"/>
  <cols>
    <col min="1" max="1" width="18" bestFit="1" customWidth="1"/>
  </cols>
  <sheetData>
    <row r="1" spans="1:29" ht="23.25" x14ac:dyDescent="0.35">
      <c r="A1" s="11">
        <f ca="1">TODAY()</f>
        <v>42999</v>
      </c>
      <c r="B1" s="60" t="s">
        <v>40</v>
      </c>
      <c r="C1" s="61"/>
      <c r="D1" s="61"/>
      <c r="E1" s="61"/>
      <c r="F1" s="61"/>
      <c r="G1" s="61"/>
      <c r="H1" s="61"/>
      <c r="I1" s="62"/>
    </row>
    <row r="2" spans="1:29" ht="15.75" thickBot="1" x14ac:dyDescent="0.3">
      <c r="B2" s="63"/>
      <c r="C2" s="64"/>
      <c r="D2" s="64"/>
      <c r="E2" s="64"/>
      <c r="F2" s="64"/>
      <c r="G2" s="64"/>
      <c r="H2" s="64"/>
      <c r="I2" s="65"/>
    </row>
    <row r="3" spans="1:29" ht="27" thickBot="1" x14ac:dyDescent="0.45">
      <c r="B3" s="66"/>
      <c r="C3" s="67"/>
      <c r="D3" s="67"/>
      <c r="E3" s="67"/>
      <c r="F3" s="67"/>
      <c r="G3" s="67"/>
      <c r="H3" s="67"/>
      <c r="I3" s="68"/>
      <c r="M3" s="12" t="s">
        <v>8</v>
      </c>
      <c r="N3" s="13">
        <v>1</v>
      </c>
      <c r="O3" s="14"/>
      <c r="P3" s="15"/>
      <c r="Q3" s="15"/>
      <c r="R3" s="15"/>
      <c r="S3" s="15"/>
      <c r="T3" s="16">
        <f>SUM(E13:E56)</f>
        <v>0</v>
      </c>
      <c r="U3" s="17"/>
      <c r="V3" s="12" t="s">
        <v>8</v>
      </c>
      <c r="W3" s="13">
        <v>2</v>
      </c>
      <c r="X3" s="14"/>
      <c r="Y3" s="15"/>
      <c r="Z3" s="15"/>
      <c r="AA3" s="15"/>
      <c r="AB3" s="15"/>
      <c r="AC3" s="16">
        <f>SUM(N13:N56)</f>
        <v>0</v>
      </c>
    </row>
    <row r="4" spans="1:29" ht="15.75" thickBot="1" x14ac:dyDescent="0.3">
      <c r="B4" s="18" t="s">
        <v>41</v>
      </c>
      <c r="C4" s="19" t="s">
        <v>42</v>
      </c>
      <c r="D4" s="19" t="s">
        <v>43</v>
      </c>
      <c r="E4" s="19" t="s">
        <v>44</v>
      </c>
      <c r="F4" s="19" t="s">
        <v>45</v>
      </c>
      <c r="G4" s="19" t="s">
        <v>46</v>
      </c>
      <c r="H4" s="19" t="s">
        <v>47</v>
      </c>
      <c r="I4" s="20" t="s">
        <v>48</v>
      </c>
      <c r="M4" s="21" t="s">
        <v>41</v>
      </c>
      <c r="N4" s="22" t="s">
        <v>42</v>
      </c>
      <c r="O4" s="22" t="s">
        <v>43</v>
      </c>
      <c r="P4" s="22" t="s">
        <v>44</v>
      </c>
      <c r="Q4" s="22" t="s">
        <v>45</v>
      </c>
      <c r="R4" s="23" t="s">
        <v>46</v>
      </c>
      <c r="S4" s="23" t="s">
        <v>47</v>
      </c>
      <c r="T4" s="24" t="s">
        <v>48</v>
      </c>
      <c r="U4" s="25"/>
      <c r="V4" s="21" t="s">
        <v>41</v>
      </c>
      <c r="W4" s="22" t="s">
        <v>42</v>
      </c>
      <c r="X4" s="22" t="s">
        <v>43</v>
      </c>
      <c r="Y4" s="22" t="s">
        <v>44</v>
      </c>
      <c r="Z4" s="22" t="s">
        <v>45</v>
      </c>
      <c r="AA4" s="23" t="s">
        <v>46</v>
      </c>
      <c r="AB4" s="23" t="s">
        <v>47</v>
      </c>
      <c r="AC4" s="24" t="s">
        <v>48</v>
      </c>
    </row>
    <row r="5" spans="1:29" ht="21" hidden="1" outlineLevel="1" x14ac:dyDescent="0.35">
      <c r="L5" s="26">
        <v>0.20833333333333334</v>
      </c>
      <c r="M5" s="27"/>
      <c r="N5" s="28"/>
      <c r="O5" s="28"/>
      <c r="P5" s="28"/>
      <c r="Q5" s="29"/>
      <c r="R5" s="29"/>
      <c r="S5" s="29"/>
      <c r="T5" s="30"/>
      <c r="U5" s="31"/>
      <c r="V5" s="27"/>
      <c r="W5" s="28"/>
      <c r="X5" s="28"/>
      <c r="Y5" s="28"/>
      <c r="Z5" s="29"/>
      <c r="AA5" s="29"/>
      <c r="AB5" s="29"/>
      <c r="AC5" s="30"/>
    </row>
    <row r="6" spans="1:29" hidden="1" outlineLevel="1" x14ac:dyDescent="0.25">
      <c r="L6" s="32">
        <f>L5+0.25/24</f>
        <v>0.21875</v>
      </c>
      <c r="M6" s="33"/>
      <c r="N6" s="34"/>
      <c r="O6" s="34"/>
      <c r="P6" s="34"/>
      <c r="Q6" s="35"/>
      <c r="R6" s="35"/>
      <c r="S6" s="35"/>
      <c r="T6" s="36"/>
      <c r="U6" s="31"/>
      <c r="V6" s="33"/>
      <c r="W6" s="34"/>
      <c r="X6" s="34"/>
      <c r="Y6" s="34"/>
      <c r="Z6" s="35"/>
      <c r="AA6" s="35"/>
      <c r="AB6" s="35"/>
      <c r="AC6" s="36"/>
    </row>
    <row r="7" spans="1:29" hidden="1" outlineLevel="1" x14ac:dyDescent="0.25">
      <c r="L7" s="32">
        <f t="shared" ref="L7:L8" si="0">L6+0.25/24</f>
        <v>0.22916666666666666</v>
      </c>
      <c r="M7" s="33"/>
      <c r="N7" s="34"/>
      <c r="O7" s="34"/>
      <c r="P7" s="34"/>
      <c r="Q7" s="35"/>
      <c r="R7" s="35"/>
      <c r="S7" s="35"/>
      <c r="T7" s="36"/>
      <c r="U7" s="31"/>
      <c r="V7" s="33"/>
      <c r="W7" s="34"/>
      <c r="X7" s="34"/>
      <c r="Y7" s="34"/>
      <c r="Z7" s="35"/>
      <c r="AA7" s="35"/>
      <c r="AB7" s="35"/>
      <c r="AC7" s="36"/>
    </row>
    <row r="8" spans="1:29" ht="15.75" hidden="1" outlineLevel="1" thickBot="1" x14ac:dyDescent="0.3">
      <c r="L8" s="32">
        <f t="shared" si="0"/>
        <v>0.23958333333333331</v>
      </c>
      <c r="M8" s="37"/>
      <c r="N8" s="38"/>
      <c r="O8" s="38"/>
      <c r="P8" s="38"/>
      <c r="Q8" s="39"/>
      <c r="R8" s="39"/>
      <c r="S8" s="39"/>
      <c r="T8" s="40"/>
      <c r="U8" s="31"/>
      <c r="V8" s="37"/>
      <c r="W8" s="38"/>
      <c r="X8" s="38"/>
      <c r="Y8" s="38"/>
      <c r="Z8" s="39"/>
      <c r="AA8" s="39"/>
      <c r="AB8" s="39"/>
      <c r="AC8" s="40"/>
    </row>
    <row r="9" spans="1:29" ht="21" hidden="1" outlineLevel="1" x14ac:dyDescent="0.35">
      <c r="L9" s="26">
        <v>0.25</v>
      </c>
      <c r="M9" s="27"/>
      <c r="N9" s="28"/>
      <c r="O9" s="28"/>
      <c r="P9" s="28"/>
      <c r="Q9" s="29"/>
      <c r="R9" s="29"/>
      <c r="S9" s="29"/>
      <c r="T9" s="30"/>
      <c r="U9" s="31"/>
      <c r="V9" s="27"/>
      <c r="W9" s="28"/>
      <c r="X9" s="28"/>
      <c r="Y9" s="28"/>
      <c r="Z9" s="29"/>
      <c r="AA9" s="29"/>
      <c r="AB9" s="29"/>
      <c r="AC9" s="30"/>
    </row>
    <row r="10" spans="1:29" hidden="1" outlineLevel="1" x14ac:dyDescent="0.25">
      <c r="L10" s="32">
        <f>L9+0.25/24</f>
        <v>0.26041666666666669</v>
      </c>
      <c r="M10" s="33"/>
      <c r="N10" s="34"/>
      <c r="O10" s="34"/>
      <c r="P10" s="34"/>
      <c r="Q10" s="35"/>
      <c r="R10" s="35"/>
      <c r="S10" s="35"/>
      <c r="T10" s="36"/>
      <c r="U10" s="31"/>
      <c r="V10" s="33"/>
      <c r="W10" s="34"/>
      <c r="X10" s="34"/>
      <c r="Y10" s="34"/>
      <c r="Z10" s="35"/>
      <c r="AA10" s="35"/>
      <c r="AB10" s="35"/>
      <c r="AC10" s="36"/>
    </row>
    <row r="11" spans="1:29" hidden="1" outlineLevel="1" x14ac:dyDescent="0.25">
      <c r="L11" s="32">
        <f t="shared" ref="L11:L12" si="1">L10+0.25/24</f>
        <v>0.27083333333333337</v>
      </c>
      <c r="M11" s="33"/>
      <c r="N11" s="34"/>
      <c r="O11" s="34"/>
      <c r="P11" s="34"/>
      <c r="Q11" s="35"/>
      <c r="R11" s="35"/>
      <c r="S11" s="35"/>
      <c r="T11" s="36"/>
      <c r="U11" s="31"/>
      <c r="V11" s="33"/>
      <c r="W11" s="34"/>
      <c r="X11" s="34"/>
      <c r="Y11" s="34"/>
      <c r="Z11" s="35"/>
      <c r="AA11" s="35"/>
      <c r="AB11" s="35"/>
      <c r="AC11" s="36"/>
    </row>
    <row r="12" spans="1:29" ht="15.75" hidden="1" outlineLevel="1" thickBot="1" x14ac:dyDescent="0.3">
      <c r="L12" s="32">
        <f t="shared" si="1"/>
        <v>0.28125000000000006</v>
      </c>
      <c r="M12" s="37"/>
      <c r="N12" s="38"/>
      <c r="O12" s="38"/>
      <c r="P12" s="38"/>
      <c r="Q12" s="39"/>
      <c r="R12" s="39"/>
      <c r="S12" s="39"/>
      <c r="T12" s="40"/>
      <c r="U12" s="31"/>
      <c r="V12" s="37"/>
      <c r="W12" s="38"/>
      <c r="X12" s="38"/>
      <c r="Y12" s="38"/>
      <c r="Z12" s="39"/>
      <c r="AA12" s="39"/>
      <c r="AB12" s="39"/>
      <c r="AC12" s="40"/>
    </row>
    <row r="13" spans="1:29" ht="21" collapsed="1" x14ac:dyDescent="0.35">
      <c r="A13" s="41">
        <v>1</v>
      </c>
      <c r="B13" s="42"/>
      <c r="C13" s="42"/>
      <c r="D13" s="42"/>
      <c r="E13" s="42"/>
      <c r="F13" s="42"/>
      <c r="G13" s="42"/>
      <c r="H13" s="42"/>
      <c r="I13" s="42"/>
      <c r="L13" s="26">
        <v>0.29166666666666669</v>
      </c>
      <c r="M13" s="48"/>
      <c r="N13" s="51"/>
      <c r="O13" s="51"/>
      <c r="P13" s="51"/>
      <c r="Q13" s="52"/>
      <c r="R13" s="29"/>
      <c r="S13" s="29"/>
      <c r="T13" s="30"/>
      <c r="U13" s="31"/>
      <c r="V13" s="48" t="str">
        <f t="array" ref="V13">IFERROR(INDEX(BDD!B$3:B$30,SMALL(IF((BDD!$H$3:$H$30=2)*(ROUND(BDD!$I$3:$I$30,8)=ROUND($L13,8)),ROW(BDD!$A$3:$A$30)-2),1)),"")</f>
        <v/>
      </c>
      <c r="W13" s="51" t="str">
        <f t="array" ref="W13">IFERROR(INDEX(BDD!C$3:C$30,SMALL(IF((BDD!$H$3:$H$30=2)*(ROUND(BDD!$I$3:$I$30,8)=ROUND($L13,8)),ROW(BDD!$A$3:$A$30)-2),1)),"")</f>
        <v/>
      </c>
      <c r="X13" s="51" t="str">
        <f t="array" ref="X13">IFERROR(INDEX(BDD!E$3:E$30,SMALL(IF((BDD!$H$3:$H$30=2)*(ROUND(BDD!$I$3:$I$30,8)=ROUND($L13,8)),ROW(BDD!$A$3:$A$30)-2),1)),"")</f>
        <v/>
      </c>
      <c r="Y13" s="51" t="str">
        <f t="array" ref="Y13">IFERROR(INDEX(BDD!F$3:F$30,SMALL(IF((BDD!$H$3:$H$30=2)*(ROUND(BDD!$I$3:$I$30,8)=ROUND($L13,8)),ROW(BDD!$A$3:$A$30)-2),1)),"")</f>
        <v/>
      </c>
      <c r="Z13" s="52"/>
      <c r="AA13" s="29"/>
      <c r="AB13" s="29"/>
      <c r="AC13" s="30"/>
    </row>
    <row r="14" spans="1:29" x14ac:dyDescent="0.25">
      <c r="A14" s="43">
        <v>2</v>
      </c>
      <c r="B14" s="42" t="str">
        <f>IF(AND($A$4='[1]Base de donnée'!$B1,'[1]Base de donnée'!$A1='[1]12 quai'!$A14,ISBLANK('[1]Base de donnée'!$J1)),'[1]Base de donnée'!C1,"")</f>
        <v/>
      </c>
      <c r="C14" s="42" t="str">
        <f>IF(AND($A$4='[1]Base de donnée'!$B1,'[1]Base de donnée'!$A1='[1]12 quai'!$A14,ISBLANK('[1]Base de donnée'!$J1)),'[1]Base de donnée'!D1,"")</f>
        <v/>
      </c>
      <c r="D14" s="42" t="str">
        <f>IF(AND($A$4='[1]Base de donnée'!$B1,'[1]Base de donnée'!$A1='[1]12 quai'!$A14,ISBLANK('[1]Base de donnée'!$J1)),'[1]Base de donnée'!F1,"")</f>
        <v/>
      </c>
      <c r="E14" s="42" t="str">
        <f>IF(AND($A$4='[1]Base de donnée'!$B1,'[1]Base de donnée'!$A1='[1]12 quai'!$A14,ISBLANK('[1]Base de donnée'!$J1)),'[1]Base de donnée'!G1,"")</f>
        <v/>
      </c>
      <c r="F14" s="42" t="str">
        <f>IF(AND($A$4='[1]Base de donnée'!$B1,'[1]Base de donnée'!$A1='[1]12 quai'!$A14,ISBLANK('[1]Base de donnée'!$J1)),'[1]Base de donnée'!H1,"")</f>
        <v/>
      </c>
      <c r="G14" s="42" t="str">
        <f>IF(AND($A$4='[1]Base de donnée'!$B1,'[1]Base de donnée'!$A1='[1]12 quai'!$A14,ISBLANK('[1]Base de donnée'!$J1)),'[1]Base de donnée'!I1,"")</f>
        <v/>
      </c>
      <c r="H14" s="42" t="str">
        <f>IF(AND($A$4='[1]Base de donnée'!$B1,'[1]Base de donnée'!$A1='[1]12 quai'!$A14,ISBLANK('[1]Base de donnée'!$J1)),'[1]Base de donnée'!J1,"")</f>
        <v/>
      </c>
      <c r="I14" s="42" t="str">
        <f>IF(AND($A$4='[1]Base de donnée'!$B1,'[1]Base de donnée'!$A1='[1]12 quai'!$A14,ISBLANK('[1]Base de donnée'!$J1)),'[1]Base de donnée'!N1,"")</f>
        <v/>
      </c>
      <c r="L14" s="32">
        <v>0.30208333333333331</v>
      </c>
      <c r="M14" s="49"/>
      <c r="N14" s="53"/>
      <c r="O14" s="53"/>
      <c r="P14" s="53"/>
      <c r="Q14" s="54"/>
      <c r="R14" s="35"/>
      <c r="S14" s="35"/>
      <c r="T14" s="36"/>
      <c r="U14" s="31"/>
      <c r="V14" s="49" t="str">
        <f t="array" ref="V14">IFERROR(INDEX(BDD!B$3:B$30,SMALL(IF((BDD!$H$3:$H$30=2)*(ROUND(BDD!$I$3:$I$30,8)=ROUND($L14,8)),ROW(BDD!$A$3:$A$30)-2),1)),"")</f>
        <v/>
      </c>
      <c r="W14" s="53" t="str">
        <f t="array" ref="W14">IFERROR(INDEX(BDD!C$3:C$30,SMALL(IF((BDD!$H$3:$H$30=2)*(ROUND(BDD!$I$3:$I$30,8)=ROUND($L14,8)),ROW(BDD!$A$3:$A$30)-2),1)),"")</f>
        <v/>
      </c>
      <c r="X14" s="53" t="str">
        <f t="array" ref="X14">IFERROR(INDEX(BDD!E$3:E$30,SMALL(IF((BDD!$H$3:$H$30=2)*(ROUND(BDD!$I$3:$I$30,8)=ROUND($L14,8)),ROW(BDD!$A$3:$A$30)-2),1)),"")</f>
        <v/>
      </c>
      <c r="Y14" s="53" t="str">
        <f t="array" ref="Y14">IFERROR(INDEX(BDD!F$3:F$30,SMALL(IF((BDD!$H$3:$H$30=2)*(ROUND(BDD!$I$3:$I$30,8)=ROUND($L14,8)),ROW(BDD!$A$3:$A$30)-2),1)),"")</f>
        <v/>
      </c>
      <c r="Z14" s="54"/>
      <c r="AA14" s="35"/>
      <c r="AB14" s="35"/>
      <c r="AC14" s="36"/>
    </row>
    <row r="15" spans="1:29" x14ac:dyDescent="0.25">
      <c r="A15" s="43">
        <v>3</v>
      </c>
      <c r="B15" s="42" t="str">
        <f>IF(AND($A$4='[1]Base de donnée'!$B2,'[1]Base de donnée'!$A2='[1]12 quai'!$A15,ISBLANK('[1]Base de donnée'!$J2)),'[1]Base de donnée'!C2,"")</f>
        <v/>
      </c>
      <c r="C15" s="42" t="str">
        <f>IF(AND($A$4='[1]Base de donnée'!$B2,'[1]Base de donnée'!$A2='[1]12 quai'!$A15,ISBLANK('[1]Base de donnée'!$J2)),'[1]Base de donnée'!D2,"")</f>
        <v/>
      </c>
      <c r="D15" s="42" t="str">
        <f>IF(AND($A$4='[1]Base de donnée'!$B2,'[1]Base de donnée'!$A2='[1]12 quai'!$A15,ISBLANK('[1]Base de donnée'!$J2)),'[1]Base de donnée'!F2,"")</f>
        <v/>
      </c>
      <c r="E15" s="42" t="str">
        <f>IF(AND($A$4='[1]Base de donnée'!$B2,'[1]Base de donnée'!$A2='[1]12 quai'!$A15,ISBLANK('[1]Base de donnée'!$J2)),'[1]Base de donnée'!G2,"")</f>
        <v/>
      </c>
      <c r="F15" s="42" t="str">
        <f>IF(AND($A$4='[1]Base de donnée'!$B2,'[1]Base de donnée'!$A2='[1]12 quai'!$A15,ISBLANK('[1]Base de donnée'!$J2)),'[1]Base de donnée'!H2,"")</f>
        <v/>
      </c>
      <c r="G15" s="42" t="str">
        <f>IF(AND($A$4='[1]Base de donnée'!$B2,'[1]Base de donnée'!$A2='[1]12 quai'!$A15,ISBLANK('[1]Base de donnée'!$J2)),'[1]Base de donnée'!I2,"")</f>
        <v/>
      </c>
      <c r="H15" s="42" t="str">
        <f>IF(AND($A$4='[1]Base de donnée'!$B2,'[1]Base de donnée'!$A2='[1]12 quai'!$A15,ISBLANK('[1]Base de donnée'!$J2)),'[1]Base de donnée'!J2,"")</f>
        <v/>
      </c>
      <c r="I15" s="42" t="str">
        <f>IF(AND($A$4='[1]Base de donnée'!$B2,'[1]Base de donnée'!$A2='[1]12 quai'!$A15,ISBLANK('[1]Base de donnée'!$J2)),'[1]Base de donnée'!N2,"")</f>
        <v/>
      </c>
      <c r="L15" s="32">
        <v>0.3125</v>
      </c>
      <c r="M15" s="49"/>
      <c r="N15" s="53"/>
      <c r="O15" s="53"/>
      <c r="P15" s="53"/>
      <c r="Q15" s="54"/>
      <c r="R15" s="35"/>
      <c r="S15" s="35"/>
      <c r="T15" s="36"/>
      <c r="U15" s="31"/>
      <c r="V15" s="49" t="str">
        <f t="array" ref="V15">IFERROR(INDEX(BDD!B$3:B$30,SMALL(IF((BDD!$H$3:$H$30=2)*(ROUND(BDD!$I$3:$I$30,8)=ROUND($L15,8)),ROW(BDD!$A$3:$A$30)-2),1)),"")</f>
        <v/>
      </c>
      <c r="W15" s="53" t="str">
        <f t="array" ref="W15">IFERROR(INDEX(BDD!C$3:C$30,SMALL(IF((BDD!$H$3:$H$30=2)*(ROUND(BDD!$I$3:$I$30,8)=ROUND($L15,8)),ROW(BDD!$A$3:$A$30)-2),1)),"")</f>
        <v/>
      </c>
      <c r="X15" s="53" t="str">
        <f t="array" ref="X15">IFERROR(INDEX(BDD!E$3:E$30,SMALL(IF((BDD!$H$3:$H$30=2)*(ROUND(BDD!$I$3:$I$30,8)=ROUND($L15,8)),ROW(BDD!$A$3:$A$30)-2),1)),"")</f>
        <v/>
      </c>
      <c r="Y15" s="53" t="str">
        <f t="array" ref="Y15">IFERROR(INDEX(BDD!F$3:F$30,SMALL(IF((BDD!$H$3:$H$30=2)*(ROUND(BDD!$I$3:$I$30,8)=ROUND($L15,8)),ROW(BDD!$A$3:$A$30)-2),1)),"")</f>
        <v/>
      </c>
      <c r="Z15" s="54"/>
      <c r="AA15" s="35"/>
      <c r="AB15" s="35"/>
      <c r="AC15" s="36"/>
    </row>
    <row r="16" spans="1:29" ht="15.75" thickBot="1" x14ac:dyDescent="0.3">
      <c r="A16" s="43">
        <v>4</v>
      </c>
      <c r="B16" s="42" t="str">
        <f>IF(AND($A$4='[1]Base de donnée'!$B3,'[1]Base de donnée'!$A3='[1]12 quai'!$A16,ISBLANK('[1]Base de donnée'!$J3)),'[1]Base de donnée'!C3,"")</f>
        <v/>
      </c>
      <c r="C16" s="42" t="str">
        <f>IF(AND($A$4='[1]Base de donnée'!$B3,'[1]Base de donnée'!$A3='[1]12 quai'!$A16,ISBLANK('[1]Base de donnée'!$J3)),'[1]Base de donnée'!D3,"")</f>
        <v/>
      </c>
      <c r="D16" s="42" t="str">
        <f>IF(AND($A$4='[1]Base de donnée'!$B3,'[1]Base de donnée'!$A3='[1]12 quai'!$A16,ISBLANK('[1]Base de donnée'!$J3)),'[1]Base de donnée'!F3,"")</f>
        <v/>
      </c>
      <c r="E16" s="42" t="str">
        <f>IF(AND($A$4='[1]Base de donnée'!$B3,'[1]Base de donnée'!$A3='[1]12 quai'!$A16,ISBLANK('[1]Base de donnée'!$J3)),'[1]Base de donnée'!G3,"")</f>
        <v/>
      </c>
      <c r="F16" s="42" t="str">
        <f>IF(AND($A$4='[1]Base de donnée'!$B3,'[1]Base de donnée'!$A3='[1]12 quai'!$A16,ISBLANK('[1]Base de donnée'!$J3)),'[1]Base de donnée'!H3,"")</f>
        <v/>
      </c>
      <c r="G16" s="42" t="str">
        <f>IF(AND($A$4='[1]Base de donnée'!$B3,'[1]Base de donnée'!$A3='[1]12 quai'!$A16,ISBLANK('[1]Base de donnée'!$J3)),'[1]Base de donnée'!I3,"")</f>
        <v/>
      </c>
      <c r="H16" s="42" t="str">
        <f>IF(AND($A$4='[1]Base de donnée'!$B3,'[1]Base de donnée'!$A3='[1]12 quai'!$A16,ISBLANK('[1]Base de donnée'!$J3)),'[1]Base de donnée'!J3,"")</f>
        <v/>
      </c>
      <c r="I16" s="42" t="str">
        <f>IF(AND($A$4='[1]Base de donnée'!$B3,'[1]Base de donnée'!$A3='[1]12 quai'!$A16,ISBLANK('[1]Base de donnée'!$J3)),'[1]Base de donnée'!N3,"")</f>
        <v/>
      </c>
      <c r="L16" s="44">
        <v>0.32291666666666702</v>
      </c>
      <c r="M16" s="50"/>
      <c r="N16" s="55"/>
      <c r="O16" s="55"/>
      <c r="P16" s="55"/>
      <c r="Q16" s="56"/>
      <c r="R16" s="39"/>
      <c r="S16" s="39"/>
      <c r="T16" s="40"/>
      <c r="U16" s="31"/>
      <c r="V16" s="50" t="str">
        <f t="array" ref="V16">IFERROR(INDEX(BDD!B$3:B$30,SMALL(IF((BDD!$H$3:$H$30=2)*(ROUND(BDD!$I$3:$I$30,8)=ROUND($L16,8)),ROW(BDD!$A$3:$A$30)-2),1)),"")</f>
        <v/>
      </c>
      <c r="W16" s="55" t="str">
        <f t="array" ref="W16">IFERROR(INDEX(BDD!C$3:C$30,SMALL(IF((BDD!$H$3:$H$30=2)*(ROUND(BDD!$I$3:$I$30,8)=ROUND($L16,8)),ROW(BDD!$A$3:$A$30)-2),1)),"")</f>
        <v/>
      </c>
      <c r="X16" s="55" t="str">
        <f t="array" ref="X16">IFERROR(INDEX(BDD!E$3:E$30,SMALL(IF((BDD!$H$3:$H$30=2)*(ROUND(BDD!$I$3:$I$30,8)=ROUND($L16,8)),ROW(BDD!$A$3:$A$30)-2),1)),"")</f>
        <v/>
      </c>
      <c r="Y16" s="55" t="str">
        <f t="array" ref="Y16">IFERROR(INDEX(BDD!F$3:F$30,SMALL(IF((BDD!$H$3:$H$30=2)*(ROUND(BDD!$I$3:$I$30,8)=ROUND($L16,8)),ROW(BDD!$A$3:$A$30)-2),1)),"")</f>
        <v/>
      </c>
      <c r="Z16" s="56"/>
      <c r="AA16" s="39"/>
      <c r="AB16" s="39"/>
      <c r="AC16" s="40"/>
    </row>
    <row r="17" spans="1:29" ht="21" x14ac:dyDescent="0.35">
      <c r="A17" s="43">
        <v>5</v>
      </c>
      <c r="B17" s="42" t="str">
        <f>IF(AND($A$4='[1]Base de donnée'!$B4,'[1]Base de donnée'!$A4='[1]12 quai'!$A17,ISBLANK('[1]Base de donnée'!$J4)),'[1]Base de donnée'!C4,"")</f>
        <v/>
      </c>
      <c r="C17" s="42" t="str">
        <f>IF(AND($A$4='[1]Base de donnée'!$B4,'[1]Base de donnée'!$A4='[1]12 quai'!$A17,ISBLANK('[1]Base de donnée'!$J4)),'[1]Base de donnée'!D4,"")</f>
        <v/>
      </c>
      <c r="D17" s="42" t="str">
        <f>IF(AND($A$4='[1]Base de donnée'!$B4,'[1]Base de donnée'!$A4='[1]12 quai'!$A17,ISBLANK('[1]Base de donnée'!$J4)),'[1]Base de donnée'!F4,"")</f>
        <v/>
      </c>
      <c r="E17" s="42" t="str">
        <f>IF(AND($A$4='[1]Base de donnée'!$B4,'[1]Base de donnée'!$A4='[1]12 quai'!$A17,ISBLANK('[1]Base de donnée'!$J4)),'[1]Base de donnée'!G4,"")</f>
        <v/>
      </c>
      <c r="F17" s="42" t="str">
        <f>IF(AND($A$4='[1]Base de donnée'!$B4,'[1]Base de donnée'!$A4='[1]12 quai'!$A17,ISBLANK('[1]Base de donnée'!$J4)),'[1]Base de donnée'!H4,"")</f>
        <v/>
      </c>
      <c r="G17" s="42" t="str">
        <f>IF(AND($A$4='[1]Base de donnée'!$B4,'[1]Base de donnée'!$A4='[1]12 quai'!$A17,ISBLANK('[1]Base de donnée'!$J4)),'[1]Base de donnée'!I4,"")</f>
        <v/>
      </c>
      <c r="H17" s="42" t="str">
        <f>IF(AND($A$4='[1]Base de donnée'!$B4,'[1]Base de donnée'!$A4='[1]12 quai'!$A17,ISBLANK('[1]Base de donnée'!$J4)),'[1]Base de donnée'!J4,"")</f>
        <v/>
      </c>
      <c r="I17" s="42" t="str">
        <f>IF(AND($A$4='[1]Base de donnée'!$B4,'[1]Base de donnée'!$A4='[1]12 quai'!$A17,ISBLANK('[1]Base de donnée'!$J4)),'[1]Base de donnée'!N4,"")</f>
        <v/>
      </c>
      <c r="L17" s="26">
        <v>0.33333333333333298</v>
      </c>
      <c r="M17" s="48"/>
      <c r="N17" s="51"/>
      <c r="O17" s="51"/>
      <c r="P17" s="51"/>
      <c r="Q17" s="52"/>
      <c r="R17" s="29"/>
      <c r="S17" s="29"/>
      <c r="T17" s="30"/>
      <c r="U17" s="31"/>
      <c r="V17" s="48" t="str">
        <f t="array" ref="V17">IFERROR(INDEX(BDD!B$3:B$30,SMALL(IF((BDD!$H$3:$H$30=2)*(ROUND(BDD!$I$3:$I$30,8)=ROUND($L17,8)),ROW(BDD!$A$3:$A$30)-2),1)),"")</f>
        <v>QUICK</v>
      </c>
      <c r="W17" s="51" t="str">
        <f t="array" ref="W17">IFERROR(INDEX(BDD!C$3:C$30,SMALL(IF((BDD!$H$3:$H$30=2)*(ROUND(BDD!$I$3:$I$30,8)=ROUND($L17,8)),ROW(BDD!$A$3:$A$30)-2),1)),"")</f>
        <v>Olano</v>
      </c>
      <c r="X17" s="51" t="str">
        <f t="array" ref="X17">IFERROR(INDEX(BDD!E$3:E$30,SMALL(IF((BDD!$H$3:$H$30=2)*(ROUND(BDD!$I$3:$I$30,8)=ROUND($L17,8)),ROW(BDD!$A$3:$A$30)-2),1)),"")</f>
        <v>Toulouse</v>
      </c>
      <c r="Y17" s="51">
        <f t="array" ref="Y17">IFERROR(INDEX(BDD!F$3:F$30,SMALL(IF((BDD!$H$3:$H$30=2)*(ROUND(BDD!$I$3:$I$30,8)=ROUND($L17,8)),ROW(BDD!$A$3:$A$30)-2),1)),"")</f>
        <v>11</v>
      </c>
      <c r="Z17" s="52"/>
      <c r="AA17" s="29"/>
      <c r="AB17" s="29"/>
      <c r="AC17" s="30"/>
    </row>
    <row r="18" spans="1:29" x14ac:dyDescent="0.25">
      <c r="A18" s="43">
        <v>6</v>
      </c>
      <c r="B18" s="42" t="str">
        <f>IF(AND($A$4='[1]Base de donnée'!$B5,'[1]Base de donnée'!$A5='[1]12 quai'!$A18,ISBLANK('[1]Base de donnée'!$J5)),'[1]Base de donnée'!C5,"")</f>
        <v/>
      </c>
      <c r="C18" s="42" t="str">
        <f>IF(AND($A$4='[1]Base de donnée'!$B5,'[1]Base de donnée'!$A5='[1]12 quai'!$A18,ISBLANK('[1]Base de donnée'!$J5)),'[1]Base de donnée'!D5,"")</f>
        <v/>
      </c>
      <c r="D18" s="42" t="str">
        <f>IF(AND($A$4='[1]Base de donnée'!$B5,'[1]Base de donnée'!$A5='[1]12 quai'!$A18,ISBLANK('[1]Base de donnée'!$J5)),'[1]Base de donnée'!F5,"")</f>
        <v/>
      </c>
      <c r="E18" s="42" t="str">
        <f>IF(AND($A$4='[1]Base de donnée'!$B5,'[1]Base de donnée'!$A5='[1]12 quai'!$A18,ISBLANK('[1]Base de donnée'!$J5)),'[1]Base de donnée'!G5,"")</f>
        <v/>
      </c>
      <c r="F18" s="42" t="str">
        <f>IF(AND($A$4='[1]Base de donnée'!$B5,'[1]Base de donnée'!$A5='[1]12 quai'!$A18,ISBLANK('[1]Base de donnée'!$J5)),'[1]Base de donnée'!H5,"")</f>
        <v/>
      </c>
      <c r="G18" s="42" t="str">
        <f>IF(AND($A$4='[1]Base de donnée'!$B5,'[1]Base de donnée'!$A5='[1]12 quai'!$A18,ISBLANK('[1]Base de donnée'!$J5)),'[1]Base de donnée'!I5,"")</f>
        <v/>
      </c>
      <c r="H18" s="42" t="str">
        <f>IF(AND($A$4='[1]Base de donnée'!$B5,'[1]Base de donnée'!$A5='[1]12 quai'!$A18,ISBLANK('[1]Base de donnée'!$J5)),'[1]Base de donnée'!J5,"")</f>
        <v/>
      </c>
      <c r="I18" s="42" t="str">
        <f>IF(AND($A$4='[1]Base de donnée'!$B5,'[1]Base de donnée'!$A5='[1]12 quai'!$A18,ISBLANK('[1]Base de donnée'!$J5)),'[1]Base de donnée'!N5,"")</f>
        <v/>
      </c>
      <c r="L18" s="32">
        <v>0.34375</v>
      </c>
      <c r="M18" s="49"/>
      <c r="N18" s="53"/>
      <c r="O18" s="53"/>
      <c r="P18" s="53"/>
      <c r="Q18" s="54"/>
      <c r="R18" s="35"/>
      <c r="S18" s="35"/>
      <c r="T18" s="36"/>
      <c r="U18" s="31"/>
      <c r="V18" s="49" t="str">
        <f t="array" ref="V18">IFERROR(INDEX(BDD!B$3:B$30,SMALL(IF((BDD!$H$3:$H$30=2)*(ROUND(BDD!$I$3:$I$30,8)=ROUND($L18,8)),ROW(BDD!$A$3:$A$30)-2),1)),"")</f>
        <v/>
      </c>
      <c r="W18" s="53" t="str">
        <f t="array" ref="W18">IFERROR(INDEX(BDD!C$3:C$30,SMALL(IF((BDD!$H$3:$H$30=2)*(ROUND(BDD!$I$3:$I$30,8)=ROUND($L18,8)),ROW(BDD!$A$3:$A$30)-2),1)),"")</f>
        <v/>
      </c>
      <c r="X18" s="53" t="str">
        <f t="array" ref="X18">IFERROR(INDEX(BDD!E$3:E$30,SMALL(IF((BDD!$H$3:$H$30=2)*(ROUND(BDD!$I$3:$I$30,8)=ROUND($L18,8)),ROW(BDD!$A$3:$A$30)-2),1)),"")</f>
        <v/>
      </c>
      <c r="Y18" s="53" t="str">
        <f t="array" ref="Y18">IFERROR(INDEX(BDD!F$3:F$30,SMALL(IF((BDD!$H$3:$H$30=2)*(ROUND(BDD!$I$3:$I$30,8)=ROUND($L18,8)),ROW(BDD!$A$3:$A$30)-2),1)),"")</f>
        <v/>
      </c>
      <c r="Z18" s="54"/>
      <c r="AA18" s="35"/>
      <c r="AB18" s="35"/>
      <c r="AC18" s="36"/>
    </row>
    <row r="19" spans="1:29" x14ac:dyDescent="0.25">
      <c r="A19" s="43">
        <v>7</v>
      </c>
      <c r="B19" s="42" t="str">
        <f>IF(AND($A$4='[1]Base de donnée'!$B6,'[1]Base de donnée'!$A6='[1]12 quai'!$A19,ISBLANK('[1]Base de donnée'!$J6)),'[1]Base de donnée'!C6,"")</f>
        <v/>
      </c>
      <c r="C19" s="42" t="str">
        <f>IF(AND($A$4='[1]Base de donnée'!$B6,'[1]Base de donnée'!$A6='[1]12 quai'!$A19,ISBLANK('[1]Base de donnée'!$J6)),'[1]Base de donnée'!D6,"")</f>
        <v/>
      </c>
      <c r="D19" s="42" t="str">
        <f>IF(AND($A$4='[1]Base de donnée'!$B6,'[1]Base de donnée'!$A6='[1]12 quai'!$A19,ISBLANK('[1]Base de donnée'!$J6)),'[1]Base de donnée'!F6,"")</f>
        <v/>
      </c>
      <c r="E19" s="42" t="str">
        <f>IF(AND($A$4='[1]Base de donnée'!$B6,'[1]Base de donnée'!$A6='[1]12 quai'!$A19,ISBLANK('[1]Base de donnée'!$J6)),'[1]Base de donnée'!G6,"")</f>
        <v/>
      </c>
      <c r="F19" s="42" t="str">
        <f>IF(AND($A$4='[1]Base de donnée'!$B6,'[1]Base de donnée'!$A6='[1]12 quai'!$A19,ISBLANK('[1]Base de donnée'!$J6)),'[1]Base de donnée'!H6,"")</f>
        <v/>
      </c>
      <c r="G19" s="42" t="str">
        <f>IF(AND($A$4='[1]Base de donnée'!$B6,'[1]Base de donnée'!$A6='[1]12 quai'!$A19,ISBLANK('[1]Base de donnée'!$J6)),'[1]Base de donnée'!I6,"")</f>
        <v/>
      </c>
      <c r="H19" s="42" t="str">
        <f>IF(AND($A$4='[1]Base de donnée'!$B6,'[1]Base de donnée'!$A6='[1]12 quai'!$A19,ISBLANK('[1]Base de donnée'!$J6)),'[1]Base de donnée'!J6,"")</f>
        <v/>
      </c>
      <c r="I19" s="42" t="str">
        <f>IF(AND($A$4='[1]Base de donnée'!$B6,'[1]Base de donnée'!$A6='[1]12 quai'!$A19,ISBLANK('[1]Base de donnée'!$J6)),'[1]Base de donnée'!N6,"")</f>
        <v/>
      </c>
      <c r="L19" s="32">
        <v>0.35416666666666602</v>
      </c>
      <c r="M19" s="49"/>
      <c r="N19" s="53"/>
      <c r="O19" s="53"/>
      <c r="P19" s="53"/>
      <c r="Q19" s="54"/>
      <c r="R19" s="35"/>
      <c r="S19" s="35"/>
      <c r="T19" s="36"/>
      <c r="U19" s="31"/>
      <c r="V19" s="49" t="str">
        <f t="array" ref="V19">IFERROR(INDEX(BDD!B$3:B$30,SMALL(IF((BDD!$H$3:$H$30=2)*(ROUND(BDD!$I$3:$I$30,8)=ROUND($L19,8)),ROW(BDD!$A$3:$A$30)-2),1)),"")</f>
        <v/>
      </c>
      <c r="W19" s="53" t="str">
        <f t="array" ref="W19">IFERROR(INDEX(BDD!C$3:C$30,SMALL(IF((BDD!$H$3:$H$30=2)*(ROUND(BDD!$I$3:$I$30,8)=ROUND($L19,8)),ROW(BDD!$A$3:$A$30)-2),1)),"")</f>
        <v/>
      </c>
      <c r="X19" s="53" t="str">
        <f t="array" ref="X19">IFERROR(INDEX(BDD!E$3:E$30,SMALL(IF((BDD!$H$3:$H$30=2)*(ROUND(BDD!$I$3:$I$30,8)=ROUND($L19,8)),ROW(BDD!$A$3:$A$30)-2),1)),"")</f>
        <v/>
      </c>
      <c r="Y19" s="53" t="str">
        <f t="array" ref="Y19">IFERROR(INDEX(BDD!F$3:F$30,SMALL(IF((BDD!$H$3:$H$30=2)*(ROUND(BDD!$I$3:$I$30,8)=ROUND($L19,8)),ROW(BDD!$A$3:$A$30)-2),1)),"")</f>
        <v/>
      </c>
      <c r="Z19" s="54"/>
      <c r="AA19" s="35"/>
      <c r="AB19" s="35"/>
      <c r="AC19" s="36"/>
    </row>
    <row r="20" spans="1:29" ht="15.75" thickBot="1" x14ac:dyDescent="0.3">
      <c r="A20" s="43">
        <v>8</v>
      </c>
      <c r="B20" s="42" t="str">
        <f>IF(AND($A$4='[1]Base de donnée'!$B7,'[1]Base de donnée'!$A7='[1]12 quai'!$A20,ISBLANK('[1]Base de donnée'!$J7)),'[1]Base de donnée'!C7,"")</f>
        <v/>
      </c>
      <c r="C20" s="42" t="str">
        <f>IF(AND($A$4='[1]Base de donnée'!$B7,'[1]Base de donnée'!$A7='[1]12 quai'!$A20,ISBLANK('[1]Base de donnée'!$J7)),'[1]Base de donnée'!D7,"")</f>
        <v/>
      </c>
      <c r="D20" s="42" t="str">
        <f>IF(AND($A$4='[1]Base de donnée'!$B7,'[1]Base de donnée'!$A7='[1]12 quai'!$A20,ISBLANK('[1]Base de donnée'!$J7)),'[1]Base de donnée'!F7,"")</f>
        <v/>
      </c>
      <c r="E20" s="42" t="str">
        <f>IF(AND($A$4='[1]Base de donnée'!$B7,'[1]Base de donnée'!$A7='[1]12 quai'!$A20,ISBLANK('[1]Base de donnée'!$J7)),'[1]Base de donnée'!G7,"")</f>
        <v/>
      </c>
      <c r="F20" s="42" t="str">
        <f>IF(AND($A$4='[1]Base de donnée'!$B7,'[1]Base de donnée'!$A7='[1]12 quai'!$A20,ISBLANK('[1]Base de donnée'!$J7)),'[1]Base de donnée'!H7,"")</f>
        <v/>
      </c>
      <c r="G20" s="42" t="str">
        <f>IF(AND($A$4='[1]Base de donnée'!$B7,'[1]Base de donnée'!$A7='[1]12 quai'!$A20,ISBLANK('[1]Base de donnée'!$J7)),'[1]Base de donnée'!I7,"")</f>
        <v/>
      </c>
      <c r="H20" s="42" t="str">
        <f>IF(AND($A$4='[1]Base de donnée'!$B7,'[1]Base de donnée'!$A7='[1]12 quai'!$A20,ISBLANK('[1]Base de donnée'!$J7)),'[1]Base de donnée'!J7,"")</f>
        <v/>
      </c>
      <c r="I20" s="42" t="str">
        <f>IF(AND($A$4='[1]Base de donnée'!$B7,'[1]Base de donnée'!$A7='[1]12 quai'!$A20,ISBLANK('[1]Base de donnée'!$J7)),'[1]Base de donnée'!N7,"")</f>
        <v/>
      </c>
      <c r="L20" s="44">
        <v>0.36458333333333298</v>
      </c>
      <c r="M20" s="50"/>
      <c r="N20" s="55"/>
      <c r="O20" s="55"/>
      <c r="P20" s="55"/>
      <c r="Q20" s="56"/>
      <c r="R20" s="39"/>
      <c r="S20" s="39"/>
      <c r="T20" s="40"/>
      <c r="U20" s="31"/>
      <c r="V20" s="50" t="str">
        <f t="array" ref="V20">IFERROR(INDEX(BDD!B$3:B$30,SMALL(IF((BDD!$H$3:$H$30=2)*(ROUND(BDD!$I$3:$I$30,8)=ROUND($L20,8)),ROW(BDD!$A$3:$A$30)-2),1)),"")</f>
        <v/>
      </c>
      <c r="W20" s="55" t="str">
        <f t="array" ref="W20">IFERROR(INDEX(BDD!C$3:C$30,SMALL(IF((BDD!$H$3:$H$30=2)*(ROUND(BDD!$I$3:$I$30,8)=ROUND($L20,8)),ROW(BDD!$A$3:$A$30)-2),1)),"")</f>
        <v/>
      </c>
      <c r="X20" s="55" t="str">
        <f t="array" ref="X20">IFERROR(INDEX(BDD!E$3:E$30,SMALL(IF((BDD!$H$3:$H$30=2)*(ROUND(BDD!$I$3:$I$30,8)=ROUND($L20,8)),ROW(BDD!$A$3:$A$30)-2),1)),"")</f>
        <v/>
      </c>
      <c r="Y20" s="55" t="str">
        <f t="array" ref="Y20">IFERROR(INDEX(BDD!F$3:F$30,SMALL(IF((BDD!$H$3:$H$30=2)*(ROUND(BDD!$I$3:$I$30,8)=ROUND($L20,8)),ROW(BDD!$A$3:$A$30)-2),1)),"")</f>
        <v/>
      </c>
      <c r="Z20" s="56"/>
      <c r="AA20" s="39"/>
      <c r="AB20" s="39"/>
      <c r="AC20" s="40"/>
    </row>
    <row r="21" spans="1:29" ht="21" x14ac:dyDescent="0.35">
      <c r="A21" s="43">
        <v>9</v>
      </c>
      <c r="B21" s="42" t="str">
        <f>IF(AND($A$4='[1]Base de donnée'!$B8,'[1]Base de donnée'!$A8='[1]12 quai'!$A21,ISBLANK('[1]Base de donnée'!$J8)),'[1]Base de donnée'!C8,"")</f>
        <v/>
      </c>
      <c r="C21" s="42" t="str">
        <f>IF(AND($A$4='[1]Base de donnée'!$B8,'[1]Base de donnée'!$A8='[1]12 quai'!$A21,ISBLANK('[1]Base de donnée'!$J8)),'[1]Base de donnée'!D8,"")</f>
        <v/>
      </c>
      <c r="D21" s="42" t="str">
        <f>IF(AND($A$4='[1]Base de donnée'!$B8,'[1]Base de donnée'!$A8='[1]12 quai'!$A21,ISBLANK('[1]Base de donnée'!$J8)),'[1]Base de donnée'!F8,"")</f>
        <v/>
      </c>
      <c r="E21" s="42" t="str">
        <f>IF(AND($A$4='[1]Base de donnée'!$B8,'[1]Base de donnée'!$A8='[1]12 quai'!$A21,ISBLANK('[1]Base de donnée'!$J8)),'[1]Base de donnée'!G8,"")</f>
        <v/>
      </c>
      <c r="F21" s="42" t="str">
        <f>IF(AND($A$4='[1]Base de donnée'!$B8,'[1]Base de donnée'!$A8='[1]12 quai'!$A21,ISBLANK('[1]Base de donnée'!$J8)),'[1]Base de donnée'!H8,"")</f>
        <v/>
      </c>
      <c r="G21" s="42" t="str">
        <f>IF(AND($A$4='[1]Base de donnée'!$B8,'[1]Base de donnée'!$A8='[1]12 quai'!$A21,ISBLANK('[1]Base de donnée'!$J8)),'[1]Base de donnée'!I8,"")</f>
        <v/>
      </c>
      <c r="H21" s="42" t="str">
        <f>IF(AND($A$4='[1]Base de donnée'!$B8,'[1]Base de donnée'!$A8='[1]12 quai'!$A21,ISBLANK('[1]Base de donnée'!$J8)),'[1]Base de donnée'!J8,"")</f>
        <v/>
      </c>
      <c r="I21" s="42" t="str">
        <f>IF(AND($A$4='[1]Base de donnée'!$B8,'[1]Base de donnée'!$A8='[1]12 quai'!$A21,ISBLANK('[1]Base de donnée'!$J8)),'[1]Base de donnée'!N8,"")</f>
        <v/>
      </c>
      <c r="L21" s="26">
        <v>0.375</v>
      </c>
      <c r="M21" s="48"/>
      <c r="N21" s="51"/>
      <c r="O21" s="51"/>
      <c r="P21" s="51"/>
      <c r="Q21" s="52"/>
      <c r="R21" s="29"/>
      <c r="S21" s="29"/>
      <c r="T21" s="30"/>
      <c r="U21" s="31"/>
      <c r="V21" s="48" t="str">
        <f t="array" ref="V21">IFERROR(INDEX(BDD!B$3:B$30,SMALL(IF((BDD!$H$3:$H$30=2)*(ROUND(BDD!$I$3:$I$30,8)=ROUND($L21,8)),ROW(BDD!$A$3:$A$30)-2),1)),"")</f>
        <v/>
      </c>
      <c r="W21" s="51" t="str">
        <f t="array" ref="W21">IFERROR(INDEX(BDD!C$3:C$30,SMALL(IF((BDD!$H$3:$H$30=2)*(ROUND(BDD!$I$3:$I$30,8)=ROUND($L21,8)),ROW(BDD!$A$3:$A$30)-2),1)),"")</f>
        <v/>
      </c>
      <c r="X21" s="51" t="str">
        <f t="array" ref="X21">IFERROR(INDEX(BDD!E$3:E$30,SMALL(IF((BDD!$H$3:$H$30=2)*(ROUND(BDD!$I$3:$I$30,8)=ROUND($L21,8)),ROW(BDD!$A$3:$A$30)-2),1)),"")</f>
        <v/>
      </c>
      <c r="Y21" s="51" t="str">
        <f t="array" ref="Y21">IFERROR(INDEX(BDD!F$3:F$30,SMALL(IF((BDD!$H$3:$H$30=2)*(ROUND(BDD!$I$3:$I$30,8)=ROUND($L21,8)),ROW(BDD!$A$3:$A$30)-2),1)),"")</f>
        <v/>
      </c>
      <c r="Z21" s="52"/>
      <c r="AA21" s="29"/>
      <c r="AB21" s="29"/>
      <c r="AC21" s="30"/>
    </row>
    <row r="22" spans="1:29" x14ac:dyDescent="0.25">
      <c r="A22" s="43">
        <v>10</v>
      </c>
      <c r="B22" s="42" t="str">
        <f>IF(AND($A$4='[1]Base de donnée'!$B9,'[1]Base de donnée'!$A9='[1]12 quai'!$A22,ISBLANK('[1]Base de donnée'!$J9)),'[1]Base de donnée'!C9,"")</f>
        <v/>
      </c>
      <c r="C22" s="42" t="str">
        <f>IF(AND($A$4='[1]Base de donnée'!$B9,'[1]Base de donnée'!$A9='[1]12 quai'!$A22,ISBLANK('[1]Base de donnée'!$J9)),'[1]Base de donnée'!D9,"")</f>
        <v/>
      </c>
      <c r="D22" s="42" t="str">
        <f>IF(AND($A$4='[1]Base de donnée'!$B9,'[1]Base de donnée'!$A9='[1]12 quai'!$A22,ISBLANK('[1]Base de donnée'!$J9)),'[1]Base de donnée'!F9,"")</f>
        <v/>
      </c>
      <c r="E22" s="42" t="str">
        <f>IF(AND($A$4='[1]Base de donnée'!$B9,'[1]Base de donnée'!$A9='[1]12 quai'!$A22,ISBLANK('[1]Base de donnée'!$J9)),'[1]Base de donnée'!G9,"")</f>
        <v/>
      </c>
      <c r="F22" s="42" t="str">
        <f>IF(AND($A$4='[1]Base de donnée'!$B9,'[1]Base de donnée'!$A9='[1]12 quai'!$A22,ISBLANK('[1]Base de donnée'!$J9)),'[1]Base de donnée'!H9,"")</f>
        <v/>
      </c>
      <c r="G22" s="42" t="str">
        <f>IF(AND($A$4='[1]Base de donnée'!$B9,'[1]Base de donnée'!$A9='[1]12 quai'!$A22,ISBLANK('[1]Base de donnée'!$J9)),'[1]Base de donnée'!I9,"")</f>
        <v/>
      </c>
      <c r="H22" s="42" t="str">
        <f>IF(AND($A$4='[1]Base de donnée'!$B9,'[1]Base de donnée'!$A9='[1]12 quai'!$A22,ISBLANK('[1]Base de donnée'!$J9)),'[1]Base de donnée'!J9,"")</f>
        <v/>
      </c>
      <c r="I22" s="42" t="str">
        <f>IF(AND($A$4='[1]Base de donnée'!$B9,'[1]Base de donnée'!$A9='[1]12 quai'!$A22,ISBLANK('[1]Base de donnée'!$J9)),'[1]Base de donnée'!N9,"")</f>
        <v/>
      </c>
      <c r="L22" s="32">
        <v>0.38541666666666602</v>
      </c>
      <c r="M22" s="49"/>
      <c r="N22" s="53"/>
      <c r="O22" s="53"/>
      <c r="P22" s="53"/>
      <c r="Q22" s="54"/>
      <c r="R22" s="35"/>
      <c r="S22" s="35"/>
      <c r="T22" s="36"/>
      <c r="U22" s="31"/>
      <c r="V22" s="49" t="str">
        <f t="array" ref="V22">IFERROR(INDEX(BDD!B$3:B$30,SMALL(IF((BDD!$H$3:$H$30=2)*(ROUND(BDD!$I$3:$I$30,8)=ROUND($L22,8)),ROW(BDD!$A$3:$A$30)-2),1)),"")</f>
        <v/>
      </c>
      <c r="W22" s="53" t="str">
        <f t="array" ref="W22">IFERROR(INDEX(BDD!C$3:C$30,SMALL(IF((BDD!$H$3:$H$30=2)*(ROUND(BDD!$I$3:$I$30,8)=ROUND($L22,8)),ROW(BDD!$A$3:$A$30)-2),1)),"")</f>
        <v/>
      </c>
      <c r="X22" s="53" t="str">
        <f t="array" ref="X22">IFERROR(INDEX(BDD!E$3:E$30,SMALL(IF((BDD!$H$3:$H$30=2)*(ROUND(BDD!$I$3:$I$30,8)=ROUND($L22,8)),ROW(BDD!$A$3:$A$30)-2),1)),"")</f>
        <v/>
      </c>
      <c r="Y22" s="53" t="str">
        <f t="array" ref="Y22">IFERROR(INDEX(BDD!F$3:F$30,SMALL(IF((BDD!$H$3:$H$30=2)*(ROUND(BDD!$I$3:$I$30,8)=ROUND($L22,8)),ROW(BDD!$A$3:$A$30)-2),1)),"")</f>
        <v/>
      </c>
      <c r="Z22" s="54"/>
      <c r="AA22" s="35"/>
      <c r="AB22" s="35"/>
      <c r="AC22" s="36"/>
    </row>
    <row r="23" spans="1:29" x14ac:dyDescent="0.25">
      <c r="A23" s="43">
        <v>11</v>
      </c>
      <c r="B23" s="42" t="str">
        <f>IF(AND($A$4='[1]Base de donnée'!$B10,'[1]Base de donnée'!$A10='[1]12 quai'!$A23,ISBLANK('[1]Base de donnée'!$J10)),'[1]Base de donnée'!C10,"")</f>
        <v/>
      </c>
      <c r="C23" s="42" t="str">
        <f>IF(AND($A$4='[1]Base de donnée'!$B10,'[1]Base de donnée'!$A10='[1]12 quai'!$A23,ISBLANK('[1]Base de donnée'!$J10)),'[1]Base de donnée'!D10,"")</f>
        <v/>
      </c>
      <c r="D23" s="42" t="str">
        <f>IF(AND($A$4='[1]Base de donnée'!$B10,'[1]Base de donnée'!$A10='[1]12 quai'!$A23,ISBLANK('[1]Base de donnée'!$J10)),'[1]Base de donnée'!F10,"")</f>
        <v/>
      </c>
      <c r="E23" s="42" t="str">
        <f>IF(AND($A$4='[1]Base de donnée'!$B10,'[1]Base de donnée'!$A10='[1]12 quai'!$A23,ISBLANK('[1]Base de donnée'!$J10)),'[1]Base de donnée'!G10,"")</f>
        <v/>
      </c>
      <c r="F23" s="42" t="str">
        <f>IF(AND($A$4='[1]Base de donnée'!$B10,'[1]Base de donnée'!$A10='[1]12 quai'!$A23,ISBLANK('[1]Base de donnée'!$J10)),'[1]Base de donnée'!H10,"")</f>
        <v/>
      </c>
      <c r="G23" s="42" t="str">
        <f>IF(AND($A$4='[1]Base de donnée'!$B10,'[1]Base de donnée'!$A10='[1]12 quai'!$A23,ISBLANK('[1]Base de donnée'!$J10)),'[1]Base de donnée'!I10,"")</f>
        <v/>
      </c>
      <c r="H23" s="42" t="str">
        <f>IF(AND($A$4='[1]Base de donnée'!$B10,'[1]Base de donnée'!$A10='[1]12 quai'!$A23,ISBLANK('[1]Base de donnée'!$J10)),'[1]Base de donnée'!J10,"")</f>
        <v/>
      </c>
      <c r="I23" s="42" t="str">
        <f>IF(AND($A$4='[1]Base de donnée'!$B10,'[1]Base de donnée'!$A10='[1]12 quai'!$A23,ISBLANK('[1]Base de donnée'!$J10)),'[1]Base de donnée'!N10,"")</f>
        <v/>
      </c>
      <c r="L23" s="32">
        <v>0.39583333333333298</v>
      </c>
      <c r="M23" s="49"/>
      <c r="N23" s="53"/>
      <c r="O23" s="53"/>
      <c r="P23" s="53"/>
      <c r="Q23" s="54"/>
      <c r="R23" s="35"/>
      <c r="S23" s="35"/>
      <c r="T23" s="36"/>
      <c r="U23" s="31"/>
      <c r="V23" s="49" t="str">
        <f t="array" ref="V23">IFERROR(INDEX(BDD!B$3:B$30,SMALL(IF((BDD!$H$3:$H$30=2)*(ROUND(BDD!$I$3:$I$30,8)=ROUND($L23,8)),ROW(BDD!$A$3:$A$30)-2),1)),"")</f>
        <v/>
      </c>
      <c r="W23" s="53" t="str">
        <f t="array" ref="W23">IFERROR(INDEX(BDD!C$3:C$30,SMALL(IF((BDD!$H$3:$H$30=2)*(ROUND(BDD!$I$3:$I$30,8)=ROUND($L23,8)),ROW(BDD!$A$3:$A$30)-2),1)),"")</f>
        <v/>
      </c>
      <c r="X23" s="53" t="str">
        <f t="array" ref="X23">IFERROR(INDEX(BDD!E$3:E$30,SMALL(IF((BDD!$H$3:$H$30=2)*(ROUND(BDD!$I$3:$I$30,8)=ROUND($L23,8)),ROW(BDD!$A$3:$A$30)-2),1)),"")</f>
        <v/>
      </c>
      <c r="Y23" s="53" t="str">
        <f t="array" ref="Y23">IFERROR(INDEX(BDD!F$3:F$30,SMALL(IF((BDD!$H$3:$H$30=2)*(ROUND(BDD!$I$3:$I$30,8)=ROUND($L23,8)),ROW(BDD!$A$3:$A$30)-2),1)),"")</f>
        <v/>
      </c>
      <c r="Z23" s="54"/>
      <c r="AA23" s="35"/>
      <c r="AB23" s="35"/>
      <c r="AC23" s="36"/>
    </row>
    <row r="24" spans="1:29" ht="15.75" thickBot="1" x14ac:dyDescent="0.3">
      <c r="A24" s="43">
        <v>12</v>
      </c>
      <c r="B24" s="42" t="str">
        <f>IF(AND($A$4='[1]Base de donnée'!$B11,'[1]Base de donnée'!$A11='[1]12 quai'!$A24,ISBLANK('[1]Base de donnée'!$J11)),'[1]Base de donnée'!C11,"")</f>
        <v/>
      </c>
      <c r="C24" s="42" t="str">
        <f>IF(AND($A$4='[1]Base de donnée'!$B11,'[1]Base de donnée'!$A11='[1]12 quai'!$A24,ISBLANK('[1]Base de donnée'!$J11)),'[1]Base de donnée'!D11,"")</f>
        <v/>
      </c>
      <c r="D24" s="42" t="str">
        <f>IF(AND($A$4='[1]Base de donnée'!$B11,'[1]Base de donnée'!$A11='[1]12 quai'!$A24,ISBLANK('[1]Base de donnée'!$J11)),'[1]Base de donnée'!F11,"")</f>
        <v/>
      </c>
      <c r="E24" s="42" t="str">
        <f>IF(AND($A$4='[1]Base de donnée'!$B11,'[1]Base de donnée'!$A11='[1]12 quai'!$A24,ISBLANK('[1]Base de donnée'!$J11)),'[1]Base de donnée'!G11,"")</f>
        <v/>
      </c>
      <c r="F24" s="42" t="str">
        <f>IF(AND($A$4='[1]Base de donnée'!$B11,'[1]Base de donnée'!$A11='[1]12 quai'!$A24,ISBLANK('[1]Base de donnée'!$J11)),'[1]Base de donnée'!H11,"")</f>
        <v/>
      </c>
      <c r="G24" s="42" t="str">
        <f>IF(AND($A$4='[1]Base de donnée'!$B11,'[1]Base de donnée'!$A11='[1]12 quai'!$A24,ISBLANK('[1]Base de donnée'!$J11)),'[1]Base de donnée'!I11,"")</f>
        <v/>
      </c>
      <c r="H24" s="42" t="str">
        <f>IF(AND($A$4='[1]Base de donnée'!$B11,'[1]Base de donnée'!$A11='[1]12 quai'!$A24,ISBLANK('[1]Base de donnée'!$J11)),'[1]Base de donnée'!J11,"")</f>
        <v/>
      </c>
      <c r="I24" s="42" t="str">
        <f>IF(AND($A$4='[1]Base de donnée'!$B11,'[1]Base de donnée'!$A11='[1]12 quai'!$A24,ISBLANK('[1]Base de donnée'!$J11)),'[1]Base de donnée'!N11,"")</f>
        <v/>
      </c>
      <c r="L24" s="44">
        <v>0.40625</v>
      </c>
      <c r="M24" s="50"/>
      <c r="N24" s="55"/>
      <c r="O24" s="55"/>
      <c r="P24" s="55"/>
      <c r="Q24" s="56"/>
      <c r="R24" s="39"/>
      <c r="S24" s="39"/>
      <c r="T24" s="40"/>
      <c r="U24" s="31"/>
      <c r="V24" s="50" t="str">
        <f t="array" ref="V24">IFERROR(INDEX(BDD!B$3:B$30,SMALL(IF((BDD!$H$3:$H$30=2)*(ROUND(BDD!$I$3:$I$30,8)=ROUND($L24,8)),ROW(BDD!$A$3:$A$30)-2),1)),"")</f>
        <v/>
      </c>
      <c r="W24" s="55" t="str">
        <f t="array" ref="W24">IFERROR(INDEX(BDD!C$3:C$30,SMALL(IF((BDD!$H$3:$H$30=2)*(ROUND(BDD!$I$3:$I$30,8)=ROUND($L24,8)),ROW(BDD!$A$3:$A$30)-2),1)),"")</f>
        <v/>
      </c>
      <c r="X24" s="55" t="str">
        <f t="array" ref="X24">IFERROR(INDEX(BDD!E$3:E$30,SMALL(IF((BDD!$H$3:$H$30=2)*(ROUND(BDD!$I$3:$I$30,8)=ROUND($L24,8)),ROW(BDD!$A$3:$A$30)-2),1)),"")</f>
        <v/>
      </c>
      <c r="Y24" s="55" t="str">
        <f t="array" ref="Y24">IFERROR(INDEX(BDD!F$3:F$30,SMALL(IF((BDD!$H$3:$H$30=2)*(ROUND(BDD!$I$3:$I$30,8)=ROUND($L24,8)),ROW(BDD!$A$3:$A$30)-2),1)),"")</f>
        <v/>
      </c>
      <c r="Z24" s="56"/>
      <c r="AA24" s="39"/>
      <c r="AB24" s="39"/>
      <c r="AC24" s="40"/>
    </row>
    <row r="25" spans="1:29" ht="21" x14ac:dyDescent="0.35">
      <c r="A25" s="43">
        <v>13</v>
      </c>
      <c r="B25" s="42" t="str">
        <f>IF(AND($A$4='[1]Base de donnée'!$B12,'[1]Base de donnée'!$A12='[1]12 quai'!$A25,ISBLANK('[1]Base de donnée'!$J12)),'[1]Base de donnée'!C12,"")</f>
        <v/>
      </c>
      <c r="C25" s="42" t="str">
        <f>IF(AND($A$4='[1]Base de donnée'!$B12,'[1]Base de donnée'!$A12='[1]12 quai'!$A25,ISBLANK('[1]Base de donnée'!$J12)),'[1]Base de donnée'!D12,"")</f>
        <v/>
      </c>
      <c r="D25" s="42" t="str">
        <f>IF(AND($A$4='[1]Base de donnée'!$B12,'[1]Base de donnée'!$A12='[1]12 quai'!$A25,ISBLANK('[1]Base de donnée'!$J12)),'[1]Base de donnée'!F12,"")</f>
        <v/>
      </c>
      <c r="E25" s="42" t="str">
        <f>IF(AND($A$4='[1]Base de donnée'!$B12,'[1]Base de donnée'!$A12='[1]12 quai'!$A25,ISBLANK('[1]Base de donnée'!$J12)),'[1]Base de donnée'!G12,"")</f>
        <v/>
      </c>
      <c r="F25" s="42" t="str">
        <f>IF(AND($A$4='[1]Base de donnée'!$B12,'[1]Base de donnée'!$A12='[1]12 quai'!$A25,ISBLANK('[1]Base de donnée'!$J12)),'[1]Base de donnée'!H12,"")</f>
        <v/>
      </c>
      <c r="G25" s="42" t="str">
        <f>IF(AND($A$4='[1]Base de donnée'!$B12,'[1]Base de donnée'!$A12='[1]12 quai'!$A25,ISBLANK('[1]Base de donnée'!$J12)),'[1]Base de donnée'!I12,"")</f>
        <v/>
      </c>
      <c r="H25" s="42" t="str">
        <f>IF(AND($A$4='[1]Base de donnée'!$B12,'[1]Base de donnée'!$A12='[1]12 quai'!$A25,ISBLANK('[1]Base de donnée'!$J12)),'[1]Base de donnée'!J12,"")</f>
        <v/>
      </c>
      <c r="I25" s="42" t="str">
        <f>IF(AND($A$4='[1]Base de donnée'!$B12,'[1]Base de donnée'!$A12='[1]12 quai'!$A25,ISBLANK('[1]Base de donnée'!$J12)),'[1]Base de donnée'!N12,"")</f>
        <v/>
      </c>
      <c r="L25" s="26">
        <v>0.41666666666666702</v>
      </c>
      <c r="M25" s="48"/>
      <c r="N25" s="51"/>
      <c r="O25" s="51"/>
      <c r="P25" s="51"/>
      <c r="Q25" s="52"/>
      <c r="R25" s="29"/>
      <c r="S25" s="29"/>
      <c r="T25" s="30"/>
      <c r="U25" s="31"/>
      <c r="V25" s="48" t="str">
        <f t="array" ref="V25">IFERROR(INDEX(BDD!B$3:B$30,SMALL(IF((BDD!$H$3:$H$30=2)*(ROUND(BDD!$I$3:$I$30,8)=ROUND($L25,8)),ROW(BDD!$A$3:$A$30)-2),1)),"")</f>
        <v/>
      </c>
      <c r="W25" s="51" t="str">
        <f t="array" ref="W25">IFERROR(INDEX(BDD!C$3:C$30,SMALL(IF((BDD!$H$3:$H$30=2)*(ROUND(BDD!$I$3:$I$30,8)=ROUND($L25,8)),ROW(BDD!$A$3:$A$30)-2),1)),"")</f>
        <v/>
      </c>
      <c r="X25" s="51" t="str">
        <f t="array" ref="X25">IFERROR(INDEX(BDD!E$3:E$30,SMALL(IF((BDD!$H$3:$H$30=2)*(ROUND(BDD!$I$3:$I$30,8)=ROUND($L25,8)),ROW(BDD!$A$3:$A$30)-2),1)),"")</f>
        <v/>
      </c>
      <c r="Y25" s="51" t="str">
        <f t="array" ref="Y25">IFERROR(INDEX(BDD!F$3:F$30,SMALL(IF((BDD!$H$3:$H$30=2)*(ROUND(BDD!$I$3:$I$30,8)=ROUND($L25,8)),ROW(BDD!$A$3:$A$30)-2),1)),"")</f>
        <v/>
      </c>
      <c r="Z25" s="52"/>
      <c r="AA25" s="29"/>
      <c r="AB25" s="29"/>
      <c r="AC25" s="30"/>
    </row>
    <row r="26" spans="1:29" x14ac:dyDescent="0.25">
      <c r="A26" s="43">
        <v>14</v>
      </c>
      <c r="B26" s="42" t="str">
        <f>IF(AND($A$4='[1]Base de donnée'!$B13,'[1]Base de donnée'!$A13='[1]12 quai'!$A26,ISBLANK('[1]Base de donnée'!$J13)),'[1]Base de donnée'!C13,"")</f>
        <v/>
      </c>
      <c r="C26" s="42" t="str">
        <f>IF(AND($A$4='[1]Base de donnée'!$B13,'[1]Base de donnée'!$A13='[1]12 quai'!$A26,ISBLANK('[1]Base de donnée'!$J13)),'[1]Base de donnée'!D13,"")</f>
        <v/>
      </c>
      <c r="D26" s="42" t="str">
        <f>IF(AND($A$4='[1]Base de donnée'!$B13,'[1]Base de donnée'!$A13='[1]12 quai'!$A26,ISBLANK('[1]Base de donnée'!$J13)),'[1]Base de donnée'!F13,"")</f>
        <v/>
      </c>
      <c r="E26" s="42" t="str">
        <f>IF(AND($A$4='[1]Base de donnée'!$B13,'[1]Base de donnée'!$A13='[1]12 quai'!$A26,ISBLANK('[1]Base de donnée'!$J13)),'[1]Base de donnée'!G13,"")</f>
        <v/>
      </c>
      <c r="F26" s="42" t="str">
        <f>IF(AND($A$4='[1]Base de donnée'!$B13,'[1]Base de donnée'!$A13='[1]12 quai'!$A26,ISBLANK('[1]Base de donnée'!$J13)),'[1]Base de donnée'!H13,"")</f>
        <v/>
      </c>
      <c r="G26" s="42" t="str">
        <f>IF(AND($A$4='[1]Base de donnée'!$B13,'[1]Base de donnée'!$A13='[1]12 quai'!$A26,ISBLANK('[1]Base de donnée'!$J13)),'[1]Base de donnée'!I13,"")</f>
        <v/>
      </c>
      <c r="H26" s="42" t="str">
        <f>IF(AND($A$4='[1]Base de donnée'!$B13,'[1]Base de donnée'!$A13='[1]12 quai'!$A26,ISBLANK('[1]Base de donnée'!$J13)),'[1]Base de donnée'!J13,"")</f>
        <v/>
      </c>
      <c r="I26" s="42" t="str">
        <f>IF(AND($A$4='[1]Base de donnée'!$B13,'[1]Base de donnée'!$A13='[1]12 quai'!$A26,ISBLANK('[1]Base de donnée'!$J13)),'[1]Base de donnée'!N13,"")</f>
        <v/>
      </c>
      <c r="L26" s="32">
        <v>0.42708333333333298</v>
      </c>
      <c r="M26" s="49"/>
      <c r="N26" s="53"/>
      <c r="O26" s="53"/>
      <c r="P26" s="53"/>
      <c r="Q26" s="54"/>
      <c r="R26" s="35"/>
      <c r="S26" s="35"/>
      <c r="T26" s="36"/>
      <c r="U26" s="31"/>
      <c r="V26" s="49" t="str">
        <f t="array" ref="V26">IFERROR(INDEX(BDD!B$3:B$30,SMALL(IF((BDD!$H$3:$H$30=2)*(ROUND(BDD!$I$3:$I$30,8)=ROUND($L26,8)),ROW(BDD!$A$3:$A$30)-2),1)),"")</f>
        <v/>
      </c>
      <c r="W26" s="53" t="str">
        <f t="array" ref="W26">IFERROR(INDEX(BDD!C$3:C$30,SMALL(IF((BDD!$H$3:$H$30=2)*(ROUND(BDD!$I$3:$I$30,8)=ROUND($L26,8)),ROW(BDD!$A$3:$A$30)-2),1)),"")</f>
        <v/>
      </c>
      <c r="X26" s="53" t="str">
        <f t="array" ref="X26">IFERROR(INDEX(BDD!E$3:E$30,SMALL(IF((BDD!$H$3:$H$30=2)*(ROUND(BDD!$I$3:$I$30,8)=ROUND($L26,8)),ROW(BDD!$A$3:$A$30)-2),1)),"")</f>
        <v/>
      </c>
      <c r="Y26" s="53" t="str">
        <f t="array" ref="Y26">IFERROR(INDEX(BDD!F$3:F$30,SMALL(IF((BDD!$H$3:$H$30=2)*(ROUND(BDD!$I$3:$I$30,8)=ROUND($L26,8)),ROW(BDD!$A$3:$A$30)-2),1)),"")</f>
        <v/>
      </c>
      <c r="Z26" s="54"/>
      <c r="AA26" s="35"/>
      <c r="AB26" s="35"/>
      <c r="AC26" s="36"/>
    </row>
    <row r="27" spans="1:29" x14ac:dyDescent="0.25">
      <c r="A27" s="43">
        <v>15</v>
      </c>
      <c r="B27" s="42" t="str">
        <f>IF(AND($A$4='[1]Base de donnée'!$B14,'[1]Base de donnée'!$A14='[1]12 quai'!$A27,ISBLANK('[1]Base de donnée'!$J14)),'[1]Base de donnée'!C14,"")</f>
        <v/>
      </c>
      <c r="C27" s="42" t="str">
        <f>IF(AND($A$4='[1]Base de donnée'!$B14,'[1]Base de donnée'!$A14='[1]12 quai'!$A27,ISBLANK('[1]Base de donnée'!$J14)),'[1]Base de donnée'!D14,"")</f>
        <v/>
      </c>
      <c r="D27" s="42" t="str">
        <f>IF(AND($A$4='[1]Base de donnée'!$B14,'[1]Base de donnée'!$A14='[1]12 quai'!$A27,ISBLANK('[1]Base de donnée'!$J14)),'[1]Base de donnée'!F14,"")</f>
        <v/>
      </c>
      <c r="E27" s="42" t="str">
        <f>IF(AND($A$4='[1]Base de donnée'!$B14,'[1]Base de donnée'!$A14='[1]12 quai'!$A27,ISBLANK('[1]Base de donnée'!$J14)),'[1]Base de donnée'!G14,"")</f>
        <v/>
      </c>
      <c r="F27" s="42" t="str">
        <f>IF(AND($A$4='[1]Base de donnée'!$B14,'[1]Base de donnée'!$A14='[1]12 quai'!$A27,ISBLANK('[1]Base de donnée'!$J14)),'[1]Base de donnée'!H14,"")</f>
        <v/>
      </c>
      <c r="G27" s="42" t="str">
        <f>IF(AND($A$4='[1]Base de donnée'!$B14,'[1]Base de donnée'!$A14='[1]12 quai'!$A27,ISBLANK('[1]Base de donnée'!$J14)),'[1]Base de donnée'!I14,"")</f>
        <v/>
      </c>
      <c r="H27" s="42" t="str">
        <f>IF(AND($A$4='[1]Base de donnée'!$B14,'[1]Base de donnée'!$A14='[1]12 quai'!$A27,ISBLANK('[1]Base de donnée'!$J14)),'[1]Base de donnée'!J14,"")</f>
        <v/>
      </c>
      <c r="I27" s="42" t="str">
        <f>IF(AND($A$4='[1]Base de donnée'!$B14,'[1]Base de donnée'!$A14='[1]12 quai'!$A27,ISBLANK('[1]Base de donnée'!$J14)),'[1]Base de donnée'!N14,"")</f>
        <v/>
      </c>
      <c r="L27" s="32">
        <v>0.4375</v>
      </c>
      <c r="M27" s="49"/>
      <c r="N27" s="53"/>
      <c r="O27" s="53"/>
      <c r="P27" s="53"/>
      <c r="Q27" s="54"/>
      <c r="R27" s="35"/>
      <c r="S27" s="35"/>
      <c r="T27" s="36"/>
      <c r="U27" s="31"/>
      <c r="V27" s="49" t="str">
        <f t="array" ref="V27">IFERROR(INDEX(BDD!B$3:B$30,SMALL(IF((BDD!$H$3:$H$30=2)*(ROUND(BDD!$I$3:$I$30,8)=ROUND($L27,8)),ROW(BDD!$A$3:$A$30)-2),1)),"")</f>
        <v/>
      </c>
      <c r="W27" s="53" t="str">
        <f t="array" ref="W27">IFERROR(INDEX(BDD!C$3:C$30,SMALL(IF((BDD!$H$3:$H$30=2)*(ROUND(BDD!$I$3:$I$30,8)=ROUND($L27,8)),ROW(BDD!$A$3:$A$30)-2),1)),"")</f>
        <v/>
      </c>
      <c r="X27" s="53" t="str">
        <f t="array" ref="X27">IFERROR(INDEX(BDD!E$3:E$30,SMALL(IF((BDD!$H$3:$H$30=2)*(ROUND(BDD!$I$3:$I$30,8)=ROUND($L27,8)),ROW(BDD!$A$3:$A$30)-2),1)),"")</f>
        <v/>
      </c>
      <c r="Y27" s="53" t="str">
        <f t="array" ref="Y27">IFERROR(INDEX(BDD!F$3:F$30,SMALL(IF((BDD!$H$3:$H$30=2)*(ROUND(BDD!$I$3:$I$30,8)=ROUND($L27,8)),ROW(BDD!$A$3:$A$30)-2),1)),"")</f>
        <v/>
      </c>
      <c r="Z27" s="54"/>
      <c r="AA27" s="35"/>
      <c r="AB27" s="35"/>
      <c r="AC27" s="36"/>
    </row>
    <row r="28" spans="1:29" ht="15.75" thickBot="1" x14ac:dyDescent="0.3">
      <c r="A28" s="43">
        <v>16</v>
      </c>
      <c r="B28" s="42" t="str">
        <f>IF(AND($A$4='[1]Base de donnée'!$B15,'[1]Base de donnée'!$A15='[1]12 quai'!$A28,ISBLANK('[1]Base de donnée'!$J15)),'[1]Base de donnée'!C15,"")</f>
        <v/>
      </c>
      <c r="C28" s="42" t="str">
        <f>IF(AND($A$4='[1]Base de donnée'!$B15,'[1]Base de donnée'!$A15='[1]12 quai'!$A28,ISBLANK('[1]Base de donnée'!$J15)),'[1]Base de donnée'!D15,"")</f>
        <v/>
      </c>
      <c r="D28" s="42" t="str">
        <f>IF(AND($A$4='[1]Base de donnée'!$B15,'[1]Base de donnée'!$A15='[1]12 quai'!$A28,ISBLANK('[1]Base de donnée'!$J15)),'[1]Base de donnée'!F15,"")</f>
        <v/>
      </c>
      <c r="E28" s="42" t="str">
        <f>IF(AND($A$4='[1]Base de donnée'!$B15,'[1]Base de donnée'!$A15='[1]12 quai'!$A28,ISBLANK('[1]Base de donnée'!$J15)),'[1]Base de donnée'!G15,"")</f>
        <v/>
      </c>
      <c r="F28" s="42" t="str">
        <f>IF(AND($A$4='[1]Base de donnée'!$B15,'[1]Base de donnée'!$A15='[1]12 quai'!$A28,ISBLANK('[1]Base de donnée'!$J15)),'[1]Base de donnée'!H15,"")</f>
        <v/>
      </c>
      <c r="G28" s="42" t="str">
        <f>IF(AND($A$4='[1]Base de donnée'!$B15,'[1]Base de donnée'!$A15='[1]12 quai'!$A28,ISBLANK('[1]Base de donnée'!$J15)),'[1]Base de donnée'!I15,"")</f>
        <v/>
      </c>
      <c r="H28" s="42" t="str">
        <f>IF(AND($A$4='[1]Base de donnée'!$B15,'[1]Base de donnée'!$A15='[1]12 quai'!$A28,ISBLANK('[1]Base de donnée'!$J15)),'[1]Base de donnée'!J15,"")</f>
        <v/>
      </c>
      <c r="I28" s="42" t="str">
        <f>IF(AND($A$4='[1]Base de donnée'!$B15,'[1]Base de donnée'!$A15='[1]12 quai'!$A28,ISBLANK('[1]Base de donnée'!$J15)),'[1]Base de donnée'!N15,"")</f>
        <v/>
      </c>
      <c r="L28" s="44">
        <v>0.44791666666666602</v>
      </c>
      <c r="M28" s="50"/>
      <c r="N28" s="55"/>
      <c r="O28" s="55"/>
      <c r="P28" s="55"/>
      <c r="Q28" s="56"/>
      <c r="R28" s="39"/>
      <c r="S28" s="39"/>
      <c r="T28" s="40"/>
      <c r="U28" s="31"/>
      <c r="V28" s="50" t="str">
        <f t="array" ref="V28">IFERROR(INDEX(BDD!B$3:B$30,SMALL(IF((BDD!$H$3:$H$30=2)*(ROUND(BDD!$I$3:$I$30,8)=ROUND($L28,8)),ROW(BDD!$A$3:$A$30)-2),1)),"")</f>
        <v/>
      </c>
      <c r="W28" s="55" t="str">
        <f t="array" ref="W28">IFERROR(INDEX(BDD!C$3:C$30,SMALL(IF((BDD!$H$3:$H$30=2)*(ROUND(BDD!$I$3:$I$30,8)=ROUND($L28,8)),ROW(BDD!$A$3:$A$30)-2),1)),"")</f>
        <v/>
      </c>
      <c r="X28" s="55" t="str">
        <f t="array" ref="X28">IFERROR(INDEX(BDD!E$3:E$30,SMALL(IF((BDD!$H$3:$H$30=2)*(ROUND(BDD!$I$3:$I$30,8)=ROUND($L28,8)),ROW(BDD!$A$3:$A$30)-2),1)),"")</f>
        <v/>
      </c>
      <c r="Y28" s="55" t="str">
        <f t="array" ref="Y28">IFERROR(INDEX(BDD!F$3:F$30,SMALL(IF((BDD!$H$3:$H$30=2)*(ROUND(BDD!$I$3:$I$30,8)=ROUND($L28,8)),ROW(BDD!$A$3:$A$30)-2),1)),"")</f>
        <v/>
      </c>
      <c r="Z28" s="56"/>
      <c r="AA28" s="39"/>
      <c r="AB28" s="39"/>
      <c r="AC28" s="40"/>
    </row>
    <row r="29" spans="1:29" ht="21" x14ac:dyDescent="0.35">
      <c r="A29" s="43">
        <v>17</v>
      </c>
      <c r="B29" s="42" t="str">
        <f>IF(AND($A$4='[1]Base de donnée'!$B16,'[1]Base de donnée'!$A16='[1]12 quai'!$A29,ISBLANK('[1]Base de donnée'!$J16)),'[1]Base de donnée'!C16,"")</f>
        <v/>
      </c>
      <c r="C29" s="42" t="str">
        <f>IF(AND($A$4='[1]Base de donnée'!$B16,'[1]Base de donnée'!$A16='[1]12 quai'!$A29,ISBLANK('[1]Base de donnée'!$J16)),'[1]Base de donnée'!D16,"")</f>
        <v/>
      </c>
      <c r="D29" s="42" t="str">
        <f>IF(AND($A$4='[1]Base de donnée'!$B16,'[1]Base de donnée'!$A16='[1]12 quai'!$A29,ISBLANK('[1]Base de donnée'!$J16)),'[1]Base de donnée'!F16,"")</f>
        <v/>
      </c>
      <c r="E29" s="42" t="str">
        <f>IF(AND($A$4='[1]Base de donnée'!$B16,'[1]Base de donnée'!$A16='[1]12 quai'!$A29,ISBLANK('[1]Base de donnée'!$J16)),'[1]Base de donnée'!G16,"")</f>
        <v/>
      </c>
      <c r="F29" s="42" t="str">
        <f>IF(AND($A$4='[1]Base de donnée'!$B16,'[1]Base de donnée'!$A16='[1]12 quai'!$A29,ISBLANK('[1]Base de donnée'!$J16)),'[1]Base de donnée'!H16,"")</f>
        <v/>
      </c>
      <c r="G29" s="42" t="str">
        <f>IF(AND($A$4='[1]Base de donnée'!$B16,'[1]Base de donnée'!$A16='[1]12 quai'!$A29,ISBLANK('[1]Base de donnée'!$J16)),'[1]Base de donnée'!I16,"")</f>
        <v/>
      </c>
      <c r="H29" s="42" t="str">
        <f>IF(AND($A$4='[1]Base de donnée'!$B16,'[1]Base de donnée'!$A16='[1]12 quai'!$A29,ISBLANK('[1]Base de donnée'!$J16)),'[1]Base de donnée'!J16,"")</f>
        <v/>
      </c>
      <c r="I29" s="42" t="str">
        <f>IF(AND($A$4='[1]Base de donnée'!$B16,'[1]Base de donnée'!$A16='[1]12 quai'!$A29,ISBLANK('[1]Base de donnée'!$J16)),'[1]Base de donnée'!N16,"")</f>
        <v/>
      </c>
      <c r="L29" s="26">
        <v>0.45833333333333298</v>
      </c>
      <c r="M29" s="48"/>
      <c r="N29" s="51" t="str">
        <f>IF(AND($L29='[1]Base de donnée'!$J$3,'[1]12 quai'!$N$6='[1]Base de donnée'!$I$3,NOT(ISBLANK('[1]Base de donnée'!$J$3))),'[1]Base de donnée'!$C$3,"")</f>
        <v/>
      </c>
      <c r="O29" s="51" t="str">
        <f>IF(AND($L29='[1]Base de donnée'!$J$3,'[1]12 quai'!$N$6='[1]Base de donnée'!$I$3,NOT(ISBLANK('[1]Base de donnée'!$J$3))),'[1]Base de donnée'!$C$3,"")</f>
        <v/>
      </c>
      <c r="P29" s="51" t="str">
        <f>IF(AND($L29='[1]Base de donnée'!$J$3,'[1]12 quai'!$N$6='[1]Base de donnée'!$I$3,NOT(ISBLANK('[1]Base de donnée'!$J$3))),'[1]Base de donnée'!$C$3,"")</f>
        <v/>
      </c>
      <c r="Q29" s="52" t="str">
        <f>IF(AND($L29='[1]Base de donnée'!$J$3,'[1]12 quai'!$N$6='[1]Base de donnée'!$I$3,NOT(ISBLANK('[1]Base de donnée'!$J$3))),'[1]Base de donnée'!$C$3,"")</f>
        <v/>
      </c>
      <c r="R29" s="29" t="str">
        <f>IF(AND($L29='[1]Base de donnée'!$J$3,'[1]12 quai'!$N$6='[1]Base de donnée'!$I$3,NOT(ISBLANK('[1]Base de donnée'!$J$3))),'[1]Base de donnée'!$C$3,"")</f>
        <v/>
      </c>
      <c r="S29" s="29" t="str">
        <f>IF(AND($L29='[1]Base de donnée'!$J$3,'[1]12 quai'!$N$6='[1]Base de donnée'!$I$3,NOT(ISBLANK('[1]Base de donnée'!$J$3))),'[1]Base de donnée'!$C$3,"")</f>
        <v/>
      </c>
      <c r="T29" s="30" t="str">
        <f>IF(AND($L29='[1]Base de donnée'!$J$3,'[1]12 quai'!$N$6='[1]Base de donnée'!$I$3,NOT(ISBLANK('[1]Base de donnée'!$J$3))),'[1]Base de donnée'!$C$3,"")</f>
        <v/>
      </c>
      <c r="U29" s="31"/>
      <c r="V29" s="48" t="str">
        <f t="array" ref="V29">IFERROR(INDEX(BDD!B$3:B$30,SMALL(IF((BDD!$H$3:$H$30=2)*(ROUND(BDD!$I$3:$I$30,8)=ROUND($L29,8)),ROW(BDD!$A$3:$A$30)-2),1)),"")</f>
        <v>2APRO</v>
      </c>
      <c r="W29" s="51" t="str">
        <f t="array" ref="W29">IFERROR(INDEX(BDD!C$3:C$30,SMALL(IF((BDD!$H$3:$H$30=2)*(ROUND(BDD!$I$3:$I$30,8)=ROUND($L29,8)),ROW(BDD!$A$3:$A$30)-2),1)),"")</f>
        <v>STEF Clermont</v>
      </c>
      <c r="X29" s="51" t="str">
        <f t="array" ref="X29">IFERROR(INDEX(BDD!E$3:E$30,SMALL(IF((BDD!$H$3:$H$30=2)*(ROUND(BDD!$I$3:$I$30,8)=ROUND($L29,8)),ROW(BDD!$A$3:$A$30)-2),1)),"")</f>
        <v>Guidel</v>
      </c>
      <c r="Y29" s="51">
        <f t="array" ref="Y29">IFERROR(INDEX(BDD!F$3:F$30,SMALL(IF((BDD!$H$3:$H$30=2)*(ROUND(BDD!$I$3:$I$30,8)=ROUND($L29,8)),ROW(BDD!$A$3:$A$30)-2),1)),"")</f>
        <v>29</v>
      </c>
      <c r="Z29" s="52"/>
      <c r="AA29" s="29"/>
      <c r="AB29" s="29"/>
      <c r="AC29" s="30"/>
    </row>
    <row r="30" spans="1:29" x14ac:dyDescent="0.25">
      <c r="A30" s="43">
        <v>18</v>
      </c>
      <c r="B30" s="42">
        <f>IF(AND($A$4='[1]Base de donnée'!$B17,'[1]Base de donnée'!$A17='[1]12 quai'!$A30,ISBLANK('[1]Base de donnée'!$J17)),'[1]Base de donnée'!C17,"")</f>
        <v>0</v>
      </c>
      <c r="C30" s="42">
        <f>IF(AND($A$4='[1]Base de donnée'!$B17,'[1]Base de donnée'!$A17='[1]12 quai'!$A30,ISBLANK('[1]Base de donnée'!$J17)),'[1]Base de donnée'!D17,"")</f>
        <v>0</v>
      </c>
      <c r="D30" s="42">
        <f>IF(AND($A$4='[1]Base de donnée'!$B17,'[1]Base de donnée'!$A17='[1]12 quai'!$A30,ISBLANK('[1]Base de donnée'!$J17)),'[1]Base de donnée'!F17,"")</f>
        <v>0</v>
      </c>
      <c r="E30" s="42">
        <f>IF(AND($A$4='[1]Base de donnée'!$B17,'[1]Base de donnée'!$A17='[1]12 quai'!$A30,ISBLANK('[1]Base de donnée'!$J17)),'[1]Base de donnée'!G17,"")</f>
        <v>0</v>
      </c>
      <c r="F30" s="42">
        <f>IF(AND($A$4='[1]Base de donnée'!$B17,'[1]Base de donnée'!$A17='[1]12 quai'!$A30,ISBLANK('[1]Base de donnée'!$J17)),'[1]Base de donnée'!H17,"")</f>
        <v>0</v>
      </c>
      <c r="G30" s="42">
        <f>IF(AND($A$4='[1]Base de donnée'!$B17,'[1]Base de donnée'!$A17='[1]12 quai'!$A30,ISBLANK('[1]Base de donnée'!$J17)),'[1]Base de donnée'!I17,"")</f>
        <v>0</v>
      </c>
      <c r="H30" s="42">
        <f>IF(AND($A$4='[1]Base de donnée'!$B17,'[1]Base de donnée'!$A17='[1]12 quai'!$A30,ISBLANK('[1]Base de donnée'!$J17)),'[1]Base de donnée'!J17,"")</f>
        <v>0</v>
      </c>
      <c r="I30" s="42">
        <f>IF(AND($A$4='[1]Base de donnée'!$B17,'[1]Base de donnée'!$A17='[1]12 quai'!$A30,ISBLANK('[1]Base de donnée'!$J17)),'[1]Base de donnée'!N17,"")</f>
        <v>0</v>
      </c>
      <c r="L30" s="32">
        <v>0.46875</v>
      </c>
      <c r="M30" s="49"/>
      <c r="N30" s="53"/>
      <c r="O30" s="53"/>
      <c r="P30" s="53"/>
      <c r="Q30" s="54"/>
      <c r="R30" s="35"/>
      <c r="S30" s="35"/>
      <c r="T30" s="36"/>
      <c r="U30" s="31"/>
      <c r="V30" s="33" t="str">
        <f t="array" ref="V30">IFERROR(INDEX(BDD!B$3:B$30,SMALL(IF((BDD!$H$3:$H$30=2)*(ROUND(BDD!$I$3:$I$30,8)=ROUND($L30,8)),ROW(BDD!$A$3:$A$30)-2),1)),"")</f>
        <v/>
      </c>
      <c r="W30" s="34" t="str">
        <f t="array" ref="W30">IFERROR(INDEX(BDD!C$3:C$30,SMALL(IF((BDD!$H$3:$H$30=2)*(ROUND(BDD!$I$3:$I$30,8)=ROUND($L30,8)),ROW(BDD!$A$3:$A$30)-2),1)),"")</f>
        <v/>
      </c>
      <c r="X30" s="34" t="str">
        <f t="array" ref="X30">IFERROR(INDEX(BDD!E$3:E$30,SMALL(IF((BDD!$H$3:$H$30=2)*(ROUND(BDD!$I$3:$I$30,8)=ROUND($L30,8)),ROW(BDD!$A$3:$A$30)-2),1)),"")</f>
        <v/>
      </c>
      <c r="Y30" s="34" t="str">
        <f t="array" ref="Y30">IFERROR(INDEX(BDD!F$3:F$30,SMALL(IF((BDD!$H$3:$H$30=2)*(ROUND(BDD!$I$3:$I$30,8)=ROUND($L30,8)),ROW(BDD!$A$3:$A$30)-2),1)),"")</f>
        <v/>
      </c>
      <c r="Z30" s="35"/>
      <c r="AA30" s="35"/>
      <c r="AB30" s="35"/>
      <c r="AC30" s="36"/>
    </row>
    <row r="31" spans="1:29" x14ac:dyDescent="0.25">
      <c r="A31" s="43">
        <v>19</v>
      </c>
      <c r="B31" s="42">
        <f>IF(AND($A$4='[1]Base de donnée'!$B18,'[1]Base de donnée'!$A18='[1]12 quai'!$A31,ISBLANK('[1]Base de donnée'!$J18)),'[1]Base de donnée'!C18,"")</f>
        <v>0</v>
      </c>
      <c r="C31" s="42">
        <f>IF(AND($A$4='[1]Base de donnée'!$B18,'[1]Base de donnée'!$A18='[1]12 quai'!$A31,ISBLANK('[1]Base de donnée'!$J18)),'[1]Base de donnée'!D18,"")</f>
        <v>0</v>
      </c>
      <c r="D31" s="42">
        <f>IF(AND($A$4='[1]Base de donnée'!$B18,'[1]Base de donnée'!$A18='[1]12 quai'!$A31,ISBLANK('[1]Base de donnée'!$J18)),'[1]Base de donnée'!F18,"")</f>
        <v>0</v>
      </c>
      <c r="E31" s="42">
        <f>IF(AND($A$4='[1]Base de donnée'!$B18,'[1]Base de donnée'!$A18='[1]12 quai'!$A31,ISBLANK('[1]Base de donnée'!$J18)),'[1]Base de donnée'!G18,"")</f>
        <v>0</v>
      </c>
      <c r="F31" s="42">
        <f>IF(AND($A$4='[1]Base de donnée'!$B18,'[1]Base de donnée'!$A18='[1]12 quai'!$A31,ISBLANK('[1]Base de donnée'!$J18)),'[1]Base de donnée'!H18,"")</f>
        <v>0</v>
      </c>
      <c r="G31" s="42">
        <f>IF(AND($A$4='[1]Base de donnée'!$B18,'[1]Base de donnée'!$A18='[1]12 quai'!$A31,ISBLANK('[1]Base de donnée'!$J18)),'[1]Base de donnée'!I18,"")</f>
        <v>0</v>
      </c>
      <c r="H31" s="42">
        <f>IF(AND($A$4='[1]Base de donnée'!$B18,'[1]Base de donnée'!$A18='[1]12 quai'!$A31,ISBLANK('[1]Base de donnée'!$J18)),'[1]Base de donnée'!J18,"")</f>
        <v>0</v>
      </c>
      <c r="I31" s="42">
        <f>IF(AND($A$4='[1]Base de donnée'!$B18,'[1]Base de donnée'!$A18='[1]12 quai'!$A31,ISBLANK('[1]Base de donnée'!$J18)),'[1]Base de donnée'!N18,"")</f>
        <v>0</v>
      </c>
      <c r="L31" s="32">
        <v>0.47916666666666602</v>
      </c>
      <c r="M31" s="49"/>
      <c r="N31" s="53"/>
      <c r="O31" s="53"/>
      <c r="P31" s="53"/>
      <c r="Q31" s="54"/>
      <c r="R31" s="35"/>
      <c r="S31" s="35"/>
      <c r="T31" s="36"/>
      <c r="U31" s="31"/>
      <c r="V31" s="33" t="str">
        <f t="array" ref="V31">IFERROR(INDEX(BDD!B$3:B$30,SMALL(IF((BDD!$H$3:$H$30=2)*(ROUND(BDD!$I$3:$I$30,8)=ROUND($L31,8)),ROW(BDD!$A$3:$A$30)-2),1)),"")</f>
        <v/>
      </c>
      <c r="W31" s="34" t="str">
        <f t="array" ref="W31">IFERROR(INDEX(BDD!C$3:C$30,SMALL(IF((BDD!$H$3:$H$30=2)*(ROUND(BDD!$I$3:$I$30,8)=ROUND($L31,8)),ROW(BDD!$A$3:$A$30)-2),1)),"")</f>
        <v/>
      </c>
      <c r="X31" s="34" t="str">
        <f t="array" ref="X31">IFERROR(INDEX(BDD!E$3:E$30,SMALL(IF((BDD!$H$3:$H$30=2)*(ROUND(BDD!$I$3:$I$30,8)=ROUND($L31,8)),ROW(BDD!$A$3:$A$30)-2),1)),"")</f>
        <v/>
      </c>
      <c r="Y31" s="34" t="str">
        <f t="array" ref="Y31">IFERROR(INDEX(BDD!F$3:F$30,SMALL(IF((BDD!$H$3:$H$30=2)*(ROUND(BDD!$I$3:$I$30,8)=ROUND($L31,8)),ROW(BDD!$A$3:$A$30)-2),1)),"")</f>
        <v/>
      </c>
      <c r="Z31" s="35"/>
      <c r="AA31" s="35"/>
      <c r="AB31" s="35"/>
      <c r="AC31" s="36"/>
    </row>
    <row r="32" spans="1:29" ht="15.75" thickBot="1" x14ac:dyDescent="0.3">
      <c r="A32" s="43">
        <v>20</v>
      </c>
      <c r="B32" s="42">
        <f>IF(AND($A$4='[1]Base de donnée'!$B19,'[1]Base de donnée'!$A19='[1]12 quai'!$A32,ISBLANK('[1]Base de donnée'!$J19)),'[1]Base de donnée'!C19,"")</f>
        <v>0</v>
      </c>
      <c r="C32" s="42">
        <f>IF(AND($A$4='[1]Base de donnée'!$B19,'[1]Base de donnée'!$A19='[1]12 quai'!$A32,ISBLANK('[1]Base de donnée'!$J19)),'[1]Base de donnée'!D19,"")</f>
        <v>0</v>
      </c>
      <c r="D32" s="42">
        <f>IF(AND($A$4='[1]Base de donnée'!$B19,'[1]Base de donnée'!$A19='[1]12 quai'!$A32,ISBLANK('[1]Base de donnée'!$J19)),'[1]Base de donnée'!F19,"")</f>
        <v>0</v>
      </c>
      <c r="E32" s="42">
        <f>IF(AND($A$4='[1]Base de donnée'!$B19,'[1]Base de donnée'!$A19='[1]12 quai'!$A32,ISBLANK('[1]Base de donnée'!$J19)),'[1]Base de donnée'!G19,"")</f>
        <v>0</v>
      </c>
      <c r="F32" s="42">
        <f>IF(AND($A$4='[1]Base de donnée'!$B19,'[1]Base de donnée'!$A19='[1]12 quai'!$A32,ISBLANK('[1]Base de donnée'!$J19)),'[1]Base de donnée'!H19,"")</f>
        <v>0</v>
      </c>
      <c r="G32" s="42">
        <f>IF(AND($A$4='[1]Base de donnée'!$B19,'[1]Base de donnée'!$A19='[1]12 quai'!$A32,ISBLANK('[1]Base de donnée'!$J19)),'[1]Base de donnée'!I19,"")</f>
        <v>0</v>
      </c>
      <c r="H32" s="42">
        <f>IF(AND($A$4='[1]Base de donnée'!$B19,'[1]Base de donnée'!$A19='[1]12 quai'!$A32,ISBLANK('[1]Base de donnée'!$J19)),'[1]Base de donnée'!J19,"")</f>
        <v>0</v>
      </c>
      <c r="I32" s="42">
        <f>IF(AND($A$4='[1]Base de donnée'!$B19,'[1]Base de donnée'!$A19='[1]12 quai'!$A32,ISBLANK('[1]Base de donnée'!$J19)),'[1]Base de donnée'!N19,"")</f>
        <v>0</v>
      </c>
      <c r="L32" s="44">
        <v>0.48958333333333298</v>
      </c>
      <c r="M32" s="50"/>
      <c r="N32" s="55"/>
      <c r="O32" s="55"/>
      <c r="P32" s="55"/>
      <c r="Q32" s="56"/>
      <c r="R32" s="39"/>
      <c r="S32" s="39"/>
      <c r="T32" s="40"/>
      <c r="U32" s="31"/>
      <c r="V32" s="37" t="str">
        <f t="array" ref="V32">IFERROR(INDEX(BDD!B$3:B$30,SMALL(IF((BDD!$H$3:$H$30=2)*(ROUND(BDD!$I$3:$I$30,8)=ROUND($L32,8)),ROW(BDD!$A$3:$A$30)-2),1)),"")</f>
        <v/>
      </c>
      <c r="W32" s="38" t="str">
        <f t="array" ref="W32">IFERROR(INDEX(BDD!C$3:C$30,SMALL(IF((BDD!$H$3:$H$30=2)*(ROUND(BDD!$I$3:$I$30,8)=ROUND($L32,8)),ROW(BDD!$A$3:$A$30)-2),1)),"")</f>
        <v/>
      </c>
      <c r="X32" s="38" t="str">
        <f t="array" ref="X32">IFERROR(INDEX(BDD!E$3:E$30,SMALL(IF((BDD!$H$3:$H$30=2)*(ROUND(BDD!$I$3:$I$30,8)=ROUND($L32,8)),ROW(BDD!$A$3:$A$30)-2),1)),"")</f>
        <v/>
      </c>
      <c r="Y32" s="38" t="str">
        <f t="array" ref="Y32">IFERROR(INDEX(BDD!F$3:F$30,SMALL(IF((BDD!$H$3:$H$30=2)*(ROUND(BDD!$I$3:$I$30,8)=ROUND($L32,8)),ROW(BDD!$A$3:$A$30)-2),1)),"")</f>
        <v/>
      </c>
      <c r="Z32" s="39"/>
      <c r="AA32" s="39"/>
      <c r="AB32" s="39"/>
      <c r="AC32" s="40"/>
    </row>
    <row r="33" spans="1:29" ht="21" x14ac:dyDescent="0.35">
      <c r="A33" s="43">
        <v>21</v>
      </c>
      <c r="B33" s="42">
        <f>IF(AND($A$4='[1]Base de donnée'!$B20,'[1]Base de donnée'!$A20='[1]12 quai'!$A33,ISBLANK('[1]Base de donnée'!$J20)),'[1]Base de donnée'!C20,"")</f>
        <v>0</v>
      </c>
      <c r="C33" s="42">
        <f>IF(AND($A$4='[1]Base de donnée'!$B20,'[1]Base de donnée'!$A20='[1]12 quai'!$A33,ISBLANK('[1]Base de donnée'!$J20)),'[1]Base de donnée'!D20,"")</f>
        <v>0</v>
      </c>
      <c r="D33" s="42">
        <f>IF(AND($A$4='[1]Base de donnée'!$B20,'[1]Base de donnée'!$A20='[1]12 quai'!$A33,ISBLANK('[1]Base de donnée'!$J20)),'[1]Base de donnée'!F20,"")</f>
        <v>0</v>
      </c>
      <c r="E33" s="42">
        <f>IF(AND($A$4='[1]Base de donnée'!$B20,'[1]Base de donnée'!$A20='[1]12 quai'!$A33,ISBLANK('[1]Base de donnée'!$J20)),'[1]Base de donnée'!G20,"")</f>
        <v>0</v>
      </c>
      <c r="F33" s="42">
        <f>IF(AND($A$4='[1]Base de donnée'!$B20,'[1]Base de donnée'!$A20='[1]12 quai'!$A33,ISBLANK('[1]Base de donnée'!$J20)),'[1]Base de donnée'!H20,"")</f>
        <v>0</v>
      </c>
      <c r="G33" s="42">
        <f>IF(AND($A$4='[1]Base de donnée'!$B20,'[1]Base de donnée'!$A20='[1]12 quai'!$A33,ISBLANK('[1]Base de donnée'!$J20)),'[1]Base de donnée'!I20,"")</f>
        <v>0</v>
      </c>
      <c r="H33" s="42">
        <f>IF(AND($A$4='[1]Base de donnée'!$B20,'[1]Base de donnée'!$A20='[1]12 quai'!$A33,ISBLANK('[1]Base de donnée'!$J20)),'[1]Base de donnée'!J20,"")</f>
        <v>0</v>
      </c>
      <c r="I33" s="42">
        <f>IF(AND($A$4='[1]Base de donnée'!$B20,'[1]Base de donnée'!$A20='[1]12 quai'!$A33,ISBLANK('[1]Base de donnée'!$J20)),'[1]Base de donnée'!N20,"")</f>
        <v>0</v>
      </c>
      <c r="L33" s="26">
        <v>0.5</v>
      </c>
      <c r="M33" s="48"/>
      <c r="N33" s="51"/>
      <c r="O33" s="51"/>
      <c r="P33" s="51"/>
      <c r="Q33" s="52"/>
      <c r="R33" s="29"/>
      <c r="S33" s="29"/>
      <c r="T33" s="30"/>
      <c r="U33" s="31"/>
      <c r="V33" s="27" t="str">
        <f t="array" ref="V33">IFERROR(INDEX(BDD!B$3:B$30,SMALL(IF((BDD!$H$3:$H$30=2)*(ROUND(BDD!$I$3:$I$30,8)=ROUND($L33,8)),ROW(BDD!$A$3:$A$30)-2),1)),"")</f>
        <v/>
      </c>
      <c r="W33" s="28" t="str">
        <f t="array" ref="W33">IFERROR(INDEX(BDD!C$3:C$30,SMALL(IF((BDD!$H$3:$H$30=2)*(ROUND(BDD!$I$3:$I$30,8)=ROUND($L33,8)),ROW(BDD!$A$3:$A$30)-2),1)),"")</f>
        <v/>
      </c>
      <c r="X33" s="28" t="str">
        <f t="array" ref="X33">IFERROR(INDEX(BDD!E$3:E$30,SMALL(IF((BDD!$H$3:$H$30=2)*(ROUND(BDD!$I$3:$I$30,8)=ROUND($L33,8)),ROW(BDD!$A$3:$A$30)-2),1)),"")</f>
        <v/>
      </c>
      <c r="Y33" s="28" t="str">
        <f t="array" ref="Y33">IFERROR(INDEX(BDD!F$3:F$30,SMALL(IF((BDD!$H$3:$H$30=2)*(ROUND(BDD!$I$3:$I$30,8)=ROUND($L33,8)),ROW(BDD!$A$3:$A$30)-2),1)),"")</f>
        <v/>
      </c>
      <c r="Z33" s="29"/>
      <c r="AA33" s="29"/>
      <c r="AB33" s="29"/>
      <c r="AC33" s="30"/>
    </row>
    <row r="34" spans="1:29" x14ac:dyDescent="0.25">
      <c r="A34" s="43">
        <v>22</v>
      </c>
      <c r="B34" s="42">
        <f>IF(AND($A$4='[1]Base de donnée'!$B21,'[1]Base de donnée'!$A21='[1]12 quai'!$A34,ISBLANK('[1]Base de donnée'!$J21)),'[1]Base de donnée'!C21,"")</f>
        <v>0</v>
      </c>
      <c r="C34" s="42">
        <f>IF(AND($A$4='[1]Base de donnée'!$B21,'[1]Base de donnée'!$A21='[1]12 quai'!$A34,ISBLANK('[1]Base de donnée'!$J21)),'[1]Base de donnée'!D21,"")</f>
        <v>0</v>
      </c>
      <c r="D34" s="42">
        <f>IF(AND($A$4='[1]Base de donnée'!$B21,'[1]Base de donnée'!$A21='[1]12 quai'!$A34,ISBLANK('[1]Base de donnée'!$J21)),'[1]Base de donnée'!F21,"")</f>
        <v>0</v>
      </c>
      <c r="E34" s="42">
        <f>IF(AND($A$4='[1]Base de donnée'!$B21,'[1]Base de donnée'!$A21='[1]12 quai'!$A34,ISBLANK('[1]Base de donnée'!$J21)),'[1]Base de donnée'!G21,"")</f>
        <v>0</v>
      </c>
      <c r="F34" s="42">
        <f>IF(AND($A$4='[1]Base de donnée'!$B21,'[1]Base de donnée'!$A21='[1]12 quai'!$A34,ISBLANK('[1]Base de donnée'!$J21)),'[1]Base de donnée'!H21,"")</f>
        <v>0</v>
      </c>
      <c r="G34" s="42">
        <f>IF(AND($A$4='[1]Base de donnée'!$B21,'[1]Base de donnée'!$A21='[1]12 quai'!$A34,ISBLANK('[1]Base de donnée'!$J21)),'[1]Base de donnée'!I21,"")</f>
        <v>0</v>
      </c>
      <c r="H34" s="42">
        <f>IF(AND($A$4='[1]Base de donnée'!$B21,'[1]Base de donnée'!$A21='[1]12 quai'!$A34,ISBLANK('[1]Base de donnée'!$J21)),'[1]Base de donnée'!J21,"")</f>
        <v>0</v>
      </c>
      <c r="I34" s="42">
        <f>IF(AND($A$4='[1]Base de donnée'!$B21,'[1]Base de donnée'!$A21='[1]12 quai'!$A34,ISBLANK('[1]Base de donnée'!$J21)),'[1]Base de donnée'!N21,"")</f>
        <v>0</v>
      </c>
      <c r="L34" s="32">
        <v>0.51041666666666596</v>
      </c>
      <c r="M34" s="49"/>
      <c r="N34" s="53"/>
      <c r="O34" s="53"/>
      <c r="P34" s="53"/>
      <c r="Q34" s="54"/>
      <c r="R34" s="35"/>
      <c r="S34" s="35"/>
      <c r="T34" s="36"/>
      <c r="U34" s="31"/>
      <c r="V34" s="33" t="str">
        <f t="array" ref="V34">IFERROR(INDEX(BDD!B$3:B$30,SMALL(IF((BDD!$H$3:$H$30=2)*(ROUND(BDD!$I$3:$I$30,8)=ROUND($L34,8)),ROW(BDD!$A$3:$A$30)-2),1)),"")</f>
        <v/>
      </c>
      <c r="W34" s="34" t="str">
        <f t="array" ref="W34">IFERROR(INDEX(BDD!C$3:C$30,SMALL(IF((BDD!$H$3:$H$30=2)*(ROUND(BDD!$I$3:$I$30,8)=ROUND($L34,8)),ROW(BDD!$A$3:$A$30)-2),1)),"")</f>
        <v/>
      </c>
      <c r="X34" s="34" t="str">
        <f t="array" ref="X34">IFERROR(INDEX(BDD!E$3:E$30,SMALL(IF((BDD!$H$3:$H$30=2)*(ROUND(BDD!$I$3:$I$30,8)=ROUND($L34,8)),ROW(BDD!$A$3:$A$30)-2),1)),"")</f>
        <v/>
      </c>
      <c r="Y34" s="34" t="str">
        <f t="array" ref="Y34">IFERROR(INDEX(BDD!F$3:F$30,SMALL(IF((BDD!$H$3:$H$30=2)*(ROUND(BDD!$I$3:$I$30,8)=ROUND($L34,8)),ROW(BDD!$A$3:$A$30)-2),1)),"")</f>
        <v/>
      </c>
      <c r="Z34" s="35"/>
      <c r="AA34" s="35"/>
      <c r="AB34" s="35"/>
      <c r="AC34" s="36"/>
    </row>
    <row r="35" spans="1:29" x14ac:dyDescent="0.25">
      <c r="A35" s="43">
        <v>23</v>
      </c>
      <c r="B35" s="42">
        <f>IF(AND($A$4='[1]Base de donnée'!$B22,'[1]Base de donnée'!$A22='[1]12 quai'!$A35,ISBLANK('[1]Base de donnée'!$J22)),'[1]Base de donnée'!C22,"")</f>
        <v>0</v>
      </c>
      <c r="C35" s="42">
        <f>IF(AND($A$4='[1]Base de donnée'!$B22,'[1]Base de donnée'!$A22='[1]12 quai'!$A35,ISBLANK('[1]Base de donnée'!$J22)),'[1]Base de donnée'!D22,"")</f>
        <v>0</v>
      </c>
      <c r="D35" s="42">
        <f>IF(AND($A$4='[1]Base de donnée'!$B22,'[1]Base de donnée'!$A22='[1]12 quai'!$A35,ISBLANK('[1]Base de donnée'!$J22)),'[1]Base de donnée'!F22,"")</f>
        <v>0</v>
      </c>
      <c r="E35" s="42">
        <f>IF(AND($A$4='[1]Base de donnée'!$B22,'[1]Base de donnée'!$A22='[1]12 quai'!$A35,ISBLANK('[1]Base de donnée'!$J22)),'[1]Base de donnée'!G22,"")</f>
        <v>0</v>
      </c>
      <c r="F35" s="42">
        <f>IF(AND($A$4='[1]Base de donnée'!$B22,'[1]Base de donnée'!$A22='[1]12 quai'!$A35,ISBLANK('[1]Base de donnée'!$J22)),'[1]Base de donnée'!H22,"")</f>
        <v>0</v>
      </c>
      <c r="G35" s="42">
        <f>IF(AND($A$4='[1]Base de donnée'!$B22,'[1]Base de donnée'!$A22='[1]12 quai'!$A35,ISBLANK('[1]Base de donnée'!$J22)),'[1]Base de donnée'!I22,"")</f>
        <v>0</v>
      </c>
      <c r="H35" s="42">
        <f>IF(AND($A$4='[1]Base de donnée'!$B22,'[1]Base de donnée'!$A22='[1]12 quai'!$A35,ISBLANK('[1]Base de donnée'!$J22)),'[1]Base de donnée'!J22,"")</f>
        <v>0</v>
      </c>
      <c r="I35" s="42">
        <f>IF(AND($A$4='[1]Base de donnée'!$B22,'[1]Base de donnée'!$A22='[1]12 quai'!$A35,ISBLANK('[1]Base de donnée'!$J22)),'[1]Base de donnée'!N22,"")</f>
        <v>0</v>
      </c>
      <c r="L35" s="32">
        <v>0.52083333333333304</v>
      </c>
      <c r="M35" s="49"/>
      <c r="N35" s="53"/>
      <c r="O35" s="53"/>
      <c r="P35" s="53"/>
      <c r="Q35" s="54"/>
      <c r="R35" s="35"/>
      <c r="S35" s="35"/>
      <c r="T35" s="36"/>
      <c r="U35" s="31"/>
      <c r="V35" s="33" t="str">
        <f t="array" ref="V35">IFERROR(INDEX(BDD!B$3:B$30,SMALL(IF((BDD!$H$3:$H$30=2)*(ROUND(BDD!$I$3:$I$30,8)=ROUND($L35,8)),ROW(BDD!$A$3:$A$30)-2),1)),"")</f>
        <v/>
      </c>
      <c r="W35" s="34" t="str">
        <f t="array" ref="W35">IFERROR(INDEX(BDD!C$3:C$30,SMALL(IF((BDD!$H$3:$H$30=2)*(ROUND(BDD!$I$3:$I$30,8)=ROUND($L35,8)),ROW(BDD!$A$3:$A$30)-2),1)),"")</f>
        <v/>
      </c>
      <c r="X35" s="34" t="str">
        <f t="array" ref="X35">IFERROR(INDEX(BDD!E$3:E$30,SMALL(IF((BDD!$H$3:$H$30=2)*(ROUND(BDD!$I$3:$I$30,8)=ROUND($L35,8)),ROW(BDD!$A$3:$A$30)-2),1)),"")</f>
        <v/>
      </c>
      <c r="Y35" s="34" t="str">
        <f t="array" ref="Y35">IFERROR(INDEX(BDD!F$3:F$30,SMALL(IF((BDD!$H$3:$H$30=2)*(ROUND(BDD!$I$3:$I$30,8)=ROUND($L35,8)),ROW(BDD!$A$3:$A$30)-2),1)),"")</f>
        <v/>
      </c>
      <c r="Z35" s="35"/>
      <c r="AA35" s="35"/>
      <c r="AB35" s="35"/>
      <c r="AC35" s="36"/>
    </row>
    <row r="36" spans="1:29" ht="15.75" thickBot="1" x14ac:dyDescent="0.3">
      <c r="A36" s="43">
        <v>24</v>
      </c>
      <c r="B36" s="42">
        <f>IF(AND($A$4='[1]Base de donnée'!$B23,'[1]Base de donnée'!$A23='[1]12 quai'!$A36,ISBLANK('[1]Base de donnée'!$J23)),'[1]Base de donnée'!C23,"")</f>
        <v>0</v>
      </c>
      <c r="C36" s="42">
        <f>IF(AND($A$4='[1]Base de donnée'!$B23,'[1]Base de donnée'!$A23='[1]12 quai'!$A36,ISBLANK('[1]Base de donnée'!$J23)),'[1]Base de donnée'!D23,"")</f>
        <v>0</v>
      </c>
      <c r="D36" s="42">
        <f>IF(AND($A$4='[1]Base de donnée'!$B23,'[1]Base de donnée'!$A23='[1]12 quai'!$A36,ISBLANK('[1]Base de donnée'!$J23)),'[1]Base de donnée'!F23,"")</f>
        <v>0</v>
      </c>
      <c r="E36" s="42">
        <f>IF(AND($A$4='[1]Base de donnée'!$B23,'[1]Base de donnée'!$A23='[1]12 quai'!$A36,ISBLANK('[1]Base de donnée'!$J23)),'[1]Base de donnée'!G23,"")</f>
        <v>0</v>
      </c>
      <c r="F36" s="42">
        <f>IF(AND($A$4='[1]Base de donnée'!$B23,'[1]Base de donnée'!$A23='[1]12 quai'!$A36,ISBLANK('[1]Base de donnée'!$J23)),'[1]Base de donnée'!H23,"")</f>
        <v>0</v>
      </c>
      <c r="G36" s="42">
        <f>IF(AND($A$4='[1]Base de donnée'!$B23,'[1]Base de donnée'!$A23='[1]12 quai'!$A36,ISBLANK('[1]Base de donnée'!$J23)),'[1]Base de donnée'!I23,"")</f>
        <v>0</v>
      </c>
      <c r="H36" s="42">
        <f>IF(AND($A$4='[1]Base de donnée'!$B23,'[1]Base de donnée'!$A23='[1]12 quai'!$A36,ISBLANK('[1]Base de donnée'!$J23)),'[1]Base de donnée'!J23,"")</f>
        <v>0</v>
      </c>
      <c r="I36" s="42">
        <f>IF(AND($A$4='[1]Base de donnée'!$B23,'[1]Base de donnée'!$A23='[1]12 quai'!$A36,ISBLANK('[1]Base de donnée'!$J23)),'[1]Base de donnée'!N23,"")</f>
        <v>0</v>
      </c>
      <c r="L36" s="44">
        <v>0.531249999999999</v>
      </c>
      <c r="M36" s="50"/>
      <c r="N36" s="55"/>
      <c r="O36" s="55"/>
      <c r="P36" s="55"/>
      <c r="Q36" s="56"/>
      <c r="R36" s="39"/>
      <c r="S36" s="39"/>
      <c r="T36" s="40"/>
      <c r="U36" s="31"/>
      <c r="V36" s="37" t="str">
        <f t="array" ref="V36">IFERROR(INDEX(BDD!B$3:B$30,SMALL(IF((BDD!$H$3:$H$30=2)*(ROUND(BDD!$I$3:$I$30,8)=ROUND($L36,8)),ROW(BDD!$A$3:$A$30)-2),1)),"")</f>
        <v/>
      </c>
      <c r="W36" s="38" t="str">
        <f t="array" ref="W36">IFERROR(INDEX(BDD!C$3:C$30,SMALL(IF((BDD!$H$3:$H$30=2)*(ROUND(BDD!$I$3:$I$30,8)=ROUND($L36,8)),ROW(BDD!$A$3:$A$30)-2),1)),"")</f>
        <v/>
      </c>
      <c r="X36" s="38" t="str">
        <f t="array" ref="X36">IFERROR(INDEX(BDD!E$3:E$30,SMALL(IF((BDD!$H$3:$H$30=2)*(ROUND(BDD!$I$3:$I$30,8)=ROUND($L36,8)),ROW(BDD!$A$3:$A$30)-2),1)),"")</f>
        <v/>
      </c>
      <c r="Y36" s="38" t="str">
        <f t="array" ref="Y36">IFERROR(INDEX(BDD!F$3:F$30,SMALL(IF((BDD!$H$3:$H$30=2)*(ROUND(BDD!$I$3:$I$30,8)=ROUND($L36,8)),ROW(BDD!$A$3:$A$30)-2),1)),"")</f>
        <v/>
      </c>
      <c r="Z36" s="39"/>
      <c r="AA36" s="39"/>
      <c r="AB36" s="39"/>
      <c r="AC36" s="40"/>
    </row>
    <row r="37" spans="1:29" ht="21" x14ac:dyDescent="0.35">
      <c r="A37" s="43">
        <v>25</v>
      </c>
      <c r="B37" s="42">
        <f>IF(AND($A$4='[1]Base de donnée'!$B24,'[1]Base de donnée'!$A24='[1]12 quai'!$A37,ISBLANK('[1]Base de donnée'!$J24)),'[1]Base de donnée'!C24,"")</f>
        <v>0</v>
      </c>
      <c r="C37" s="42">
        <f>IF(AND($A$4='[1]Base de donnée'!$B24,'[1]Base de donnée'!$A24='[1]12 quai'!$A37,ISBLANK('[1]Base de donnée'!$J24)),'[1]Base de donnée'!D24,"")</f>
        <v>0</v>
      </c>
      <c r="D37" s="42">
        <f>IF(AND($A$4='[1]Base de donnée'!$B24,'[1]Base de donnée'!$A24='[1]12 quai'!$A37,ISBLANK('[1]Base de donnée'!$J24)),'[1]Base de donnée'!F24,"")</f>
        <v>0</v>
      </c>
      <c r="E37" s="42">
        <f>IF(AND($A$4='[1]Base de donnée'!$B24,'[1]Base de donnée'!$A24='[1]12 quai'!$A37,ISBLANK('[1]Base de donnée'!$J24)),'[1]Base de donnée'!G24,"")</f>
        <v>0</v>
      </c>
      <c r="F37" s="42">
        <f>IF(AND($A$4='[1]Base de donnée'!$B24,'[1]Base de donnée'!$A24='[1]12 quai'!$A37,ISBLANK('[1]Base de donnée'!$J24)),'[1]Base de donnée'!H24,"")</f>
        <v>0</v>
      </c>
      <c r="G37" s="42">
        <f>IF(AND($A$4='[1]Base de donnée'!$B24,'[1]Base de donnée'!$A24='[1]12 quai'!$A37,ISBLANK('[1]Base de donnée'!$J24)),'[1]Base de donnée'!I24,"")</f>
        <v>0</v>
      </c>
      <c r="H37" s="42">
        <f>IF(AND($A$4='[1]Base de donnée'!$B24,'[1]Base de donnée'!$A24='[1]12 quai'!$A37,ISBLANK('[1]Base de donnée'!$J24)),'[1]Base de donnée'!J24,"")</f>
        <v>0</v>
      </c>
      <c r="I37" s="42">
        <f>IF(AND($A$4='[1]Base de donnée'!$B24,'[1]Base de donnée'!$A24='[1]12 quai'!$A37,ISBLANK('[1]Base de donnée'!$J24)),'[1]Base de donnée'!N24,"")</f>
        <v>0</v>
      </c>
      <c r="L37" s="26">
        <v>0.54166666666666596</v>
      </c>
      <c r="M37" s="27"/>
      <c r="N37" s="28"/>
      <c r="O37" s="28"/>
      <c r="P37" s="28"/>
      <c r="Q37" s="29"/>
      <c r="R37" s="29"/>
      <c r="S37" s="29"/>
      <c r="T37" s="30"/>
      <c r="U37" s="31"/>
      <c r="V37" s="27" t="str">
        <f t="array" ref="V37">IFERROR(INDEX(BDD!B$3:B$30,SMALL(IF((BDD!$H$3:$H$30=2)*(ROUND(BDD!$I$3:$I$30,8)=ROUND($L37,8)),ROW(BDD!$A$3:$A$30)-2),1)),"")</f>
        <v/>
      </c>
      <c r="W37" s="28" t="str">
        <f t="array" ref="W37">IFERROR(INDEX(BDD!C$3:C$30,SMALL(IF((BDD!$H$3:$H$30=2)*(ROUND(BDD!$I$3:$I$30,8)=ROUND($L37,8)),ROW(BDD!$A$3:$A$30)-2),1)),"")</f>
        <v/>
      </c>
      <c r="X37" s="28" t="str">
        <f t="array" ref="X37">IFERROR(INDEX(BDD!E$3:E$30,SMALL(IF((BDD!$H$3:$H$30=2)*(ROUND(BDD!$I$3:$I$30,8)=ROUND($L37,8)),ROW(BDD!$A$3:$A$30)-2),1)),"")</f>
        <v/>
      </c>
      <c r="Y37" s="28" t="str">
        <f t="array" ref="Y37">IFERROR(INDEX(BDD!F$3:F$30,SMALL(IF((BDD!$H$3:$H$30=2)*(ROUND(BDD!$I$3:$I$30,8)=ROUND($L37,8)),ROW(BDD!$A$3:$A$30)-2),1)),"")</f>
        <v/>
      </c>
      <c r="Z37" s="29"/>
      <c r="AA37" s="29"/>
      <c r="AB37" s="29"/>
      <c r="AC37" s="30"/>
    </row>
    <row r="38" spans="1:29" x14ac:dyDescent="0.25">
      <c r="A38" s="43">
        <v>26</v>
      </c>
      <c r="B38" s="42">
        <f>IF(AND($A$4='[1]Base de donnée'!$B25,'[1]Base de donnée'!$A25='[1]12 quai'!$A38,ISBLANK('[1]Base de donnée'!$J25)),'[1]Base de donnée'!C25,"")</f>
        <v>0</v>
      </c>
      <c r="C38" s="42">
        <f>IF(AND($A$4='[1]Base de donnée'!$B25,'[1]Base de donnée'!$A25='[1]12 quai'!$A38,ISBLANK('[1]Base de donnée'!$J25)),'[1]Base de donnée'!D25,"")</f>
        <v>0</v>
      </c>
      <c r="D38" s="42">
        <f>IF(AND($A$4='[1]Base de donnée'!$B25,'[1]Base de donnée'!$A25='[1]12 quai'!$A38,ISBLANK('[1]Base de donnée'!$J25)),'[1]Base de donnée'!F25,"")</f>
        <v>0</v>
      </c>
      <c r="E38" s="42">
        <f>IF(AND($A$4='[1]Base de donnée'!$B25,'[1]Base de donnée'!$A25='[1]12 quai'!$A38,ISBLANK('[1]Base de donnée'!$J25)),'[1]Base de donnée'!G25,"")</f>
        <v>0</v>
      </c>
      <c r="F38" s="42">
        <f>IF(AND($A$4='[1]Base de donnée'!$B25,'[1]Base de donnée'!$A25='[1]12 quai'!$A38,ISBLANK('[1]Base de donnée'!$J25)),'[1]Base de donnée'!H25,"")</f>
        <v>0</v>
      </c>
      <c r="G38" s="42">
        <f>IF(AND($A$4='[1]Base de donnée'!$B25,'[1]Base de donnée'!$A25='[1]12 quai'!$A38,ISBLANK('[1]Base de donnée'!$J25)),'[1]Base de donnée'!I25,"")</f>
        <v>0</v>
      </c>
      <c r="H38" s="42">
        <f>IF(AND($A$4='[1]Base de donnée'!$B25,'[1]Base de donnée'!$A25='[1]12 quai'!$A38,ISBLANK('[1]Base de donnée'!$J25)),'[1]Base de donnée'!J25,"")</f>
        <v>0</v>
      </c>
      <c r="I38" s="42">
        <f>IF(AND($A$4='[1]Base de donnée'!$B25,'[1]Base de donnée'!$A25='[1]12 quai'!$A38,ISBLANK('[1]Base de donnée'!$J25)),'[1]Base de donnée'!N25,"")</f>
        <v>0</v>
      </c>
      <c r="L38" s="32">
        <v>0.55208333333333304</v>
      </c>
      <c r="M38" s="33"/>
      <c r="N38" s="34"/>
      <c r="O38" s="34"/>
      <c r="P38" s="34"/>
      <c r="Q38" s="35"/>
      <c r="R38" s="35"/>
      <c r="S38" s="35"/>
      <c r="T38" s="36"/>
      <c r="U38" s="31"/>
      <c r="V38" s="33" t="str">
        <f t="array" ref="V38">IFERROR(INDEX(BDD!B$3:B$30,SMALL(IF((BDD!$H$3:$H$30=2)*(ROUND(BDD!$I$3:$I$30,8)=ROUND($L38,8)),ROW(BDD!$A$3:$A$30)-2),1)),"")</f>
        <v/>
      </c>
      <c r="W38" s="34" t="str">
        <f t="array" ref="W38">IFERROR(INDEX(BDD!C$3:C$30,SMALL(IF((BDD!$H$3:$H$30=2)*(ROUND(BDD!$I$3:$I$30,8)=ROUND($L38,8)),ROW(BDD!$A$3:$A$30)-2),1)),"")</f>
        <v/>
      </c>
      <c r="X38" s="34" t="str">
        <f t="array" ref="X38">IFERROR(INDEX(BDD!E$3:E$30,SMALL(IF((BDD!$H$3:$H$30=2)*(ROUND(BDD!$I$3:$I$30,8)=ROUND($L38,8)),ROW(BDD!$A$3:$A$30)-2),1)),"")</f>
        <v/>
      </c>
      <c r="Y38" s="34" t="str">
        <f t="array" ref="Y38">IFERROR(INDEX(BDD!F$3:F$30,SMALL(IF((BDD!$H$3:$H$30=2)*(ROUND(BDD!$I$3:$I$30,8)=ROUND($L38,8)),ROW(BDD!$A$3:$A$30)-2),1)),"")</f>
        <v/>
      </c>
      <c r="Z38" s="35"/>
      <c r="AA38" s="35"/>
      <c r="AB38" s="35"/>
      <c r="AC38" s="36"/>
    </row>
    <row r="39" spans="1:29" x14ac:dyDescent="0.25">
      <c r="A39" s="43">
        <v>27</v>
      </c>
      <c r="B39" s="42">
        <f>IF(AND($A$4='[1]Base de donnée'!$B26,'[1]Base de donnée'!$A26='[1]12 quai'!$A39,ISBLANK('[1]Base de donnée'!$J26)),'[1]Base de donnée'!C26,"")</f>
        <v>0</v>
      </c>
      <c r="C39" s="42">
        <f>IF(AND($A$4='[1]Base de donnée'!$B26,'[1]Base de donnée'!$A26='[1]12 quai'!$A39,ISBLANK('[1]Base de donnée'!$J26)),'[1]Base de donnée'!D26,"")</f>
        <v>0</v>
      </c>
      <c r="D39" s="42">
        <f>IF(AND($A$4='[1]Base de donnée'!$B26,'[1]Base de donnée'!$A26='[1]12 quai'!$A39,ISBLANK('[1]Base de donnée'!$J26)),'[1]Base de donnée'!F26,"")</f>
        <v>0</v>
      </c>
      <c r="E39" s="42">
        <f>IF(AND($A$4='[1]Base de donnée'!$B26,'[1]Base de donnée'!$A26='[1]12 quai'!$A39,ISBLANK('[1]Base de donnée'!$J26)),'[1]Base de donnée'!G26,"")</f>
        <v>0</v>
      </c>
      <c r="F39" s="42">
        <f>IF(AND($A$4='[1]Base de donnée'!$B26,'[1]Base de donnée'!$A26='[1]12 quai'!$A39,ISBLANK('[1]Base de donnée'!$J26)),'[1]Base de donnée'!H26,"")</f>
        <v>0</v>
      </c>
      <c r="G39" s="42">
        <f>IF(AND($A$4='[1]Base de donnée'!$B26,'[1]Base de donnée'!$A26='[1]12 quai'!$A39,ISBLANK('[1]Base de donnée'!$J26)),'[1]Base de donnée'!I26,"")</f>
        <v>0</v>
      </c>
      <c r="H39" s="42">
        <f>IF(AND($A$4='[1]Base de donnée'!$B26,'[1]Base de donnée'!$A26='[1]12 quai'!$A39,ISBLANK('[1]Base de donnée'!$J26)),'[1]Base de donnée'!J26,"")</f>
        <v>0</v>
      </c>
      <c r="I39" s="42">
        <f>IF(AND($A$4='[1]Base de donnée'!$B26,'[1]Base de donnée'!$A26='[1]12 quai'!$A39,ISBLANK('[1]Base de donnée'!$J26)),'[1]Base de donnée'!N26,"")</f>
        <v>0</v>
      </c>
      <c r="L39" s="32">
        <v>0.562499999999999</v>
      </c>
      <c r="M39" s="33"/>
      <c r="N39" s="34"/>
      <c r="O39" s="34"/>
      <c r="P39" s="34"/>
      <c r="Q39" s="35"/>
      <c r="R39" s="35"/>
      <c r="S39" s="35"/>
      <c r="T39" s="36"/>
      <c r="U39" s="31"/>
      <c r="V39" s="33" t="str">
        <f t="array" ref="V39">IFERROR(INDEX(BDD!B$3:B$30,SMALL(IF((BDD!$H$3:$H$30=2)*(ROUND(BDD!$I$3:$I$30,8)=ROUND($L39,8)),ROW(BDD!$A$3:$A$30)-2),1)),"")</f>
        <v/>
      </c>
      <c r="W39" s="34" t="str">
        <f t="array" ref="W39">IFERROR(INDEX(BDD!C$3:C$30,SMALL(IF((BDD!$H$3:$H$30=2)*(ROUND(BDD!$I$3:$I$30,8)=ROUND($L39,8)),ROW(BDD!$A$3:$A$30)-2),1)),"")</f>
        <v/>
      </c>
      <c r="X39" s="34" t="str">
        <f t="array" ref="X39">IFERROR(INDEX(BDD!E$3:E$30,SMALL(IF((BDD!$H$3:$H$30=2)*(ROUND(BDD!$I$3:$I$30,8)=ROUND($L39,8)),ROW(BDD!$A$3:$A$30)-2),1)),"")</f>
        <v/>
      </c>
      <c r="Y39" s="34" t="str">
        <f t="array" ref="Y39">IFERROR(INDEX(BDD!F$3:F$30,SMALL(IF((BDD!$H$3:$H$30=2)*(ROUND(BDD!$I$3:$I$30,8)=ROUND($L39,8)),ROW(BDD!$A$3:$A$30)-2),1)),"")</f>
        <v/>
      </c>
      <c r="Z39" s="35"/>
      <c r="AA39" s="35"/>
      <c r="AB39" s="35"/>
      <c r="AC39" s="36"/>
    </row>
    <row r="40" spans="1:29" ht="15.75" thickBot="1" x14ac:dyDescent="0.3">
      <c r="A40" s="43">
        <v>28</v>
      </c>
      <c r="B40" s="42">
        <f>IF(AND($A$4='[1]Base de donnée'!$B27,'[1]Base de donnée'!$A27='[1]12 quai'!$A40,ISBLANK('[1]Base de donnée'!$J27)),'[1]Base de donnée'!C27,"")</f>
        <v>0</v>
      </c>
      <c r="C40" s="42">
        <f>IF(AND($A$4='[1]Base de donnée'!$B27,'[1]Base de donnée'!$A27='[1]12 quai'!$A40,ISBLANK('[1]Base de donnée'!$J27)),'[1]Base de donnée'!D27,"")</f>
        <v>0</v>
      </c>
      <c r="D40" s="42">
        <f>IF(AND($A$4='[1]Base de donnée'!$B27,'[1]Base de donnée'!$A27='[1]12 quai'!$A40,ISBLANK('[1]Base de donnée'!$J27)),'[1]Base de donnée'!F27,"")</f>
        <v>0</v>
      </c>
      <c r="E40" s="42">
        <f>IF(AND($A$4='[1]Base de donnée'!$B27,'[1]Base de donnée'!$A27='[1]12 quai'!$A40,ISBLANK('[1]Base de donnée'!$J27)),'[1]Base de donnée'!G27,"")</f>
        <v>0</v>
      </c>
      <c r="F40" s="42">
        <f>IF(AND($A$4='[1]Base de donnée'!$B27,'[1]Base de donnée'!$A27='[1]12 quai'!$A40,ISBLANK('[1]Base de donnée'!$J27)),'[1]Base de donnée'!H27,"")</f>
        <v>0</v>
      </c>
      <c r="G40" s="42">
        <f>IF(AND($A$4='[1]Base de donnée'!$B27,'[1]Base de donnée'!$A27='[1]12 quai'!$A40,ISBLANK('[1]Base de donnée'!$J27)),'[1]Base de donnée'!I27,"")</f>
        <v>0</v>
      </c>
      <c r="H40" s="42">
        <f>IF(AND($A$4='[1]Base de donnée'!$B27,'[1]Base de donnée'!$A27='[1]12 quai'!$A40,ISBLANK('[1]Base de donnée'!$J27)),'[1]Base de donnée'!J27,"")</f>
        <v>0</v>
      </c>
      <c r="I40" s="42">
        <f>IF(AND($A$4='[1]Base de donnée'!$B27,'[1]Base de donnée'!$A27='[1]12 quai'!$A40,ISBLANK('[1]Base de donnée'!$J27)),'[1]Base de donnée'!N27,"")</f>
        <v>0</v>
      </c>
      <c r="L40" s="44">
        <v>0.57291666666666596</v>
      </c>
      <c r="M40" s="37"/>
      <c r="N40" s="38"/>
      <c r="O40" s="38"/>
      <c r="P40" s="38"/>
      <c r="Q40" s="39"/>
      <c r="R40" s="39"/>
      <c r="S40" s="39"/>
      <c r="T40" s="40"/>
      <c r="U40" s="31"/>
      <c r="V40" s="37" t="str">
        <f t="array" ref="V40">IFERROR(INDEX(BDD!B$3:B$30,SMALL(IF((BDD!$H$3:$H$30=2)*(ROUND(BDD!$I$3:$I$30,8)=ROUND($L40,8)),ROW(BDD!$A$3:$A$30)-2),1)),"")</f>
        <v/>
      </c>
      <c r="W40" s="38" t="str">
        <f t="array" ref="W40">IFERROR(INDEX(BDD!C$3:C$30,SMALL(IF((BDD!$H$3:$H$30=2)*(ROUND(BDD!$I$3:$I$30,8)=ROUND($L40,8)),ROW(BDD!$A$3:$A$30)-2),1)),"")</f>
        <v/>
      </c>
      <c r="X40" s="38" t="str">
        <f t="array" ref="X40">IFERROR(INDEX(BDD!E$3:E$30,SMALL(IF((BDD!$H$3:$H$30=2)*(ROUND(BDD!$I$3:$I$30,8)=ROUND($L40,8)),ROW(BDD!$A$3:$A$30)-2),1)),"")</f>
        <v/>
      </c>
      <c r="Y40" s="38" t="str">
        <f t="array" ref="Y40">IFERROR(INDEX(BDD!F$3:F$30,SMALL(IF((BDD!$H$3:$H$30=2)*(ROUND(BDD!$I$3:$I$30,8)=ROUND($L40,8)),ROW(BDD!$A$3:$A$30)-2),1)),"")</f>
        <v/>
      </c>
      <c r="Z40" s="39"/>
      <c r="AA40" s="39"/>
      <c r="AB40" s="39"/>
      <c r="AC40" s="40"/>
    </row>
    <row r="41" spans="1:29" ht="21" x14ac:dyDescent="0.35">
      <c r="A41" s="43">
        <v>29</v>
      </c>
      <c r="B41" s="42">
        <f>IF(AND($A$4='[1]Base de donnée'!$B28,'[1]Base de donnée'!$A28='[1]12 quai'!$A41,ISBLANK('[1]Base de donnée'!$J28)),'[1]Base de donnée'!C28,"")</f>
        <v>0</v>
      </c>
      <c r="C41" s="42">
        <f>IF(AND($A$4='[1]Base de donnée'!$B28,'[1]Base de donnée'!$A28='[1]12 quai'!$A41,ISBLANK('[1]Base de donnée'!$J28)),'[1]Base de donnée'!D28,"")</f>
        <v>0</v>
      </c>
      <c r="D41" s="42">
        <f>IF(AND($A$4='[1]Base de donnée'!$B28,'[1]Base de donnée'!$A28='[1]12 quai'!$A41,ISBLANK('[1]Base de donnée'!$J28)),'[1]Base de donnée'!F28,"")</f>
        <v>0</v>
      </c>
      <c r="E41" s="42">
        <f>IF(AND($A$4='[1]Base de donnée'!$B28,'[1]Base de donnée'!$A28='[1]12 quai'!$A41,ISBLANK('[1]Base de donnée'!$J28)),'[1]Base de donnée'!G28,"")</f>
        <v>0</v>
      </c>
      <c r="F41" s="42">
        <f>IF(AND($A$4='[1]Base de donnée'!$B28,'[1]Base de donnée'!$A28='[1]12 quai'!$A41,ISBLANK('[1]Base de donnée'!$J28)),'[1]Base de donnée'!H28,"")</f>
        <v>0</v>
      </c>
      <c r="G41" s="42">
        <f>IF(AND($A$4='[1]Base de donnée'!$B28,'[1]Base de donnée'!$A28='[1]12 quai'!$A41,ISBLANK('[1]Base de donnée'!$J28)),'[1]Base de donnée'!I28,"")</f>
        <v>0</v>
      </c>
      <c r="H41" s="42">
        <f>IF(AND($A$4='[1]Base de donnée'!$B28,'[1]Base de donnée'!$A28='[1]12 quai'!$A41,ISBLANK('[1]Base de donnée'!$J28)),'[1]Base de donnée'!J28,"")</f>
        <v>0</v>
      </c>
      <c r="I41" s="42">
        <f>IF(AND($A$4='[1]Base de donnée'!$B28,'[1]Base de donnée'!$A28='[1]12 quai'!$A41,ISBLANK('[1]Base de donnée'!$J28)),'[1]Base de donnée'!N28,"")</f>
        <v>0</v>
      </c>
      <c r="L41" s="26">
        <v>0.58333333333333304</v>
      </c>
      <c r="M41" s="27"/>
      <c r="N41" s="28"/>
      <c r="O41" s="28"/>
      <c r="P41" s="28"/>
      <c r="Q41" s="29"/>
      <c r="R41" s="29"/>
      <c r="S41" s="29"/>
      <c r="T41" s="30"/>
      <c r="U41" s="31"/>
      <c r="V41" s="27" t="str">
        <f t="array" ref="V41">IFERROR(INDEX(BDD!B$3:B$30,SMALL(IF((BDD!$H$3:$H$30=2)*(ROUND(BDD!$I$3:$I$30,8)=ROUND($L41,8)),ROW(BDD!$A$3:$A$30)-2),1)),"")</f>
        <v>RICHES MONTS</v>
      </c>
      <c r="W41" s="28" t="str">
        <f t="array" ref="W41">IFERROR(INDEX(BDD!C$3:C$30,SMALL(IF((BDD!$H$3:$H$30=2)*(ROUND(BDD!$I$3:$I$30,8)=ROUND($L41,8)),ROW(BDD!$A$3:$A$30)-2),1)),"")</f>
        <v>Socopa</v>
      </c>
      <c r="X41" s="28" t="str">
        <f t="array" ref="X41">IFERROR(INDEX(BDD!E$3:E$30,SMALL(IF((BDD!$H$3:$H$30=2)*(ROUND(BDD!$I$3:$I$30,8)=ROUND($L41,8)),ROW(BDD!$A$3:$A$30)-2),1)),"")</f>
        <v>Guidel</v>
      </c>
      <c r="Y41" s="28">
        <f t="array" ref="Y41">IFERROR(INDEX(BDD!F$3:F$30,SMALL(IF((BDD!$H$3:$H$30=2)*(ROUND(BDD!$I$3:$I$30,8)=ROUND($L41,8)),ROW(BDD!$A$3:$A$30)-2),1)),"")</f>
        <v>11</v>
      </c>
      <c r="Z41" s="29"/>
      <c r="AA41" s="29"/>
      <c r="AB41" s="29"/>
      <c r="AC41" s="30"/>
    </row>
    <row r="42" spans="1:29" x14ac:dyDescent="0.25">
      <c r="A42" s="43">
        <v>30</v>
      </c>
      <c r="B42" s="42">
        <f>IF(AND($A$4='[1]Base de donnée'!$B29,'[1]Base de donnée'!$A29='[1]12 quai'!$A42,ISBLANK('[1]Base de donnée'!$J29)),'[1]Base de donnée'!C29,"")</f>
        <v>0</v>
      </c>
      <c r="C42" s="42">
        <f>IF(AND($A$4='[1]Base de donnée'!$B29,'[1]Base de donnée'!$A29='[1]12 quai'!$A42,ISBLANK('[1]Base de donnée'!$J29)),'[1]Base de donnée'!D29,"")</f>
        <v>0</v>
      </c>
      <c r="D42" s="42">
        <f>IF(AND($A$4='[1]Base de donnée'!$B29,'[1]Base de donnée'!$A29='[1]12 quai'!$A42,ISBLANK('[1]Base de donnée'!$J29)),'[1]Base de donnée'!F29,"")</f>
        <v>0</v>
      </c>
      <c r="E42" s="42">
        <f>IF(AND($A$4='[1]Base de donnée'!$B29,'[1]Base de donnée'!$A29='[1]12 quai'!$A42,ISBLANK('[1]Base de donnée'!$J29)),'[1]Base de donnée'!G29,"")</f>
        <v>0</v>
      </c>
      <c r="F42" s="42">
        <f>IF(AND($A$4='[1]Base de donnée'!$B29,'[1]Base de donnée'!$A29='[1]12 quai'!$A42,ISBLANK('[1]Base de donnée'!$J29)),'[1]Base de donnée'!H29,"")</f>
        <v>0</v>
      </c>
      <c r="G42" s="42">
        <f>IF(AND($A$4='[1]Base de donnée'!$B29,'[1]Base de donnée'!$A29='[1]12 quai'!$A42,ISBLANK('[1]Base de donnée'!$J29)),'[1]Base de donnée'!I29,"")</f>
        <v>0</v>
      </c>
      <c r="H42" s="42">
        <f>IF(AND($A$4='[1]Base de donnée'!$B29,'[1]Base de donnée'!$A29='[1]12 quai'!$A42,ISBLANK('[1]Base de donnée'!$J29)),'[1]Base de donnée'!J29,"")</f>
        <v>0</v>
      </c>
      <c r="I42" s="42">
        <f>IF(AND($A$4='[1]Base de donnée'!$B29,'[1]Base de donnée'!$A29='[1]12 quai'!$A42,ISBLANK('[1]Base de donnée'!$J29)),'[1]Base de donnée'!N29,"")</f>
        <v>0</v>
      </c>
      <c r="L42" s="32">
        <v>0.593749999999999</v>
      </c>
      <c r="M42" s="33"/>
      <c r="N42" s="34"/>
      <c r="O42" s="34"/>
      <c r="P42" s="34"/>
      <c r="Q42" s="35"/>
      <c r="R42" s="35"/>
      <c r="S42" s="35"/>
      <c r="T42" s="36"/>
      <c r="U42" s="31"/>
      <c r="V42" s="33" t="str">
        <f t="array" ref="V42">IFERROR(INDEX(BDD!B$3:B$30,SMALL(IF((BDD!$H$3:$H$30=2)*(ROUND(BDD!$I$3:$I$30,8)=ROUND($L42,8)),ROW(BDD!$A$3:$A$30)-2),1)),"")</f>
        <v/>
      </c>
      <c r="W42" s="34" t="str">
        <f t="array" ref="W42">IFERROR(INDEX(BDD!C$3:C$30,SMALL(IF((BDD!$H$3:$H$30=2)*(ROUND(BDD!$I$3:$I$30,8)=ROUND($L42,8)),ROW(BDD!$A$3:$A$30)-2),1)),"")</f>
        <v/>
      </c>
      <c r="X42" s="34" t="str">
        <f t="array" ref="X42">IFERROR(INDEX(BDD!E$3:E$30,SMALL(IF((BDD!$H$3:$H$30=2)*(ROUND(BDD!$I$3:$I$30,8)=ROUND($L42,8)),ROW(BDD!$A$3:$A$30)-2),1)),"")</f>
        <v/>
      </c>
      <c r="Y42" s="34" t="str">
        <f t="array" ref="Y42">IFERROR(INDEX(BDD!F$3:F$30,SMALL(IF((BDD!$H$3:$H$30=2)*(ROUND(BDD!$I$3:$I$30,8)=ROUND($L42,8)),ROW(BDD!$A$3:$A$30)-2),1)),"")</f>
        <v/>
      </c>
      <c r="Z42" s="35"/>
      <c r="AA42" s="35"/>
      <c r="AB42" s="35"/>
      <c r="AC42" s="36"/>
    </row>
    <row r="43" spans="1:29" x14ac:dyDescent="0.25">
      <c r="A43" s="43">
        <v>31</v>
      </c>
      <c r="B43" s="42">
        <f>IF(AND($A$4='[1]Base de donnée'!$B30,'[1]Base de donnée'!$A30='[1]12 quai'!$A43,ISBLANK('[1]Base de donnée'!$J30)),'[1]Base de donnée'!C30,"")</f>
        <v>0</v>
      </c>
      <c r="C43" s="42">
        <f>IF(AND($A$4='[1]Base de donnée'!$B30,'[1]Base de donnée'!$A30='[1]12 quai'!$A43,ISBLANK('[1]Base de donnée'!$J30)),'[1]Base de donnée'!D30,"")</f>
        <v>0</v>
      </c>
      <c r="D43" s="42">
        <f>IF(AND($A$4='[1]Base de donnée'!$B30,'[1]Base de donnée'!$A30='[1]12 quai'!$A43,ISBLANK('[1]Base de donnée'!$J30)),'[1]Base de donnée'!F30,"")</f>
        <v>0</v>
      </c>
      <c r="E43" s="42">
        <f>IF(AND($A$4='[1]Base de donnée'!$B30,'[1]Base de donnée'!$A30='[1]12 quai'!$A43,ISBLANK('[1]Base de donnée'!$J30)),'[1]Base de donnée'!G30,"")</f>
        <v>0</v>
      </c>
      <c r="F43" s="42">
        <f>IF(AND($A$4='[1]Base de donnée'!$B30,'[1]Base de donnée'!$A30='[1]12 quai'!$A43,ISBLANK('[1]Base de donnée'!$J30)),'[1]Base de donnée'!H30,"")</f>
        <v>0</v>
      </c>
      <c r="G43" s="42">
        <f>IF(AND($A$4='[1]Base de donnée'!$B30,'[1]Base de donnée'!$A30='[1]12 quai'!$A43,ISBLANK('[1]Base de donnée'!$J30)),'[1]Base de donnée'!I30,"")</f>
        <v>0</v>
      </c>
      <c r="H43" s="42">
        <f>IF(AND($A$4='[1]Base de donnée'!$B30,'[1]Base de donnée'!$A30='[1]12 quai'!$A43,ISBLANK('[1]Base de donnée'!$J30)),'[1]Base de donnée'!J30,"")</f>
        <v>0</v>
      </c>
      <c r="I43" s="42">
        <f>IF(AND($A$4='[1]Base de donnée'!$B30,'[1]Base de donnée'!$A30='[1]12 quai'!$A43,ISBLANK('[1]Base de donnée'!$J30)),'[1]Base de donnée'!N30,"")</f>
        <v>0</v>
      </c>
      <c r="L43" s="32">
        <v>0.60416666666666596</v>
      </c>
      <c r="M43" s="33"/>
      <c r="N43" s="34"/>
      <c r="O43" s="34"/>
      <c r="P43" s="34"/>
      <c r="Q43" s="35"/>
      <c r="R43" s="35"/>
      <c r="S43" s="35"/>
      <c r="T43" s="36"/>
      <c r="U43" s="31"/>
      <c r="V43" s="33" t="str">
        <f t="array" ref="V43">IFERROR(INDEX(BDD!B$3:B$30,SMALL(IF((BDD!$H$3:$H$30=2)*(ROUND(BDD!$I$3:$I$30,8)=ROUND($L43,8)),ROW(BDD!$A$3:$A$30)-2),1)),"")</f>
        <v/>
      </c>
      <c r="W43" s="34" t="str">
        <f t="array" ref="W43">IFERROR(INDEX(BDD!C$3:C$30,SMALL(IF((BDD!$H$3:$H$30=2)*(ROUND(BDD!$I$3:$I$30,8)=ROUND($L43,8)),ROW(BDD!$A$3:$A$30)-2),1)),"")</f>
        <v/>
      </c>
      <c r="X43" s="34" t="str">
        <f t="array" ref="X43">IFERROR(INDEX(BDD!E$3:E$30,SMALL(IF((BDD!$H$3:$H$30=2)*(ROUND(BDD!$I$3:$I$30,8)=ROUND($L43,8)),ROW(BDD!$A$3:$A$30)-2),1)),"")</f>
        <v/>
      </c>
      <c r="Y43" s="34" t="str">
        <f t="array" ref="Y43">IFERROR(INDEX(BDD!F$3:F$30,SMALL(IF((BDD!$H$3:$H$30=2)*(ROUND(BDD!$I$3:$I$30,8)=ROUND($L43,8)),ROW(BDD!$A$3:$A$30)-2),1)),"")</f>
        <v/>
      </c>
      <c r="Z43" s="35"/>
      <c r="AA43" s="35"/>
      <c r="AB43" s="35"/>
      <c r="AC43" s="36"/>
    </row>
    <row r="44" spans="1:29" ht="15.75" thickBot="1" x14ac:dyDescent="0.3">
      <c r="A44" s="43">
        <v>32</v>
      </c>
      <c r="B44" s="42">
        <f>IF(AND($A$4='[1]Base de donnée'!$B31,'[1]Base de donnée'!$A31='[1]12 quai'!$A44,ISBLANK('[1]Base de donnée'!$J31)),'[1]Base de donnée'!C31,"")</f>
        <v>0</v>
      </c>
      <c r="C44" s="42">
        <f>IF(AND($A$4='[1]Base de donnée'!$B31,'[1]Base de donnée'!$A31='[1]12 quai'!$A44,ISBLANK('[1]Base de donnée'!$J31)),'[1]Base de donnée'!D31,"")</f>
        <v>0</v>
      </c>
      <c r="D44" s="42">
        <f>IF(AND($A$4='[1]Base de donnée'!$B31,'[1]Base de donnée'!$A31='[1]12 quai'!$A44,ISBLANK('[1]Base de donnée'!$J31)),'[1]Base de donnée'!F31,"")</f>
        <v>0</v>
      </c>
      <c r="E44" s="42">
        <f>IF(AND($A$4='[1]Base de donnée'!$B31,'[1]Base de donnée'!$A31='[1]12 quai'!$A44,ISBLANK('[1]Base de donnée'!$J31)),'[1]Base de donnée'!G31,"")</f>
        <v>0</v>
      </c>
      <c r="F44" s="42">
        <f>IF(AND($A$4='[1]Base de donnée'!$B31,'[1]Base de donnée'!$A31='[1]12 quai'!$A44,ISBLANK('[1]Base de donnée'!$J31)),'[1]Base de donnée'!H31,"")</f>
        <v>0</v>
      </c>
      <c r="G44" s="42">
        <f>IF(AND($A$4='[1]Base de donnée'!$B31,'[1]Base de donnée'!$A31='[1]12 quai'!$A44,ISBLANK('[1]Base de donnée'!$J31)),'[1]Base de donnée'!I31,"")</f>
        <v>0</v>
      </c>
      <c r="H44" s="42">
        <f>IF(AND($A$4='[1]Base de donnée'!$B31,'[1]Base de donnée'!$A31='[1]12 quai'!$A44,ISBLANK('[1]Base de donnée'!$J31)),'[1]Base de donnée'!J31,"")</f>
        <v>0</v>
      </c>
      <c r="I44" s="42">
        <f>IF(AND($A$4='[1]Base de donnée'!$B31,'[1]Base de donnée'!$A31='[1]12 quai'!$A44,ISBLANK('[1]Base de donnée'!$J31)),'[1]Base de donnée'!N31,"")</f>
        <v>0</v>
      </c>
      <c r="L44" s="44">
        <v>0.61458333333333304</v>
      </c>
      <c r="M44" s="37"/>
      <c r="N44" s="38"/>
      <c r="O44" s="38"/>
      <c r="P44" s="38"/>
      <c r="Q44" s="39"/>
      <c r="R44" s="39"/>
      <c r="S44" s="39"/>
      <c r="T44" s="40"/>
      <c r="U44" s="31"/>
      <c r="V44" s="37" t="str">
        <f t="array" ref="V44">IFERROR(INDEX(BDD!B$3:B$30,SMALL(IF((BDD!$H$3:$H$30=2)*(ROUND(BDD!$I$3:$I$30,8)=ROUND($L44,8)),ROW(BDD!$A$3:$A$30)-2),1)),"")</f>
        <v/>
      </c>
      <c r="W44" s="38" t="str">
        <f t="array" ref="W44">IFERROR(INDEX(BDD!C$3:C$30,SMALL(IF((BDD!$H$3:$H$30=2)*(ROUND(BDD!$I$3:$I$30,8)=ROUND($L44,8)),ROW(BDD!$A$3:$A$30)-2),1)),"")</f>
        <v/>
      </c>
      <c r="X44" s="38" t="str">
        <f t="array" ref="X44">IFERROR(INDEX(BDD!E$3:E$30,SMALL(IF((BDD!$H$3:$H$30=2)*(ROUND(BDD!$I$3:$I$30,8)=ROUND($L44,8)),ROW(BDD!$A$3:$A$30)-2),1)),"")</f>
        <v/>
      </c>
      <c r="Y44" s="38" t="str">
        <f t="array" ref="Y44">IFERROR(INDEX(BDD!F$3:F$30,SMALL(IF((BDD!$H$3:$H$30=2)*(ROUND(BDD!$I$3:$I$30,8)=ROUND($L44,8)),ROW(BDD!$A$3:$A$30)-2),1)),"")</f>
        <v/>
      </c>
      <c r="Z44" s="39"/>
      <c r="AA44" s="39"/>
      <c r="AB44" s="39"/>
      <c r="AC44" s="40"/>
    </row>
    <row r="45" spans="1:29" ht="21" x14ac:dyDescent="0.35">
      <c r="A45" s="43">
        <v>33</v>
      </c>
      <c r="B45" s="42">
        <f>IF(AND($A$4='[1]Base de donnée'!$B32,'[1]Base de donnée'!$A32='[1]12 quai'!$A45,ISBLANK('[1]Base de donnée'!$J32)),'[1]Base de donnée'!C32,"")</f>
        <v>0</v>
      </c>
      <c r="C45" s="42">
        <f>IF(AND($A$4='[1]Base de donnée'!$B32,'[1]Base de donnée'!$A32='[1]12 quai'!$A45,ISBLANK('[1]Base de donnée'!$J32)),'[1]Base de donnée'!D32,"")</f>
        <v>0</v>
      </c>
      <c r="D45" s="42">
        <f>IF(AND($A$4='[1]Base de donnée'!$B32,'[1]Base de donnée'!$A32='[1]12 quai'!$A45,ISBLANK('[1]Base de donnée'!$J32)),'[1]Base de donnée'!F32,"")</f>
        <v>0</v>
      </c>
      <c r="E45" s="42">
        <f>IF(AND($A$4='[1]Base de donnée'!$B32,'[1]Base de donnée'!$A32='[1]12 quai'!$A45,ISBLANK('[1]Base de donnée'!$J32)),'[1]Base de donnée'!G32,"")</f>
        <v>0</v>
      </c>
      <c r="F45" s="42">
        <f>IF(AND($A$4='[1]Base de donnée'!$B32,'[1]Base de donnée'!$A32='[1]12 quai'!$A45,ISBLANK('[1]Base de donnée'!$J32)),'[1]Base de donnée'!H32,"")</f>
        <v>0</v>
      </c>
      <c r="G45" s="42">
        <f>IF(AND($A$4='[1]Base de donnée'!$B32,'[1]Base de donnée'!$A32='[1]12 quai'!$A45,ISBLANK('[1]Base de donnée'!$J32)),'[1]Base de donnée'!I32,"")</f>
        <v>0</v>
      </c>
      <c r="H45" s="42">
        <f>IF(AND($A$4='[1]Base de donnée'!$B32,'[1]Base de donnée'!$A32='[1]12 quai'!$A45,ISBLANK('[1]Base de donnée'!$J32)),'[1]Base de donnée'!J32,"")</f>
        <v>0</v>
      </c>
      <c r="I45" s="42">
        <f>IF(AND($A$4='[1]Base de donnée'!$B32,'[1]Base de donnée'!$A32='[1]12 quai'!$A45,ISBLANK('[1]Base de donnée'!$J32)),'[1]Base de donnée'!N32,"")</f>
        <v>0</v>
      </c>
      <c r="L45" s="26">
        <v>0.624999999999999</v>
      </c>
      <c r="M45" s="27"/>
      <c r="N45" s="28"/>
      <c r="O45" s="28"/>
      <c r="P45" s="28"/>
      <c r="Q45" s="29"/>
      <c r="R45" s="29"/>
      <c r="S45" s="29"/>
      <c r="T45" s="30"/>
      <c r="U45" s="31"/>
      <c r="V45" s="27" t="str">
        <f t="array" ref="V45">IFERROR(INDEX(BDD!B$3:B$30,SMALL(IF((BDD!$H$3:$H$30=2)*(ROUND(BDD!$I$3:$I$30,8)=ROUND($L45,8)),ROW(BDD!$A$3:$A$30)-2),1)),"")</f>
        <v/>
      </c>
      <c r="W45" s="28" t="str">
        <f t="array" ref="W45">IFERROR(INDEX(BDD!C$3:C$30,SMALL(IF((BDD!$H$3:$H$30=2)*(ROUND(BDD!$I$3:$I$30,8)=ROUND($L45,8)),ROW(BDD!$A$3:$A$30)-2),1)),"")</f>
        <v/>
      </c>
      <c r="X45" s="28" t="str">
        <f t="array" ref="X45">IFERROR(INDEX(BDD!E$3:E$30,SMALL(IF((BDD!$H$3:$H$30=2)*(ROUND(BDD!$I$3:$I$30,8)=ROUND($L45,8)),ROW(BDD!$A$3:$A$30)-2),1)),"")</f>
        <v/>
      </c>
      <c r="Y45" s="28" t="str">
        <f t="array" ref="Y45">IFERROR(INDEX(BDD!F$3:F$30,SMALL(IF((BDD!$H$3:$H$30=2)*(ROUND(BDD!$I$3:$I$30,8)=ROUND($L45,8)),ROW(BDD!$A$3:$A$30)-2),1)),"")</f>
        <v/>
      </c>
      <c r="Z45" s="29"/>
      <c r="AA45" s="29"/>
      <c r="AB45" s="29"/>
      <c r="AC45" s="30"/>
    </row>
    <row r="46" spans="1:29" x14ac:dyDescent="0.25">
      <c r="A46" s="43">
        <v>34</v>
      </c>
      <c r="B46" s="42">
        <f>IF(AND($A$4='[1]Base de donnée'!$B33,'[1]Base de donnée'!$A33='[1]12 quai'!$A46,ISBLANK('[1]Base de donnée'!$J33)),'[1]Base de donnée'!C33,"")</f>
        <v>0</v>
      </c>
      <c r="C46" s="42">
        <f>IF(AND($A$4='[1]Base de donnée'!$B33,'[1]Base de donnée'!$A33='[1]12 quai'!$A46,ISBLANK('[1]Base de donnée'!$J33)),'[1]Base de donnée'!D33,"")</f>
        <v>0</v>
      </c>
      <c r="D46" s="42">
        <f>IF(AND($A$4='[1]Base de donnée'!$B33,'[1]Base de donnée'!$A33='[1]12 quai'!$A46,ISBLANK('[1]Base de donnée'!$J33)),'[1]Base de donnée'!F33,"")</f>
        <v>0</v>
      </c>
      <c r="E46" s="42">
        <f>IF(AND($A$4='[1]Base de donnée'!$B33,'[1]Base de donnée'!$A33='[1]12 quai'!$A46,ISBLANK('[1]Base de donnée'!$J33)),'[1]Base de donnée'!G33,"")</f>
        <v>0</v>
      </c>
      <c r="F46" s="42">
        <f>IF(AND($A$4='[1]Base de donnée'!$B33,'[1]Base de donnée'!$A33='[1]12 quai'!$A46,ISBLANK('[1]Base de donnée'!$J33)),'[1]Base de donnée'!H33,"")</f>
        <v>0</v>
      </c>
      <c r="G46" s="42">
        <f>IF(AND($A$4='[1]Base de donnée'!$B33,'[1]Base de donnée'!$A33='[1]12 quai'!$A46,ISBLANK('[1]Base de donnée'!$J33)),'[1]Base de donnée'!I33,"")</f>
        <v>0</v>
      </c>
      <c r="H46" s="42">
        <f>IF(AND($A$4='[1]Base de donnée'!$B33,'[1]Base de donnée'!$A33='[1]12 quai'!$A46,ISBLANK('[1]Base de donnée'!$J33)),'[1]Base de donnée'!J33,"")</f>
        <v>0</v>
      </c>
      <c r="I46" s="42">
        <f>IF(AND($A$4='[1]Base de donnée'!$B33,'[1]Base de donnée'!$A33='[1]12 quai'!$A46,ISBLANK('[1]Base de donnée'!$J33)),'[1]Base de donnée'!N33,"")</f>
        <v>0</v>
      </c>
      <c r="L46" s="32">
        <v>0.63541666666666596</v>
      </c>
      <c r="M46" s="33"/>
      <c r="N46" s="34"/>
      <c r="O46" s="34"/>
      <c r="P46" s="34"/>
      <c r="Q46" s="35"/>
      <c r="R46" s="35"/>
      <c r="S46" s="35"/>
      <c r="T46" s="36"/>
      <c r="U46" s="31"/>
      <c r="V46" s="33" t="str">
        <f t="array" ref="V46">IFERROR(INDEX(BDD!B$3:B$30,SMALL(IF((BDD!$H$3:$H$30=2)*(ROUND(BDD!$I$3:$I$30,8)=ROUND($L46,8)),ROW(BDD!$A$3:$A$30)-2),1)),"")</f>
        <v/>
      </c>
      <c r="W46" s="34" t="str">
        <f t="array" ref="W46">IFERROR(INDEX(BDD!C$3:C$30,SMALL(IF((BDD!$H$3:$H$30=2)*(ROUND(BDD!$I$3:$I$30,8)=ROUND($L46,8)),ROW(BDD!$A$3:$A$30)-2),1)),"")</f>
        <v/>
      </c>
      <c r="X46" s="34" t="str">
        <f t="array" ref="X46">IFERROR(INDEX(BDD!E$3:E$30,SMALL(IF((BDD!$H$3:$H$30=2)*(ROUND(BDD!$I$3:$I$30,8)=ROUND($L46,8)),ROW(BDD!$A$3:$A$30)-2),1)),"")</f>
        <v/>
      </c>
      <c r="Y46" s="34" t="str">
        <f t="array" ref="Y46">IFERROR(INDEX(BDD!F$3:F$30,SMALL(IF((BDD!$H$3:$H$30=2)*(ROUND(BDD!$I$3:$I$30,8)=ROUND($L46,8)),ROW(BDD!$A$3:$A$30)-2),1)),"")</f>
        <v/>
      </c>
      <c r="Z46" s="35"/>
      <c r="AA46" s="35"/>
      <c r="AB46" s="35"/>
      <c r="AC46" s="36"/>
    </row>
    <row r="47" spans="1:29" x14ac:dyDescent="0.25">
      <c r="A47" s="43">
        <v>35</v>
      </c>
      <c r="B47" s="42">
        <f>IF(AND($A$4='[1]Base de donnée'!$B34,'[1]Base de donnée'!$A34='[1]12 quai'!$A47,ISBLANK('[1]Base de donnée'!$J34)),'[1]Base de donnée'!C34,"")</f>
        <v>0</v>
      </c>
      <c r="C47" s="42">
        <f>IF(AND($A$4='[1]Base de donnée'!$B34,'[1]Base de donnée'!$A34='[1]12 quai'!$A47,ISBLANK('[1]Base de donnée'!$J34)),'[1]Base de donnée'!D34,"")</f>
        <v>0</v>
      </c>
      <c r="D47" s="42">
        <f>IF(AND($A$4='[1]Base de donnée'!$B34,'[1]Base de donnée'!$A34='[1]12 quai'!$A47,ISBLANK('[1]Base de donnée'!$J34)),'[1]Base de donnée'!F34,"")</f>
        <v>0</v>
      </c>
      <c r="E47" s="42">
        <f>IF(AND($A$4='[1]Base de donnée'!$B34,'[1]Base de donnée'!$A34='[1]12 quai'!$A47,ISBLANK('[1]Base de donnée'!$J34)),'[1]Base de donnée'!G34,"")</f>
        <v>0</v>
      </c>
      <c r="F47" s="42">
        <f>IF(AND($A$4='[1]Base de donnée'!$B34,'[1]Base de donnée'!$A34='[1]12 quai'!$A47,ISBLANK('[1]Base de donnée'!$J34)),'[1]Base de donnée'!H34,"")</f>
        <v>0</v>
      </c>
      <c r="G47" s="42">
        <f>IF(AND($A$4='[1]Base de donnée'!$B34,'[1]Base de donnée'!$A34='[1]12 quai'!$A47,ISBLANK('[1]Base de donnée'!$J34)),'[1]Base de donnée'!I34,"")</f>
        <v>0</v>
      </c>
      <c r="H47" s="42">
        <f>IF(AND($A$4='[1]Base de donnée'!$B34,'[1]Base de donnée'!$A34='[1]12 quai'!$A47,ISBLANK('[1]Base de donnée'!$J34)),'[1]Base de donnée'!J34,"")</f>
        <v>0</v>
      </c>
      <c r="I47" s="42">
        <f>IF(AND($A$4='[1]Base de donnée'!$B34,'[1]Base de donnée'!$A34='[1]12 quai'!$A47,ISBLANK('[1]Base de donnée'!$J34)),'[1]Base de donnée'!N34,"")</f>
        <v>0</v>
      </c>
      <c r="L47" s="32">
        <v>0.64583333333333204</v>
      </c>
      <c r="M47" s="33"/>
      <c r="N47" s="34"/>
      <c r="O47" s="34"/>
      <c r="P47" s="34"/>
      <c r="Q47" s="35"/>
      <c r="R47" s="35"/>
      <c r="S47" s="35"/>
      <c r="T47" s="36"/>
      <c r="U47" s="31"/>
      <c r="V47" s="33" t="str">
        <f t="array" ref="V47">IFERROR(INDEX(BDD!B$3:B$30,SMALL(IF((BDD!$H$3:$H$30=2)*(ROUND(BDD!$I$3:$I$30,8)=ROUND($L47,8)),ROW(BDD!$A$3:$A$30)-2),1)),"")</f>
        <v/>
      </c>
      <c r="W47" s="34" t="str">
        <f t="array" ref="W47">IFERROR(INDEX(BDD!C$3:C$30,SMALL(IF((BDD!$H$3:$H$30=2)*(ROUND(BDD!$I$3:$I$30,8)=ROUND($L47,8)),ROW(BDD!$A$3:$A$30)-2),1)),"")</f>
        <v/>
      </c>
      <c r="X47" s="34" t="str">
        <f t="array" ref="X47">IFERROR(INDEX(BDD!E$3:E$30,SMALL(IF((BDD!$H$3:$H$30=2)*(ROUND(BDD!$I$3:$I$30,8)=ROUND($L47,8)),ROW(BDD!$A$3:$A$30)-2),1)),"")</f>
        <v/>
      </c>
      <c r="Y47" s="34" t="str">
        <f t="array" ref="Y47">IFERROR(INDEX(BDD!F$3:F$30,SMALL(IF((BDD!$H$3:$H$30=2)*(ROUND(BDD!$I$3:$I$30,8)=ROUND($L47,8)),ROW(BDD!$A$3:$A$30)-2),1)),"")</f>
        <v/>
      </c>
      <c r="Z47" s="35"/>
      <c r="AA47" s="35"/>
      <c r="AB47" s="35"/>
      <c r="AC47" s="36"/>
    </row>
    <row r="48" spans="1:29" ht="15.75" thickBot="1" x14ac:dyDescent="0.3">
      <c r="A48" s="43">
        <v>36</v>
      </c>
      <c r="B48" s="42">
        <f>IF(AND($A$4='[1]Base de donnée'!$B35,'[1]Base de donnée'!$A35='[1]12 quai'!$A48,ISBLANK('[1]Base de donnée'!$J35)),'[1]Base de donnée'!C35,"")</f>
        <v>0</v>
      </c>
      <c r="C48" s="42">
        <f>IF(AND($A$4='[1]Base de donnée'!$B35,'[1]Base de donnée'!$A35='[1]12 quai'!$A48,ISBLANK('[1]Base de donnée'!$J35)),'[1]Base de donnée'!D35,"")</f>
        <v>0</v>
      </c>
      <c r="D48" s="42">
        <f>IF(AND($A$4='[1]Base de donnée'!$B35,'[1]Base de donnée'!$A35='[1]12 quai'!$A48,ISBLANK('[1]Base de donnée'!$J35)),'[1]Base de donnée'!F35,"")</f>
        <v>0</v>
      </c>
      <c r="E48" s="42">
        <f>IF(AND($A$4='[1]Base de donnée'!$B35,'[1]Base de donnée'!$A35='[1]12 quai'!$A48,ISBLANK('[1]Base de donnée'!$J35)),'[1]Base de donnée'!G35,"")</f>
        <v>0</v>
      </c>
      <c r="F48" s="42">
        <f>IF(AND($A$4='[1]Base de donnée'!$B35,'[1]Base de donnée'!$A35='[1]12 quai'!$A48,ISBLANK('[1]Base de donnée'!$J35)),'[1]Base de donnée'!H35,"")</f>
        <v>0</v>
      </c>
      <c r="G48" s="42">
        <f>IF(AND($A$4='[1]Base de donnée'!$B35,'[1]Base de donnée'!$A35='[1]12 quai'!$A48,ISBLANK('[1]Base de donnée'!$J35)),'[1]Base de donnée'!I35,"")</f>
        <v>0</v>
      </c>
      <c r="H48" s="42">
        <f>IF(AND($A$4='[1]Base de donnée'!$B35,'[1]Base de donnée'!$A35='[1]12 quai'!$A48,ISBLANK('[1]Base de donnée'!$J35)),'[1]Base de donnée'!J35,"")</f>
        <v>0</v>
      </c>
      <c r="I48" s="42">
        <f>IF(AND($A$4='[1]Base de donnée'!$B35,'[1]Base de donnée'!$A35='[1]12 quai'!$A48,ISBLANK('[1]Base de donnée'!$J35)),'[1]Base de donnée'!N35,"")</f>
        <v>0</v>
      </c>
      <c r="L48" s="44">
        <v>0.656249999999999</v>
      </c>
      <c r="M48" s="37"/>
      <c r="N48" s="38"/>
      <c r="O48" s="38"/>
      <c r="P48" s="38"/>
      <c r="Q48" s="39"/>
      <c r="R48" s="39"/>
      <c r="S48" s="39"/>
      <c r="T48" s="40"/>
      <c r="U48" s="31"/>
      <c r="V48" s="37" t="str">
        <f t="array" ref="V48">IFERROR(INDEX(BDD!B$3:B$30,SMALL(IF((BDD!$H$3:$H$30=2)*(ROUND(BDD!$I$3:$I$30,8)=ROUND($L48,8)),ROW(BDD!$A$3:$A$30)-2),1)),"")</f>
        <v/>
      </c>
      <c r="W48" s="38" t="str">
        <f t="array" ref="W48">IFERROR(INDEX(BDD!C$3:C$30,SMALL(IF((BDD!$H$3:$H$30=2)*(ROUND(BDD!$I$3:$I$30,8)=ROUND($L48,8)),ROW(BDD!$A$3:$A$30)-2),1)),"")</f>
        <v/>
      </c>
      <c r="X48" s="38" t="str">
        <f t="array" ref="X48">IFERROR(INDEX(BDD!E$3:E$30,SMALL(IF((BDD!$H$3:$H$30=2)*(ROUND(BDD!$I$3:$I$30,8)=ROUND($L48,8)),ROW(BDD!$A$3:$A$30)-2),1)),"")</f>
        <v/>
      </c>
      <c r="Y48" s="38" t="str">
        <f t="array" ref="Y48">IFERROR(INDEX(BDD!F$3:F$30,SMALL(IF((BDD!$H$3:$H$30=2)*(ROUND(BDD!$I$3:$I$30,8)=ROUND($L48,8)),ROW(BDD!$A$3:$A$30)-2),1)),"")</f>
        <v/>
      </c>
      <c r="Z48" s="39"/>
      <c r="AA48" s="39"/>
      <c r="AB48" s="39"/>
      <c r="AC48" s="40"/>
    </row>
    <row r="49" spans="1:29" ht="21" x14ac:dyDescent="0.35">
      <c r="A49" s="43">
        <v>37</v>
      </c>
      <c r="B49" s="42">
        <f>IF(AND($A$4='[1]Base de donnée'!$B36,'[1]Base de donnée'!$A36='[1]12 quai'!$A49,ISBLANK('[1]Base de donnée'!$J36)),'[1]Base de donnée'!C36,"")</f>
        <v>0</v>
      </c>
      <c r="C49" s="42">
        <f>IF(AND($A$4='[1]Base de donnée'!$B36,'[1]Base de donnée'!$A36='[1]12 quai'!$A49,ISBLANK('[1]Base de donnée'!$J36)),'[1]Base de donnée'!D36,"")</f>
        <v>0</v>
      </c>
      <c r="D49" s="42">
        <f>IF(AND($A$4='[1]Base de donnée'!$B36,'[1]Base de donnée'!$A36='[1]12 quai'!$A49,ISBLANK('[1]Base de donnée'!$J36)),'[1]Base de donnée'!F36,"")</f>
        <v>0</v>
      </c>
      <c r="E49" s="42">
        <f>IF(AND($A$4='[1]Base de donnée'!$B36,'[1]Base de donnée'!$A36='[1]12 quai'!$A49,ISBLANK('[1]Base de donnée'!$J36)),'[1]Base de donnée'!G36,"")</f>
        <v>0</v>
      </c>
      <c r="F49" s="42">
        <f>IF(AND($A$4='[1]Base de donnée'!$B36,'[1]Base de donnée'!$A36='[1]12 quai'!$A49,ISBLANK('[1]Base de donnée'!$J36)),'[1]Base de donnée'!H36,"")</f>
        <v>0</v>
      </c>
      <c r="G49" s="42">
        <f>IF(AND($A$4='[1]Base de donnée'!$B36,'[1]Base de donnée'!$A36='[1]12 quai'!$A49,ISBLANK('[1]Base de donnée'!$J36)),'[1]Base de donnée'!I36,"")</f>
        <v>0</v>
      </c>
      <c r="H49" s="42">
        <f>IF(AND($A$4='[1]Base de donnée'!$B36,'[1]Base de donnée'!$A36='[1]12 quai'!$A49,ISBLANK('[1]Base de donnée'!$J36)),'[1]Base de donnée'!J36,"")</f>
        <v>0</v>
      </c>
      <c r="I49" s="42">
        <f>IF(AND($A$4='[1]Base de donnée'!$B36,'[1]Base de donnée'!$A36='[1]12 quai'!$A49,ISBLANK('[1]Base de donnée'!$J36)),'[1]Base de donnée'!N36,"")</f>
        <v>0</v>
      </c>
      <c r="L49" s="26">
        <v>0.66666666666666596</v>
      </c>
      <c r="M49" s="27"/>
      <c r="N49" s="28"/>
      <c r="O49" s="28"/>
      <c r="P49" s="28"/>
      <c r="Q49" s="29"/>
      <c r="R49" s="29"/>
      <c r="S49" s="29"/>
      <c r="T49" s="30"/>
      <c r="U49" s="31"/>
      <c r="V49" s="27" t="str">
        <f t="array" ref="V49">IFERROR(INDEX(BDD!B$3:B$30,SMALL(IF((BDD!$H$3:$H$30=2)*(ROUND(BDD!$I$3:$I$30,8)=ROUND($L49,8)),ROW(BDD!$A$3:$A$30)-2),1)),"")</f>
        <v/>
      </c>
      <c r="W49" s="28" t="str">
        <f t="array" ref="W49">IFERROR(INDEX(BDD!C$3:C$30,SMALL(IF((BDD!$H$3:$H$30=2)*(ROUND(BDD!$I$3:$I$30,8)=ROUND($L49,8)),ROW(BDD!$A$3:$A$30)-2),1)),"")</f>
        <v/>
      </c>
      <c r="X49" s="28" t="str">
        <f t="array" ref="X49">IFERROR(INDEX(BDD!E$3:E$30,SMALL(IF((BDD!$H$3:$H$30=2)*(ROUND(BDD!$I$3:$I$30,8)=ROUND($L49,8)),ROW(BDD!$A$3:$A$30)-2),1)),"")</f>
        <v/>
      </c>
      <c r="Y49" s="28" t="str">
        <f t="array" ref="Y49">IFERROR(INDEX(BDD!F$3:F$30,SMALL(IF((BDD!$H$3:$H$30=2)*(ROUND(BDD!$I$3:$I$30,8)=ROUND($L49,8)),ROW(BDD!$A$3:$A$30)-2),1)),"")</f>
        <v/>
      </c>
      <c r="Z49" s="29"/>
      <c r="AA49" s="29"/>
      <c r="AB49" s="29"/>
      <c r="AC49" s="30"/>
    </row>
    <row r="50" spans="1:29" x14ac:dyDescent="0.25">
      <c r="A50" s="43">
        <v>38</v>
      </c>
      <c r="B50" s="42">
        <f>IF(AND($A$4='[1]Base de donnée'!$B37,'[1]Base de donnée'!$A37='[1]12 quai'!$A50,ISBLANK('[1]Base de donnée'!$J37)),'[1]Base de donnée'!C37,"")</f>
        <v>0</v>
      </c>
      <c r="C50" s="42">
        <f>IF(AND($A$4='[1]Base de donnée'!$B37,'[1]Base de donnée'!$A37='[1]12 quai'!$A50,ISBLANK('[1]Base de donnée'!$J37)),'[1]Base de donnée'!D37,"")</f>
        <v>0</v>
      </c>
      <c r="D50" s="42">
        <f>IF(AND($A$4='[1]Base de donnée'!$B37,'[1]Base de donnée'!$A37='[1]12 quai'!$A50,ISBLANK('[1]Base de donnée'!$J37)),'[1]Base de donnée'!F37,"")</f>
        <v>0</v>
      </c>
      <c r="E50" s="42">
        <f>IF(AND($A$4='[1]Base de donnée'!$B37,'[1]Base de donnée'!$A37='[1]12 quai'!$A50,ISBLANK('[1]Base de donnée'!$J37)),'[1]Base de donnée'!G37,"")</f>
        <v>0</v>
      </c>
      <c r="F50" s="42">
        <f>IF(AND($A$4='[1]Base de donnée'!$B37,'[1]Base de donnée'!$A37='[1]12 quai'!$A50,ISBLANK('[1]Base de donnée'!$J37)),'[1]Base de donnée'!H37,"")</f>
        <v>0</v>
      </c>
      <c r="G50" s="42">
        <f>IF(AND($A$4='[1]Base de donnée'!$B37,'[1]Base de donnée'!$A37='[1]12 quai'!$A50,ISBLANK('[1]Base de donnée'!$J37)),'[1]Base de donnée'!I37,"")</f>
        <v>0</v>
      </c>
      <c r="H50" s="42">
        <f>IF(AND($A$4='[1]Base de donnée'!$B37,'[1]Base de donnée'!$A37='[1]12 quai'!$A50,ISBLANK('[1]Base de donnée'!$J37)),'[1]Base de donnée'!J37,"")</f>
        <v>0</v>
      </c>
      <c r="I50" s="42">
        <f>IF(AND($A$4='[1]Base de donnée'!$B37,'[1]Base de donnée'!$A37='[1]12 quai'!$A50,ISBLANK('[1]Base de donnée'!$J37)),'[1]Base de donnée'!N37,"")</f>
        <v>0</v>
      </c>
      <c r="L50" s="32">
        <v>0.67708333333333204</v>
      </c>
      <c r="M50" s="33"/>
      <c r="N50" s="34"/>
      <c r="O50" s="34"/>
      <c r="P50" s="34"/>
      <c r="Q50" s="35"/>
      <c r="R50" s="35"/>
      <c r="S50" s="35"/>
      <c r="T50" s="36"/>
      <c r="U50" s="31"/>
      <c r="V50" s="33" t="str">
        <f t="array" ref="V50">IFERROR(INDEX(BDD!B$3:B$30,SMALL(IF((BDD!$H$3:$H$30=2)*(ROUND(BDD!$I$3:$I$30,8)=ROUND($L50,8)),ROW(BDD!$A$3:$A$30)-2),1)),"")</f>
        <v/>
      </c>
      <c r="W50" s="34" t="str">
        <f t="array" ref="W50">IFERROR(INDEX(BDD!C$3:C$30,SMALL(IF((BDD!$H$3:$H$30=2)*(ROUND(BDD!$I$3:$I$30,8)=ROUND($L50,8)),ROW(BDD!$A$3:$A$30)-2),1)),"")</f>
        <v/>
      </c>
      <c r="X50" s="34" t="str">
        <f t="array" ref="X50">IFERROR(INDEX(BDD!E$3:E$30,SMALL(IF((BDD!$H$3:$H$30=2)*(ROUND(BDD!$I$3:$I$30,8)=ROUND($L50,8)),ROW(BDD!$A$3:$A$30)-2),1)),"")</f>
        <v/>
      </c>
      <c r="Y50" s="34" t="str">
        <f t="array" ref="Y50">IFERROR(INDEX(BDD!F$3:F$30,SMALL(IF((BDD!$H$3:$H$30=2)*(ROUND(BDD!$I$3:$I$30,8)=ROUND($L50,8)),ROW(BDD!$A$3:$A$30)-2),1)),"")</f>
        <v/>
      </c>
      <c r="Z50" s="35"/>
      <c r="AA50" s="35"/>
      <c r="AB50" s="35"/>
      <c r="AC50" s="36"/>
    </row>
    <row r="51" spans="1:29" x14ac:dyDescent="0.25">
      <c r="A51" s="43">
        <v>39</v>
      </c>
      <c r="B51" s="42">
        <f>IF(AND($A$4='[1]Base de donnée'!$B38,'[1]Base de donnée'!$A38='[1]12 quai'!$A51,ISBLANK('[1]Base de donnée'!$J38)),'[1]Base de donnée'!C38,"")</f>
        <v>0</v>
      </c>
      <c r="C51" s="42">
        <f>IF(AND($A$4='[1]Base de donnée'!$B38,'[1]Base de donnée'!$A38='[1]12 quai'!$A51,ISBLANK('[1]Base de donnée'!$J38)),'[1]Base de donnée'!D38,"")</f>
        <v>0</v>
      </c>
      <c r="D51" s="42">
        <f>IF(AND($A$4='[1]Base de donnée'!$B38,'[1]Base de donnée'!$A38='[1]12 quai'!$A51,ISBLANK('[1]Base de donnée'!$J38)),'[1]Base de donnée'!F38,"")</f>
        <v>0</v>
      </c>
      <c r="E51" s="42">
        <f>IF(AND($A$4='[1]Base de donnée'!$B38,'[1]Base de donnée'!$A38='[1]12 quai'!$A51,ISBLANK('[1]Base de donnée'!$J38)),'[1]Base de donnée'!G38,"")</f>
        <v>0</v>
      </c>
      <c r="F51" s="42">
        <f>IF(AND($A$4='[1]Base de donnée'!$B38,'[1]Base de donnée'!$A38='[1]12 quai'!$A51,ISBLANK('[1]Base de donnée'!$J38)),'[1]Base de donnée'!H38,"")</f>
        <v>0</v>
      </c>
      <c r="G51" s="42">
        <f>IF(AND($A$4='[1]Base de donnée'!$B38,'[1]Base de donnée'!$A38='[1]12 quai'!$A51,ISBLANK('[1]Base de donnée'!$J38)),'[1]Base de donnée'!I38,"")</f>
        <v>0</v>
      </c>
      <c r="H51" s="42">
        <f>IF(AND($A$4='[1]Base de donnée'!$B38,'[1]Base de donnée'!$A38='[1]12 quai'!$A51,ISBLANK('[1]Base de donnée'!$J38)),'[1]Base de donnée'!J38,"")</f>
        <v>0</v>
      </c>
      <c r="I51" s="42">
        <f>IF(AND($A$4='[1]Base de donnée'!$B38,'[1]Base de donnée'!$A38='[1]12 quai'!$A51,ISBLANK('[1]Base de donnée'!$J38)),'[1]Base de donnée'!N38,"")</f>
        <v>0</v>
      </c>
      <c r="L51" s="32">
        <v>0.687499999999999</v>
      </c>
      <c r="M51" s="33"/>
      <c r="N51" s="34"/>
      <c r="O51" s="34"/>
      <c r="P51" s="34"/>
      <c r="Q51" s="35"/>
      <c r="R51" s="35"/>
      <c r="S51" s="35"/>
      <c r="T51" s="36"/>
      <c r="U51" s="31"/>
      <c r="V51" s="33" t="str">
        <f t="array" ref="V51">IFERROR(INDEX(BDD!B$3:B$30,SMALL(IF((BDD!$H$3:$H$30=2)*(ROUND(BDD!$I$3:$I$30,8)=ROUND($L51,8)),ROW(BDD!$A$3:$A$30)-2),1)),"")</f>
        <v/>
      </c>
      <c r="W51" s="34" t="str">
        <f t="array" ref="W51">IFERROR(INDEX(BDD!C$3:C$30,SMALL(IF((BDD!$H$3:$H$30=2)*(ROUND(BDD!$I$3:$I$30,8)=ROUND($L51,8)),ROW(BDD!$A$3:$A$30)-2),1)),"")</f>
        <v/>
      </c>
      <c r="X51" s="34" t="str">
        <f t="array" ref="X51">IFERROR(INDEX(BDD!E$3:E$30,SMALL(IF((BDD!$H$3:$H$30=2)*(ROUND(BDD!$I$3:$I$30,8)=ROUND($L51,8)),ROW(BDD!$A$3:$A$30)-2),1)),"")</f>
        <v/>
      </c>
      <c r="Y51" s="34" t="str">
        <f t="array" ref="Y51">IFERROR(INDEX(BDD!F$3:F$30,SMALL(IF((BDD!$H$3:$H$30=2)*(ROUND(BDD!$I$3:$I$30,8)=ROUND($L51,8)),ROW(BDD!$A$3:$A$30)-2),1)),"")</f>
        <v/>
      </c>
      <c r="Z51" s="35"/>
      <c r="AA51" s="35"/>
      <c r="AB51" s="35"/>
      <c r="AC51" s="36"/>
    </row>
    <row r="52" spans="1:29" ht="15.75" thickBot="1" x14ac:dyDescent="0.3">
      <c r="A52" s="43">
        <v>40</v>
      </c>
      <c r="B52" s="42">
        <f>IF(AND($A$4='[1]Base de donnée'!$B39,'[1]Base de donnée'!$A39='[1]12 quai'!$A52,ISBLANK('[1]Base de donnée'!$J39)),'[1]Base de donnée'!C39,"")</f>
        <v>0</v>
      </c>
      <c r="C52" s="42">
        <f>IF(AND($A$4='[1]Base de donnée'!$B39,'[1]Base de donnée'!$A39='[1]12 quai'!$A52,ISBLANK('[1]Base de donnée'!$J39)),'[1]Base de donnée'!D39,"")</f>
        <v>0</v>
      </c>
      <c r="D52" s="42">
        <f>IF(AND($A$4='[1]Base de donnée'!$B39,'[1]Base de donnée'!$A39='[1]12 quai'!$A52,ISBLANK('[1]Base de donnée'!$J39)),'[1]Base de donnée'!F39,"")</f>
        <v>0</v>
      </c>
      <c r="E52" s="42">
        <f>IF(AND($A$4='[1]Base de donnée'!$B39,'[1]Base de donnée'!$A39='[1]12 quai'!$A52,ISBLANK('[1]Base de donnée'!$J39)),'[1]Base de donnée'!G39,"")</f>
        <v>0</v>
      </c>
      <c r="F52" s="42">
        <f>IF(AND($A$4='[1]Base de donnée'!$B39,'[1]Base de donnée'!$A39='[1]12 quai'!$A52,ISBLANK('[1]Base de donnée'!$J39)),'[1]Base de donnée'!H39,"")</f>
        <v>0</v>
      </c>
      <c r="G52" s="42">
        <f>IF(AND($A$4='[1]Base de donnée'!$B39,'[1]Base de donnée'!$A39='[1]12 quai'!$A52,ISBLANK('[1]Base de donnée'!$J39)),'[1]Base de donnée'!I39,"")</f>
        <v>0</v>
      </c>
      <c r="H52" s="42">
        <f>IF(AND($A$4='[1]Base de donnée'!$B39,'[1]Base de donnée'!$A39='[1]12 quai'!$A52,ISBLANK('[1]Base de donnée'!$J39)),'[1]Base de donnée'!J39,"")</f>
        <v>0</v>
      </c>
      <c r="I52" s="42">
        <f>IF(AND($A$4='[1]Base de donnée'!$B39,'[1]Base de donnée'!$A39='[1]12 quai'!$A52,ISBLANK('[1]Base de donnée'!$J39)),'[1]Base de donnée'!N39,"")</f>
        <v>0</v>
      </c>
      <c r="L52" s="44">
        <v>0.69791666666666596</v>
      </c>
      <c r="M52" s="37"/>
      <c r="N52" s="38"/>
      <c r="O52" s="38"/>
      <c r="P52" s="38"/>
      <c r="Q52" s="39"/>
      <c r="R52" s="39"/>
      <c r="S52" s="39"/>
      <c r="T52" s="40"/>
      <c r="U52" s="31"/>
      <c r="V52" s="37" t="str">
        <f t="array" ref="V52">IFERROR(INDEX(BDD!B$3:B$30,SMALL(IF((BDD!$H$3:$H$30=2)*(ROUND(BDD!$I$3:$I$30,8)=ROUND($L52,8)),ROW(BDD!$A$3:$A$30)-2),1)),"")</f>
        <v/>
      </c>
      <c r="W52" s="38" t="str">
        <f t="array" ref="W52">IFERROR(INDEX(BDD!C$3:C$30,SMALL(IF((BDD!$H$3:$H$30=2)*(ROUND(BDD!$I$3:$I$30,8)=ROUND($L52,8)),ROW(BDD!$A$3:$A$30)-2),1)),"")</f>
        <v/>
      </c>
      <c r="X52" s="38" t="str">
        <f t="array" ref="X52">IFERROR(INDEX(BDD!E$3:E$30,SMALL(IF((BDD!$H$3:$H$30=2)*(ROUND(BDD!$I$3:$I$30,8)=ROUND($L52,8)),ROW(BDD!$A$3:$A$30)-2),1)),"")</f>
        <v/>
      </c>
      <c r="Y52" s="38" t="str">
        <f t="array" ref="Y52">IFERROR(INDEX(BDD!F$3:F$30,SMALL(IF((BDD!$H$3:$H$30=2)*(ROUND(BDD!$I$3:$I$30,8)=ROUND($L52,8)),ROW(BDD!$A$3:$A$30)-2),1)),"")</f>
        <v/>
      </c>
      <c r="Z52" s="39"/>
      <c r="AA52" s="39"/>
      <c r="AB52" s="39"/>
      <c r="AC52" s="40"/>
    </row>
  </sheetData>
  <mergeCells count="1">
    <mergeCell ref="B1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Planning</vt:lpstr>
      <vt:lpstr>Feuil3</vt:lpstr>
    </vt:vector>
  </TitlesOfParts>
  <Company>STEF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Kervran</dc:creator>
  <cp:lastModifiedBy>Luc</cp:lastModifiedBy>
  <dcterms:created xsi:type="dcterms:W3CDTF">2017-09-19T08:50:13Z</dcterms:created>
  <dcterms:modified xsi:type="dcterms:W3CDTF">2017-09-21T07:13:51Z</dcterms:modified>
</cp:coreProperties>
</file>