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2DC3EBAD-DEA8-4D27-994B-AEBFFA749E09}" xr6:coauthVersionLast="45" xr6:coauthVersionMax="45" xr10:uidLastSave="{00000000-0000-0000-0000-000000000000}"/>
  <bookViews>
    <workbookView xWindow="-120" yWindow="-120" windowWidth="24240" windowHeight="13290" tabRatio="992"/>
  </bookViews>
  <sheets>
    <sheet name="synthèse" sheetId="91" r:id="rId1"/>
    <sheet name="Feuil1" sheetId="1" r:id="rId2"/>
    <sheet name="qualité 1" sheetId="90" r:id="rId3"/>
    <sheet name="qualité 2" sheetId="84" r:id="rId4"/>
    <sheet name="qualité 3" sheetId="56" r:id="rId5"/>
    <sheet name="Feuil4" sheetId="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91" l="1" a="1"/>
  <c r="B7" i="91"/>
  <c r="B6" i="91" a="1"/>
  <c r="B6" i="91"/>
  <c r="B9" i="91" a="1"/>
  <c r="B9" i="91"/>
  <c r="B17" i="91" a="1"/>
  <c r="B17" i="91"/>
  <c r="B16" i="91" a="1"/>
  <c r="B16" i="91"/>
  <c r="B15" i="91" a="1"/>
  <c r="B15" i="91"/>
  <c r="B14" i="91" a="1"/>
  <c r="B14" i="91"/>
  <c r="B19" i="91" a="1"/>
  <c r="B19" i="91"/>
  <c r="B28" i="91" a="1"/>
  <c r="B28" i="91"/>
  <c r="B27" i="91" a="1"/>
  <c r="B27" i="91"/>
  <c r="B26" i="91" a="1"/>
  <c r="B26" i="91"/>
  <c r="B25" i="91" a="1"/>
  <c r="B25" i="91"/>
  <c r="B24" i="91" a="1"/>
  <c r="B24" i="91"/>
  <c r="B7" i="90" l="1"/>
  <c r="B28" i="90"/>
  <c r="B17" i="90"/>
  <c r="B7" i="84"/>
  <c r="B28" i="84"/>
  <c r="B17" i="84"/>
  <c r="B7" i="56"/>
  <c r="B17" i="56"/>
  <c r="B28" i="56"/>
  <c r="B7" i="1"/>
  <c r="B17" i="1"/>
  <c r="B28" i="1"/>
  <c r="B30" i="91" a="1"/>
  <c r="B30" i="9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<sst xmlns="http://schemas.openxmlformats.org/spreadsheetml/2006/main" count="157" uniqueCount="19">
  <si>
    <t>CALCUL POIDS BOBINE REBOBINEE</t>
  </si>
  <si>
    <t>LAIZE BOBINE =</t>
  </si>
  <si>
    <t>mm</t>
  </si>
  <si>
    <t>DIAM. BOBINE =</t>
  </si>
  <si>
    <t>POIDS BOBINE =</t>
  </si>
  <si>
    <t>kg</t>
  </si>
  <si>
    <t>CALCUL DENSITE BOBINE MERE VOIE SECHE</t>
  </si>
  <si>
    <t>LAIZE BOBINE</t>
  </si>
  <si>
    <t>DIAMETRE BOBINE</t>
  </si>
  <si>
    <t>POIDS BOBINE</t>
  </si>
  <si>
    <t>DIAMETRE MANDRIN</t>
  </si>
  <si>
    <t>DENSITE</t>
  </si>
  <si>
    <t>g/cm3</t>
  </si>
  <si>
    <t>CALCUL DENSITE BOBINE FILLE VOIE SECHE</t>
  </si>
  <si>
    <t>POIDS MANDRIN</t>
  </si>
  <si>
    <t>Sélectionner la qualité</t>
  </si>
  <si>
    <t>CALCUL DENSITE BOBINE FILLE</t>
  </si>
  <si>
    <t>CALCUL DENSITE BOBINE MERE</t>
  </si>
  <si>
    <t>qualité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</si>
</sst>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1" xfId="0" applyFont="1" applyBorder="1"/>
    <xf numFmtId="1" fontId="4" fillId="0" borderId="2" xfId="0" applyNumberFormat="1" applyFont="1" applyBorder="1"/>
    <xf numFmtId="0" fontId="3" fillId="0" borderId="3" xfId="0" applyFont="1" applyBorder="1"/>
    <xf numFmtId="0" fontId="5" fillId="0" borderId="4" xfId="0" applyFont="1" applyBorder="1"/>
    <xf numFmtId="0" fontId="0" fillId="0" borderId="4" xfId="0" applyBorder="1"/>
    <xf numFmtId="0" fontId="6" fillId="0" borderId="1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3" fillId="0" borderId="0" xfId="0" applyFont="1"/>
    <xf numFmtId="0" fontId="3" fillId="0" borderId="5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6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/>
    <xf numFmtId="0" fontId="7" fillId="0" borderId="0" xfId="0" applyFont="1"/>
    <xf numFmtId="0" fontId="1" fillId="0" borderId="0" xfId="0" applyFont="1"/>
    <xf numFmtId="0" fontId="4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1" sqref="B1"/>
    </sheetView>
  </sheetViews>
  <sheetFormatPr baseColWidth="10" defaultRowHeight="12.75" x14ac:dyDescent="0.2"/>
  <cols>
    <col min="1" max="1" width="37.28515625" bestFit="1" customWidth="1"/>
    <col min="2" max="2" width="16.28515625" bestFit="1" customWidth="1"/>
    <col min="3" max="3" width="7.28515625" bestFit="1" customWidth="1"/>
  </cols>
  <sheetData>
    <row r="1" spans="1:4" x14ac:dyDescent="0.2">
      <c r="A1" s="18" t="s">
        <v>15</v>
      </c>
      <c r="B1" s="19" t="s">
        <v>18</v>
      </c>
    </row>
    <row r="3" spans="1:4" ht="15" x14ac:dyDescent="0.25">
      <c r="A3" s="5" t="s">
        <v>0</v>
      </c>
      <c r="B3" s="6"/>
      <c r="C3" s="6"/>
    </row>
    <row r="6" spans="1:4" ht="14.25" x14ac:dyDescent="0.2">
      <c r="A6" s="1" t="s">
        <v>1</v>
      </c>
      <c r="B6" s="1" cm="1">
        <f t="array" aca="1" ref="B6" ca="1">INDEX(INDIRECT("'"&amp;$B$1&amp;"'!B4:B35"),ROW()-5)</f>
        <v>2490</v>
      </c>
      <c r="C6" s="1" t="s">
        <v>2</v>
      </c>
    </row>
    <row r="7" spans="1:4" ht="14.25" x14ac:dyDescent="0.2">
      <c r="A7" s="1" t="s">
        <v>3</v>
      </c>
      <c r="B7" s="1" cm="1">
        <f t="array" aca="1" ref="B7" ca="1">INDEX(INDIRECT("'"&amp;$B$1&amp;"'!B4:B35"),ROW()-5)</f>
        <v>1180</v>
      </c>
      <c r="C7" s="1" t="s">
        <v>2</v>
      </c>
    </row>
    <row r="8" spans="1:4" ht="14.25" x14ac:dyDescent="0.2">
      <c r="A8" s="1"/>
      <c r="B8" s="1"/>
      <c r="C8" s="1"/>
    </row>
    <row r="9" spans="1:4" ht="15" x14ac:dyDescent="0.2">
      <c r="A9" s="2" t="s">
        <v>4</v>
      </c>
      <c r="B9" s="1" cm="1">
        <f t="array" aca="1" ref="B9" ca="1">INDEX(INDIRECT("'"&amp;$B$1&amp;"'!B4:B35"),ROW()-5)</f>
        <v>215.11977469799038</v>
      </c>
      <c r="C9" s="4" t="s">
        <v>5</v>
      </c>
    </row>
    <row r="12" spans="1:4" ht="15.75" x14ac:dyDescent="0.25">
      <c r="A12" s="20" t="s">
        <v>17</v>
      </c>
      <c r="B12" s="8"/>
      <c r="C12" s="8"/>
      <c r="D12" s="9"/>
    </row>
    <row r="13" spans="1:4" ht="15" x14ac:dyDescent="0.2">
      <c r="A13" s="11"/>
      <c r="B13" s="12"/>
      <c r="C13" s="13"/>
      <c r="D13" s="14"/>
    </row>
    <row r="14" spans="1:4" ht="15" x14ac:dyDescent="0.2">
      <c r="A14" s="11" t="s">
        <v>7</v>
      </c>
      <c r="B14" s="1" cm="1">
        <f t="array" aca="1" ref="B14" ca="1">INDEX(INDIRECT("'"&amp;$B$1&amp;"'!B4:B35"),ROW()-5)</f>
        <v>280</v>
      </c>
      <c r="C14" s="13" t="s">
        <v>2</v>
      </c>
      <c r="D14" s="14"/>
    </row>
    <row r="15" spans="1:4" ht="15" x14ac:dyDescent="0.2">
      <c r="A15" s="11" t="s">
        <v>8</v>
      </c>
      <c r="B15" s="1" cm="1">
        <f t="array" aca="1" ref="B15" ca="1">INDEX(INDIRECT("'"&amp;$B$1&amp;"'!B4:B35"),ROW()-5)</f>
        <v>1200</v>
      </c>
      <c r="C15" s="13" t="s">
        <v>2</v>
      </c>
      <c r="D15" s="14"/>
    </row>
    <row r="16" spans="1:4" ht="15" x14ac:dyDescent="0.2">
      <c r="A16" s="11" t="s">
        <v>9</v>
      </c>
      <c r="B16" s="1" cm="1">
        <f t="array" aca="1" ref="B16" ca="1">INDEX(INDIRECT("'"&amp;$B$1&amp;"'!B4:B35"),ROW()-5)</f>
        <v>45</v>
      </c>
      <c r="C16" s="13" t="s">
        <v>5</v>
      </c>
      <c r="D16" s="14"/>
    </row>
    <row r="17" spans="1:4" ht="15" x14ac:dyDescent="0.2">
      <c r="A17" s="11" t="s">
        <v>10</v>
      </c>
      <c r="B17" s="1" cm="1">
        <f t="array" aca="1" ref="B17" ca="1">INDEX(INDIRECT("'"&amp;$B$1&amp;"'!B4:B35"),ROW()-5)</f>
        <v>76</v>
      </c>
      <c r="C17" s="13" t="s">
        <v>2</v>
      </c>
      <c r="D17" s="14"/>
    </row>
    <row r="18" spans="1:4" ht="15" x14ac:dyDescent="0.2">
      <c r="A18" s="11"/>
      <c r="B18" s="13"/>
      <c r="C18" s="13"/>
      <c r="D18" s="14"/>
    </row>
    <row r="19" spans="1:4" ht="15.75" x14ac:dyDescent="0.25">
      <c r="A19" s="15" t="s">
        <v>11</v>
      </c>
      <c r="B19" s="1" cm="1">
        <f t="array" aca="1" ref="B19" ca="1">INDEX(INDIRECT("'"&amp;$B$1&amp;"'!B4:B35"),ROW()-5)</f>
        <v>0.14267491268818122</v>
      </c>
      <c r="C19" s="16" t="s">
        <v>12</v>
      </c>
      <c r="D19" s="17"/>
    </row>
    <row r="22" spans="1:4" ht="15.75" x14ac:dyDescent="0.25">
      <c r="A22" s="20" t="s">
        <v>16</v>
      </c>
      <c r="B22" s="8"/>
      <c r="C22" s="8"/>
      <c r="D22" s="9"/>
    </row>
    <row r="23" spans="1:4" ht="15" x14ac:dyDescent="0.2">
      <c r="A23" s="11"/>
      <c r="B23" s="12"/>
      <c r="C23" s="13"/>
      <c r="D23" s="14"/>
    </row>
    <row r="24" spans="1:4" ht="15" x14ac:dyDescent="0.2">
      <c r="A24" s="11" t="s">
        <v>7</v>
      </c>
      <c r="B24" s="1" cm="1">
        <f t="array" aca="1" ref="B24" ca="1">INDEX(INDIRECT("'"&amp;$B$1&amp;"'!B4:B35"),ROW()-5)</f>
        <v>830</v>
      </c>
      <c r="C24" s="13" t="s">
        <v>2</v>
      </c>
      <c r="D24" s="14"/>
    </row>
    <row r="25" spans="1:4" ht="15" x14ac:dyDescent="0.2">
      <c r="A25" s="11" t="s">
        <v>8</v>
      </c>
      <c r="B25" s="1" cm="1">
        <f t="array" aca="1" ref="B25" ca="1">INDEX(INDIRECT("'"&amp;$B$1&amp;"'!B4:B35"),ROW()-5)</f>
        <v>700</v>
      </c>
      <c r="C25" s="13" t="s">
        <v>2</v>
      </c>
      <c r="D25" s="14"/>
    </row>
    <row r="26" spans="1:4" ht="15" x14ac:dyDescent="0.2">
      <c r="A26" s="11" t="s">
        <v>9</v>
      </c>
      <c r="B26" s="1" cm="1">
        <f t="array" aca="1" ref="B26" ca="1">INDEX(INDIRECT("'"&amp;$B$1&amp;"'!B4:B35"),ROW()-5)</f>
        <v>26</v>
      </c>
      <c r="C26" s="13" t="s">
        <v>5</v>
      </c>
      <c r="D26" s="14"/>
    </row>
    <row r="27" spans="1:4" ht="15" x14ac:dyDescent="0.2">
      <c r="A27" s="11" t="s">
        <v>10</v>
      </c>
      <c r="B27" s="1" cm="1">
        <f t="array" aca="1" ref="B27" ca="1">INDEX(INDIRECT("'"&amp;$B$1&amp;"'!B4:B35"),ROW()-5)</f>
        <v>152</v>
      </c>
      <c r="C27" s="13" t="s">
        <v>2</v>
      </c>
      <c r="D27" s="14"/>
    </row>
    <row r="28" spans="1:4" ht="15" x14ac:dyDescent="0.2">
      <c r="A28" s="11" t="s">
        <v>14</v>
      </c>
      <c r="B28" s="1" cm="1">
        <f t="array" aca="1" ref="B28" ca="1">INDEX(INDIRECT("'"&amp;$B$1&amp;"'!B4:B35"),ROW()-5)</f>
        <v>2</v>
      </c>
      <c r="C28" s="13" t="s">
        <v>5</v>
      </c>
      <c r="D28" s="14"/>
    </row>
    <row r="29" spans="1:4" ht="15" x14ac:dyDescent="0.2">
      <c r="A29" s="11"/>
      <c r="B29" s="13"/>
      <c r="C29" s="13"/>
      <c r="D29" s="14"/>
    </row>
    <row r="30" spans="1:4" ht="15.75" x14ac:dyDescent="0.25">
      <c r="A30" s="15" t="s">
        <v>11</v>
      </c>
      <c r="B30" s="1" cm="1">
        <f t="array" aca="1" ref="B30" ca="1">INDEX(INDIRECT("'"&amp;$B$1&amp;"'!B4:B35"),ROW()-5)</f>
        <v>7.8853888551130361E-2</v>
      </c>
      <c r="C30" s="16" t="s">
        <v>12</v>
      </c>
      <c r="D30" s="17"/>
    </row>
  </sheetData>
  <dataValidations count="1">
    <dataValidation type="list" allowBlank="1" showInputMessage="1" showErrorMessage="1" sqref="B1">
      <formula1>"qualité 1,qualité 2,qualité 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B4" sqref="B4:B31"/>
    </sheetView>
  </sheetViews>
  <sheetFormatPr baseColWidth="10" defaultRowHeight="12.75" x14ac:dyDescent="0.2"/>
  <cols>
    <col min="1" max="1" width="26.42578125" customWidth="1"/>
    <col min="2" max="2" width="8.42578125" customWidth="1"/>
    <col min="3" max="3" width="11.28515625" customWidth="1"/>
  </cols>
  <sheetData>
    <row r="1" spans="1:4" ht="15" x14ac:dyDescent="0.25">
      <c r="A1" s="5" t="s">
        <v>0</v>
      </c>
      <c r="B1" s="6"/>
      <c r="C1" s="6"/>
    </row>
    <row r="4" spans="1:4" ht="14.25" x14ac:dyDescent="0.2">
      <c r="A4" s="1" t="s">
        <v>1</v>
      </c>
      <c r="B4" s="1">
        <v>2480</v>
      </c>
      <c r="C4" s="1" t="s">
        <v>2</v>
      </c>
    </row>
    <row r="5" spans="1:4" ht="14.25" x14ac:dyDescent="0.2">
      <c r="A5" s="1" t="s">
        <v>3</v>
      </c>
      <c r="B5" s="1">
        <v>1200</v>
      </c>
      <c r="C5" s="1" t="s">
        <v>2</v>
      </c>
    </row>
    <row r="6" spans="1:4" ht="14.25" x14ac:dyDescent="0.2">
      <c r="A6" s="1"/>
      <c r="B6" s="1"/>
      <c r="C6" s="1"/>
    </row>
    <row r="7" spans="1:4" ht="15.75" x14ac:dyDescent="0.25">
      <c r="A7" s="2" t="s">
        <v>4</v>
      </c>
      <c r="B7" s="3">
        <f>(B5/2)*(B5/2)*PI()*B4*0.000000097</f>
        <v>272.06695034912184</v>
      </c>
      <c r="C7" s="4" t="s">
        <v>5</v>
      </c>
    </row>
    <row r="10" spans="1:4" s="10" customFormat="1" ht="15.75" x14ac:dyDescent="0.25">
      <c r="A10" s="7" t="s">
        <v>6</v>
      </c>
      <c r="B10" s="8"/>
      <c r="C10" s="8"/>
      <c r="D10" s="9"/>
    </row>
    <row r="11" spans="1:4" s="10" customFormat="1" ht="15" x14ac:dyDescent="0.2">
      <c r="A11" s="11"/>
      <c r="B11" s="12"/>
      <c r="C11" s="13"/>
      <c r="D11" s="14"/>
    </row>
    <row r="12" spans="1:4" s="10" customFormat="1" ht="15" x14ac:dyDescent="0.2">
      <c r="A12" s="11" t="s">
        <v>7</v>
      </c>
      <c r="B12" s="13">
        <v>280</v>
      </c>
      <c r="C12" s="13" t="s">
        <v>2</v>
      </c>
      <c r="D12" s="14"/>
    </row>
    <row r="13" spans="1:4" s="10" customFormat="1" ht="15" x14ac:dyDescent="0.2">
      <c r="A13" s="11" t="s">
        <v>8</v>
      </c>
      <c r="B13" s="13">
        <v>1200</v>
      </c>
      <c r="C13" s="13" t="s">
        <v>2</v>
      </c>
      <c r="D13" s="14"/>
    </row>
    <row r="14" spans="1:4" s="10" customFormat="1" ht="15" x14ac:dyDescent="0.2">
      <c r="A14" s="11" t="s">
        <v>9</v>
      </c>
      <c r="B14" s="13">
        <v>45</v>
      </c>
      <c r="C14" s="13" t="s">
        <v>5</v>
      </c>
      <c r="D14" s="14"/>
    </row>
    <row r="15" spans="1:4" s="10" customFormat="1" ht="15" x14ac:dyDescent="0.2">
      <c r="A15" s="11" t="s">
        <v>10</v>
      </c>
      <c r="B15" s="13">
        <v>76</v>
      </c>
      <c r="C15" s="13" t="s">
        <v>2</v>
      </c>
      <c r="D15" s="14"/>
    </row>
    <row r="16" spans="1:4" s="10" customFormat="1" ht="15" x14ac:dyDescent="0.2">
      <c r="A16" s="11"/>
      <c r="B16" s="13"/>
      <c r="C16" s="13"/>
      <c r="D16" s="14"/>
    </row>
    <row r="17" spans="1:4" s="10" customFormat="1" ht="15.75" x14ac:dyDescent="0.25">
      <c r="A17" s="15" t="s">
        <v>11</v>
      </c>
      <c r="B17" s="16">
        <f>(B14*1000)/(PI()*(POWER(B13/20,2)-POWER(B15/20,2))*(B12/10))</f>
        <v>0.14267491268818122</v>
      </c>
      <c r="C17" s="16" t="s">
        <v>12</v>
      </c>
      <c r="D17" s="17"/>
    </row>
    <row r="20" spans="1:4" ht="15.75" x14ac:dyDescent="0.25">
      <c r="A20" s="7" t="s">
        <v>13</v>
      </c>
      <c r="B20" s="8"/>
      <c r="C20" s="8"/>
      <c r="D20" s="9"/>
    </row>
    <row r="21" spans="1:4" ht="15" x14ac:dyDescent="0.2">
      <c r="A21" s="11"/>
      <c r="B21" s="12"/>
      <c r="C21" s="13"/>
      <c r="D21" s="14"/>
    </row>
    <row r="22" spans="1:4" ht="15" x14ac:dyDescent="0.2">
      <c r="A22" s="11" t="s">
        <v>7</v>
      </c>
      <c r="B22" s="13">
        <v>340</v>
      </c>
      <c r="C22" s="13" t="s">
        <v>2</v>
      </c>
      <c r="D22" s="14"/>
    </row>
    <row r="23" spans="1:4" ht="15" x14ac:dyDescent="0.2">
      <c r="A23" s="11" t="s">
        <v>8</v>
      </c>
      <c r="B23" s="13">
        <v>1200</v>
      </c>
      <c r="C23" s="13" t="s">
        <v>2</v>
      </c>
      <c r="D23" s="14"/>
    </row>
    <row r="24" spans="1:4" ht="15" x14ac:dyDescent="0.2">
      <c r="A24" s="11" t="s">
        <v>9</v>
      </c>
      <c r="B24" s="13">
        <v>39</v>
      </c>
      <c r="C24" s="13" t="s">
        <v>5</v>
      </c>
      <c r="D24" s="14"/>
    </row>
    <row r="25" spans="1:4" ht="15" x14ac:dyDescent="0.2">
      <c r="A25" s="11" t="s">
        <v>10</v>
      </c>
      <c r="B25" s="13">
        <v>76</v>
      </c>
      <c r="C25" s="13" t="s">
        <v>2</v>
      </c>
      <c r="D25" s="14"/>
    </row>
    <row r="26" spans="1:4" ht="15" x14ac:dyDescent="0.2">
      <c r="A26" s="11" t="s">
        <v>14</v>
      </c>
      <c r="B26" s="13">
        <v>2</v>
      </c>
      <c r="C26" s="13" t="s">
        <v>5</v>
      </c>
      <c r="D26" s="14"/>
    </row>
    <row r="27" spans="1:4" ht="15" x14ac:dyDescent="0.2">
      <c r="A27" s="11"/>
      <c r="B27" s="13"/>
      <c r="C27" s="13"/>
      <c r="D27" s="14"/>
    </row>
    <row r="28" spans="1:4" ht="15.75" x14ac:dyDescent="0.25">
      <c r="A28" s="15" t="s">
        <v>11</v>
      </c>
      <c r="B28" s="16">
        <f>((B24*1000)-(B26*1000))/(PI()*(POWER(B23/20,2)-POWER(B25/20,2))*(B22/10))</f>
        <v>9.6608633689513543E-2</v>
      </c>
      <c r="C28" s="16" t="s">
        <v>12</v>
      </c>
      <c r="D28" s="17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&amp;A</oddHeader>
    <oddFooter>Page &amp;P&amp;L&amp;1#&amp;"Calibri"&amp;10 Essity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B4" sqref="B4:B28"/>
    </sheetView>
  </sheetViews>
  <sheetFormatPr baseColWidth="10" defaultRowHeight="12.75" x14ac:dyDescent="0.2"/>
  <cols>
    <col min="1" max="1" width="26.42578125" customWidth="1"/>
    <col min="2" max="2" width="8.42578125" customWidth="1"/>
    <col min="3" max="3" width="11.28515625" customWidth="1"/>
  </cols>
  <sheetData>
    <row r="1" spans="1:4" ht="15" x14ac:dyDescent="0.25">
      <c r="A1" s="5" t="s">
        <v>0</v>
      </c>
      <c r="B1" s="6"/>
      <c r="C1" s="6"/>
    </row>
    <row r="4" spans="1:4" ht="14.25" x14ac:dyDescent="0.2">
      <c r="A4" s="1" t="s">
        <v>1</v>
      </c>
      <c r="B4" s="1">
        <v>2400</v>
      </c>
      <c r="C4" s="1" t="s">
        <v>2</v>
      </c>
    </row>
    <row r="5" spans="1:4" ht="14.25" x14ac:dyDescent="0.2">
      <c r="A5" s="1" t="s">
        <v>3</v>
      </c>
      <c r="B5" s="1">
        <v>1150</v>
      </c>
      <c r="C5" s="1" t="s">
        <v>2</v>
      </c>
    </row>
    <row r="6" spans="1:4" ht="14.25" x14ac:dyDescent="0.2">
      <c r="A6" s="1"/>
      <c r="B6" s="1"/>
      <c r="C6" s="1"/>
    </row>
    <row r="7" spans="1:4" ht="15.75" x14ac:dyDescent="0.25">
      <c r="A7" s="2" t="s">
        <v>4</v>
      </c>
      <c r="B7" s="3">
        <f>(B5/2)*(B5/2)*PI()*B4*0.000000142</f>
        <v>353.98523542853712</v>
      </c>
      <c r="C7" s="4" t="s">
        <v>5</v>
      </c>
    </row>
    <row r="10" spans="1:4" s="10" customFormat="1" ht="15.75" x14ac:dyDescent="0.25">
      <c r="A10" s="7" t="s">
        <v>6</v>
      </c>
      <c r="B10" s="8"/>
      <c r="C10" s="8"/>
      <c r="D10" s="9"/>
    </row>
    <row r="11" spans="1:4" s="10" customFormat="1" ht="15" x14ac:dyDescent="0.2">
      <c r="A11" s="11"/>
      <c r="B11" s="12"/>
      <c r="C11" s="13"/>
      <c r="D11" s="14"/>
    </row>
    <row r="12" spans="1:4" s="10" customFormat="1" ht="15" x14ac:dyDescent="0.2">
      <c r="A12" s="11" t="s">
        <v>7</v>
      </c>
      <c r="B12" s="13">
        <v>280</v>
      </c>
      <c r="C12" s="13" t="s">
        <v>2</v>
      </c>
      <c r="D12" s="14"/>
    </row>
    <row r="13" spans="1:4" s="10" customFormat="1" ht="15" x14ac:dyDescent="0.2">
      <c r="A13" s="11" t="s">
        <v>8</v>
      </c>
      <c r="B13" s="13">
        <v>1200</v>
      </c>
      <c r="C13" s="13" t="s">
        <v>2</v>
      </c>
      <c r="D13" s="14"/>
    </row>
    <row r="14" spans="1:4" s="10" customFormat="1" ht="15" x14ac:dyDescent="0.2">
      <c r="A14" s="11" t="s">
        <v>9</v>
      </c>
      <c r="B14" s="13">
        <v>45</v>
      </c>
      <c r="C14" s="13" t="s">
        <v>5</v>
      </c>
      <c r="D14" s="14"/>
    </row>
    <row r="15" spans="1:4" s="10" customFormat="1" ht="15" x14ac:dyDescent="0.2">
      <c r="A15" s="11" t="s">
        <v>10</v>
      </c>
      <c r="B15" s="13">
        <v>76</v>
      </c>
      <c r="C15" s="13" t="s">
        <v>2</v>
      </c>
      <c r="D15" s="14"/>
    </row>
    <row r="16" spans="1:4" s="10" customFormat="1" ht="15" x14ac:dyDescent="0.2">
      <c r="A16" s="11"/>
      <c r="B16" s="13"/>
      <c r="C16" s="13"/>
      <c r="D16" s="14"/>
    </row>
    <row r="17" spans="1:4" s="10" customFormat="1" ht="15.75" x14ac:dyDescent="0.25">
      <c r="A17" s="15" t="s">
        <v>11</v>
      </c>
      <c r="B17" s="16">
        <f>(B14*1000)/(PI()*(POWER(B13/20,2)-POWER(B15/20,2))*(B12/10))</f>
        <v>0.14267491268818122</v>
      </c>
      <c r="C17" s="16" t="s">
        <v>12</v>
      </c>
      <c r="D17" s="17"/>
    </row>
    <row r="20" spans="1:4" ht="15.75" x14ac:dyDescent="0.25">
      <c r="A20" s="7" t="s">
        <v>13</v>
      </c>
      <c r="B20" s="8"/>
      <c r="C20" s="8"/>
      <c r="D20" s="9"/>
    </row>
    <row r="21" spans="1:4" ht="15" x14ac:dyDescent="0.2">
      <c r="A21" s="11"/>
      <c r="B21" s="12"/>
      <c r="C21" s="13"/>
      <c r="D21" s="14"/>
    </row>
    <row r="22" spans="1:4" ht="15" x14ac:dyDescent="0.2">
      <c r="A22" s="11" t="s">
        <v>7</v>
      </c>
      <c r="B22" s="13">
        <v>1210</v>
      </c>
      <c r="C22" s="13" t="s">
        <v>2</v>
      </c>
      <c r="D22" s="14"/>
    </row>
    <row r="23" spans="1:4" ht="15" x14ac:dyDescent="0.2">
      <c r="A23" s="11" t="s">
        <v>8</v>
      </c>
      <c r="B23" s="13">
        <v>1150</v>
      </c>
      <c r="C23" s="13" t="s">
        <v>2</v>
      </c>
      <c r="D23" s="14"/>
    </row>
    <row r="24" spans="1:4" ht="15" x14ac:dyDescent="0.2">
      <c r="A24" s="11" t="s">
        <v>9</v>
      </c>
      <c r="B24" s="13">
        <v>177</v>
      </c>
      <c r="C24" s="13" t="s">
        <v>5</v>
      </c>
      <c r="D24" s="14"/>
    </row>
    <row r="25" spans="1:4" ht="15" x14ac:dyDescent="0.2">
      <c r="A25" s="11" t="s">
        <v>10</v>
      </c>
      <c r="B25" s="13">
        <v>152</v>
      </c>
      <c r="C25" s="13" t="s">
        <v>2</v>
      </c>
      <c r="D25" s="14"/>
    </row>
    <row r="26" spans="1:4" ht="15" x14ac:dyDescent="0.2">
      <c r="A26" s="11" t="s">
        <v>14</v>
      </c>
      <c r="B26" s="13">
        <v>2</v>
      </c>
      <c r="C26" s="13" t="s">
        <v>5</v>
      </c>
      <c r="D26" s="14"/>
    </row>
    <row r="27" spans="1:4" ht="15" x14ac:dyDescent="0.2">
      <c r="A27" s="11"/>
      <c r="B27" s="13"/>
      <c r="C27" s="13"/>
      <c r="D27" s="14"/>
    </row>
    <row r="28" spans="1:4" ht="15.75" x14ac:dyDescent="0.25">
      <c r="A28" s="15" t="s">
        <v>11</v>
      </c>
      <c r="B28" s="16">
        <f>((B24*1000)-(B26*1000))/(PI()*(POWER(B23/20,2)-POWER(B25/20,2))*(B22/10))</f>
        <v>0.14171677852452025</v>
      </c>
      <c r="C28" s="16" t="s">
        <v>12</v>
      </c>
      <c r="D28" s="17"/>
    </row>
  </sheetData>
  <printOptions gridLines="1" gridLinesSet="0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&amp;A</oddHeader>
    <oddFooter>Page &amp;P&amp;L&amp;1#&amp;"Calibri"&amp;10 Essity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B28" sqref="B28"/>
    </sheetView>
  </sheetViews>
  <sheetFormatPr baseColWidth="10" defaultRowHeight="12.75" x14ac:dyDescent="0.2"/>
  <cols>
    <col min="1" max="1" width="26.42578125" customWidth="1"/>
    <col min="2" max="2" width="8.42578125" customWidth="1"/>
    <col min="3" max="3" width="11.28515625" customWidth="1"/>
  </cols>
  <sheetData>
    <row r="1" spans="1:4" ht="15" x14ac:dyDescent="0.25">
      <c r="A1" s="5" t="s">
        <v>0</v>
      </c>
      <c r="B1" s="6"/>
      <c r="C1" s="6"/>
    </row>
    <row r="4" spans="1:4" ht="14.25" x14ac:dyDescent="0.2">
      <c r="A4" s="1" t="s">
        <v>1</v>
      </c>
      <c r="B4" s="1">
        <v>2490</v>
      </c>
      <c r="C4" s="1" t="s">
        <v>2</v>
      </c>
    </row>
    <row r="5" spans="1:4" ht="14.25" x14ac:dyDescent="0.2">
      <c r="A5" s="1" t="s">
        <v>3</v>
      </c>
      <c r="B5" s="1">
        <v>1180</v>
      </c>
      <c r="C5" s="1" t="s">
        <v>2</v>
      </c>
    </row>
    <row r="6" spans="1:4" ht="14.25" x14ac:dyDescent="0.2">
      <c r="A6" s="1"/>
      <c r="B6" s="1"/>
      <c r="C6" s="1"/>
    </row>
    <row r="7" spans="1:4" ht="15.75" x14ac:dyDescent="0.25">
      <c r="A7" s="2" t="s">
        <v>4</v>
      </c>
      <c r="B7" s="3">
        <f>(B5/2)*(B5/2)*PI()*B4*0.000000079</f>
        <v>215.11977469799038</v>
      </c>
      <c r="C7" s="4" t="s">
        <v>5</v>
      </c>
    </row>
    <row r="10" spans="1:4" s="10" customFormat="1" ht="15.75" x14ac:dyDescent="0.25">
      <c r="A10" s="7" t="s">
        <v>6</v>
      </c>
      <c r="B10" s="8"/>
      <c r="C10" s="8"/>
      <c r="D10" s="9"/>
    </row>
    <row r="11" spans="1:4" s="10" customFormat="1" ht="15" x14ac:dyDescent="0.2">
      <c r="A11" s="11"/>
      <c r="B11" s="12"/>
      <c r="C11" s="13"/>
      <c r="D11" s="14"/>
    </row>
    <row r="12" spans="1:4" s="10" customFormat="1" ht="15" x14ac:dyDescent="0.2">
      <c r="A12" s="11" t="s">
        <v>7</v>
      </c>
      <c r="B12" s="13">
        <v>280</v>
      </c>
      <c r="C12" s="13" t="s">
        <v>2</v>
      </c>
      <c r="D12" s="14"/>
    </row>
    <row r="13" spans="1:4" s="10" customFormat="1" ht="15" x14ac:dyDescent="0.2">
      <c r="A13" s="11" t="s">
        <v>8</v>
      </c>
      <c r="B13" s="13">
        <v>1200</v>
      </c>
      <c r="C13" s="13" t="s">
        <v>2</v>
      </c>
      <c r="D13" s="14"/>
    </row>
    <row r="14" spans="1:4" s="10" customFormat="1" ht="15" x14ac:dyDescent="0.2">
      <c r="A14" s="11" t="s">
        <v>9</v>
      </c>
      <c r="B14" s="13">
        <v>45</v>
      </c>
      <c r="C14" s="13" t="s">
        <v>5</v>
      </c>
      <c r="D14" s="14"/>
    </row>
    <row r="15" spans="1:4" s="10" customFormat="1" ht="15" x14ac:dyDescent="0.2">
      <c r="A15" s="11" t="s">
        <v>10</v>
      </c>
      <c r="B15" s="13">
        <v>76</v>
      </c>
      <c r="C15" s="13" t="s">
        <v>2</v>
      </c>
      <c r="D15" s="14"/>
    </row>
    <row r="16" spans="1:4" s="10" customFormat="1" ht="15" x14ac:dyDescent="0.2">
      <c r="A16" s="11"/>
      <c r="B16" s="13"/>
      <c r="C16" s="13"/>
      <c r="D16" s="14"/>
    </row>
    <row r="17" spans="1:4" s="10" customFormat="1" ht="15.75" x14ac:dyDescent="0.25">
      <c r="A17" s="15" t="s">
        <v>11</v>
      </c>
      <c r="B17" s="16">
        <f>(B14*1000)/(PI()*(POWER(B13/20,2)-POWER(B15/20,2))*(B12/10))</f>
        <v>0.14267491268818122</v>
      </c>
      <c r="C17" s="16" t="s">
        <v>12</v>
      </c>
      <c r="D17" s="17"/>
    </row>
    <row r="20" spans="1:4" ht="15.75" x14ac:dyDescent="0.25">
      <c r="A20" s="7" t="s">
        <v>13</v>
      </c>
      <c r="B20" s="8"/>
      <c r="C20" s="8"/>
      <c r="D20" s="9"/>
    </row>
    <row r="21" spans="1:4" ht="15" x14ac:dyDescent="0.2">
      <c r="A21" s="11"/>
      <c r="B21" s="12"/>
      <c r="C21" s="13"/>
      <c r="D21" s="14"/>
    </row>
    <row r="22" spans="1:4" ht="15" x14ac:dyDescent="0.2">
      <c r="A22" s="11" t="s">
        <v>7</v>
      </c>
      <c r="B22" s="13">
        <v>830</v>
      </c>
      <c r="C22" s="13" t="s">
        <v>2</v>
      </c>
      <c r="D22" s="14"/>
    </row>
    <row r="23" spans="1:4" ht="15" x14ac:dyDescent="0.2">
      <c r="A23" s="11" t="s">
        <v>8</v>
      </c>
      <c r="B23" s="13">
        <v>700</v>
      </c>
      <c r="C23" s="13" t="s">
        <v>2</v>
      </c>
      <c r="D23" s="14"/>
    </row>
    <row r="24" spans="1:4" ht="15" x14ac:dyDescent="0.2">
      <c r="A24" s="11" t="s">
        <v>9</v>
      </c>
      <c r="B24" s="13">
        <v>26</v>
      </c>
      <c r="C24" s="13" t="s">
        <v>5</v>
      </c>
      <c r="D24" s="14"/>
    </row>
    <row r="25" spans="1:4" ht="15" x14ac:dyDescent="0.2">
      <c r="A25" s="11" t="s">
        <v>10</v>
      </c>
      <c r="B25" s="13">
        <v>152</v>
      </c>
      <c r="C25" s="13" t="s">
        <v>2</v>
      </c>
      <c r="D25" s="14"/>
    </row>
    <row r="26" spans="1:4" ht="15" x14ac:dyDescent="0.2">
      <c r="A26" s="11" t="s">
        <v>14</v>
      </c>
      <c r="B26" s="13">
        <v>2</v>
      </c>
      <c r="C26" s="13" t="s">
        <v>5</v>
      </c>
      <c r="D26" s="14"/>
    </row>
    <row r="27" spans="1:4" ht="15" x14ac:dyDescent="0.2">
      <c r="A27" s="11"/>
      <c r="B27" s="13"/>
      <c r="C27" s="13"/>
      <c r="D27" s="14"/>
    </row>
    <row r="28" spans="1:4" ht="15.75" x14ac:dyDescent="0.25">
      <c r="A28" s="15" t="s">
        <v>11</v>
      </c>
      <c r="B28" s="16">
        <f>((B24*1000)-(B26*1000))/(PI()*(POWER(B23/20,2)-POWER(B25/20,2))*(B22/10))</f>
        <v>7.8853888551130361E-2</v>
      </c>
      <c r="C28" s="16" t="s">
        <v>12</v>
      </c>
      <c r="D28" s="17"/>
    </row>
  </sheetData>
  <printOptions gridLines="1" gridLinesSet="0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&amp;A</oddHeader>
    <oddFooter>Page &amp;P&amp;L&amp;1#&amp;"Calibri"&amp;10 Essity Internal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D40" sqref="D40"/>
    </sheetView>
  </sheetViews>
  <sheetFormatPr baseColWidth="10" defaultRowHeight="12.75" x14ac:dyDescent="0.2"/>
  <cols>
    <col min="1" max="1" width="26.42578125" customWidth="1"/>
    <col min="2" max="2" width="8.42578125" customWidth="1"/>
    <col min="3" max="3" width="11.28515625" customWidth="1"/>
  </cols>
  <sheetData>
    <row r="1" spans="1:4" ht="15" x14ac:dyDescent="0.25">
      <c r="A1" s="5" t="s">
        <v>0</v>
      </c>
      <c r="B1" s="6"/>
      <c r="C1" s="6"/>
    </row>
    <row r="4" spans="1:4" ht="14.25" x14ac:dyDescent="0.2">
      <c r="A4" s="1" t="s">
        <v>1</v>
      </c>
      <c r="B4" s="1">
        <v>2380</v>
      </c>
      <c r="C4" s="1" t="s">
        <v>2</v>
      </c>
    </row>
    <row r="5" spans="1:4" ht="14.25" x14ac:dyDescent="0.2">
      <c r="A5" s="1" t="s">
        <v>3</v>
      </c>
      <c r="B5" s="1">
        <v>1150</v>
      </c>
      <c r="C5" s="1" t="s">
        <v>2</v>
      </c>
    </row>
    <row r="6" spans="1:4" ht="14.25" x14ac:dyDescent="0.2">
      <c r="A6" s="1"/>
      <c r="B6" s="1"/>
      <c r="C6" s="1"/>
    </row>
    <row r="7" spans="1:4" ht="15.75" x14ac:dyDescent="0.25">
      <c r="A7" s="2" t="s">
        <v>4</v>
      </c>
      <c r="B7" s="3">
        <f>(B5/2)*(B5/2)*PI()*B4*0.000000062</f>
        <v>153.26895933050156</v>
      </c>
      <c r="C7" s="4" t="s">
        <v>5</v>
      </c>
    </row>
    <row r="10" spans="1:4" s="10" customFormat="1" ht="15.75" x14ac:dyDescent="0.25">
      <c r="A10" s="7" t="s">
        <v>6</v>
      </c>
      <c r="B10" s="8"/>
      <c r="C10" s="8"/>
      <c r="D10" s="9"/>
    </row>
    <row r="11" spans="1:4" s="10" customFormat="1" ht="15" x14ac:dyDescent="0.2">
      <c r="A11" s="11"/>
      <c r="B11" s="12"/>
      <c r="C11" s="13"/>
      <c r="D11" s="14"/>
    </row>
    <row r="12" spans="1:4" s="10" customFormat="1" ht="15" x14ac:dyDescent="0.2">
      <c r="A12" s="11" t="s">
        <v>7</v>
      </c>
      <c r="B12" s="13">
        <v>280</v>
      </c>
      <c r="C12" s="13" t="s">
        <v>2</v>
      </c>
      <c r="D12" s="14"/>
    </row>
    <row r="13" spans="1:4" s="10" customFormat="1" ht="15" x14ac:dyDescent="0.2">
      <c r="A13" s="11" t="s">
        <v>8</v>
      </c>
      <c r="B13" s="13">
        <v>1200</v>
      </c>
      <c r="C13" s="13" t="s">
        <v>2</v>
      </c>
      <c r="D13" s="14"/>
    </row>
    <row r="14" spans="1:4" s="10" customFormat="1" ht="15" x14ac:dyDescent="0.2">
      <c r="A14" s="11" t="s">
        <v>9</v>
      </c>
      <c r="B14" s="13">
        <v>45</v>
      </c>
      <c r="C14" s="13" t="s">
        <v>5</v>
      </c>
      <c r="D14" s="14"/>
    </row>
    <row r="15" spans="1:4" s="10" customFormat="1" ht="15" x14ac:dyDescent="0.2">
      <c r="A15" s="11" t="s">
        <v>10</v>
      </c>
      <c r="B15" s="13">
        <v>76</v>
      </c>
      <c r="C15" s="13" t="s">
        <v>2</v>
      </c>
      <c r="D15" s="14"/>
    </row>
    <row r="16" spans="1:4" s="10" customFormat="1" ht="15" x14ac:dyDescent="0.2">
      <c r="A16" s="11"/>
      <c r="B16" s="13"/>
      <c r="C16" s="13"/>
      <c r="D16" s="14"/>
    </row>
    <row r="17" spans="1:4" s="10" customFormat="1" ht="15.75" x14ac:dyDescent="0.25">
      <c r="A17" s="15" t="s">
        <v>11</v>
      </c>
      <c r="B17" s="16">
        <f>(B14*1000)/(PI()*(POWER(B13/20,2)-POWER(B15/20,2))*(B12/10))</f>
        <v>0.14267491268818122</v>
      </c>
      <c r="C17" s="16" t="s">
        <v>12</v>
      </c>
      <c r="D17" s="17"/>
    </row>
    <row r="20" spans="1:4" ht="15.75" x14ac:dyDescent="0.25">
      <c r="A20" s="7" t="s">
        <v>13</v>
      </c>
      <c r="B20" s="8"/>
      <c r="C20" s="8"/>
      <c r="D20" s="9"/>
    </row>
    <row r="21" spans="1:4" ht="15" x14ac:dyDescent="0.2">
      <c r="A21" s="11"/>
      <c r="B21" s="12"/>
      <c r="C21" s="13"/>
      <c r="D21" s="14"/>
    </row>
    <row r="22" spans="1:4" ht="15" x14ac:dyDescent="0.2">
      <c r="A22" s="11" t="s">
        <v>7</v>
      </c>
      <c r="B22" s="13">
        <v>620</v>
      </c>
      <c r="C22" s="13" t="s">
        <v>2</v>
      </c>
      <c r="D22" s="14"/>
    </row>
    <row r="23" spans="1:4" ht="15" x14ac:dyDescent="0.2">
      <c r="A23" s="11" t="s">
        <v>8</v>
      </c>
      <c r="B23" s="13">
        <v>1320</v>
      </c>
      <c r="C23" s="13" t="s">
        <v>2</v>
      </c>
      <c r="D23" s="14"/>
    </row>
    <row r="24" spans="1:4" ht="15" x14ac:dyDescent="0.2">
      <c r="A24" s="11" t="s">
        <v>9</v>
      </c>
      <c r="B24" s="13">
        <v>54</v>
      </c>
      <c r="C24" s="13" t="s">
        <v>5</v>
      </c>
      <c r="D24" s="14"/>
    </row>
    <row r="25" spans="1:4" ht="15" x14ac:dyDescent="0.2">
      <c r="A25" s="11" t="s">
        <v>10</v>
      </c>
      <c r="B25" s="13">
        <v>152</v>
      </c>
      <c r="C25" s="13" t="s">
        <v>2</v>
      </c>
      <c r="D25" s="14"/>
    </row>
    <row r="26" spans="1:4" ht="15" x14ac:dyDescent="0.2">
      <c r="A26" s="11" t="s">
        <v>14</v>
      </c>
      <c r="B26" s="13">
        <v>2</v>
      </c>
      <c r="C26" s="13" t="s">
        <v>5</v>
      </c>
      <c r="D26" s="14"/>
    </row>
    <row r="27" spans="1:4" ht="15" x14ac:dyDescent="0.2">
      <c r="A27" s="11"/>
      <c r="B27" s="13"/>
      <c r="C27" s="13"/>
      <c r="D27" s="14"/>
    </row>
    <row r="28" spans="1:4" ht="15.75" x14ac:dyDescent="0.25">
      <c r="A28" s="15" t="s">
        <v>11</v>
      </c>
      <c r="B28" s="16">
        <f>((B24*1000)-(B26*1000))/(PI()*(POWER(B23/20,2)-POWER(B25/20,2))*(B22/10))</f>
        <v>6.2111371622012419E-2</v>
      </c>
      <c r="C28" s="16" t="s">
        <v>12</v>
      </c>
      <c r="D28" s="17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&amp;A</oddHeader>
    <oddFooter>Page &amp;P&amp;L&amp;1#&amp;"Calibri"&amp;10 Essity Internal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&amp;P&amp;L&amp;1#&amp;"Calibri"&amp;10 Essity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Feuil1</vt:lpstr>
      <vt:lpstr>qualité 1</vt:lpstr>
      <vt:lpstr>qualité 2</vt:lpstr>
      <vt:lpstr>qualité 3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Minnen</dc:creator>
  <cp:lastModifiedBy>Luc</cp:lastModifiedBy>
  <dcterms:created xsi:type="dcterms:W3CDTF">2003-02-20T15:39:12Z</dcterms:created>
  <dcterms:modified xsi:type="dcterms:W3CDTF">2020-05-27T14:13:12Z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iteId">
    <vt:lpwstr>f101208c-39d3-4c8a-8cc7-ad896b25954f</vt:lpwstr>
  </property>
  <property fmtid="{D5CDD505-2E9C-101B-9397-08002B2CF9AE}" pid="4" name="MSIP_Label_4c8d6ef0-491d-4f17-aead-12ed260929f1_Owner">
    <vt:lpwstr>jean-hugues.colomb@essity.com</vt:lpwstr>
  </property>
  <property fmtid="{D5CDD505-2E9C-101B-9397-08002B2CF9AE}" pid="5" name="MSIP_Label_4c8d6ef0-491d-4f17-aead-12ed260929f1_SetDate">
    <vt:lpwstr>2018-01-18T16:00:09.7832700Z</vt:lpwstr>
  </property>
  <property fmtid="{D5CDD505-2E9C-101B-9397-08002B2CF9AE}" pid="6" name="MSIP_Label_4c8d6ef0-491d-4f17-aead-12ed260929f1_Name">
    <vt:lpwstr>Internal</vt:lpwstr>
  </property>
  <property fmtid="{D5CDD505-2E9C-101B-9397-08002B2CF9AE}" pid="7" name="MSIP_Label_4c8d6ef0-491d-4f17-aead-12ed260929f1_Application">
    <vt:lpwstr>Microsoft Azure Information Protection</vt:lpwstr>
  </property>
  <property fmtid="{D5CDD505-2E9C-101B-9397-08002B2CF9AE}" pid="8" name="MSIP_Label_4c8d6ef0-491d-4f17-aead-12ed260929f1_Extended_MSFT_Method">
    <vt:lpwstr>Automatic</vt:lpwstr>
  </property>
  <property fmtid="{D5CDD505-2E9C-101B-9397-08002B2CF9AE}" pid="9" name="Sensitivity">
    <vt:lpwstr>Internal</vt:lpwstr>
  </property>
</Properties>
</file>