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0545"/>
  </bookViews>
  <sheets>
    <sheet name="liste FABRICE 2017-18" sheetId="1" r:id="rId1"/>
  </sheets>
  <definedNames>
    <definedName name="_xlnm._FilterDatabase" localSheetId="0" hidden="1">'liste FABRICE 2017-18'!$A$1:$P$182</definedName>
    <definedName name="CDCG">'liste FABRICE 2017-18'!$N$6:$N$17</definedName>
    <definedName name="paiement">'liste FABRICE 2017-18'!$N$20:$N$21</definedName>
    <definedName name="renouvellement">'liste FABRICE 2017-18'!$N$23:$N$24</definedName>
    <definedName name="typeadherent">'liste FABRICE 2017-18'!$P$7:$P$9</definedName>
  </definedNames>
  <calcPr calcId="145621" iterateDelta="1E-4"/>
</workbook>
</file>

<file path=xl/calcChain.xml><?xml version="1.0" encoding="utf-8"?>
<calcChain xmlns="http://schemas.openxmlformats.org/spreadsheetml/2006/main">
  <c r="F24" i="1" l="1"/>
  <c r="F23" i="1"/>
  <c r="F22" i="1"/>
  <c r="M135" i="1"/>
  <c r="L135" i="1"/>
  <c r="H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<sst xmlns="http://schemas.openxmlformats.org/spreadsheetml/2006/main" count="86" uniqueCount="37">
  <si>
    <t>collectif</t>
  </si>
  <si>
    <t>Paysans / consommacteur</t>
  </si>
  <si>
    <r>
      <rPr>
        <sz val="8"/>
        <color rgb="FF000000"/>
        <rFont val="Calibri"/>
        <family val="2"/>
        <charset val="1"/>
      </rPr>
      <t>ADH. COM.COM GIEN</t>
    </r>
    <r>
      <rPr>
        <sz val="8"/>
        <color rgb="FFFF3333"/>
        <rFont val="Calibri"/>
        <family val="2"/>
        <charset val="1"/>
      </rPr>
      <t>***</t>
    </r>
  </si>
  <si>
    <t>DATE ADHESION</t>
  </si>
  <si>
    <t>REN. ADH</t>
  </si>
  <si>
    <t>paiement</t>
  </si>
  <si>
    <t>DONS</t>
  </si>
  <si>
    <t>coordonateur</t>
  </si>
  <si>
    <t>ST GONDON</t>
  </si>
  <si>
    <t>consommacteur</t>
  </si>
  <si>
    <t>renouvellement</t>
  </si>
  <si>
    <t>chèque</t>
  </si>
  <si>
    <t>espèces</t>
  </si>
  <si>
    <t>paysan</t>
  </si>
  <si>
    <t>GIEN</t>
  </si>
  <si>
    <r>
      <rPr>
        <b/>
        <sz val="11"/>
        <color rgb="FFFF3333"/>
        <rFont val="Calibri"/>
        <family val="2"/>
        <charset val="1"/>
      </rPr>
      <t>***</t>
    </r>
    <r>
      <rPr>
        <b/>
        <sz val="11"/>
        <color rgb="FF000000"/>
        <rFont val="Calibri"/>
        <family val="2"/>
        <charset val="1"/>
      </rPr>
      <t>COM COM GIEN</t>
    </r>
  </si>
  <si>
    <t>CDCG</t>
  </si>
  <si>
    <t>BOISMORAND</t>
  </si>
  <si>
    <t>POILLY LEZ GIEN</t>
  </si>
  <si>
    <t>COULLONS</t>
  </si>
  <si>
    <t>LANGESSE</t>
  </si>
  <si>
    <t>LE MOULINET/ SOLIN</t>
  </si>
  <si>
    <t>nouveau</t>
  </si>
  <si>
    <t>LES CHOUX</t>
  </si>
  <si>
    <t>NEVOY</t>
  </si>
  <si>
    <t xml:space="preserve">ST BRISSON </t>
  </si>
  <si>
    <t>ST MARTIN</t>
  </si>
  <si>
    <t>ARRABLOY</t>
  </si>
  <si>
    <t>BRIARE</t>
  </si>
  <si>
    <t>OUZOUER / LRE</t>
  </si>
  <si>
    <t>DAMPIERRE EN B.</t>
  </si>
  <si>
    <t>NOGENT/VERNISSON</t>
  </si>
  <si>
    <t>CHATILLON / LOIRE</t>
  </si>
  <si>
    <t>massila et beaumonts nature</t>
  </si>
  <si>
    <t>Déménagement</t>
  </si>
  <si>
    <t>Décédée</t>
  </si>
  <si>
    <t>ADHERENTS GIEN  + ARRABLOY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</si>
</sst>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,\€"/>
  </numFmts>
  <fonts count="6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FF3333"/>
      <name val="Calibri"/>
      <family val="2"/>
      <charset val="1"/>
    </font>
    <font>
      <b/>
      <sz val="11"/>
      <color rgb="FFFF3333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BFBFBF"/>
      </patternFill>
    </fill>
    <fill>
      <patternFill patternType="solid">
        <fgColor theme="9" tint="0.39997558519241921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left" vertical="center"/>
    </xf>
    <xf numFmtId="0" fontId="0" fillId="4" borderId="0" xfId="0" applyFill="1"/>
    <xf numFmtId="164" fontId="0" fillId="4" borderId="4" xfId="0" applyNumberFormat="1" applyFill="1" applyBorder="1" applyAlignment="1">
      <alignment vertical="center"/>
    </xf>
    <xf numFmtId="0" fontId="0" fillId="4" borderId="3" xfId="0" applyFill="1" applyBorder="1" applyAlignment="1">
      <alignment vertical="center"/>
    </xf>
    <xf numFmtId="164" fontId="4" fillId="0" borderId="5" xfId="0" applyNumberFormat="1" applyFont="1" applyBorder="1"/>
    <xf numFmtId="0" fontId="0" fillId="5" borderId="0" xfId="0" applyFill="1"/>
    <xf numFmtId="164" fontId="0" fillId="5" borderId="6" xfId="0" applyNumberFormat="1" applyFont="1" applyFill="1" applyBorder="1"/>
    <xf numFmtId="0" fontId="0" fillId="5" borderId="0" xfId="0" applyFont="1" applyFill="1" applyBorder="1"/>
    <xf numFmtId="0" fontId="0" fillId="5" borderId="6" xfId="0" applyFont="1" applyFill="1" applyBorder="1"/>
    <xf numFmtId="0" fontId="0" fillId="5" borderId="7" xfId="0" applyFont="1" applyFill="1" applyBorder="1"/>
    <xf numFmtId="0" fontId="0" fillId="0" borderId="0" xfId="0" applyBorder="1"/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11" xfId="0" applyBorder="1"/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left"/>
    </xf>
    <xf numFmtId="165" fontId="0" fillId="0" borderId="0" xfId="0" applyNumberFormat="1" applyBorder="1" applyAlignment="1"/>
    <xf numFmtId="0" fontId="0" fillId="0" borderId="12" xfId="0" applyBorder="1"/>
    <xf numFmtId="0" fontId="5" fillId="0" borderId="0" xfId="0" applyFont="1" applyBorder="1" applyAlignment="1">
      <alignment horizontal="center"/>
    </xf>
    <xf numFmtId="0" fontId="0" fillId="0" borderId="3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14" fontId="0" fillId="0" borderId="0" xfId="0" applyNumberFormat="1"/>
    <xf numFmtId="0" fontId="0" fillId="0" borderId="0" xfId="0" applyFont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1870676</xdr:colOff>
      <xdr:row>20</xdr:row>
      <xdr:rowOff>94393</xdr:rowOff>
    </xdr:from>
    <xdr:to>
      <xdr:col>6</xdr:col>
      <xdr:colOff>214527</xdr:colOff>
      <xdr:row>22</xdr:row>
      <xdr:rowOff>68650</xdr:rowOff>
    </xdr:to>
    <xdr:sp macro="" textlink="">
      <xdr:nvSpPr>
        <xdr:cNvPr id="4" name="Ellipse 3"/>
        <xdr:cNvSpPr/>
      </xdr:nvSpPr>
      <xdr:spPr>
        <a:xfrm>
          <a:off x="5294527" y="26515542"/>
          <a:ext cx="832365" cy="351824"/>
        </a:xfrm>
        <a:prstGeom prst="ellipse">
          <a:avLst/>
        </a:prstGeom>
        <a:noFill/>
        <a:ln w="7620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17163</xdr:colOff>
      <xdr:row>18</xdr:row>
      <xdr:rowOff>77229</xdr:rowOff>
    </xdr:from>
    <xdr:to>
      <xdr:col>11</xdr:col>
      <xdr:colOff>557771</xdr:colOff>
      <xdr:row>31</xdr:row>
      <xdr:rowOff>25743</xdr:rowOff>
    </xdr:to>
    <xdr:sp macro="" textlink="">
      <xdr:nvSpPr>
        <xdr:cNvPr id="7" name="ZoneTexte 6"/>
        <xdr:cNvSpPr txBox="1"/>
      </xdr:nvSpPr>
      <xdr:spPr>
        <a:xfrm>
          <a:off x="6513041" y="3870067"/>
          <a:ext cx="2874662" cy="241128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 question concerne la formule</a:t>
          </a:r>
          <a:r>
            <a:rPr lang="fr-FR" sz="1100" baseline="0"/>
            <a:t> ici</a:t>
          </a:r>
        </a:p>
        <a:p>
          <a:endParaRPr lang="fr-FR" sz="1100" baseline="0"/>
        </a:p>
        <a:p>
          <a:r>
            <a:rPr lang="fr-FR" sz="1100" baseline="0"/>
            <a:t>ma formule fonctionne uniquement en comptant toutes les occurrences de "gien" et "arrabloy" de la colonne B</a:t>
          </a:r>
        </a:p>
        <a:p>
          <a:endParaRPr lang="fr-FR" sz="1100" baseline="0"/>
        </a:p>
        <a:p>
          <a:r>
            <a:rPr lang="fr-FR" sz="1100" baseline="0"/>
            <a:t>Or, je ne voudrais comptabiliser uniquement ces occurrences si  la cellule en F  qui correspond est remplie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 d'avance pour votre aide </a:t>
          </a:r>
          <a:endParaRPr lang="fr-FR" sz="1100"/>
        </a:p>
      </xdr:txBody>
    </xdr:sp>
    <xdr:clientData/>
  </xdr:twoCellAnchor>
  <xdr:twoCellAnchor>
    <xdr:from>
      <xdr:col>4</xdr:col>
      <xdr:colOff>1887838</xdr:colOff>
      <xdr:row>1</xdr:row>
      <xdr:rowOff>0</xdr:rowOff>
    </xdr:from>
    <xdr:to>
      <xdr:col>5</xdr:col>
      <xdr:colOff>566351</xdr:colOff>
      <xdr:row>18</xdr:row>
      <xdr:rowOff>17162</xdr:rowOff>
    </xdr:to>
    <xdr:sp macro="" textlink="">
      <xdr:nvSpPr>
        <xdr:cNvPr id="8" name="Rectangle 7"/>
        <xdr:cNvSpPr/>
      </xdr:nvSpPr>
      <xdr:spPr>
        <a:xfrm>
          <a:off x="5311689" y="574932"/>
          <a:ext cx="583513" cy="3235068"/>
        </a:xfrm>
        <a:prstGeom prst="rect">
          <a:avLst/>
        </a:prstGeom>
        <a:noFill/>
        <a:ln w="571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205946</xdr:colOff>
      <xdr:row>19</xdr:row>
      <xdr:rowOff>94392</xdr:rowOff>
    </xdr:from>
    <xdr:to>
      <xdr:col>10</xdr:col>
      <xdr:colOff>411892</xdr:colOff>
      <xdr:row>20</xdr:row>
      <xdr:rowOff>128717</xdr:rowOff>
    </xdr:to>
    <xdr:cxnSp macro="">
      <xdr:nvCxnSpPr>
        <xdr:cNvPr id="9" name="Connecteur droit avec flèche 8"/>
        <xdr:cNvCxnSpPr/>
      </xdr:nvCxnSpPr>
      <xdr:spPr>
        <a:xfrm flipH="1">
          <a:off x="6118311" y="4084595"/>
          <a:ext cx="2540000" cy="223108"/>
        </a:xfrm>
        <a:prstGeom prst="straightConnector1">
          <a:avLst/>
        </a:prstGeom>
        <a:ln w="571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34324</xdr:colOff>
      <xdr:row>14</xdr:row>
      <xdr:rowOff>60068</xdr:rowOff>
    </xdr:from>
    <xdr:to>
      <xdr:col>10</xdr:col>
      <xdr:colOff>111554</xdr:colOff>
      <xdr:row>25</xdr:row>
      <xdr:rowOff>8581</xdr:rowOff>
    </xdr:to>
    <xdr:cxnSp macro="">
      <xdr:nvCxnSpPr>
        <xdr:cNvPr id="12" name="Connecteur droit avec flèche 11"/>
        <xdr:cNvCxnSpPr/>
      </xdr:nvCxnSpPr>
      <xdr:spPr>
        <a:xfrm flipH="1" flipV="1">
          <a:off x="5946689" y="3089190"/>
          <a:ext cx="2411284" cy="2042296"/>
        </a:xfrm>
        <a:prstGeom prst="straightConnector1">
          <a:avLst/>
        </a:prstGeom>
        <a:ln w="571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8"/>
  <sheetViews>
    <sheetView tabSelected="1" topLeftCell="A3" zoomScale="111" zoomScaleNormal="111" workbookViewId="0">
      <selection activeCell="G24" sqref="G24"/>
    </sheetView>
  </sheetViews>
  <sheetFormatPr baseColWidth="10" defaultColWidth="9.140625" defaultRowHeight="15" x14ac:dyDescent="0.25"/>
  <cols>
    <col min="1" max="1" width="6.7109375" customWidth="1"/>
    <col min="2" max="2" width="18.85546875" customWidth="1"/>
    <col min="3" max="3" width="9.140625" customWidth="1"/>
    <col min="4" max="4" width="16.5703125" customWidth="1"/>
    <col min="5" max="5" width="28.5703125" bestFit="1" customWidth="1"/>
    <col min="6" max="14" width="8.7109375" customWidth="1"/>
    <col min="15" max="15" width="7.28515625" customWidth="1"/>
    <col min="16" max="16" width="19.28515625" bestFit="1" customWidth="1"/>
    <col min="17" max="1019" width="8.7109375" customWidth="1"/>
  </cols>
  <sheetData>
    <row r="1" spans="1:16" ht="45" x14ac:dyDescent="0.25">
      <c r="A1" s="1"/>
      <c r="B1" s="2"/>
      <c r="C1" s="3" t="s">
        <v>0</v>
      </c>
      <c r="D1" s="3" t="s">
        <v>1</v>
      </c>
      <c r="E1" s="4" t="s">
        <v>2</v>
      </c>
      <c r="F1" s="5" t="s">
        <v>3</v>
      </c>
      <c r="G1" s="6" t="s">
        <v>4</v>
      </c>
      <c r="H1" s="7" t="s">
        <v>5</v>
      </c>
      <c r="I1" t="s">
        <v>6</v>
      </c>
      <c r="J1" s="3" t="s">
        <v>7</v>
      </c>
    </row>
    <row r="2" spans="1:16" x14ac:dyDescent="0.25">
      <c r="A2" s="8">
        <v>45500</v>
      </c>
      <c r="B2" s="8" t="s">
        <v>18</v>
      </c>
      <c r="C2" s="8"/>
      <c r="D2" s="8"/>
      <c r="E2" s="9" t="str">
        <f>IF(ISBLANK($F2)," ",IFERROR(IF(ISBLANK($B2)," ",(INDEX($M$6:$N$17,MATCH($B2,CDCG,0),1))),"HORS CDCG"))</f>
        <v xml:space="preserve"> </v>
      </c>
      <c r="F2" s="10"/>
      <c r="G2" s="11"/>
      <c r="H2" s="11"/>
      <c r="J2" s="8"/>
    </row>
    <row r="3" spans="1:16" x14ac:dyDescent="0.25">
      <c r="A3" s="8">
        <v>45570</v>
      </c>
      <c r="B3" s="8" t="s">
        <v>29</v>
      </c>
      <c r="C3" s="8"/>
      <c r="D3" s="8"/>
      <c r="E3" s="9" t="str">
        <f>IF(ISBLANK($F3)," ",IFERROR(IF(ISBLANK($B3)," ",(INDEX($M$6:$N$17,MATCH($B3,CDCG,0),1))),"HORS CDCG"))</f>
        <v xml:space="preserve"> </v>
      </c>
      <c r="F3" s="10"/>
      <c r="G3" s="11"/>
      <c r="H3" s="11"/>
      <c r="J3" s="8"/>
    </row>
    <row r="4" spans="1:16" x14ac:dyDescent="0.25">
      <c r="A4" s="8">
        <v>45570</v>
      </c>
      <c r="B4" s="8" t="s">
        <v>30</v>
      </c>
      <c r="C4" s="8"/>
      <c r="D4" s="8" t="s">
        <v>9</v>
      </c>
      <c r="E4" s="9" t="str">
        <f>IF(ISBLANK($F4)," ",IFERROR(IF(ISBLANK($B4)," ",(INDEX($M$6:$N$17,MATCH($B4,CDCG,0),1))),"HORS CDCG"))</f>
        <v>HORS CDCG</v>
      </c>
      <c r="F4" s="10">
        <v>43020</v>
      </c>
      <c r="G4" s="11" t="s">
        <v>10</v>
      </c>
      <c r="H4" s="11" t="s">
        <v>11</v>
      </c>
      <c r="J4" s="8"/>
    </row>
    <row r="5" spans="1:16" x14ac:dyDescent="0.25">
      <c r="A5" s="8">
        <v>45500</v>
      </c>
      <c r="B5" s="8" t="s">
        <v>14</v>
      </c>
      <c r="C5" s="8" t="s">
        <v>0</v>
      </c>
      <c r="D5" s="8" t="s">
        <v>9</v>
      </c>
      <c r="E5" s="9" t="str">
        <f>IF(ISBLANK($F5)," ",IFERROR(IF(ISBLANK($B5)," ",(INDEX($M$6:$N$17,MATCH($B5,CDCG,0),1))),"HORS CDCG"))</f>
        <v>CDCG</v>
      </c>
      <c r="F5" s="10">
        <v>43013</v>
      </c>
      <c r="G5" s="11" t="s">
        <v>10</v>
      </c>
      <c r="H5" s="11" t="s">
        <v>11</v>
      </c>
      <c r="J5" s="8"/>
      <c r="N5" s="12" t="s">
        <v>15</v>
      </c>
    </row>
    <row r="6" spans="1:16" x14ac:dyDescent="0.25">
      <c r="A6" s="8">
        <v>45250</v>
      </c>
      <c r="B6" s="8" t="s">
        <v>28</v>
      </c>
      <c r="C6" s="8"/>
      <c r="D6" s="8"/>
      <c r="E6" s="9" t="str">
        <f>IF(ISBLANK($F6)," ",IFERROR(IF(ISBLANK($B6)," ",(INDEX($M$6:$N$17,MATCH($B6,CDCG,0),1))),"HORS CDCG"))</f>
        <v xml:space="preserve"> </v>
      </c>
      <c r="F6" s="10"/>
      <c r="G6" s="11"/>
      <c r="H6" s="11"/>
      <c r="J6" s="8"/>
      <c r="M6" s="13" t="s">
        <v>16</v>
      </c>
      <c r="N6" s="14" t="s">
        <v>14</v>
      </c>
    </row>
    <row r="7" spans="1:16" x14ac:dyDescent="0.25">
      <c r="A7" s="8">
        <v>45500</v>
      </c>
      <c r="B7" s="8" t="s">
        <v>27</v>
      </c>
      <c r="C7" s="8"/>
      <c r="D7" s="8" t="s">
        <v>9</v>
      </c>
      <c r="E7" s="9" t="str">
        <f>IF(ISBLANK($F7)," ",IFERROR(IF(ISBLANK($B7)," ",(INDEX($M$6:$N$17,MATCH($B7,CDCG,0),1))),"HORS CDCG"))</f>
        <v>CDCG</v>
      </c>
      <c r="F7" s="10">
        <v>43020</v>
      </c>
      <c r="G7" s="11" t="s">
        <v>10</v>
      </c>
      <c r="H7" s="11" t="s">
        <v>11</v>
      </c>
      <c r="J7" s="8"/>
      <c r="M7" s="13" t="s">
        <v>16</v>
      </c>
      <c r="N7" s="14" t="s">
        <v>17</v>
      </c>
      <c r="P7" s="15" t="s">
        <v>13</v>
      </c>
    </row>
    <row r="8" spans="1:16" x14ac:dyDescent="0.25">
      <c r="A8" s="8">
        <v>45500</v>
      </c>
      <c r="B8" s="8" t="s">
        <v>14</v>
      </c>
      <c r="C8" s="8"/>
      <c r="D8" s="8"/>
      <c r="E8" s="9" t="str">
        <f>IF(ISBLANK($F8)," ",IFERROR(IF(ISBLANK($B8)," ",(INDEX($M$6:$N$17,MATCH($B8,CDCG,0),1))),"HORS CDCG"))</f>
        <v xml:space="preserve"> </v>
      </c>
      <c r="F8" s="10"/>
      <c r="G8" s="11"/>
      <c r="H8" s="11"/>
      <c r="J8" s="8"/>
      <c r="M8" s="13" t="s">
        <v>16</v>
      </c>
      <c r="N8" s="16" t="s">
        <v>19</v>
      </c>
      <c r="P8" s="15" t="s">
        <v>9</v>
      </c>
    </row>
    <row r="9" spans="1:16" x14ac:dyDescent="0.25">
      <c r="A9" s="8">
        <v>45500</v>
      </c>
      <c r="B9" s="8" t="s">
        <v>24</v>
      </c>
      <c r="C9" s="8"/>
      <c r="D9" s="8" t="s">
        <v>9</v>
      </c>
      <c r="E9" s="9" t="str">
        <f>IF(ISBLANK($F9)," ",IFERROR(IF(ISBLANK($B9)," ",(INDEX($M$6:$N$17,MATCH($B9,CDCG,0),1))),"HORS CDCG"))</f>
        <v>CDCG</v>
      </c>
      <c r="F9" s="10">
        <v>43006</v>
      </c>
      <c r="G9" s="11" t="s">
        <v>10</v>
      </c>
      <c r="H9" s="11" t="s">
        <v>11</v>
      </c>
      <c r="J9" s="8"/>
      <c r="M9" s="13" t="s">
        <v>16</v>
      </c>
      <c r="N9" s="16" t="s">
        <v>20</v>
      </c>
      <c r="P9" s="15" t="s">
        <v>0</v>
      </c>
    </row>
    <row r="10" spans="1:16" x14ac:dyDescent="0.25">
      <c r="A10" s="8">
        <v>45360</v>
      </c>
      <c r="B10" s="8" t="s">
        <v>32</v>
      </c>
      <c r="C10" s="8"/>
      <c r="D10" s="8" t="s">
        <v>9</v>
      </c>
      <c r="E10" s="9" t="str">
        <f>IF(ISBLANK($F10)," ",IFERROR(IF(ISBLANK($B10)," ",(INDEX($M$6:$N$17,MATCH($B10,CDCG,0),1))),"HORS CDCG"))</f>
        <v>HORS CDCG</v>
      </c>
      <c r="F10" s="10">
        <v>43020</v>
      </c>
      <c r="G10" s="11" t="s">
        <v>10</v>
      </c>
      <c r="H10" s="11" t="s">
        <v>12</v>
      </c>
      <c r="J10" s="8"/>
      <c r="M10" s="13" t="s">
        <v>16</v>
      </c>
      <c r="N10" s="16" t="s">
        <v>21</v>
      </c>
    </row>
    <row r="11" spans="1:16" x14ac:dyDescent="0.25">
      <c r="A11" s="8">
        <v>45500</v>
      </c>
      <c r="B11" s="8" t="s">
        <v>14</v>
      </c>
      <c r="C11" s="8"/>
      <c r="D11" s="8"/>
      <c r="E11" s="9" t="str">
        <f>IF(ISBLANK($F11)," ",IFERROR(IF(ISBLANK($B11)," ",(INDEX($M$6:$N$17,MATCH($B11,CDCG,0),1))),"HORS CDCG"))</f>
        <v xml:space="preserve"> </v>
      </c>
      <c r="F11" s="10"/>
      <c r="G11" s="11"/>
      <c r="H11" s="11"/>
      <c r="J11" s="8"/>
      <c r="M11" s="13" t="s">
        <v>16</v>
      </c>
      <c r="N11" s="16" t="s">
        <v>23</v>
      </c>
    </row>
    <row r="12" spans="1:16" x14ac:dyDescent="0.25">
      <c r="A12" s="8">
        <v>45500</v>
      </c>
      <c r="B12" s="8" t="s">
        <v>14</v>
      </c>
      <c r="C12" s="8"/>
      <c r="D12" s="8"/>
      <c r="E12" s="9" t="str">
        <f>IF(ISBLANK($F12)," ",IFERROR(IF(ISBLANK($B12)," ",(INDEX($M$6:$N$17,MATCH($B12,CDCG,0),1))),"HORS CDCG"))</f>
        <v xml:space="preserve"> </v>
      </c>
      <c r="F12" s="10"/>
      <c r="G12" s="11"/>
      <c r="H12" s="11"/>
      <c r="J12" s="8"/>
      <c r="M12" s="13" t="s">
        <v>16</v>
      </c>
      <c r="N12" s="16" t="s">
        <v>24</v>
      </c>
    </row>
    <row r="13" spans="1:16" x14ac:dyDescent="0.25">
      <c r="A13" s="8">
        <v>45500</v>
      </c>
      <c r="B13" s="8" t="s">
        <v>14</v>
      </c>
      <c r="C13" s="8"/>
      <c r="D13" s="8" t="s">
        <v>9</v>
      </c>
      <c r="E13" s="9" t="str">
        <f>IF(ISBLANK($F13)," ",IFERROR(IF(ISBLANK($B13)," ",(INDEX($M$6:$N$17,MATCH($B13,CDCG,0),1))),"HORS CDCG"))</f>
        <v>CDCG</v>
      </c>
      <c r="F13" s="10">
        <v>43013</v>
      </c>
      <c r="G13" s="11" t="s">
        <v>10</v>
      </c>
      <c r="H13" s="11" t="s">
        <v>11</v>
      </c>
      <c r="J13" s="8" t="s">
        <v>33</v>
      </c>
      <c r="M13" s="13" t="s">
        <v>16</v>
      </c>
      <c r="N13" s="16" t="s">
        <v>18</v>
      </c>
    </row>
    <row r="14" spans="1:16" x14ac:dyDescent="0.25">
      <c r="A14" s="8">
        <v>45500</v>
      </c>
      <c r="B14" s="8" t="s">
        <v>18</v>
      </c>
      <c r="C14" s="8"/>
      <c r="D14" s="8"/>
      <c r="E14" s="9" t="str">
        <f>IF(ISBLANK($F14)," ",IFERROR(IF(ISBLANK($B14)," ",(INDEX($M$6:$N$17,MATCH($B14,CDCG,0),1))),"HORS CDCG"))</f>
        <v xml:space="preserve"> </v>
      </c>
      <c r="F14" s="10"/>
      <c r="G14" s="11"/>
      <c r="H14" s="11"/>
      <c r="J14" s="8"/>
      <c r="M14" s="13" t="s">
        <v>16</v>
      </c>
      <c r="N14" s="16" t="s">
        <v>25</v>
      </c>
    </row>
    <row r="15" spans="1:16" x14ac:dyDescent="0.25">
      <c r="A15" s="8">
        <v>45250</v>
      </c>
      <c r="B15" s="8" t="s">
        <v>28</v>
      </c>
      <c r="C15" s="8"/>
      <c r="D15" s="8"/>
      <c r="E15" s="9" t="str">
        <f>IF(ISBLANK($F15)," ",IFERROR(IF(ISBLANK($B15)," ",(INDEX($M$6:$N$17,MATCH($B15,CDCG,0),1))),"HORS CDCG"))</f>
        <v xml:space="preserve"> </v>
      </c>
      <c r="F15" s="10"/>
      <c r="G15" s="11"/>
      <c r="H15" s="11"/>
      <c r="J15" s="8"/>
      <c r="M15" s="13" t="s">
        <v>16</v>
      </c>
      <c r="N15" s="16" t="s">
        <v>8</v>
      </c>
    </row>
    <row r="16" spans="1:16" x14ac:dyDescent="0.25">
      <c r="A16" s="8">
        <v>45290</v>
      </c>
      <c r="B16" s="8" t="s">
        <v>31</v>
      </c>
      <c r="C16" s="8"/>
      <c r="D16" s="8"/>
      <c r="E16" s="9" t="str">
        <f>IF(ISBLANK($F16)," ",IFERROR(IF(ISBLANK($B16)," ",(INDEX($M$6:$N$17,MATCH($B16,CDCG,0),1))),"HORS CDCG"))</f>
        <v xml:space="preserve"> </v>
      </c>
      <c r="F16" s="10"/>
      <c r="G16" s="11"/>
      <c r="H16" s="11"/>
      <c r="J16" s="8"/>
      <c r="M16" s="13" t="s">
        <v>16</v>
      </c>
      <c r="N16" s="17" t="s">
        <v>26</v>
      </c>
    </row>
    <row r="17" spans="1:14" x14ac:dyDescent="0.25">
      <c r="A17" s="8">
        <v>45570</v>
      </c>
      <c r="B17" s="8" t="s">
        <v>30</v>
      </c>
      <c r="C17" s="8"/>
      <c r="D17" s="8" t="s">
        <v>9</v>
      </c>
      <c r="E17" s="9" t="str">
        <f>IF(ISBLANK($F17)," ",IFERROR(IF(ISBLANK($B17)," ",(INDEX($M$6:$N$17,MATCH($B17,CDCG,0),1))),"HORS CDCG"))</f>
        <v>HORS CDCG</v>
      </c>
      <c r="F17" s="10">
        <v>43020</v>
      </c>
      <c r="G17" s="11" t="s">
        <v>22</v>
      </c>
      <c r="H17" s="11" t="s">
        <v>11</v>
      </c>
      <c r="J17" s="8"/>
      <c r="M17" s="13" t="s">
        <v>16</v>
      </c>
      <c r="N17" s="16" t="s">
        <v>27</v>
      </c>
    </row>
    <row r="18" spans="1:14" ht="15.75" thickBot="1" x14ac:dyDescent="0.3">
      <c r="B18" s="18"/>
      <c r="C18" s="18"/>
      <c r="D18" s="18"/>
      <c r="E18" s="18"/>
      <c r="F18" s="19"/>
      <c r="G18" s="19"/>
      <c r="H18" s="19">
        <f>COUNTA(H2:H17)*12</f>
        <v>84</v>
      </c>
      <c r="I18" s="19"/>
      <c r="J18" s="20"/>
    </row>
    <row r="19" spans="1:14" ht="15.75" thickBot="1" x14ac:dyDescent="0.3">
      <c r="B19" s="18"/>
      <c r="C19" s="18"/>
      <c r="E19" s="18"/>
      <c r="F19" s="23"/>
      <c r="G19" s="24"/>
      <c r="H19" s="24"/>
      <c r="I19" s="24"/>
      <c r="J19" s="23"/>
    </row>
    <row r="20" spans="1:14" x14ac:dyDescent="0.25">
      <c r="B20" s="18"/>
      <c r="C20" s="18"/>
      <c r="D20" s="18"/>
      <c r="E20" s="18"/>
      <c r="F20" s="23"/>
      <c r="G20" s="26"/>
      <c r="H20" s="26"/>
      <c r="I20" s="26"/>
      <c r="J20" s="23"/>
      <c r="N20" s="15" t="s">
        <v>12</v>
      </c>
    </row>
    <row r="21" spans="1:14" x14ac:dyDescent="0.25">
      <c r="A21" s="18"/>
      <c r="B21" s="18"/>
      <c r="C21" s="18"/>
      <c r="E21" s="18"/>
      <c r="F21" s="18"/>
      <c r="G21" s="18"/>
      <c r="H21" s="18"/>
      <c r="I21" s="18"/>
      <c r="J21" s="23"/>
      <c r="N21" s="15" t="s">
        <v>11</v>
      </c>
    </row>
    <row r="22" spans="1:14" x14ac:dyDescent="0.25">
      <c r="B22" s="18"/>
      <c r="C22" s="18"/>
      <c r="D22" s="18"/>
      <c r="E22" s="18" t="s">
        <v>36</v>
      </c>
      <c r="F22" s="29">
        <f>(COUNTIF(B2:B17,"gien")+COUNTIF(B2:B17,"arrabloy"))</f>
        <v>6</v>
      </c>
      <c r="G22" s="18"/>
      <c r="H22" s="18"/>
      <c r="I22" s="18"/>
      <c r="J22" s="30"/>
    </row>
    <row r="23" spans="1:14" x14ac:dyDescent="0.25">
      <c r="B23" s="31"/>
      <c r="C23" s="31"/>
      <c r="D23" s="31"/>
      <c r="E23" s="31"/>
      <c r="F23" s="29">
        <f>COUNTIF($B$2:$B$17,"gien")</f>
        <v>5</v>
      </c>
      <c r="G23" s="18"/>
      <c r="H23" s="18"/>
      <c r="I23" s="18"/>
      <c r="J23" s="23"/>
      <c r="N23" s="13" t="s">
        <v>10</v>
      </c>
    </row>
    <row r="24" spans="1:14" x14ac:dyDescent="0.25">
      <c r="B24" s="31"/>
      <c r="C24" s="31"/>
      <c r="D24" s="31"/>
      <c r="E24" s="31"/>
      <c r="F24" s="29">
        <f>COUNTIF($B$2:$B$17,"arrabloy")</f>
        <v>1</v>
      </c>
      <c r="G24" s="18"/>
      <c r="H24" s="18"/>
      <c r="I24" s="18"/>
      <c r="J24" s="23"/>
      <c r="N24" s="13" t="s">
        <v>22</v>
      </c>
    </row>
    <row r="25" spans="1:14" x14ac:dyDescent="0.25">
      <c r="F25" s="29"/>
    </row>
    <row r="26" spans="1:14" x14ac:dyDescent="0.25">
      <c r="F26" s="29"/>
    </row>
    <row r="27" spans="1:14" x14ac:dyDescent="0.25">
      <c r="F27" s="29"/>
    </row>
    <row r="28" spans="1:14" x14ac:dyDescent="0.25">
      <c r="F28" s="29"/>
    </row>
    <row r="29" spans="1:14" x14ac:dyDescent="0.25">
      <c r="F29" s="29"/>
    </row>
    <row r="30" spans="1:14" x14ac:dyDescent="0.25">
      <c r="F30" s="29"/>
    </row>
    <row r="31" spans="1:14" x14ac:dyDescent="0.25">
      <c r="F31" s="29"/>
    </row>
    <row r="32" spans="1:14" x14ac:dyDescent="0.25">
      <c r="F32" s="33"/>
    </row>
    <row r="33" spans="1:9" x14ac:dyDescent="0.25">
      <c r="A33" s="34"/>
      <c r="B33" s="34"/>
      <c r="C33" s="34"/>
      <c r="D33" s="34"/>
      <c r="E33" s="34"/>
      <c r="F33" s="34"/>
      <c r="G33" s="34"/>
    </row>
    <row r="34" spans="1:9" x14ac:dyDescent="0.25">
      <c r="A34" s="35">
        <v>45500</v>
      </c>
      <c r="B34" s="35" t="s">
        <v>14</v>
      </c>
      <c r="C34" s="36"/>
      <c r="D34" t="s">
        <v>34</v>
      </c>
      <c r="E34" s="36"/>
      <c r="G34" s="36"/>
      <c r="H34" s="37"/>
      <c r="I34" s="37"/>
    </row>
    <row r="35" spans="1:9" x14ac:dyDescent="0.25">
      <c r="A35" s="35">
        <v>45500</v>
      </c>
      <c r="B35" s="35" t="s">
        <v>14</v>
      </c>
      <c r="C35" s="36"/>
      <c r="D35" s="38" t="s">
        <v>34</v>
      </c>
      <c r="E35" s="36"/>
      <c r="G35" s="38"/>
      <c r="H35" s="38"/>
      <c r="I35" s="38"/>
    </row>
    <row r="36" spans="1:9" x14ac:dyDescent="0.25">
      <c r="A36" s="35">
        <v>45250</v>
      </c>
      <c r="B36" s="35" t="s">
        <v>28</v>
      </c>
      <c r="C36" s="36"/>
      <c r="D36" t="s">
        <v>35</v>
      </c>
      <c r="E36" s="36"/>
    </row>
    <row r="116" ht="15" customHeight="1" x14ac:dyDescent="0.25"/>
    <row r="117" ht="15" customHeight="1" x14ac:dyDescent="0.25"/>
    <row r="118" ht="16.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spans="11:13" ht="15" customHeight="1" x14ac:dyDescent="0.25"/>
    <row r="130" spans="11:13" ht="15" customHeight="1" x14ac:dyDescent="0.25"/>
    <row r="131" spans="11:13" ht="18" customHeight="1" x14ac:dyDescent="0.25"/>
    <row r="135" spans="11:13" ht="15.75" thickBot="1" x14ac:dyDescent="0.3">
      <c r="K135" s="20"/>
      <c r="L135" s="21">
        <f>SUM(G2:G17)</f>
        <v>0</v>
      </c>
      <c r="M135" s="22">
        <f>COUNTA(H2:H17)*12</f>
        <v>84</v>
      </c>
    </row>
    <row r="136" spans="11:13" ht="15.75" thickBot="1" x14ac:dyDescent="0.3">
      <c r="K136" s="23"/>
      <c r="L136" s="25"/>
      <c r="M136" s="25"/>
    </row>
    <row r="137" spans="11:13" ht="15.75" thickBot="1" x14ac:dyDescent="0.3">
      <c r="K137" s="23"/>
      <c r="L137" s="27"/>
      <c r="M137" s="28"/>
    </row>
    <row r="138" spans="11:13" x14ac:dyDescent="0.25">
      <c r="K138" s="23"/>
      <c r="L138" s="23"/>
    </row>
    <row r="139" spans="11:13" x14ac:dyDescent="0.25">
      <c r="K139" s="30"/>
    </row>
    <row r="140" spans="11:13" x14ac:dyDescent="0.25">
      <c r="K140" s="23"/>
      <c r="L140" s="23"/>
    </row>
    <row r="141" spans="11:13" x14ac:dyDescent="0.25">
      <c r="K141" s="23"/>
      <c r="L141" s="32"/>
    </row>
    <row r="168" ht="18.75" customHeight="1" x14ac:dyDescent="0.25"/>
  </sheetData>
  <mergeCells count="2">
    <mergeCell ref="G19:I19"/>
    <mergeCell ref="A33:G33"/>
  </mergeCells>
  <conditionalFormatting sqref="A2:J17">
    <cfRule type="expression" dxfId="1" priority="3">
      <formula>($D2="paysan")</formula>
    </cfRule>
    <cfRule type="expression" dxfId="0" priority="4">
      <formula>ISBLANK($G2)</formula>
    </cfRule>
  </conditionalFormatting>
  <dataValidations count="3">
    <dataValidation type="list" allowBlank="1" showInputMessage="1" showErrorMessage="1" sqref="G2:G17">
      <formula1>renouvellement</formula1>
    </dataValidation>
    <dataValidation type="list" allowBlank="1" showInputMessage="1" showErrorMessage="1" sqref="H2:H17">
      <formula1>paiement</formula1>
    </dataValidation>
    <dataValidation type="list" allowBlank="1" showInputMessage="1" showErrorMessage="1" sqref="C2:D17">
      <formula1>typeadherent</formula1>
    </dataValidation>
  </dataValidation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liste FABRICE 2017-18</vt:lpstr>
      <vt:lpstr>CDCG</vt:lpstr>
      <vt:lpstr>paiement</vt:lpstr>
      <vt:lpstr>renouvellement</vt:lpstr>
      <vt:lpstr>typeadherent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PERCHER</cp:lastModifiedBy>
  <dcterms:created xsi:type="dcterms:W3CDTF">2017-10-22T16:43:25Z</dcterms:created>
  <dcterms:modified xsi:type="dcterms:W3CDTF">2017-10-22T16:59:58Z</dcterms:modified>
</cp:coreProperties>
</file>