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20" windowWidth="15240" windowHeight="7275" firstSheet="1" activeTab="1"/>
  </bookViews>
  <sheets>
    <sheet name="L6 voies grimpées 11-01" sheetId="14" r:id="rId1"/>
    <sheet name="L3 voies grimpées 30-11 " sheetId="12" r:id="rId2"/>
    <sheet name="Feuil3" sheetId="3" r:id="rId3"/>
  </sheets>
  <externalReferences>
    <externalReference r:id="rId4"/>
  </externalReferences>
  <definedNames>
    <definedName name="_xlnm._FilterDatabase" localSheetId="1" hidden="1">'L3 voies grimpées 30-11 '!$E$2:$R$24</definedName>
    <definedName name="_xlnm._FilterDatabase" localSheetId="0" hidden="1">'L6 voies grimpées 11-01'!$E$2:$R$24</definedName>
    <definedName name="COLA">[1]BDD!$A:$A</definedName>
    <definedName name="COTATION" localSheetId="1">'L3 voies grimpées 30-11 '!$AH$18:$AH$24</definedName>
    <definedName name="COTATION" localSheetId="0">'L6 voies grimpées 11-01'!$AH$18:$AH$24</definedName>
    <definedName name="COTATION">#REF!</definedName>
    <definedName name="COTATIONS" localSheetId="1">#REF!</definedName>
    <definedName name="COTATIONS" localSheetId="0">#REF!</definedName>
    <definedName name="COTATIONS">#REF!</definedName>
    <definedName name="LIGNE1">[1]BDD!$1:$1</definedName>
    <definedName name="NIVEAU" localSheetId="1">'L3 voies grimpées 30-11 '!$AJ$35:$AJ$38</definedName>
    <definedName name="NIVEAU" localSheetId="0">'L6 voies grimpées 11-01'!$AJ$35:$AJ$38</definedName>
    <definedName name="NIVEAU">#REF!</definedName>
    <definedName name="OrdreCot" localSheetId="1">'L3 voies grimpées 30-11 '!$AF$34:$AF$49</definedName>
    <definedName name="OrdreCot" localSheetId="0">'L6 voies grimpées 11-01'!$AF$34:$AF$49</definedName>
    <definedName name="OrdreCot">#REF!</definedName>
    <definedName name="réussies" localSheetId="1">'L3 voies grimpées 30-11 '!$AF$18:$AF$20</definedName>
    <definedName name="réussies" localSheetId="0">'L6 voies grimpées 11-01'!$AF$18:$AF$20</definedName>
    <definedName name="réussies">#REF!</definedName>
    <definedName name="réussite" localSheetId="1">#REF!</definedName>
    <definedName name="réussite" localSheetId="0">#REF!</definedName>
    <definedName name="réussite">#REF!</definedName>
    <definedName name="SERIES" localSheetId="1">OFFSET([1]BDD!$A$2,,,COUNTA([0]!COLA)-1)</definedName>
    <definedName name="SERIES" localSheetId="0">OFFSET([1]BDD!$A$2,,,COUNTA([0]!COLA)-1)</definedName>
    <definedName name="SERIES">OFFSET([1]BDD!$A$2,,,COUNTA(COLA)-1)</definedName>
    <definedName name="ville" localSheetId="1">'L3 voies grimpées 30-11 '!$AF$21:$AF$23</definedName>
    <definedName name="ville" localSheetId="0">'L6 voies grimpées 11-01'!$AF$21:$AF$23</definedName>
    <definedName name="ville">#REF!</definedName>
    <definedName name="zone" localSheetId="1">'L3 voies grimpées 30-11 '!$AF$2:$AF$14</definedName>
    <definedName name="zone" localSheetId="0">'L6 voies grimpées 11-01'!$AF$2:$AF$14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G3" i="12" l="1" a="1"/>
  <c r="G3" i="12" s="1"/>
  <c r="G30" i="14" l="1" a="1"/>
  <c r="G30" i="14" s="1"/>
  <c r="F30" i="14"/>
  <c r="E30" i="14"/>
  <c r="G29" i="14" a="1"/>
  <c r="G29" i="14" s="1"/>
  <c r="F29" i="14"/>
  <c r="E29" i="14"/>
  <c r="O28" i="14"/>
  <c r="K28" i="14"/>
  <c r="F28" i="14" s="1"/>
  <c r="E28" i="14"/>
  <c r="G27" i="14" a="1"/>
  <c r="G27" i="14" s="1"/>
  <c r="F27" i="14"/>
  <c r="E27" i="14"/>
  <c r="G26" i="14" a="1"/>
  <c r="G26" i="14" s="1"/>
  <c r="F26" i="14"/>
  <c r="E26" i="14"/>
  <c r="K25" i="14"/>
  <c r="G25" i="14" a="1"/>
  <c r="G25" i="14" s="1"/>
  <c r="F25" i="14"/>
  <c r="E25" i="14"/>
  <c r="G24" i="14" a="1"/>
  <c r="G24" i="14" s="1"/>
  <c r="F24" i="14"/>
  <c r="E24" i="14"/>
  <c r="O23" i="14"/>
  <c r="F23" i="14" s="1"/>
  <c r="G23" i="14" a="1"/>
  <c r="G23" i="14" s="1"/>
  <c r="E23" i="14"/>
  <c r="G22" i="14" a="1"/>
  <c r="G22" i="14" s="1"/>
  <c r="F22" i="14"/>
  <c r="E22" i="14"/>
  <c r="G21" i="14" a="1"/>
  <c r="G21" i="14" s="1"/>
  <c r="F21" i="14"/>
  <c r="E21" i="14"/>
  <c r="G20" i="14" a="1"/>
  <c r="G20" i="14" s="1"/>
  <c r="F20" i="14"/>
  <c r="E20" i="14"/>
  <c r="G19" i="14" a="1"/>
  <c r="G19" i="14" s="1"/>
  <c r="F19" i="14"/>
  <c r="E19" i="14"/>
  <c r="G18" i="14" a="1"/>
  <c r="G18" i="14" s="1"/>
  <c r="F18" i="14"/>
  <c r="E18" i="14"/>
  <c r="G17" i="14" a="1"/>
  <c r="G17" i="14" s="1"/>
  <c r="F17" i="14"/>
  <c r="E17" i="14"/>
  <c r="G16" i="14" a="1"/>
  <c r="G16" i="14" s="1"/>
  <c r="F16" i="14"/>
  <c r="E16" i="14"/>
  <c r="G15" i="14" a="1"/>
  <c r="G15" i="14" s="1"/>
  <c r="F15" i="14"/>
  <c r="E15" i="14"/>
  <c r="G14" i="14" a="1"/>
  <c r="G14" i="14" s="1"/>
  <c r="F14" i="14"/>
  <c r="E14" i="14"/>
  <c r="G13" i="14" a="1"/>
  <c r="G13" i="14" s="1"/>
  <c r="F13" i="14"/>
  <c r="E13" i="14"/>
  <c r="G12" i="14" a="1"/>
  <c r="G12" i="14" s="1"/>
  <c r="F12" i="14"/>
  <c r="E12" i="14"/>
  <c r="G11" i="14" a="1"/>
  <c r="G11" i="14" s="1"/>
  <c r="F11" i="14"/>
  <c r="E11" i="14"/>
  <c r="G10" i="14" a="1"/>
  <c r="G10" i="14" s="1"/>
  <c r="F10" i="14"/>
  <c r="E10" i="14"/>
  <c r="G9" i="14" a="1"/>
  <c r="G9" i="14" s="1"/>
  <c r="F9" i="14"/>
  <c r="E9" i="14"/>
  <c r="K8" i="14"/>
  <c r="G8" i="14" s="1" a="1"/>
  <c r="G8" i="14" s="1"/>
  <c r="F8" i="14"/>
  <c r="E8" i="14"/>
  <c r="G7" i="14" a="1"/>
  <c r="G7" i="14" s="1"/>
  <c r="F7" i="14"/>
  <c r="E7" i="14"/>
  <c r="O6" i="14"/>
  <c r="K6" i="14"/>
  <c r="F6" i="14"/>
  <c r="E6" i="14"/>
  <c r="G5" i="14" a="1"/>
  <c r="G5" i="14" s="1"/>
  <c r="F5" i="14"/>
  <c r="E5" i="14"/>
  <c r="G4" i="14" a="1"/>
  <c r="G4" i="14" s="1"/>
  <c r="F4" i="14"/>
  <c r="E4" i="14"/>
  <c r="O3" i="14"/>
  <c r="K3" i="14"/>
  <c r="F3" i="14"/>
  <c r="E3" i="14"/>
  <c r="G6" i="14" l="1" a="1"/>
  <c r="G6" i="14" s="1"/>
  <c r="F3" i="12" l="1"/>
  <c r="E3" i="12"/>
</calcChain>
</file>

<file path=xl/sharedStrings.xml><?xml version="1.0" encoding="utf-8"?>
<sst xmlns="http://schemas.openxmlformats.org/spreadsheetml/2006/main" count="487" uniqueCount="120">
  <si>
    <t>V1</t>
  </si>
  <si>
    <t>V2</t>
  </si>
  <si>
    <t>V3</t>
  </si>
  <si>
    <t>V4</t>
  </si>
  <si>
    <t>V5</t>
  </si>
  <si>
    <t>V6</t>
  </si>
  <si>
    <t>V7</t>
  </si>
  <si>
    <t>V8</t>
  </si>
  <si>
    <t>D1</t>
  </si>
  <si>
    <t>D2</t>
  </si>
  <si>
    <t>VV1</t>
  </si>
  <si>
    <t>VV2</t>
  </si>
  <si>
    <t>NR</t>
  </si>
  <si>
    <t>R</t>
  </si>
  <si>
    <t>R/NR</t>
  </si>
  <si>
    <t>3C</t>
  </si>
  <si>
    <t>4A</t>
  </si>
  <si>
    <t>4B</t>
  </si>
  <si>
    <t>4C</t>
  </si>
  <si>
    <t>5A</t>
  </si>
  <si>
    <t>5B</t>
  </si>
  <si>
    <t>5C</t>
  </si>
  <si>
    <t>6A</t>
  </si>
  <si>
    <t>6B</t>
  </si>
  <si>
    <t>3B</t>
  </si>
  <si>
    <t>4A+</t>
  </si>
  <si>
    <t>4C+</t>
  </si>
  <si>
    <t>5B+</t>
  </si>
  <si>
    <t>5C+</t>
  </si>
  <si>
    <t>6A+</t>
  </si>
  <si>
    <t>5A+</t>
  </si>
  <si>
    <t xml:space="preserve">5A </t>
  </si>
  <si>
    <t>6C</t>
  </si>
  <si>
    <t>NOMBRE VOIES GRIMPEES</t>
  </si>
  <si>
    <t xml:space="preserve"> NOMBRE REUSSITES</t>
  </si>
  <si>
    <t>voie numéro 1</t>
  </si>
  <si>
    <t>cotation</t>
  </si>
  <si>
    <t>voie numéro 2</t>
  </si>
  <si>
    <t xml:space="preserve">cotation </t>
  </si>
  <si>
    <t xml:space="preserve">R/NR </t>
  </si>
  <si>
    <t xml:space="preserve">voie numéro 3 </t>
  </si>
  <si>
    <t>cotation 3</t>
  </si>
  <si>
    <t xml:space="preserve">R/NR  </t>
  </si>
  <si>
    <t>voie numéro 4</t>
  </si>
  <si>
    <t xml:space="preserve">cotation  </t>
  </si>
  <si>
    <t xml:space="preserve">R/NR   </t>
  </si>
  <si>
    <t>voie numéro 5</t>
  </si>
  <si>
    <t xml:space="preserve">cotation   </t>
  </si>
  <si>
    <t xml:space="preserve">R/NR    </t>
  </si>
  <si>
    <t xml:space="preserve">voie numéro </t>
  </si>
  <si>
    <t>Nicolas</t>
  </si>
  <si>
    <t>Benjamin</t>
  </si>
  <si>
    <t>TROUPET</t>
  </si>
  <si>
    <t>Alexandre</t>
  </si>
  <si>
    <t>MEILLEUR NIVEAU ATTEINT</t>
  </si>
  <si>
    <t>Colonne1</t>
  </si>
  <si>
    <t>4B+</t>
  </si>
  <si>
    <t>LE max</t>
  </si>
  <si>
    <t>NIV 1</t>
  </si>
  <si>
    <t>NIV 2</t>
  </si>
  <si>
    <t>NIV 3</t>
  </si>
  <si>
    <t>NIVEAU</t>
  </si>
  <si>
    <t>Détermine ton niveau</t>
  </si>
  <si>
    <t>AUBERT</t>
  </si>
  <si>
    <t>Bastien</t>
  </si>
  <si>
    <t>BORDIER</t>
  </si>
  <si>
    <t>BOTINEAU</t>
  </si>
  <si>
    <t>Mathéo</t>
  </si>
  <si>
    <t>BOXBERGER</t>
  </si>
  <si>
    <t>Fabien</t>
  </si>
  <si>
    <t>CHAMBREY</t>
  </si>
  <si>
    <t>Maxime</t>
  </si>
  <si>
    <t>COLAS</t>
  </si>
  <si>
    <t>COUTANT</t>
  </si>
  <si>
    <t>DEPOND</t>
  </si>
  <si>
    <t>Axelle</t>
  </si>
  <si>
    <t>DESPRES</t>
  </si>
  <si>
    <t>DZIEGIELENSKI</t>
  </si>
  <si>
    <t>Remi</t>
  </si>
  <si>
    <t>FAUDUET</t>
  </si>
  <si>
    <t>Thibaut</t>
  </si>
  <si>
    <t>HELIP</t>
  </si>
  <si>
    <t>Laurence</t>
  </si>
  <si>
    <t>HERNANDEZ</t>
  </si>
  <si>
    <t>Servane</t>
  </si>
  <si>
    <t>JOUSSET</t>
  </si>
  <si>
    <t>Morgane</t>
  </si>
  <si>
    <t>KAROLCZAK</t>
  </si>
  <si>
    <t>Lise</t>
  </si>
  <si>
    <t>KHAY</t>
  </si>
  <si>
    <t>Mohamed</t>
  </si>
  <si>
    <t>LAACHIR</t>
  </si>
  <si>
    <t>Rania</t>
  </si>
  <si>
    <t>LANGLOIS</t>
  </si>
  <si>
    <t>Louis</t>
  </si>
  <si>
    <t>LEFEBVRE</t>
  </si>
  <si>
    <t>Chloé</t>
  </si>
  <si>
    <t>PIART</t>
  </si>
  <si>
    <t>Sorenza</t>
  </si>
  <si>
    <t>PIVIN</t>
  </si>
  <si>
    <t>Yannis</t>
  </si>
  <si>
    <t>POUGET</t>
  </si>
  <si>
    <t>Charlotte</t>
  </si>
  <si>
    <t>QUETTIER</t>
  </si>
  <si>
    <t>Dorian</t>
  </si>
  <si>
    <t>RUIZ</t>
  </si>
  <si>
    <t>Johan</t>
  </si>
  <si>
    <t>SAUVAGE</t>
  </si>
  <si>
    <t>Antonin</t>
  </si>
  <si>
    <t>SIMON</t>
  </si>
  <si>
    <t>THEBAULT</t>
  </si>
  <si>
    <t>Noëllie</t>
  </si>
  <si>
    <t>Nina</t>
  </si>
  <si>
    <t>score</t>
  </si>
  <si>
    <t>Jeudi 30-11</t>
  </si>
  <si>
    <t>NPS</t>
  </si>
  <si>
    <t>d</t>
  </si>
  <si>
    <t>a</t>
  </si>
  <si>
    <t>Jeudi  14-12</t>
  </si>
  <si>
    <t>4b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</si>
</sst>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1"/>
      <color indexed="9"/>
      <name val="Arial"/>
      <family val="2"/>
    </font>
    <font>
      <sz val="8"/>
      <color theme="1"/>
      <name val="Calibri"/>
      <family val="2"/>
      <scheme val="minor"/>
    </font>
    <font>
      <sz val="9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6" fillId="7" borderId="9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6" borderId="0" xfId="0" applyFill="1"/>
    <xf numFmtId="0" fontId="0" fillId="4" borderId="0" xfId="0" applyFill="1"/>
    <xf numFmtId="0" fontId="0" fillId="8" borderId="0" xfId="0" applyFill="1"/>
    <xf numFmtId="0" fontId="0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left" vertical="center" wrapText="1"/>
    </xf>
    <xf numFmtId="0" fontId="0" fillId="7" borderId="0" xfId="0" applyFill="1" applyAlignment="1">
      <alignment vertical="center"/>
    </xf>
    <xf numFmtId="0" fontId="6" fillId="4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0" fillId="3" borderId="7" xfId="0" applyFont="1" applyFill="1" applyBorder="1" applyAlignment="1" applyProtection="1">
      <alignment horizontal="center" vertical="center"/>
      <protection locked="0"/>
    </xf>
    <xf numFmtId="0" fontId="9" fillId="9" borderId="3" xfId="0" applyFont="1" applyFill="1" applyBorder="1" applyAlignment="1">
      <alignment horizontal="left" vertical="center" wrapText="1"/>
    </xf>
    <xf numFmtId="16" fontId="0" fillId="3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60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3399"/>
      <color rgb="FF008000"/>
      <color rgb="FFFFFF99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466725</xdr:colOff>
      <xdr:row>4</xdr:row>
      <xdr:rowOff>0</xdr:rowOff>
    </xdr:from>
    <xdr:to>
      <xdr:col>22</xdr:col>
      <xdr:colOff>0</xdr:colOff>
      <xdr:row>10</xdr:row>
      <xdr:rowOff>38100</xdr:rowOff>
    </xdr:to>
    <xdr:sp macro="" textlink="">
      <xdr:nvSpPr>
        <xdr:cNvPr id="2" name="Bulle ronde 1"/>
        <xdr:cNvSpPr/>
      </xdr:nvSpPr>
      <xdr:spPr>
        <a:xfrm>
          <a:off x="6572250" y="1162050"/>
          <a:ext cx="3448050" cy="1466850"/>
        </a:xfrm>
        <a:prstGeom prst="wedgeEllipseCallout">
          <a:avLst>
            <a:gd name="adj1" fmla="val -56384"/>
            <a:gd name="adj2" fmla="val -47890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</a:t>
          </a:r>
          <a:r>
            <a:rPr lang="fr-FR" sz="1100" baseline="0"/>
            <a:t> je sélectionne vv1 ou vv2, ça ne ne me propose que 5 colonnes (de AG a AK) alors que j'ai des infos jusqu'à Ao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d'avance pour votre aide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cuments\a%20coll&#232;ge%20documents%20communs\a%20fabrice%20b2017-18\ezc%2032\cl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BASE CLIENTS"/>
      <sheetName val="VENTES"/>
    </sheetNames>
    <sheetDataSet>
      <sheetData sheetId="0">
        <row r="1">
          <cell r="A1" t="str">
            <v>SERIES</v>
          </cell>
          <cell r="B1" t="str">
            <v>JIJI</v>
          </cell>
          <cell r="C1" t="str">
            <v>RS 1</v>
          </cell>
          <cell r="D1" t="str">
            <v>RS 2</v>
          </cell>
          <cell r="E1" t="str">
            <v>RS 3</v>
          </cell>
          <cell r="F1" t="str">
            <v>RS 4</v>
          </cell>
          <cell r="G1" t="str">
            <v>RS 5</v>
          </cell>
          <cell r="H1" t="str">
            <v>RS 6</v>
          </cell>
          <cell r="I1" t="str">
            <v>RS 7</v>
          </cell>
          <cell r="J1" t="str">
            <v>RS 8</v>
          </cell>
          <cell r="K1" t="str">
            <v>RS 9</v>
          </cell>
          <cell r="L1" t="str">
            <v>RS 9 BRONZE</v>
          </cell>
          <cell r="M1" t="str">
            <v>RS 9 CUIVRE</v>
          </cell>
          <cell r="N1" t="str">
            <v>RS 9 BELDI BRONZE</v>
          </cell>
          <cell r="O1" t="str">
            <v>RS 9 BELDI CUIVRE</v>
          </cell>
          <cell r="P1" t="str">
            <v>RS 9 BELDI CHROME</v>
          </cell>
          <cell r="Q1" t="str">
            <v>VASQUE</v>
          </cell>
          <cell r="R1" t="str">
            <v>ECONOMIQUE</v>
          </cell>
          <cell r="S1" t="str">
            <v>BATIMENT</v>
          </cell>
          <cell r="T1" t="str">
            <v>AUTRES</v>
          </cell>
        </row>
        <row r="2">
          <cell r="A2" t="str">
            <v>JIJI</v>
          </cell>
        </row>
        <row r="3">
          <cell r="A3" t="str">
            <v>RS 1</v>
          </cell>
        </row>
        <row r="4">
          <cell r="A4" t="str">
            <v>RS 2</v>
          </cell>
        </row>
        <row r="5">
          <cell r="A5" t="str">
            <v>RS 3</v>
          </cell>
        </row>
        <row r="6">
          <cell r="A6" t="str">
            <v>RS 4</v>
          </cell>
        </row>
        <row r="7">
          <cell r="A7" t="str">
            <v>RS 5</v>
          </cell>
        </row>
        <row r="8">
          <cell r="A8" t="str">
            <v>RS 6</v>
          </cell>
        </row>
        <row r="9">
          <cell r="A9" t="str">
            <v>RS 7</v>
          </cell>
        </row>
        <row r="10">
          <cell r="A10" t="str">
            <v>RS 8</v>
          </cell>
        </row>
        <row r="11">
          <cell r="A11" t="str">
            <v>RS 9</v>
          </cell>
        </row>
        <row r="12">
          <cell r="A12" t="str">
            <v>RS 9 BRONZE</v>
          </cell>
        </row>
        <row r="13">
          <cell r="A13" t="str">
            <v>RS 9 CUIVRE</v>
          </cell>
        </row>
        <row r="14">
          <cell r="A14" t="str">
            <v>RS 9 BELDI BRONZE</v>
          </cell>
        </row>
        <row r="15">
          <cell r="A15" t="str">
            <v>RS 9 BELDI CUIVRE</v>
          </cell>
        </row>
        <row r="16">
          <cell r="A16" t="str">
            <v>RS 9 BELDI CHROME</v>
          </cell>
        </row>
        <row r="17">
          <cell r="A17" t="str">
            <v>VASQUE</v>
          </cell>
        </row>
        <row r="18">
          <cell r="A18" t="str">
            <v>ECONOMIQUE</v>
          </cell>
        </row>
        <row r="19">
          <cell r="A19" t="str">
            <v>BATIMENT</v>
          </cell>
        </row>
        <row r="20">
          <cell r="A20" t="str">
            <v>AUTRES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AR49"/>
  <sheetViews>
    <sheetView showGridLines="0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I3" sqref="I3"/>
    </sheetView>
  </sheetViews>
  <sheetFormatPr baseColWidth="10" defaultRowHeight="15" x14ac:dyDescent="0.25"/>
  <cols>
    <col min="1" max="1" width="17" customWidth="1"/>
    <col min="3" max="3" width="4.28515625" customWidth="1"/>
    <col min="4" max="4" width="16" bestFit="1" customWidth="1"/>
    <col min="7" max="7" width="6.5703125" customWidth="1"/>
    <col min="8" max="30" width="8.5703125" customWidth="1"/>
    <col min="31" max="31" width="14.5703125" bestFit="1" customWidth="1"/>
  </cols>
  <sheetData>
    <row r="2" spans="1:44" s="1" customFormat="1" ht="132.75" customHeight="1" thickBot="1" x14ac:dyDescent="0.3">
      <c r="A2" s="9" t="s">
        <v>118</v>
      </c>
      <c r="B2" s="8"/>
      <c r="C2" s="8"/>
      <c r="D2" s="8" t="s">
        <v>61</v>
      </c>
      <c r="E2" s="22" t="s">
        <v>33</v>
      </c>
      <c r="F2" s="23" t="s">
        <v>34</v>
      </c>
      <c r="G2" s="24" t="s">
        <v>54</v>
      </c>
      <c r="H2" s="25" t="s">
        <v>35</v>
      </c>
      <c r="I2" s="26" t="s">
        <v>36</v>
      </c>
      <c r="J2" s="27" t="s">
        <v>14</v>
      </c>
      <c r="K2" s="45" t="s">
        <v>113</v>
      </c>
      <c r="L2" s="28" t="s">
        <v>37</v>
      </c>
      <c r="M2" s="29" t="s">
        <v>38</v>
      </c>
      <c r="N2" s="30" t="s">
        <v>39</v>
      </c>
      <c r="O2" s="44" t="s">
        <v>113</v>
      </c>
      <c r="P2" s="31" t="s">
        <v>40</v>
      </c>
      <c r="Q2" s="32" t="s">
        <v>41</v>
      </c>
      <c r="R2" s="33" t="s">
        <v>42</v>
      </c>
      <c r="S2" s="43" t="s">
        <v>113</v>
      </c>
      <c r="T2" s="11" t="s">
        <v>43</v>
      </c>
      <c r="U2" s="12" t="s">
        <v>44</v>
      </c>
      <c r="V2" s="13" t="s">
        <v>45</v>
      </c>
      <c r="W2" s="12" t="s">
        <v>113</v>
      </c>
      <c r="X2" s="14" t="s">
        <v>46</v>
      </c>
      <c r="Y2" s="15" t="s">
        <v>47</v>
      </c>
      <c r="Z2" s="16" t="s">
        <v>48</v>
      </c>
      <c r="AA2" s="15" t="s">
        <v>113</v>
      </c>
      <c r="AB2" s="17" t="s">
        <v>49</v>
      </c>
      <c r="AC2" s="18" t="s">
        <v>38</v>
      </c>
      <c r="AD2" s="19" t="s">
        <v>39</v>
      </c>
      <c r="AE2" s="34" t="s">
        <v>55</v>
      </c>
      <c r="AG2" s="1">
        <v>0</v>
      </c>
      <c r="AH2" s="1">
        <v>0</v>
      </c>
      <c r="AI2" s="1">
        <v>0</v>
      </c>
      <c r="AJ2" s="1">
        <v>0</v>
      </c>
      <c r="AK2" s="1">
        <v>0</v>
      </c>
      <c r="AL2" s="1">
        <v>0</v>
      </c>
      <c r="AM2" s="1">
        <v>0</v>
      </c>
      <c r="AN2" s="1">
        <v>0</v>
      </c>
      <c r="AO2" s="1">
        <v>0</v>
      </c>
      <c r="AQ2"/>
      <c r="AR2"/>
    </row>
    <row r="3" spans="1:44" ht="18.75" customHeight="1" thickTop="1" thickBot="1" x14ac:dyDescent="0.3">
      <c r="A3" s="41" t="s">
        <v>63</v>
      </c>
      <c r="B3" s="41" t="s">
        <v>64</v>
      </c>
      <c r="C3" s="47"/>
      <c r="D3" s="40" t="s">
        <v>59</v>
      </c>
      <c r="E3" s="10">
        <f>COUNTA(H3,L3,P3,T3,X3,AB3)</f>
        <v>3</v>
      </c>
      <c r="F3" s="10">
        <f>COUNTIF(H3:R3,"R")</f>
        <v>2</v>
      </c>
      <c r="G3" s="39"/>
      <c r="H3" s="20" t="s">
        <v>11</v>
      </c>
      <c r="I3" s="20" t="s">
        <v>18</v>
      </c>
      <c r="J3" s="20" t="s">
        <v>13</v>
      </c>
      <c r="K3" s="46">
        <f>13/15</f>
        <v>0.8666666666666667</v>
      </c>
      <c r="L3" s="20" t="s">
        <v>4</v>
      </c>
      <c r="M3" s="20" t="s">
        <v>19</v>
      </c>
      <c r="N3" s="20" t="s">
        <v>13</v>
      </c>
      <c r="O3" s="20">
        <f>9/11</f>
        <v>0.81818181818181823</v>
      </c>
      <c r="P3" s="20" t="s">
        <v>0</v>
      </c>
      <c r="Q3" s="20" t="s">
        <v>16</v>
      </c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35"/>
      <c r="AF3" s="2" t="s">
        <v>0</v>
      </c>
      <c r="AG3" s="2" t="s">
        <v>24</v>
      </c>
      <c r="AH3" s="2" t="s">
        <v>15</v>
      </c>
      <c r="AI3" s="2" t="s">
        <v>16</v>
      </c>
      <c r="AJ3" s="2" t="s">
        <v>25</v>
      </c>
      <c r="AK3" s="2" t="s">
        <v>17</v>
      </c>
      <c r="AL3" s="2"/>
      <c r="AM3" s="2"/>
      <c r="AN3" s="2"/>
      <c r="AO3" s="2"/>
      <c r="AP3" s="2"/>
    </row>
    <row r="4" spans="1:44" ht="18.75" customHeight="1" thickBot="1" x14ac:dyDescent="0.3">
      <c r="A4" s="41" t="s">
        <v>65</v>
      </c>
      <c r="B4" s="41" t="s">
        <v>50</v>
      </c>
      <c r="C4" s="47"/>
      <c r="D4" s="40" t="s">
        <v>59</v>
      </c>
      <c r="E4" s="10">
        <f t="shared" ref="E4:E30" si="0">COUNTA(H4,L4,P4,T4,X4,AB4)</f>
        <v>2</v>
      </c>
      <c r="F4" s="10">
        <f t="shared" ref="F4:F30" si="1">COUNTIF(H4:R4,"R")</f>
        <v>2</v>
      </c>
      <c r="G4" s="39" t="str">
        <f t="array" ref="G4">IF(COUNTIF(J4:R4,"R")&gt;0,INDEX(OrdreCot,MAX((J4:R4="R")*IFERROR(MATCH(I4:Q4,OrdreCot,0),0))),"")</f>
        <v>4B</v>
      </c>
      <c r="H4" s="21" t="s">
        <v>0</v>
      </c>
      <c r="I4" s="7" t="s">
        <v>24</v>
      </c>
      <c r="J4" s="21" t="s">
        <v>13</v>
      </c>
      <c r="K4" s="7"/>
      <c r="L4" s="21"/>
      <c r="M4" s="7"/>
      <c r="N4" s="21"/>
      <c r="O4" s="7"/>
      <c r="P4" s="21" t="s">
        <v>5</v>
      </c>
      <c r="Q4" s="7" t="s">
        <v>17</v>
      </c>
      <c r="R4" s="21" t="s">
        <v>13</v>
      </c>
      <c r="S4" s="7"/>
      <c r="T4" s="21"/>
      <c r="U4" s="7"/>
      <c r="V4" s="21"/>
      <c r="W4" s="7"/>
      <c r="X4" s="21"/>
      <c r="Y4" s="7"/>
      <c r="Z4" s="21"/>
      <c r="AA4" s="7"/>
      <c r="AB4" s="21"/>
      <c r="AC4" s="7"/>
      <c r="AD4" s="21"/>
      <c r="AE4" s="35"/>
      <c r="AF4" s="2" t="s">
        <v>1</v>
      </c>
      <c r="AG4" s="2" t="s">
        <v>15</v>
      </c>
      <c r="AH4" s="2" t="s">
        <v>16</v>
      </c>
      <c r="AI4" s="2" t="s">
        <v>17</v>
      </c>
      <c r="AJ4" s="2" t="s">
        <v>26</v>
      </c>
      <c r="AK4" s="2"/>
      <c r="AL4" s="2"/>
      <c r="AM4" s="2"/>
      <c r="AN4" s="2"/>
      <c r="AO4" s="2"/>
      <c r="AP4" s="2"/>
    </row>
    <row r="5" spans="1:44" ht="18.75" customHeight="1" thickBot="1" x14ac:dyDescent="0.3">
      <c r="A5" s="41" t="s">
        <v>66</v>
      </c>
      <c r="B5" s="41" t="s">
        <v>67</v>
      </c>
      <c r="C5" s="47"/>
      <c r="D5" s="40" t="s">
        <v>58</v>
      </c>
      <c r="E5" s="10">
        <f t="shared" si="0"/>
        <v>1</v>
      </c>
      <c r="F5" s="10">
        <f t="shared" si="1"/>
        <v>0</v>
      </c>
      <c r="G5" s="39" t="str">
        <f t="array" ref="G5">IF(COUNTIF(J5:R5,"R")&gt;0,INDEX(OrdreCot,MAX((J5:R5="R")*IFERROR(MATCH(I5:Q5,OrdreCot,0),0))),"")</f>
        <v/>
      </c>
      <c r="H5" s="20" t="s">
        <v>0</v>
      </c>
      <c r="I5" s="6" t="s">
        <v>24</v>
      </c>
      <c r="J5" s="20" t="s">
        <v>12</v>
      </c>
      <c r="K5" s="6"/>
      <c r="L5" s="20"/>
      <c r="M5" s="6"/>
      <c r="N5" s="20"/>
      <c r="O5" s="6"/>
      <c r="P5" s="20"/>
      <c r="Q5" s="6"/>
      <c r="R5" s="20"/>
      <c r="S5" s="6"/>
      <c r="T5" s="20"/>
      <c r="U5" s="6"/>
      <c r="V5" s="20"/>
      <c r="W5" s="6"/>
      <c r="X5" s="20"/>
      <c r="Y5" s="6"/>
      <c r="Z5" s="20"/>
      <c r="AA5" s="6"/>
      <c r="AB5" s="20"/>
      <c r="AC5" s="6"/>
      <c r="AD5" s="20"/>
      <c r="AE5" s="35"/>
      <c r="AF5" s="2" t="s">
        <v>2</v>
      </c>
      <c r="AG5" s="2" t="s">
        <v>16</v>
      </c>
      <c r="AH5" s="2" t="s">
        <v>26</v>
      </c>
      <c r="AI5" s="2" t="s">
        <v>20</v>
      </c>
      <c r="AJ5" s="2" t="s">
        <v>27</v>
      </c>
      <c r="AK5" s="2" t="s">
        <v>28</v>
      </c>
      <c r="AL5" s="2"/>
      <c r="AM5" s="2"/>
      <c r="AN5" s="2"/>
      <c r="AO5" s="2"/>
      <c r="AP5" s="2"/>
    </row>
    <row r="6" spans="1:44" ht="18.75" customHeight="1" thickBot="1" x14ac:dyDescent="0.3">
      <c r="A6" s="41" t="s">
        <v>68</v>
      </c>
      <c r="B6" s="41" t="s">
        <v>69</v>
      </c>
      <c r="C6" s="47"/>
      <c r="D6" s="40" t="s">
        <v>59</v>
      </c>
      <c r="E6" s="10">
        <f t="shared" si="0"/>
        <v>2</v>
      </c>
      <c r="F6" s="10">
        <f t="shared" si="1"/>
        <v>2</v>
      </c>
      <c r="G6" s="39" t="str">
        <f t="array" ref="G6">IF(COUNTIF(J6:R6,"R")&gt;0,INDEX(OrdreCot,MAX((J6:R6="R")*IFERROR(MATCH(I6:Q6,OrdreCot,0),0))),"")</f>
        <v>4B</v>
      </c>
      <c r="H6" s="21" t="s">
        <v>5</v>
      </c>
      <c r="I6" s="7" t="s">
        <v>17</v>
      </c>
      <c r="J6" s="21" t="s">
        <v>13</v>
      </c>
      <c r="K6" s="7">
        <f>6/8</f>
        <v>0.75</v>
      </c>
      <c r="L6" s="21" t="s">
        <v>5</v>
      </c>
      <c r="M6" s="7" t="s">
        <v>17</v>
      </c>
      <c r="N6" s="21" t="s">
        <v>13</v>
      </c>
      <c r="O6" s="7">
        <f>6/8</f>
        <v>0.75</v>
      </c>
      <c r="P6" s="21"/>
      <c r="Q6" s="7"/>
      <c r="R6" s="21"/>
      <c r="S6" s="7"/>
      <c r="T6" s="21"/>
      <c r="U6" s="7"/>
      <c r="V6" s="21"/>
      <c r="W6" s="7"/>
      <c r="X6" s="21"/>
      <c r="Y6" s="7"/>
      <c r="Z6" s="21"/>
      <c r="AA6" s="7"/>
      <c r="AB6" s="21"/>
      <c r="AC6" s="7"/>
      <c r="AD6" s="21"/>
      <c r="AE6" s="35"/>
      <c r="AF6" s="2" t="s">
        <v>3</v>
      </c>
      <c r="AG6" s="2" t="s">
        <v>24</v>
      </c>
      <c r="AH6" s="2" t="s">
        <v>15</v>
      </c>
      <c r="AI6" s="2" t="s">
        <v>16</v>
      </c>
      <c r="AJ6" s="2" t="s">
        <v>56</v>
      </c>
      <c r="AK6" s="2" t="s">
        <v>26</v>
      </c>
      <c r="AL6" s="2"/>
      <c r="AM6" s="2"/>
      <c r="AN6" s="2"/>
      <c r="AO6" s="2"/>
      <c r="AP6" s="2"/>
    </row>
    <row r="7" spans="1:44" ht="18.75" customHeight="1" thickBot="1" x14ac:dyDescent="0.3">
      <c r="A7" s="41" t="s">
        <v>70</v>
      </c>
      <c r="B7" s="41" t="s">
        <v>71</v>
      </c>
      <c r="C7" s="47"/>
      <c r="D7" s="40" t="s">
        <v>59</v>
      </c>
      <c r="E7" s="10">
        <f t="shared" si="0"/>
        <v>1</v>
      </c>
      <c r="F7" s="10">
        <f t="shared" si="1"/>
        <v>1</v>
      </c>
      <c r="G7" s="39" t="str">
        <f t="array" ref="G7">IF(COUNTIF(J7:R7,"R")&gt;0,INDEX(OrdreCot,MAX((J7:R7="R")*IFERROR(MATCH(I7:Q7,OrdreCot,0),0))),"")</f>
        <v>4C</v>
      </c>
      <c r="H7" s="20" t="s">
        <v>6</v>
      </c>
      <c r="I7" s="6" t="s">
        <v>18</v>
      </c>
      <c r="J7" s="20" t="s">
        <v>13</v>
      </c>
      <c r="K7" s="48"/>
      <c r="L7" s="20"/>
      <c r="M7" s="6"/>
      <c r="N7" s="20"/>
      <c r="O7" s="6"/>
      <c r="P7" s="20"/>
      <c r="Q7" s="6"/>
      <c r="R7" s="20"/>
      <c r="S7" s="6"/>
      <c r="T7" s="20"/>
      <c r="U7" s="6"/>
      <c r="V7" s="20"/>
      <c r="W7" s="6"/>
      <c r="X7" s="20"/>
      <c r="Y7" s="6"/>
      <c r="Z7" s="20"/>
      <c r="AA7" s="6"/>
      <c r="AB7" s="20"/>
      <c r="AC7" s="6"/>
      <c r="AD7" s="20"/>
      <c r="AE7" s="35"/>
      <c r="AF7" s="2" t="s">
        <v>4</v>
      </c>
      <c r="AG7" s="2" t="s">
        <v>19</v>
      </c>
      <c r="AH7" s="2" t="s">
        <v>27</v>
      </c>
      <c r="AI7" s="2" t="s">
        <v>29</v>
      </c>
      <c r="AJ7" s="2"/>
      <c r="AK7" s="2"/>
      <c r="AL7" s="2"/>
      <c r="AM7" s="2"/>
      <c r="AN7" s="2"/>
      <c r="AO7" s="2"/>
      <c r="AP7" s="2"/>
    </row>
    <row r="8" spans="1:44" ht="18.75" customHeight="1" thickBot="1" x14ac:dyDescent="0.3">
      <c r="A8" s="41" t="s">
        <v>72</v>
      </c>
      <c r="B8" s="41" t="s">
        <v>53</v>
      </c>
      <c r="C8" s="47"/>
      <c r="D8" s="40" t="s">
        <v>59</v>
      </c>
      <c r="E8" s="10">
        <f t="shared" si="0"/>
        <v>0</v>
      </c>
      <c r="F8" s="10">
        <f t="shared" si="1"/>
        <v>1</v>
      </c>
      <c r="G8" s="39" t="str">
        <f t="array" ref="G8">IF(COUNTIF(J8:R8,"R")&gt;0,INDEX(OrdreCot,MAX((J8:R8="R")*IFERROR(MATCH(I8:Q8,OrdreCot,0),0))),"")</f>
        <v>4B</v>
      </c>
      <c r="H8" s="21"/>
      <c r="I8" s="7" t="s">
        <v>17</v>
      </c>
      <c r="J8" s="21" t="s">
        <v>13</v>
      </c>
      <c r="K8" s="7">
        <f>13/15</f>
        <v>0.8666666666666667</v>
      </c>
      <c r="L8" s="21"/>
      <c r="M8" s="7"/>
      <c r="N8" s="21"/>
      <c r="O8" s="7"/>
      <c r="P8" s="21"/>
      <c r="Q8" s="7"/>
      <c r="R8" s="21"/>
      <c r="S8" s="7"/>
      <c r="T8" s="21"/>
      <c r="U8" s="7"/>
      <c r="V8" s="21"/>
      <c r="W8" s="7"/>
      <c r="X8" s="21"/>
      <c r="Y8" s="7"/>
      <c r="Z8" s="21"/>
      <c r="AA8" s="7"/>
      <c r="AB8" s="21"/>
      <c r="AC8" s="7"/>
      <c r="AD8" s="21"/>
      <c r="AE8" s="35"/>
      <c r="AF8" s="2" t="s">
        <v>5</v>
      </c>
      <c r="AG8" s="4" t="s">
        <v>17</v>
      </c>
      <c r="AH8" s="4" t="s">
        <v>30</v>
      </c>
      <c r="AI8" s="4" t="s">
        <v>21</v>
      </c>
      <c r="AJ8" s="4" t="s">
        <v>28</v>
      </c>
      <c r="AK8" s="4" t="s">
        <v>23</v>
      </c>
    </row>
    <row r="9" spans="1:44" ht="18.75" customHeight="1" thickBot="1" x14ac:dyDescent="0.3">
      <c r="A9" s="41" t="s">
        <v>73</v>
      </c>
      <c r="B9" s="41" t="s">
        <v>51</v>
      </c>
      <c r="C9" s="47"/>
      <c r="D9" s="40" t="s">
        <v>62</v>
      </c>
      <c r="E9" s="10">
        <f t="shared" si="0"/>
        <v>0</v>
      </c>
      <c r="F9" s="10">
        <f t="shared" si="1"/>
        <v>0</v>
      </c>
      <c r="G9" s="39" t="str">
        <f t="array" ref="G9">IF(COUNTIF(J9:R9,"R")&gt;0,INDEX(OrdreCot,MAX((J9:R9="R")*IFERROR(MATCH(I9:Q9,OrdreCot,0),0))),"")</f>
        <v/>
      </c>
      <c r="H9" s="20"/>
      <c r="I9" s="6"/>
      <c r="J9" s="20"/>
      <c r="K9" s="6"/>
      <c r="L9" s="20"/>
      <c r="M9" s="6"/>
      <c r="N9" s="20"/>
      <c r="O9" s="6"/>
      <c r="P9" s="20"/>
      <c r="Q9" s="6"/>
      <c r="R9" s="20"/>
      <c r="S9" s="6"/>
      <c r="T9" s="20"/>
      <c r="U9" s="6"/>
      <c r="V9" s="20"/>
      <c r="W9" s="6"/>
      <c r="X9" s="20"/>
      <c r="Y9" s="6"/>
      <c r="Z9" s="20"/>
      <c r="AA9" s="6"/>
      <c r="AB9" s="20"/>
      <c r="AC9" s="6"/>
      <c r="AD9" s="20"/>
      <c r="AE9" s="35"/>
      <c r="AF9" s="2" t="s">
        <v>6</v>
      </c>
      <c r="AG9" s="4" t="s">
        <v>18</v>
      </c>
      <c r="AH9" s="4" t="s">
        <v>21</v>
      </c>
      <c r="AI9" s="4" t="s">
        <v>22</v>
      </c>
      <c r="AJ9" s="4" t="s">
        <v>23</v>
      </c>
      <c r="AQ9" s="3"/>
      <c r="AR9" s="3"/>
    </row>
    <row r="10" spans="1:44" ht="18.75" customHeight="1" thickBot="1" x14ac:dyDescent="0.3">
      <c r="A10" s="41" t="s">
        <v>74</v>
      </c>
      <c r="B10" s="41" t="s">
        <v>75</v>
      </c>
      <c r="C10" s="47"/>
      <c r="D10" s="40" t="s">
        <v>59</v>
      </c>
      <c r="E10" s="10">
        <f t="shared" si="0"/>
        <v>2</v>
      </c>
      <c r="F10" s="10">
        <f t="shared" si="1"/>
        <v>1</v>
      </c>
      <c r="G10" s="39" t="str">
        <f t="array" ref="G10">IF(COUNTIF(J10:R10,"R")&gt;0,INDEX(OrdreCot,MAX((J10:R10="R")*IFERROR(MATCH(I10:Q10,OrdreCot,0),0))),"")</f>
        <v>4A</v>
      </c>
      <c r="H10" s="21"/>
      <c r="I10" s="7"/>
      <c r="J10" s="21"/>
      <c r="K10" s="7"/>
      <c r="L10" s="21"/>
      <c r="M10" s="7"/>
      <c r="N10" s="21"/>
      <c r="O10" s="7"/>
      <c r="P10" s="21" t="s">
        <v>2</v>
      </c>
      <c r="Q10" s="7" t="s">
        <v>16</v>
      </c>
      <c r="R10" s="21" t="s">
        <v>13</v>
      </c>
      <c r="S10" s="7"/>
      <c r="T10" s="21" t="s">
        <v>11</v>
      </c>
      <c r="U10" s="7" t="s">
        <v>16</v>
      </c>
      <c r="V10" s="21" t="s">
        <v>13</v>
      </c>
      <c r="W10" s="7"/>
      <c r="X10" s="21"/>
      <c r="Y10" s="7"/>
      <c r="Z10" s="21"/>
      <c r="AA10" s="7"/>
      <c r="AB10" s="21"/>
      <c r="AC10" s="7"/>
      <c r="AD10" s="21"/>
      <c r="AE10" s="35"/>
      <c r="AF10" s="2" t="s">
        <v>7</v>
      </c>
      <c r="AG10" s="4" t="s">
        <v>17</v>
      </c>
      <c r="AH10" s="4" t="s">
        <v>31</v>
      </c>
      <c r="AI10" s="4" t="s">
        <v>20</v>
      </c>
      <c r="AJ10" s="4" t="s">
        <v>23</v>
      </c>
      <c r="AK10" s="4" t="s">
        <v>32</v>
      </c>
      <c r="AQ10" s="3"/>
      <c r="AR10" s="3"/>
    </row>
    <row r="11" spans="1:44" ht="18.75" customHeight="1" thickBot="1" x14ac:dyDescent="0.3">
      <c r="A11" s="41" t="s">
        <v>76</v>
      </c>
      <c r="B11" s="41" t="s">
        <v>53</v>
      </c>
      <c r="C11" s="47"/>
      <c r="D11" s="40" t="s">
        <v>59</v>
      </c>
      <c r="E11" s="10">
        <f t="shared" si="0"/>
        <v>4</v>
      </c>
      <c r="F11" s="10">
        <f t="shared" si="1"/>
        <v>3</v>
      </c>
      <c r="G11" s="39" t="str">
        <f t="array" ref="G11">IF(COUNTIF(J11:R11,"R")&gt;0,INDEX(OrdreCot,MAX((J11:R11="R")*IFERROR(MATCH(I11:Q11,OrdreCot,0),0))),"")</f>
        <v>4B</v>
      </c>
      <c r="H11" s="20" t="s">
        <v>11</v>
      </c>
      <c r="I11" s="6" t="s">
        <v>17</v>
      </c>
      <c r="J11" s="20" t="s">
        <v>13</v>
      </c>
      <c r="K11" s="6">
        <v>9</v>
      </c>
      <c r="L11" s="20" t="s">
        <v>11</v>
      </c>
      <c r="M11" s="6" t="s">
        <v>17</v>
      </c>
      <c r="N11" s="20" t="s">
        <v>13</v>
      </c>
      <c r="O11" s="6">
        <v>9</v>
      </c>
      <c r="P11" s="20" t="s">
        <v>10</v>
      </c>
      <c r="Q11" s="6" t="s">
        <v>17</v>
      </c>
      <c r="R11" s="20" t="s">
        <v>13</v>
      </c>
      <c r="S11" s="6">
        <v>8</v>
      </c>
      <c r="T11" s="20" t="s">
        <v>10</v>
      </c>
      <c r="U11" s="6" t="s">
        <v>17</v>
      </c>
      <c r="V11" s="20" t="s">
        <v>13</v>
      </c>
      <c r="W11" s="6">
        <v>7</v>
      </c>
      <c r="X11" s="20"/>
      <c r="Y11" s="6"/>
      <c r="Z11" s="20"/>
      <c r="AA11" s="6"/>
      <c r="AB11" s="20"/>
      <c r="AC11" s="6"/>
      <c r="AD11" s="20"/>
      <c r="AE11" s="35"/>
      <c r="AF11" s="4" t="s">
        <v>8</v>
      </c>
      <c r="AG11" s="4" t="s">
        <v>26</v>
      </c>
      <c r="AH11" s="4" t="s">
        <v>19</v>
      </c>
      <c r="AI11" s="4" t="s">
        <v>27</v>
      </c>
      <c r="AJ11" s="4" t="s">
        <v>28</v>
      </c>
      <c r="AK11" s="4" t="s">
        <v>22</v>
      </c>
      <c r="AQ11" s="3"/>
      <c r="AR11" s="3"/>
    </row>
    <row r="12" spans="1:44" ht="18.75" customHeight="1" thickBot="1" x14ac:dyDescent="0.3">
      <c r="A12" s="41" t="s">
        <v>77</v>
      </c>
      <c r="B12" s="41" t="s">
        <v>78</v>
      </c>
      <c r="C12" s="47"/>
      <c r="D12" s="40" t="s">
        <v>59</v>
      </c>
      <c r="E12" s="10">
        <f t="shared" si="0"/>
        <v>4</v>
      </c>
      <c r="F12" s="10">
        <f t="shared" si="1"/>
        <v>3</v>
      </c>
      <c r="G12" s="39" t="str">
        <f t="array" ref="G12">IF(COUNTIF(J12:R12,"R")&gt;0,INDEX(OrdreCot,MAX((J12:R12="R")*IFERROR(MATCH(I12:Q12,OrdreCot,0),0))),"")</f>
        <v>4B</v>
      </c>
      <c r="H12" s="21" t="s">
        <v>11</v>
      </c>
      <c r="I12" s="7" t="s">
        <v>17</v>
      </c>
      <c r="J12" s="21" t="s">
        <v>13</v>
      </c>
      <c r="K12" s="7">
        <v>5</v>
      </c>
      <c r="L12" s="21" t="s">
        <v>11</v>
      </c>
      <c r="M12" s="7" t="s">
        <v>17</v>
      </c>
      <c r="N12" s="21" t="s">
        <v>13</v>
      </c>
      <c r="O12" s="7">
        <v>5</v>
      </c>
      <c r="P12" s="21" t="s">
        <v>11</v>
      </c>
      <c r="Q12" s="7" t="s">
        <v>17</v>
      </c>
      <c r="R12" s="21" t="s">
        <v>13</v>
      </c>
      <c r="S12" s="7">
        <v>5</v>
      </c>
      <c r="T12" s="21" t="s">
        <v>10</v>
      </c>
      <c r="U12" s="7" t="s">
        <v>18</v>
      </c>
      <c r="V12" s="21" t="s">
        <v>13</v>
      </c>
      <c r="W12" s="7">
        <v>0.8</v>
      </c>
      <c r="X12" s="21"/>
      <c r="Y12" s="7"/>
      <c r="Z12" s="21"/>
      <c r="AA12" s="7"/>
      <c r="AB12" s="21"/>
      <c r="AC12" s="7"/>
      <c r="AD12" s="21"/>
      <c r="AE12" s="35"/>
      <c r="AF12" s="4" t="s">
        <v>9</v>
      </c>
      <c r="AG12" s="4" t="s">
        <v>20</v>
      </c>
      <c r="AH12" s="4" t="s">
        <v>21</v>
      </c>
      <c r="AI12" s="4" t="s">
        <v>29</v>
      </c>
      <c r="AQ12" s="3"/>
      <c r="AR12" s="3"/>
    </row>
    <row r="13" spans="1:44" ht="18.75" customHeight="1" thickBot="1" x14ac:dyDescent="0.3">
      <c r="A13" s="41" t="s">
        <v>79</v>
      </c>
      <c r="B13" s="41" t="s">
        <v>80</v>
      </c>
      <c r="C13" s="47"/>
      <c r="D13" s="40" t="s">
        <v>62</v>
      </c>
      <c r="E13" s="10">
        <f t="shared" si="0"/>
        <v>4</v>
      </c>
      <c r="F13" s="10">
        <f t="shared" si="1"/>
        <v>3</v>
      </c>
      <c r="G13" s="39" t="str">
        <f t="array" ref="G13">IF(COUNTIF(J13:R13,"R")&gt;0,INDEX(OrdreCot,MAX((J13:R13="R")*IFERROR(MATCH(I13:Q13,OrdreCot,0),0))),"")</f>
        <v>5A</v>
      </c>
      <c r="H13" s="20" t="s">
        <v>4</v>
      </c>
      <c r="I13" s="6" t="s">
        <v>19</v>
      </c>
      <c r="J13" s="20" t="s">
        <v>13</v>
      </c>
      <c r="K13" s="6">
        <v>0.8</v>
      </c>
      <c r="L13" s="20" t="s">
        <v>4</v>
      </c>
      <c r="M13" s="6" t="s">
        <v>19</v>
      </c>
      <c r="N13" s="20" t="s">
        <v>13</v>
      </c>
      <c r="O13" s="6">
        <v>0.83</v>
      </c>
      <c r="P13" s="20" t="s">
        <v>10</v>
      </c>
      <c r="Q13" s="6" t="s">
        <v>17</v>
      </c>
      <c r="R13" s="20" t="s">
        <v>13</v>
      </c>
      <c r="S13" s="6">
        <v>6</v>
      </c>
      <c r="T13" s="20"/>
      <c r="U13" s="6"/>
      <c r="V13" s="20"/>
      <c r="W13" s="6"/>
      <c r="X13" s="20">
        <v>5</v>
      </c>
      <c r="Y13" s="6" t="s">
        <v>18</v>
      </c>
      <c r="Z13" s="20" t="s">
        <v>13</v>
      </c>
      <c r="AA13" s="6">
        <v>0.8</v>
      </c>
      <c r="AB13" s="20"/>
      <c r="AC13" s="6"/>
      <c r="AD13" s="20"/>
      <c r="AE13" s="35"/>
      <c r="AF13" s="4" t="s">
        <v>10</v>
      </c>
      <c r="AG13" s="4" t="s">
        <v>16</v>
      </c>
      <c r="AH13" s="4" t="s">
        <v>17</v>
      </c>
      <c r="AI13" s="4" t="s">
        <v>18</v>
      </c>
      <c r="AJ13" s="4" t="s">
        <v>19</v>
      </c>
      <c r="AK13" s="4" t="s">
        <v>30</v>
      </c>
      <c r="AL13" s="4" t="s">
        <v>20</v>
      </c>
      <c r="AM13" s="4" t="s">
        <v>21</v>
      </c>
      <c r="AN13" s="4" t="s">
        <v>28</v>
      </c>
      <c r="AO13" s="4" t="s">
        <v>22</v>
      </c>
      <c r="AQ13" s="3"/>
      <c r="AR13" s="3"/>
    </row>
    <row r="14" spans="1:44" ht="18.75" customHeight="1" thickBot="1" x14ac:dyDescent="0.3">
      <c r="A14" s="41" t="s">
        <v>81</v>
      </c>
      <c r="B14" s="41" t="s">
        <v>82</v>
      </c>
      <c r="C14" s="47" t="s">
        <v>116</v>
      </c>
      <c r="D14" s="40" t="s">
        <v>62</v>
      </c>
      <c r="E14" s="10">
        <f t="shared" si="0"/>
        <v>0</v>
      </c>
      <c r="F14" s="10">
        <f t="shared" si="1"/>
        <v>0</v>
      </c>
      <c r="G14" s="39" t="str">
        <f t="array" ref="G14">IF(COUNTIF(J14:R14,"R")&gt;0,INDEX(OrdreCot,MAX((J14:R14="R")*IFERROR(MATCH(I14:Q14,OrdreCot,0),0))),"")</f>
        <v/>
      </c>
      <c r="H14" s="21"/>
      <c r="I14" s="7"/>
      <c r="J14" s="21"/>
      <c r="K14" s="7"/>
      <c r="L14" s="21"/>
      <c r="M14" s="7"/>
      <c r="N14" s="21"/>
      <c r="O14" s="7"/>
      <c r="P14" s="21"/>
      <c r="Q14" s="7"/>
      <c r="R14" s="21"/>
      <c r="S14" s="7"/>
      <c r="T14" s="21"/>
      <c r="U14" s="7"/>
      <c r="V14" s="21"/>
      <c r="W14" s="7"/>
      <c r="X14" s="21"/>
      <c r="Y14" s="7"/>
      <c r="Z14" s="21"/>
      <c r="AA14" s="7"/>
      <c r="AB14" s="21"/>
      <c r="AC14" s="7"/>
      <c r="AD14" s="21"/>
      <c r="AE14" s="35"/>
      <c r="AF14" s="4" t="s">
        <v>11</v>
      </c>
      <c r="AG14" s="4" t="s">
        <v>15</v>
      </c>
      <c r="AH14" s="4" t="s">
        <v>16</v>
      </c>
      <c r="AI14" s="4" t="s">
        <v>17</v>
      </c>
      <c r="AJ14" s="4" t="s">
        <v>26</v>
      </c>
      <c r="AK14" s="4" t="s">
        <v>30</v>
      </c>
      <c r="AL14" s="4" t="s">
        <v>20</v>
      </c>
      <c r="AM14" s="4" t="s">
        <v>27</v>
      </c>
      <c r="AN14" s="4" t="s">
        <v>28</v>
      </c>
      <c r="AO14" s="4" t="s">
        <v>29</v>
      </c>
    </row>
    <row r="15" spans="1:44" ht="18.75" customHeight="1" thickBot="1" x14ac:dyDescent="0.3">
      <c r="A15" s="41" t="s">
        <v>83</v>
      </c>
      <c r="B15" s="41" t="s">
        <v>84</v>
      </c>
      <c r="C15" s="47"/>
      <c r="D15" s="40" t="s">
        <v>59</v>
      </c>
      <c r="E15" s="10">
        <f t="shared" si="0"/>
        <v>4</v>
      </c>
      <c r="F15" s="10">
        <f t="shared" si="1"/>
        <v>3</v>
      </c>
      <c r="G15" s="39" t="str">
        <f t="array" ref="G15">IF(COUNTIF(J15:R15,"R")&gt;0,INDEX(OrdreCot,MAX((J15:R15="R")*IFERROR(MATCH(I15:Q15,OrdreCot,0),0))),"")</f>
        <v>4B</v>
      </c>
      <c r="H15" s="20" t="s">
        <v>7</v>
      </c>
      <c r="I15" s="6" t="s">
        <v>17</v>
      </c>
      <c r="J15" s="20" t="s">
        <v>13</v>
      </c>
      <c r="K15" s="6">
        <v>15</v>
      </c>
      <c r="L15" s="20" t="s">
        <v>0</v>
      </c>
      <c r="M15" s="6" t="s">
        <v>16</v>
      </c>
      <c r="N15" s="20" t="s">
        <v>13</v>
      </c>
      <c r="O15" s="6">
        <v>4</v>
      </c>
      <c r="P15" s="20" t="s">
        <v>3</v>
      </c>
      <c r="Q15" s="6" t="s">
        <v>15</v>
      </c>
      <c r="R15" s="20" t="s">
        <v>13</v>
      </c>
      <c r="S15" s="6">
        <v>6</v>
      </c>
      <c r="T15" s="20" t="s">
        <v>2</v>
      </c>
      <c r="U15" s="6" t="s">
        <v>16</v>
      </c>
      <c r="V15" s="20" t="s">
        <v>13</v>
      </c>
      <c r="W15" s="6"/>
      <c r="X15" s="20"/>
      <c r="Y15" s="6"/>
      <c r="Z15" s="20"/>
      <c r="AA15" s="6"/>
      <c r="AB15" s="20"/>
      <c r="AC15" s="6"/>
      <c r="AD15" s="20"/>
      <c r="AE15" s="35"/>
    </row>
    <row r="16" spans="1:44" ht="18.75" customHeight="1" thickBot="1" x14ac:dyDescent="0.3">
      <c r="A16" s="41" t="s">
        <v>85</v>
      </c>
      <c r="B16" s="41" t="s">
        <v>86</v>
      </c>
      <c r="C16" s="47" t="s">
        <v>117</v>
      </c>
      <c r="D16" s="40" t="s">
        <v>62</v>
      </c>
      <c r="E16" s="10">
        <f t="shared" si="0"/>
        <v>0</v>
      </c>
      <c r="F16" s="10">
        <f t="shared" si="1"/>
        <v>0</v>
      </c>
      <c r="G16" s="39" t="str">
        <f t="array" ref="G16">IF(COUNTIF(J16:R16,"R")&gt;0,INDEX(OrdreCot,MAX((J16:R16="R")*IFERROR(MATCH(I16:Q16,OrdreCot,0),0))),"")</f>
        <v/>
      </c>
      <c r="H16" s="21"/>
      <c r="I16" s="7"/>
      <c r="J16" s="21"/>
      <c r="K16" s="7"/>
      <c r="L16" s="21"/>
      <c r="M16" s="7"/>
      <c r="N16" s="21"/>
      <c r="O16" s="7"/>
      <c r="P16" s="21"/>
      <c r="Q16" s="7"/>
      <c r="R16" s="21"/>
      <c r="S16" s="7"/>
      <c r="T16" s="21"/>
      <c r="U16" s="7"/>
      <c r="V16" s="21"/>
      <c r="W16" s="7"/>
      <c r="X16" s="21"/>
      <c r="Y16" s="7"/>
      <c r="Z16" s="21"/>
      <c r="AA16" s="7"/>
      <c r="AB16" s="21"/>
      <c r="AC16" s="7"/>
      <c r="AD16" s="21"/>
      <c r="AE16" s="35"/>
    </row>
    <row r="17" spans="1:42" ht="18.75" customHeight="1" thickBot="1" x14ac:dyDescent="0.3">
      <c r="A17" s="41" t="s">
        <v>87</v>
      </c>
      <c r="B17" s="41" t="s">
        <v>88</v>
      </c>
      <c r="C17" s="47"/>
      <c r="D17" s="40" t="s">
        <v>62</v>
      </c>
      <c r="E17" s="10">
        <f t="shared" si="0"/>
        <v>1</v>
      </c>
      <c r="F17" s="10">
        <f t="shared" si="1"/>
        <v>1</v>
      </c>
      <c r="G17" s="39" t="str">
        <f t="array" ref="G17">IF(COUNTIF(J17:R17,"R")&gt;0,INDEX(OrdreCot,MAX((J17:R17="R")*IFERROR(MATCH(I17:Q17,OrdreCot,0),0))),"")</f>
        <v>4B+</v>
      </c>
      <c r="H17" s="20" t="s">
        <v>3</v>
      </c>
      <c r="I17" s="6" t="s">
        <v>56</v>
      </c>
      <c r="J17" s="20" t="s">
        <v>13</v>
      </c>
      <c r="K17" s="6">
        <v>8</v>
      </c>
      <c r="L17" s="20"/>
      <c r="M17" s="6"/>
      <c r="N17" s="20"/>
      <c r="O17" s="6"/>
      <c r="P17" s="20"/>
      <c r="Q17" s="6"/>
      <c r="R17" s="20"/>
      <c r="S17" s="6"/>
      <c r="T17" s="20"/>
      <c r="U17" s="6"/>
      <c r="V17" s="20"/>
      <c r="W17" s="6"/>
      <c r="X17" s="20"/>
      <c r="Y17" s="6"/>
      <c r="Z17" s="20"/>
      <c r="AA17" s="6"/>
      <c r="AB17" s="20"/>
      <c r="AC17" s="6"/>
      <c r="AD17" s="20"/>
      <c r="AE17" s="35"/>
    </row>
    <row r="18" spans="1:42" ht="18.75" customHeight="1" thickBot="1" x14ac:dyDescent="0.3">
      <c r="A18" s="41" t="s">
        <v>89</v>
      </c>
      <c r="B18" s="41" t="s">
        <v>90</v>
      </c>
      <c r="C18" s="47" t="s">
        <v>117</v>
      </c>
      <c r="D18" s="40" t="s">
        <v>62</v>
      </c>
      <c r="E18" s="10">
        <f t="shared" si="0"/>
        <v>0</v>
      </c>
      <c r="F18" s="10">
        <f t="shared" si="1"/>
        <v>0</v>
      </c>
      <c r="G18" s="39" t="str">
        <f t="array" ref="G18">IF(COUNTIF(J18:R18,"R")&gt;0,INDEX(OrdreCot,MAX((J18:R18="R")*IFERROR(MATCH(I18:Q18,OrdreCot,0),0))),"")</f>
        <v/>
      </c>
      <c r="H18" s="21"/>
      <c r="I18" s="7"/>
      <c r="J18" s="21"/>
      <c r="K18" s="7"/>
      <c r="L18" s="21"/>
      <c r="M18" s="7"/>
      <c r="N18" s="21"/>
      <c r="O18" s="7"/>
      <c r="P18" s="21"/>
      <c r="Q18" s="7"/>
      <c r="R18" s="21"/>
      <c r="S18" s="7"/>
      <c r="T18" s="21"/>
      <c r="U18" s="7"/>
      <c r="V18" s="21"/>
      <c r="W18" s="7"/>
      <c r="X18" s="21"/>
      <c r="Y18" s="7"/>
      <c r="Z18" s="21"/>
      <c r="AA18" s="7"/>
      <c r="AB18" s="21"/>
      <c r="AC18" s="7"/>
      <c r="AD18" s="21"/>
      <c r="AE18" s="35"/>
    </row>
    <row r="19" spans="1:42" ht="18.75" customHeight="1" thickBot="1" x14ac:dyDescent="0.3">
      <c r="A19" s="41" t="s">
        <v>91</v>
      </c>
      <c r="B19" s="41" t="s">
        <v>92</v>
      </c>
      <c r="C19" s="47"/>
      <c r="D19" s="40" t="s">
        <v>59</v>
      </c>
      <c r="E19" s="10">
        <f t="shared" si="0"/>
        <v>0</v>
      </c>
      <c r="F19" s="10">
        <f t="shared" si="1"/>
        <v>0</v>
      </c>
      <c r="G19" s="39" t="str">
        <f t="array" ref="G19">IF(COUNTIF(J19:R19,"R")&gt;0,INDEX(OrdreCot,MAX((J19:R19="R")*IFERROR(MATCH(I19:Q19,OrdreCot,0),0))),"")</f>
        <v/>
      </c>
      <c r="H19" s="20"/>
      <c r="I19" s="6"/>
      <c r="J19" s="20"/>
      <c r="K19" s="6"/>
      <c r="L19" s="20"/>
      <c r="M19" s="6"/>
      <c r="N19" s="20"/>
      <c r="O19" s="6"/>
      <c r="P19" s="20"/>
      <c r="Q19" s="6"/>
      <c r="R19" s="20"/>
      <c r="S19" s="6"/>
      <c r="T19" s="20"/>
      <c r="U19" s="6"/>
      <c r="V19" s="20"/>
      <c r="W19" s="6"/>
      <c r="X19" s="20"/>
      <c r="Y19" s="6"/>
      <c r="Z19" s="20"/>
      <c r="AA19" s="6"/>
      <c r="AB19" s="20"/>
      <c r="AC19" s="6"/>
      <c r="AD19" s="20"/>
      <c r="AE19" s="35"/>
      <c r="AG19" s="3"/>
      <c r="AI19" s="3"/>
      <c r="AJ19" s="3"/>
      <c r="AK19" s="3"/>
      <c r="AL19" s="3"/>
      <c r="AM19" s="3"/>
      <c r="AN19" s="3"/>
      <c r="AO19" s="3"/>
      <c r="AP19" s="3"/>
    </row>
    <row r="20" spans="1:42" ht="18.75" customHeight="1" thickBot="1" x14ac:dyDescent="0.3">
      <c r="A20" s="41" t="s">
        <v>93</v>
      </c>
      <c r="B20" s="41" t="s">
        <v>94</v>
      </c>
      <c r="C20" s="47"/>
      <c r="D20" s="40" t="s">
        <v>60</v>
      </c>
      <c r="E20" s="10">
        <f t="shared" si="0"/>
        <v>2</v>
      </c>
      <c r="F20" s="10">
        <f t="shared" si="1"/>
        <v>1</v>
      </c>
      <c r="G20" s="39" t="str">
        <f t="array" ref="G20">IF(COUNTIF(J20:R20,"R")&gt;0,INDEX(OrdreCot,MAX((J20:R20="R")*IFERROR(MATCH(I20:Q20,OrdreCot,0),0))),"")</f>
        <v>5A</v>
      </c>
      <c r="H20" s="21" t="s">
        <v>4</v>
      </c>
      <c r="I20" s="7" t="s">
        <v>19</v>
      </c>
      <c r="J20" s="21" t="s">
        <v>13</v>
      </c>
      <c r="K20" s="7">
        <v>0.8</v>
      </c>
      <c r="L20" s="21"/>
      <c r="M20" s="7"/>
      <c r="N20" s="21"/>
      <c r="O20" s="7"/>
      <c r="P20" s="21"/>
      <c r="Q20" s="7"/>
      <c r="R20" s="21"/>
      <c r="S20" s="7"/>
      <c r="T20" s="21"/>
      <c r="U20" s="7"/>
      <c r="V20" s="21"/>
      <c r="W20" s="7"/>
      <c r="X20" s="21" t="s">
        <v>4</v>
      </c>
      <c r="Y20" s="7"/>
      <c r="Z20" s="21"/>
      <c r="AA20" s="7"/>
      <c r="AB20" s="21"/>
      <c r="AC20" s="7"/>
      <c r="AD20" s="21"/>
      <c r="AE20" s="35"/>
      <c r="AG20" s="3"/>
      <c r="AI20" s="3"/>
      <c r="AJ20" s="3"/>
      <c r="AK20" s="3"/>
      <c r="AL20" s="3"/>
      <c r="AM20" s="3"/>
      <c r="AN20" s="3"/>
      <c r="AO20" s="3"/>
      <c r="AP20" s="3"/>
    </row>
    <row r="21" spans="1:42" ht="18.75" customHeight="1" thickBot="1" x14ac:dyDescent="0.3">
      <c r="A21" s="41" t="s">
        <v>95</v>
      </c>
      <c r="B21" s="41" t="s">
        <v>96</v>
      </c>
      <c r="C21" s="47"/>
      <c r="D21" s="40" t="s">
        <v>58</v>
      </c>
      <c r="E21" s="10">
        <f t="shared" si="0"/>
        <v>1</v>
      </c>
      <c r="F21" s="10">
        <f t="shared" si="1"/>
        <v>1</v>
      </c>
      <c r="G21" s="39" t="str">
        <f t="array" ref="G21">IF(COUNTIF(J21:R21,"R")&gt;0,INDEX(OrdreCot,MAX((J21:R21="R")*IFERROR(MATCH(I21:Q21,OrdreCot,0),0))),"")</f>
        <v>3C</v>
      </c>
      <c r="H21" s="20" t="s">
        <v>0</v>
      </c>
      <c r="I21" s="6" t="s">
        <v>24</v>
      </c>
      <c r="J21" s="20" t="s">
        <v>13</v>
      </c>
      <c r="K21" s="6"/>
      <c r="L21" s="20"/>
      <c r="M21" s="6"/>
      <c r="N21" s="20"/>
      <c r="O21" s="6"/>
      <c r="P21" s="20"/>
      <c r="Q21" s="6"/>
      <c r="R21" s="20"/>
      <c r="S21" s="6"/>
      <c r="T21" s="20"/>
      <c r="U21" s="6"/>
      <c r="V21" s="20"/>
      <c r="W21" s="6"/>
      <c r="X21" s="20"/>
      <c r="Y21" s="6"/>
      <c r="Z21" s="20"/>
      <c r="AA21" s="6"/>
      <c r="AB21" s="20"/>
      <c r="AC21" s="6"/>
      <c r="AD21" s="20"/>
      <c r="AE21" s="35"/>
      <c r="AF21" s="3"/>
      <c r="AG21" s="3"/>
      <c r="AI21" s="3"/>
      <c r="AJ21" s="3"/>
      <c r="AK21" s="3"/>
      <c r="AL21" s="3"/>
      <c r="AM21" s="3"/>
      <c r="AN21" s="3"/>
      <c r="AO21" s="3"/>
      <c r="AP21" s="3"/>
    </row>
    <row r="22" spans="1:42" ht="18.75" customHeight="1" thickBot="1" x14ac:dyDescent="0.3">
      <c r="A22" s="41" t="s">
        <v>97</v>
      </c>
      <c r="B22" s="41" t="s">
        <v>98</v>
      </c>
      <c r="C22" s="47" t="s">
        <v>116</v>
      </c>
      <c r="D22" s="40" t="s">
        <v>62</v>
      </c>
      <c r="E22" s="10">
        <f t="shared" si="0"/>
        <v>0</v>
      </c>
      <c r="F22" s="10">
        <f t="shared" si="1"/>
        <v>0</v>
      </c>
      <c r="G22" s="39" t="str">
        <f t="array" ref="G22">IF(COUNTIF(J22:R22,"R")&gt;0,INDEX(OrdreCot,MAX((J22:R22="R")*IFERROR(MATCH(I22:Q22,OrdreCot,0),0))),"")</f>
        <v/>
      </c>
      <c r="H22" s="21"/>
      <c r="I22" s="7"/>
      <c r="J22" s="21"/>
      <c r="K22" s="7"/>
      <c r="L22" s="21"/>
      <c r="M22" s="7"/>
      <c r="N22" s="21"/>
      <c r="O22" s="7"/>
      <c r="P22" s="21"/>
      <c r="Q22" s="7"/>
      <c r="R22" s="21"/>
      <c r="S22" s="7"/>
      <c r="T22" s="21"/>
      <c r="U22" s="7"/>
      <c r="V22" s="21"/>
      <c r="W22" s="7"/>
      <c r="X22" s="21"/>
      <c r="Y22" s="7"/>
      <c r="Z22" s="21"/>
      <c r="AA22" s="7"/>
      <c r="AB22" s="21"/>
      <c r="AC22" s="7"/>
      <c r="AD22" s="21"/>
      <c r="AE22" s="35"/>
      <c r="AF22" s="3"/>
      <c r="AG22" s="3"/>
      <c r="AI22" s="3"/>
      <c r="AJ22" s="3"/>
      <c r="AK22" s="3"/>
      <c r="AL22" s="3"/>
      <c r="AM22" s="3"/>
      <c r="AN22" s="3"/>
      <c r="AO22" s="3"/>
      <c r="AP22" s="3"/>
    </row>
    <row r="23" spans="1:42" ht="18.75" customHeight="1" thickBot="1" x14ac:dyDescent="0.3">
      <c r="A23" s="41" t="s">
        <v>99</v>
      </c>
      <c r="B23" s="41" t="s">
        <v>100</v>
      </c>
      <c r="C23" s="47"/>
      <c r="D23" s="40" t="s">
        <v>59</v>
      </c>
      <c r="E23" s="10">
        <f t="shared" si="0"/>
        <v>2</v>
      </c>
      <c r="F23" s="10">
        <f t="shared" si="1"/>
        <v>2</v>
      </c>
      <c r="G23" s="39" t="str">
        <f t="array" ref="G23">IF(COUNTIF(J23:R23,"R")&gt;0,INDEX(OrdreCot,MAX((J23:R23="R")*IFERROR(MATCH(I23:Q23,OrdreCot,0),0))),"")</f>
        <v>4B</v>
      </c>
      <c r="H23" s="20" t="s">
        <v>5</v>
      </c>
      <c r="I23" s="6" t="s">
        <v>17</v>
      </c>
      <c r="J23" s="20" t="s">
        <v>13</v>
      </c>
      <c r="K23" s="6"/>
      <c r="L23" s="20" t="s">
        <v>5</v>
      </c>
      <c r="M23" s="6" t="s">
        <v>17</v>
      </c>
      <c r="N23" s="20" t="s">
        <v>13</v>
      </c>
      <c r="O23" s="6">
        <f>7/8</f>
        <v>0.875</v>
      </c>
      <c r="P23" s="20"/>
      <c r="Q23" s="6"/>
      <c r="R23" s="20"/>
      <c r="S23" s="6"/>
      <c r="T23" s="20"/>
      <c r="U23" s="6"/>
      <c r="V23" s="20"/>
      <c r="W23" s="6"/>
      <c r="X23" s="20"/>
      <c r="Y23" s="6"/>
      <c r="Z23" s="20"/>
      <c r="AA23" s="6"/>
      <c r="AB23" s="20"/>
      <c r="AC23" s="6"/>
      <c r="AD23" s="20"/>
      <c r="AE23" s="35"/>
      <c r="AF23" s="3"/>
      <c r="AG23" s="3"/>
      <c r="AI23" s="3"/>
      <c r="AK23" s="3"/>
      <c r="AL23" s="3"/>
      <c r="AM23" s="3"/>
      <c r="AN23" s="3"/>
      <c r="AO23" s="3"/>
      <c r="AP23" s="3"/>
    </row>
    <row r="24" spans="1:42" ht="18.75" customHeight="1" thickBot="1" x14ac:dyDescent="0.3">
      <c r="A24" s="41" t="s">
        <v>101</v>
      </c>
      <c r="B24" s="41" t="s">
        <v>102</v>
      </c>
      <c r="C24" s="47"/>
      <c r="D24" s="40" t="s">
        <v>62</v>
      </c>
      <c r="E24" s="10">
        <f t="shared" si="0"/>
        <v>2</v>
      </c>
      <c r="F24" s="10">
        <f t="shared" si="1"/>
        <v>2</v>
      </c>
      <c r="G24" s="39" t="str">
        <f t="array" ref="G24">IF(COUNTIF(J24:R24,"R")&gt;0,INDEX(OrdreCot,MAX((J24:R24="R")*IFERROR(MATCH(I24:Q24,OrdreCot,0),0))),"")</f>
        <v>4B+</v>
      </c>
      <c r="H24" s="21" t="s">
        <v>3</v>
      </c>
      <c r="I24" s="7" t="s">
        <v>56</v>
      </c>
      <c r="J24" s="21" t="s">
        <v>13</v>
      </c>
      <c r="K24" s="7">
        <v>6</v>
      </c>
      <c r="L24" s="21" t="s">
        <v>0</v>
      </c>
      <c r="M24" s="7" t="s">
        <v>16</v>
      </c>
      <c r="N24" s="21" t="s">
        <v>13</v>
      </c>
      <c r="O24" s="7">
        <v>4</v>
      </c>
      <c r="P24" s="21"/>
      <c r="Q24" s="7"/>
      <c r="R24" s="21"/>
      <c r="S24" s="7"/>
      <c r="T24" s="21"/>
      <c r="U24" s="7"/>
      <c r="V24" s="21"/>
      <c r="W24" s="7"/>
      <c r="X24" s="21"/>
      <c r="Y24" s="7"/>
      <c r="Z24" s="21"/>
      <c r="AA24" s="7"/>
      <c r="AB24" s="21"/>
      <c r="AC24" s="7"/>
      <c r="AD24" s="21"/>
      <c r="AE24" s="35"/>
    </row>
    <row r="25" spans="1:42" ht="18.75" customHeight="1" thickBot="1" x14ac:dyDescent="0.3">
      <c r="A25" s="41" t="s">
        <v>103</v>
      </c>
      <c r="B25" s="41" t="s">
        <v>104</v>
      </c>
      <c r="C25" s="47"/>
      <c r="D25" s="40" t="s">
        <v>59</v>
      </c>
      <c r="E25" s="10">
        <f t="shared" si="0"/>
        <v>1</v>
      </c>
      <c r="F25" s="10">
        <f t="shared" si="1"/>
        <v>1</v>
      </c>
      <c r="G25" s="39" t="str">
        <f t="array" ref="G25">IF(COUNTIF(J25:R25,"R")&gt;0,INDEX(OrdreCot,MAX((J25:R25="R")*IFERROR(MATCH(I25:Q25,OrdreCot,0),0))),"")</f>
        <v>4C</v>
      </c>
      <c r="H25" s="20" t="s">
        <v>6</v>
      </c>
      <c r="I25" s="6" t="s">
        <v>18</v>
      </c>
      <c r="J25" s="20" t="s">
        <v>13</v>
      </c>
      <c r="K25" s="6">
        <f>13/15</f>
        <v>0.8666666666666667</v>
      </c>
      <c r="L25" s="20"/>
      <c r="M25" s="6"/>
      <c r="N25" s="20"/>
      <c r="O25" s="6"/>
      <c r="P25" s="20"/>
      <c r="Q25" s="6"/>
      <c r="R25" s="20"/>
      <c r="S25" s="6"/>
      <c r="T25" s="20"/>
      <c r="U25" s="6"/>
      <c r="V25" s="20"/>
      <c r="W25" s="6"/>
      <c r="X25" s="20"/>
      <c r="Y25" s="6"/>
      <c r="Z25" s="20"/>
      <c r="AA25" s="6"/>
      <c r="AB25" s="20"/>
      <c r="AC25" s="6"/>
      <c r="AD25" s="20"/>
      <c r="AE25" s="35"/>
      <c r="AF25" s="3"/>
      <c r="AG25" s="3"/>
      <c r="AI25" s="3"/>
      <c r="AK25" s="3"/>
      <c r="AL25" s="3"/>
      <c r="AM25" s="3"/>
      <c r="AN25" s="3"/>
      <c r="AO25" s="3"/>
      <c r="AP25" s="3"/>
    </row>
    <row r="26" spans="1:42" ht="15.75" thickBot="1" x14ac:dyDescent="0.3">
      <c r="A26" s="41" t="s">
        <v>105</v>
      </c>
      <c r="B26" s="41" t="s">
        <v>106</v>
      </c>
      <c r="C26" s="47"/>
      <c r="D26" s="40" t="s">
        <v>59</v>
      </c>
      <c r="E26" s="10">
        <f t="shared" si="0"/>
        <v>3</v>
      </c>
      <c r="F26" s="10">
        <f t="shared" si="1"/>
        <v>3</v>
      </c>
      <c r="G26" s="39" t="str">
        <f t="array" ref="G26">IF(COUNTIF(J26:R26,"R")&gt;0,INDEX(OrdreCot,MAX((J26:R26="R")*IFERROR(MATCH(I26:Q26,OrdreCot,0),0))),"")</f>
        <v>4B</v>
      </c>
      <c r="H26" s="21" t="s">
        <v>11</v>
      </c>
      <c r="I26" s="7" t="s">
        <v>17</v>
      </c>
      <c r="J26" s="21" t="s">
        <v>13</v>
      </c>
      <c r="K26" s="7">
        <v>7</v>
      </c>
      <c r="L26" s="21" t="s">
        <v>11</v>
      </c>
      <c r="M26" s="7" t="s">
        <v>17</v>
      </c>
      <c r="N26" s="21" t="s">
        <v>13</v>
      </c>
      <c r="O26" s="7">
        <v>7</v>
      </c>
      <c r="P26" s="21" t="s">
        <v>11</v>
      </c>
      <c r="Q26" s="7" t="s">
        <v>17</v>
      </c>
      <c r="R26" s="21" t="s">
        <v>13</v>
      </c>
      <c r="S26" s="7">
        <v>7</v>
      </c>
      <c r="T26" s="21"/>
      <c r="U26" s="7"/>
      <c r="V26" s="21"/>
      <c r="W26" s="7"/>
      <c r="X26" s="21"/>
      <c r="Y26" s="7"/>
      <c r="Z26" s="21"/>
      <c r="AA26" s="7"/>
      <c r="AB26" s="21"/>
      <c r="AC26" s="7"/>
      <c r="AD26" s="21"/>
    </row>
    <row r="27" spans="1:42" ht="18.75" customHeight="1" thickBot="1" x14ac:dyDescent="0.3">
      <c r="A27" s="41" t="s">
        <v>107</v>
      </c>
      <c r="B27" s="41" t="s">
        <v>108</v>
      </c>
      <c r="C27" s="47" t="s">
        <v>117</v>
      </c>
      <c r="D27" s="40" t="s">
        <v>60</v>
      </c>
      <c r="E27" s="10">
        <f t="shared" si="0"/>
        <v>0</v>
      </c>
      <c r="F27" s="10">
        <f t="shared" si="1"/>
        <v>0</v>
      </c>
      <c r="G27" s="39" t="str">
        <f t="array" ref="G27">IF(COUNTIF(J27:R27,"R")&gt;0,INDEX(OrdreCot,MAX((J27:R27="R")*IFERROR(MATCH(I27:Q27,OrdreCot,0),0))),"")</f>
        <v/>
      </c>
      <c r="H27" s="20"/>
      <c r="I27" s="6"/>
      <c r="J27" s="20"/>
      <c r="K27" s="6"/>
      <c r="L27" s="20"/>
      <c r="M27" s="6"/>
      <c r="N27" s="20"/>
      <c r="O27" s="6"/>
      <c r="P27" s="20"/>
      <c r="Q27" s="6"/>
      <c r="R27" s="20"/>
      <c r="S27" s="6"/>
      <c r="T27" s="20"/>
      <c r="U27" s="6"/>
      <c r="V27" s="20"/>
      <c r="W27" s="6"/>
      <c r="X27" s="20"/>
      <c r="Y27" s="6"/>
      <c r="Z27" s="20"/>
      <c r="AA27" s="6"/>
      <c r="AB27" s="20"/>
      <c r="AC27" s="6"/>
      <c r="AD27" s="20"/>
      <c r="AE27" s="35"/>
      <c r="AF27" s="3"/>
      <c r="AG27" s="3"/>
      <c r="AI27" s="3"/>
      <c r="AK27" s="3"/>
      <c r="AL27" s="3"/>
      <c r="AM27" s="3"/>
      <c r="AN27" s="3"/>
      <c r="AO27" s="3"/>
      <c r="AP27" s="3"/>
    </row>
    <row r="28" spans="1:42" ht="15.75" thickBot="1" x14ac:dyDescent="0.3">
      <c r="A28" s="41" t="s">
        <v>109</v>
      </c>
      <c r="B28" s="41" t="s">
        <v>71</v>
      </c>
      <c r="C28" s="47"/>
      <c r="D28" s="40" t="s">
        <v>59</v>
      </c>
      <c r="E28" s="10">
        <f t="shared" si="0"/>
        <v>2</v>
      </c>
      <c r="F28" s="10">
        <f t="shared" si="1"/>
        <v>2</v>
      </c>
      <c r="G28" s="39"/>
      <c r="H28" s="21" t="s">
        <v>10</v>
      </c>
      <c r="I28" s="7" t="s">
        <v>119</v>
      </c>
      <c r="J28" s="21" t="s">
        <v>13</v>
      </c>
      <c r="K28" s="7">
        <f>6/11</f>
        <v>0.54545454545454541</v>
      </c>
      <c r="L28" s="21" t="s">
        <v>10</v>
      </c>
      <c r="M28" s="7" t="s">
        <v>17</v>
      </c>
      <c r="N28" s="21" t="s">
        <v>13</v>
      </c>
      <c r="O28" s="7">
        <f>6/11</f>
        <v>0.54545454545454541</v>
      </c>
      <c r="P28" s="21"/>
      <c r="Q28" s="7"/>
      <c r="R28" s="21"/>
      <c r="S28" s="7"/>
      <c r="T28" s="21"/>
      <c r="U28" s="7"/>
      <c r="V28" s="21"/>
      <c r="W28" s="7"/>
      <c r="X28" s="21"/>
      <c r="Y28" s="7"/>
      <c r="Z28" s="21"/>
      <c r="AA28" s="7"/>
      <c r="AB28" s="21"/>
      <c r="AC28" s="7"/>
      <c r="AD28" s="21"/>
    </row>
    <row r="29" spans="1:42" ht="18.75" customHeight="1" thickBot="1" x14ac:dyDescent="0.3">
      <c r="A29" s="41" t="s">
        <v>110</v>
      </c>
      <c r="B29" s="41" t="s">
        <v>111</v>
      </c>
      <c r="C29" s="47"/>
      <c r="D29" s="40" t="s">
        <v>60</v>
      </c>
      <c r="E29" s="10">
        <f t="shared" si="0"/>
        <v>1</v>
      </c>
      <c r="F29" s="10">
        <f t="shared" si="1"/>
        <v>1</v>
      </c>
      <c r="G29" s="39" t="str">
        <f t="array" ref="G29">IF(COUNTIF(J29:R29,"R")&gt;0,INDEX(OrdreCot,MAX((J29:R29="R")*IFERROR(MATCH(I29:Q29,OrdreCot,0),0))),"")</f>
        <v>4B</v>
      </c>
      <c r="H29" s="20" t="s">
        <v>0</v>
      </c>
      <c r="I29" s="6" t="s">
        <v>17</v>
      </c>
      <c r="J29" s="20" t="s">
        <v>13</v>
      </c>
      <c r="K29" s="6">
        <v>5</v>
      </c>
      <c r="L29" s="20"/>
      <c r="M29" s="6"/>
      <c r="N29" s="20"/>
      <c r="O29" s="6"/>
      <c r="P29" s="20"/>
      <c r="Q29" s="6"/>
      <c r="R29" s="20"/>
      <c r="S29" s="6"/>
      <c r="T29" s="20"/>
      <c r="U29" s="6"/>
      <c r="V29" s="20"/>
      <c r="W29" s="6"/>
      <c r="X29" s="20"/>
      <c r="Y29" s="6"/>
      <c r="Z29" s="20"/>
      <c r="AA29" s="6"/>
      <c r="AB29" s="20"/>
      <c r="AC29" s="6"/>
      <c r="AD29" s="20"/>
      <c r="AE29" s="35"/>
      <c r="AF29" s="3"/>
      <c r="AG29" s="3"/>
      <c r="AI29" s="3"/>
      <c r="AK29" s="3"/>
      <c r="AL29" s="3"/>
      <c r="AM29" s="3"/>
      <c r="AN29" s="3"/>
      <c r="AO29" s="3"/>
      <c r="AP29" s="3"/>
    </row>
    <row r="30" spans="1:42" ht="15.75" thickBot="1" x14ac:dyDescent="0.3">
      <c r="A30" s="41" t="s">
        <v>52</v>
      </c>
      <c r="B30" s="41" t="s">
        <v>112</v>
      </c>
      <c r="C30" s="47"/>
      <c r="D30" s="40" t="s">
        <v>60</v>
      </c>
      <c r="E30" s="10">
        <f t="shared" si="0"/>
        <v>0</v>
      </c>
      <c r="F30" s="10">
        <f t="shared" si="1"/>
        <v>0</v>
      </c>
      <c r="G30" s="39" t="str">
        <f t="array" ref="G30">IF(COUNTIF(J30:R30,"R")&gt;0,INDEX(OrdreCot,MAX((J30:R30="R")*IFERROR(MATCH(I30:Q30,OrdreCot,0),0))),"")</f>
        <v/>
      </c>
      <c r="H30" s="21"/>
      <c r="I30" s="7"/>
      <c r="J30" s="21"/>
      <c r="K30" s="7"/>
      <c r="L30" s="21"/>
      <c r="M30" s="7"/>
      <c r="N30" s="21"/>
      <c r="O30" s="7"/>
      <c r="P30" s="21"/>
      <c r="Q30" s="7"/>
      <c r="R30" s="21"/>
      <c r="S30" s="7"/>
      <c r="T30" s="21"/>
      <c r="U30" s="7"/>
      <c r="V30" s="21"/>
      <c r="W30" s="7"/>
      <c r="X30" s="21"/>
      <c r="Y30" s="7"/>
      <c r="Z30" s="21"/>
      <c r="AA30" s="7"/>
      <c r="AB30" s="21"/>
      <c r="AC30" s="7"/>
      <c r="AD30" s="21"/>
    </row>
    <row r="34" spans="32:39" x14ac:dyDescent="0.25">
      <c r="AF34" t="s">
        <v>15</v>
      </c>
      <c r="AG34" s="42"/>
    </row>
    <row r="35" spans="32:39" x14ac:dyDescent="0.25">
      <c r="AF35" t="s">
        <v>16</v>
      </c>
      <c r="AG35" s="42"/>
      <c r="AJ35" s="3" t="s">
        <v>62</v>
      </c>
      <c r="AL35" t="s">
        <v>12</v>
      </c>
      <c r="AM35" s="3" t="s">
        <v>15</v>
      </c>
    </row>
    <row r="36" spans="32:39" x14ac:dyDescent="0.25">
      <c r="AF36" t="s">
        <v>25</v>
      </c>
      <c r="AG36" s="42"/>
      <c r="AJ36" t="s">
        <v>58</v>
      </c>
      <c r="AL36" t="s">
        <v>13</v>
      </c>
      <c r="AM36" s="3" t="s">
        <v>16</v>
      </c>
    </row>
    <row r="37" spans="32:39" x14ac:dyDescent="0.25">
      <c r="AF37" t="s">
        <v>17</v>
      </c>
      <c r="AG37" s="36"/>
      <c r="AJ37" t="s">
        <v>59</v>
      </c>
      <c r="AM37" s="3" t="s">
        <v>17</v>
      </c>
    </row>
    <row r="38" spans="32:39" x14ac:dyDescent="0.25">
      <c r="AF38" t="s">
        <v>56</v>
      </c>
      <c r="AG38" s="36"/>
      <c r="AJ38" t="s">
        <v>60</v>
      </c>
      <c r="AM38" s="3" t="s">
        <v>18</v>
      </c>
    </row>
    <row r="39" spans="32:39" x14ac:dyDescent="0.25">
      <c r="AF39" t="s">
        <v>18</v>
      </c>
      <c r="AG39" s="37"/>
      <c r="AM39" s="3" t="s">
        <v>19</v>
      </c>
    </row>
    <row r="40" spans="32:39" x14ac:dyDescent="0.25">
      <c r="AF40" t="s">
        <v>26</v>
      </c>
      <c r="AG40" s="37"/>
      <c r="AM40" s="5" t="s">
        <v>20</v>
      </c>
    </row>
    <row r="41" spans="32:39" x14ac:dyDescent="0.25">
      <c r="AF41" t="s">
        <v>19</v>
      </c>
      <c r="AG41" s="38"/>
    </row>
    <row r="42" spans="32:39" x14ac:dyDescent="0.25">
      <c r="AF42" t="s">
        <v>30</v>
      </c>
      <c r="AG42" s="38"/>
    </row>
    <row r="43" spans="32:39" x14ac:dyDescent="0.25">
      <c r="AF43" t="s">
        <v>20</v>
      </c>
      <c r="AG43" s="38"/>
    </row>
    <row r="44" spans="32:39" x14ac:dyDescent="0.25">
      <c r="AF44" t="s">
        <v>27</v>
      </c>
      <c r="AG44" s="38"/>
    </row>
    <row r="45" spans="32:39" x14ac:dyDescent="0.25">
      <c r="AF45" t="s">
        <v>21</v>
      </c>
      <c r="AG45" s="38"/>
    </row>
    <row r="46" spans="32:39" x14ac:dyDescent="0.25">
      <c r="AF46" t="s">
        <v>28</v>
      </c>
      <c r="AG46" s="38"/>
    </row>
    <row r="47" spans="32:39" x14ac:dyDescent="0.25">
      <c r="AF47" t="s">
        <v>22</v>
      </c>
      <c r="AG47" s="38"/>
    </row>
    <row r="48" spans="32:39" x14ac:dyDescent="0.25">
      <c r="AF48" t="s">
        <v>29</v>
      </c>
      <c r="AG48" s="38"/>
    </row>
    <row r="49" spans="31:33" x14ac:dyDescent="0.25">
      <c r="AE49" s="36" t="s">
        <v>57</v>
      </c>
      <c r="AF49" t="s">
        <v>23</v>
      </c>
      <c r="AG49" s="38"/>
    </row>
  </sheetData>
  <conditionalFormatting sqref="G3:G30">
    <cfRule type="expression" dxfId="55" priority="26">
      <formula>OR($G3="5a",$G3="5a+",$G3="5b",$G3="5b+",$G3="6a",$G3="6a+",$G3="6B")</formula>
    </cfRule>
    <cfRule type="expression" dxfId="54" priority="27">
      <formula>OR($G3="4c",$G3="4c+")</formula>
    </cfRule>
    <cfRule type="expression" dxfId="53" priority="28">
      <formula>OR($G3="3b",$G3="3c",$G3="4a",$G3="4a+")</formula>
    </cfRule>
    <cfRule type="expression" dxfId="52" priority="29">
      <formula>OR($G3="4b",$G3="4b+")</formula>
    </cfRule>
  </conditionalFormatting>
  <conditionalFormatting sqref="D3:D16 D18:D24 D26 D28 D30">
    <cfRule type="expression" dxfId="51" priority="25">
      <formula>$D3="NIV 1"</formula>
    </cfRule>
  </conditionalFormatting>
  <conditionalFormatting sqref="D3:D16 D18:D24 D26 D28 D30">
    <cfRule type="expression" dxfId="50" priority="23">
      <formula>$D3="niv 3"</formula>
    </cfRule>
    <cfRule type="expression" dxfId="49" priority="24">
      <formula>$D3="niv 2"</formula>
    </cfRule>
  </conditionalFormatting>
  <conditionalFormatting sqref="D5">
    <cfRule type="expression" dxfId="48" priority="22">
      <formula>$D5="NIV 1"</formula>
    </cfRule>
  </conditionalFormatting>
  <conditionalFormatting sqref="D5">
    <cfRule type="expression" dxfId="47" priority="20">
      <formula>$D5="niv 3"</formula>
    </cfRule>
    <cfRule type="expression" dxfId="46" priority="21">
      <formula>$D5="niv 2"</formula>
    </cfRule>
  </conditionalFormatting>
  <conditionalFormatting sqref="D4">
    <cfRule type="expression" dxfId="45" priority="19">
      <formula>$D4="NIV 1"</formula>
    </cfRule>
  </conditionalFormatting>
  <conditionalFormatting sqref="D4">
    <cfRule type="expression" dxfId="44" priority="17">
      <formula>$D4="niv 3"</formula>
    </cfRule>
    <cfRule type="expression" dxfId="43" priority="18">
      <formula>$D4="niv 2"</formula>
    </cfRule>
  </conditionalFormatting>
  <conditionalFormatting sqref="D6">
    <cfRule type="expression" dxfId="42" priority="16">
      <formula>$D6="NIV 1"</formula>
    </cfRule>
  </conditionalFormatting>
  <conditionalFormatting sqref="D6">
    <cfRule type="expression" dxfId="41" priority="14">
      <formula>$D6="niv 3"</formula>
    </cfRule>
    <cfRule type="expression" dxfId="40" priority="15">
      <formula>$D6="niv 2"</formula>
    </cfRule>
  </conditionalFormatting>
  <conditionalFormatting sqref="D17">
    <cfRule type="expression" dxfId="39" priority="13">
      <formula>$D17="NIV 1"</formula>
    </cfRule>
  </conditionalFormatting>
  <conditionalFormatting sqref="D17">
    <cfRule type="expression" dxfId="38" priority="11">
      <formula>$D17="niv 3"</formula>
    </cfRule>
    <cfRule type="expression" dxfId="37" priority="12">
      <formula>$D17="niv 2"</formula>
    </cfRule>
  </conditionalFormatting>
  <conditionalFormatting sqref="D25">
    <cfRule type="expression" dxfId="36" priority="10">
      <formula>$D25="NIV 1"</formula>
    </cfRule>
  </conditionalFormatting>
  <conditionalFormatting sqref="D25">
    <cfRule type="expression" dxfId="35" priority="8">
      <formula>$D25="niv 3"</formula>
    </cfRule>
    <cfRule type="expression" dxfId="34" priority="9">
      <formula>$D25="niv 2"</formula>
    </cfRule>
  </conditionalFormatting>
  <conditionalFormatting sqref="D27">
    <cfRule type="expression" dxfId="33" priority="7">
      <formula>$D27="NIV 1"</formula>
    </cfRule>
  </conditionalFormatting>
  <conditionalFormatting sqref="D27">
    <cfRule type="expression" dxfId="32" priority="5">
      <formula>$D27="niv 3"</formula>
    </cfRule>
    <cfRule type="expression" dxfId="31" priority="6">
      <formula>$D27="niv 2"</formula>
    </cfRule>
  </conditionalFormatting>
  <conditionalFormatting sqref="D29">
    <cfRule type="expression" dxfId="30" priority="4">
      <formula>$D29="NIV 1"</formula>
    </cfRule>
  </conditionalFormatting>
  <conditionalFormatting sqref="D29">
    <cfRule type="expression" dxfId="29" priority="2">
      <formula>$D29="niv 3"</formula>
    </cfRule>
    <cfRule type="expression" dxfId="28" priority="3">
      <formula>$D29="niv 2"</formula>
    </cfRule>
  </conditionalFormatting>
  <dataValidations count="5">
    <dataValidation type="list" allowBlank="1" showInputMessage="1" showErrorMessage="1" sqref="H3:H30 L3:L30 P3:P30 T3:T30 X3:X30 AB3">
      <formula1>zone</formula1>
    </dataValidation>
    <dataValidation type="list" allowBlank="1" showInputMessage="1" showErrorMessage="1" sqref="AB4:AC30">
      <formula1>réussies</formula1>
    </dataValidation>
    <dataValidation type="list" allowBlank="1" showInputMessage="1" showErrorMessage="1" sqref="M3:M30 AC3 Y3:Y30 U3:U30 I3:I30 Q3:Q30">
      <formula1>OFFSET($AG$2:$AP$2,MATCH(H3,zone,0)-1,,,COUNTA($AG$3:$AP$3))</formula1>
    </dataValidation>
    <dataValidation type="list" allowBlank="1" showInputMessage="1" showErrorMessage="1" sqref="D3:D30">
      <formula1>NIVEAU</formula1>
    </dataValidation>
    <dataValidation type="list" allowBlank="1" showInputMessage="1" showErrorMessage="1" sqref="N3:N30 J3:J30 Z3:Z30 V3:V30 AA30 R3:R30 AD3:AD30">
      <formula1>$AL$34:$AL$36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E601098-E393-4430-A1FD-6914E4C3E640}">
            <x14:iconSet iconSet="3Symbols2" custom="1">
              <x14:cfvo type="percent">
                <xm:f>0</xm:f>
              </x14:cfvo>
              <x14:cfvo type="num">
                <xm:f>0.6</xm:f>
              </x14:cfvo>
              <x14:cfvo type="num">
                <xm:f>0.8</xm:f>
              </x14:cfvo>
              <x14:cfIcon iconSet="3Symbols2" iconId="0"/>
              <x14:cfIcon iconSet="3TrafficLights1" iconId="1"/>
              <x14:cfIcon iconSet="3Symbols2" iconId="2"/>
            </x14:iconSet>
          </x14:cfRule>
          <xm:sqref>K3:K30 O3:O30 S3:S30 W3:W30 AA3:AA30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2:AR49"/>
  <sheetViews>
    <sheetView showGridLines="0" tabSelected="1" zoomScaleNormal="100" workbookViewId="0">
      <pane xSplit="2" ySplit="2" topLeftCell="D3" activePane="bottomRight" state="frozen"/>
      <selection activeCell="J13" sqref="J13"/>
      <selection pane="topRight" activeCell="J13" sqref="J13"/>
      <selection pane="bottomLeft" activeCell="J13" sqref="J13"/>
      <selection pane="bottomRight" activeCell="E8" sqref="E8"/>
    </sheetView>
  </sheetViews>
  <sheetFormatPr baseColWidth="10" defaultRowHeight="15" x14ac:dyDescent="0.25"/>
  <cols>
    <col min="1" max="1" width="17" customWidth="1"/>
    <col min="3" max="3" width="4.28515625" customWidth="1"/>
    <col min="4" max="4" width="16" bestFit="1" customWidth="1"/>
    <col min="8" max="11" width="8.5703125" customWidth="1"/>
    <col min="12" max="30" width="3" customWidth="1"/>
    <col min="31" max="31" width="14.5703125" bestFit="1" customWidth="1"/>
  </cols>
  <sheetData>
    <row r="2" spans="1:44" s="1" customFormat="1" ht="39" thickBot="1" x14ac:dyDescent="0.3">
      <c r="A2" s="9" t="s">
        <v>114</v>
      </c>
      <c r="B2" s="8"/>
      <c r="C2" s="8"/>
      <c r="D2" s="8" t="s">
        <v>61</v>
      </c>
      <c r="E2" s="22" t="s">
        <v>33</v>
      </c>
      <c r="F2" s="23" t="s">
        <v>34</v>
      </c>
      <c r="G2" s="24" t="s">
        <v>54</v>
      </c>
      <c r="H2" s="25" t="s">
        <v>35</v>
      </c>
      <c r="I2" s="26" t="s">
        <v>36</v>
      </c>
      <c r="J2" s="27" t="s">
        <v>14</v>
      </c>
      <c r="K2" s="45" t="s">
        <v>113</v>
      </c>
      <c r="L2" s="28" t="s">
        <v>37</v>
      </c>
      <c r="M2" s="29" t="s">
        <v>38</v>
      </c>
      <c r="N2" s="30" t="s">
        <v>39</v>
      </c>
      <c r="O2" s="44" t="s">
        <v>113</v>
      </c>
      <c r="P2" s="31" t="s">
        <v>40</v>
      </c>
      <c r="Q2" s="32" t="s">
        <v>41</v>
      </c>
      <c r="R2" s="33" t="s">
        <v>42</v>
      </c>
      <c r="S2" s="43" t="s">
        <v>113</v>
      </c>
      <c r="T2" s="11" t="s">
        <v>43</v>
      </c>
      <c r="U2" s="12" t="s">
        <v>44</v>
      </c>
      <c r="V2" s="13" t="s">
        <v>45</v>
      </c>
      <c r="W2" s="12" t="s">
        <v>113</v>
      </c>
      <c r="X2" s="14" t="s">
        <v>46</v>
      </c>
      <c r="Y2" s="15" t="s">
        <v>47</v>
      </c>
      <c r="Z2" s="16" t="s">
        <v>48</v>
      </c>
      <c r="AA2" s="15" t="s">
        <v>113</v>
      </c>
      <c r="AB2" s="17" t="s">
        <v>49</v>
      </c>
      <c r="AC2" s="18" t="s">
        <v>38</v>
      </c>
      <c r="AD2" s="19" t="s">
        <v>39</v>
      </c>
      <c r="AE2" s="34" t="s">
        <v>55</v>
      </c>
      <c r="AQ2"/>
      <c r="AR2"/>
    </row>
    <row r="3" spans="1:44" ht="18.75" customHeight="1" thickTop="1" thickBot="1" x14ac:dyDescent="0.3">
      <c r="A3" s="41"/>
      <c r="B3" s="41"/>
      <c r="C3" s="47"/>
      <c r="D3" s="40" t="s">
        <v>59</v>
      </c>
      <c r="E3" s="10">
        <f>COUNTA(H3,L3,P3,T3,X3,AB3)</f>
        <v>2</v>
      </c>
      <c r="F3" s="10">
        <f>COUNTIF(H3:R3,"R")</f>
        <v>1</v>
      </c>
      <c r="G3" s="39" t="str">
        <f t="array" ref="G3">IF(COUNTIF(J3:R3,"R")&gt;0,INDEX(OrdreCot,MAX((J3:R3="R")*IFERROR(MATCH(I3:Q3,OrdreCot,0),0))),"")</f>
        <v>5A+</v>
      </c>
      <c r="H3" s="20" t="s">
        <v>11</v>
      </c>
      <c r="I3" s="20" t="s">
        <v>30</v>
      </c>
      <c r="J3" s="20" t="s">
        <v>13</v>
      </c>
      <c r="K3" s="46">
        <v>0.87</v>
      </c>
      <c r="L3" s="20" t="s">
        <v>8</v>
      </c>
      <c r="M3" s="20" t="s">
        <v>26</v>
      </c>
      <c r="N3" s="20" t="s">
        <v>12</v>
      </c>
      <c r="O3" s="20">
        <v>0.875</v>
      </c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35"/>
      <c r="AF3" s="2" t="s">
        <v>0</v>
      </c>
      <c r="AG3" s="2" t="s">
        <v>24</v>
      </c>
      <c r="AH3" s="2" t="s">
        <v>15</v>
      </c>
      <c r="AI3" s="2" t="s">
        <v>16</v>
      </c>
      <c r="AJ3" s="2" t="s">
        <v>25</v>
      </c>
      <c r="AK3" s="2" t="s">
        <v>17</v>
      </c>
      <c r="AL3" s="2"/>
      <c r="AM3" s="2"/>
      <c r="AN3" s="2"/>
      <c r="AO3" s="2"/>
      <c r="AP3" s="2"/>
    </row>
    <row r="4" spans="1:44" ht="18.75" customHeight="1" thickBot="1" x14ac:dyDescent="0.3">
      <c r="A4" s="41"/>
      <c r="B4" s="41"/>
      <c r="C4" s="47"/>
      <c r="D4" s="40"/>
      <c r="E4" s="10"/>
      <c r="F4" s="10"/>
      <c r="G4" s="39"/>
      <c r="H4" s="21" t="s">
        <v>10</v>
      </c>
      <c r="I4" s="20" t="s">
        <v>30</v>
      </c>
      <c r="J4" s="21"/>
      <c r="K4" s="7"/>
      <c r="L4" s="21"/>
      <c r="M4" s="7"/>
      <c r="N4" s="21"/>
      <c r="O4" s="7"/>
      <c r="P4" s="21"/>
      <c r="Q4" s="7"/>
      <c r="R4" s="21"/>
      <c r="S4" s="7"/>
      <c r="T4" s="21"/>
      <c r="U4" s="7"/>
      <c r="V4" s="21"/>
      <c r="W4" s="7"/>
      <c r="X4" s="21"/>
      <c r="Y4" s="7"/>
      <c r="Z4" s="21"/>
      <c r="AA4" s="7"/>
      <c r="AB4" s="21"/>
      <c r="AC4" s="7"/>
      <c r="AD4" s="21"/>
      <c r="AE4" s="35"/>
      <c r="AF4" s="2" t="s">
        <v>1</v>
      </c>
      <c r="AG4" s="2" t="s">
        <v>15</v>
      </c>
      <c r="AH4" s="2" t="s">
        <v>16</v>
      </c>
      <c r="AI4" s="2" t="s">
        <v>17</v>
      </c>
      <c r="AJ4" s="2" t="s">
        <v>26</v>
      </c>
      <c r="AK4" s="2"/>
      <c r="AL4" s="2"/>
      <c r="AM4" s="2"/>
      <c r="AN4" s="2"/>
      <c r="AO4" s="2"/>
      <c r="AP4" s="2"/>
    </row>
    <row r="5" spans="1:44" ht="18.75" customHeight="1" thickBot="1" x14ac:dyDescent="0.3">
      <c r="A5" s="41"/>
      <c r="B5" s="41"/>
      <c r="C5" s="47"/>
      <c r="D5" s="40"/>
      <c r="E5" s="10"/>
      <c r="F5" s="10"/>
      <c r="G5" s="39"/>
      <c r="H5" s="20"/>
      <c r="I5" s="6"/>
      <c r="J5" s="20"/>
      <c r="K5" s="6"/>
      <c r="L5" s="20"/>
      <c r="M5" s="6"/>
      <c r="N5" s="20"/>
      <c r="O5" s="6"/>
      <c r="P5" s="20"/>
      <c r="Q5" s="6"/>
      <c r="R5" s="20"/>
      <c r="S5" s="6"/>
      <c r="T5" s="20"/>
      <c r="U5" s="6"/>
      <c r="V5" s="20"/>
      <c r="W5" s="6"/>
      <c r="X5" s="20"/>
      <c r="Y5" s="6"/>
      <c r="Z5" s="20"/>
      <c r="AA5" s="6"/>
      <c r="AB5" s="20"/>
      <c r="AC5" s="6"/>
      <c r="AD5" s="20"/>
      <c r="AE5" s="35"/>
      <c r="AF5" s="2" t="s">
        <v>2</v>
      </c>
      <c r="AG5" s="2" t="s">
        <v>16</v>
      </c>
      <c r="AH5" s="2" t="s">
        <v>26</v>
      </c>
      <c r="AI5" s="2" t="s">
        <v>20</v>
      </c>
      <c r="AJ5" s="2" t="s">
        <v>27</v>
      </c>
      <c r="AK5" s="2" t="s">
        <v>28</v>
      </c>
      <c r="AL5" s="2"/>
      <c r="AM5" s="2"/>
      <c r="AN5" s="2"/>
      <c r="AO5" s="2"/>
      <c r="AP5" s="2"/>
    </row>
    <row r="6" spans="1:44" ht="18.75" customHeight="1" thickBot="1" x14ac:dyDescent="0.3">
      <c r="A6" s="41"/>
      <c r="B6" s="41"/>
      <c r="C6" s="47"/>
      <c r="D6" s="40"/>
      <c r="E6" s="10"/>
      <c r="F6" s="10"/>
      <c r="G6" s="39"/>
      <c r="H6" s="21"/>
      <c r="I6" s="7"/>
      <c r="J6" s="21"/>
      <c r="K6" s="7"/>
      <c r="L6" s="21"/>
      <c r="M6" s="7"/>
      <c r="N6" s="21"/>
      <c r="O6" s="7"/>
      <c r="P6" s="21"/>
      <c r="Q6" s="7"/>
      <c r="R6" s="21"/>
      <c r="S6" s="7"/>
      <c r="T6" s="21"/>
      <c r="U6" s="7"/>
      <c r="V6" s="21"/>
      <c r="W6" s="7"/>
      <c r="X6" s="21"/>
      <c r="Y6" s="7"/>
      <c r="Z6" s="21"/>
      <c r="AA6" s="7"/>
      <c r="AB6" s="21"/>
      <c r="AC6" s="7"/>
      <c r="AD6" s="21"/>
      <c r="AE6" s="35"/>
      <c r="AF6" s="2" t="s">
        <v>3</v>
      </c>
      <c r="AG6" s="2" t="s">
        <v>24</v>
      </c>
      <c r="AH6" s="2" t="s">
        <v>15</v>
      </c>
      <c r="AI6" s="2" t="s">
        <v>16</v>
      </c>
      <c r="AJ6" s="2" t="s">
        <v>56</v>
      </c>
      <c r="AK6" s="2" t="s">
        <v>26</v>
      </c>
      <c r="AL6" s="2"/>
      <c r="AM6" s="2"/>
      <c r="AN6" s="2"/>
      <c r="AO6" s="2"/>
      <c r="AP6" s="2"/>
    </row>
    <row r="7" spans="1:44" ht="18.75" customHeight="1" thickBot="1" x14ac:dyDescent="0.3">
      <c r="A7" s="41"/>
      <c r="B7" s="41"/>
      <c r="C7" s="47"/>
      <c r="D7" s="40"/>
      <c r="E7" s="10"/>
      <c r="F7" s="10"/>
      <c r="G7" s="39"/>
      <c r="H7" s="20"/>
      <c r="I7" s="6"/>
      <c r="J7" s="20"/>
      <c r="K7" s="6"/>
      <c r="L7" s="20"/>
      <c r="M7" s="6"/>
      <c r="N7" s="20"/>
      <c r="O7" s="6"/>
      <c r="P7" s="20"/>
      <c r="Q7" s="6"/>
      <c r="R7" s="20"/>
      <c r="S7" s="6"/>
      <c r="T7" s="20"/>
      <c r="U7" s="6"/>
      <c r="V7" s="20"/>
      <c r="W7" s="6"/>
      <c r="X7" s="20"/>
      <c r="Y7" s="6"/>
      <c r="Z7" s="20"/>
      <c r="AA7" s="6"/>
      <c r="AB7" s="20"/>
      <c r="AC7" s="6"/>
      <c r="AD7" s="20"/>
      <c r="AE7" s="35"/>
      <c r="AF7" s="2" t="s">
        <v>4</v>
      </c>
      <c r="AG7" s="2" t="s">
        <v>19</v>
      </c>
      <c r="AH7" s="2" t="s">
        <v>27</v>
      </c>
      <c r="AI7" s="2" t="s">
        <v>29</v>
      </c>
      <c r="AJ7" s="2"/>
      <c r="AK7" s="2"/>
      <c r="AL7" s="2"/>
      <c r="AM7" s="2"/>
      <c r="AN7" s="2"/>
      <c r="AO7" s="2"/>
      <c r="AP7" s="2"/>
    </row>
    <row r="8" spans="1:44" ht="18.75" customHeight="1" thickBot="1" x14ac:dyDescent="0.3">
      <c r="A8" s="41"/>
      <c r="B8" s="41"/>
      <c r="C8" s="47"/>
      <c r="D8" s="40"/>
      <c r="E8" s="10"/>
      <c r="F8" s="10"/>
      <c r="G8" s="39"/>
      <c r="H8" s="21"/>
      <c r="I8" s="7"/>
      <c r="J8" s="21"/>
      <c r="K8" s="7"/>
      <c r="L8" s="21"/>
      <c r="M8" s="7"/>
      <c r="N8" s="21"/>
      <c r="O8" s="7"/>
      <c r="P8" s="21"/>
      <c r="Q8" s="7"/>
      <c r="R8" s="21"/>
      <c r="S8" s="7"/>
      <c r="T8" s="21"/>
      <c r="U8" s="7"/>
      <c r="V8" s="21"/>
      <c r="W8" s="7"/>
      <c r="X8" s="21"/>
      <c r="Y8" s="7"/>
      <c r="Z8" s="21"/>
      <c r="AA8" s="7"/>
      <c r="AB8" s="21"/>
      <c r="AC8" s="7"/>
      <c r="AD8" s="21"/>
      <c r="AE8" s="35"/>
      <c r="AF8" s="2" t="s">
        <v>5</v>
      </c>
      <c r="AG8" s="4" t="s">
        <v>17</v>
      </c>
      <c r="AH8" s="4" t="s">
        <v>30</v>
      </c>
      <c r="AI8" s="4" t="s">
        <v>21</v>
      </c>
      <c r="AJ8" s="4" t="s">
        <v>28</v>
      </c>
      <c r="AK8" s="4" t="s">
        <v>23</v>
      </c>
    </row>
    <row r="9" spans="1:44" ht="18.75" customHeight="1" thickBot="1" x14ac:dyDescent="0.3">
      <c r="A9" s="41"/>
      <c r="B9" s="41"/>
      <c r="C9" s="47"/>
      <c r="D9" s="40"/>
      <c r="E9" s="10"/>
      <c r="F9" s="10"/>
      <c r="G9" s="39"/>
      <c r="H9" s="20"/>
      <c r="I9" s="6"/>
      <c r="J9" s="20"/>
      <c r="K9" s="6"/>
      <c r="L9" s="20"/>
      <c r="M9" s="6"/>
      <c r="N9" s="20"/>
      <c r="O9" s="6"/>
      <c r="P9" s="20"/>
      <c r="Q9" s="6"/>
      <c r="R9" s="20"/>
      <c r="S9" s="6"/>
      <c r="T9" s="20"/>
      <c r="U9" s="6"/>
      <c r="V9" s="20"/>
      <c r="W9" s="6"/>
      <c r="X9" s="20"/>
      <c r="Y9" s="6"/>
      <c r="Z9" s="20"/>
      <c r="AA9" s="6"/>
      <c r="AB9" s="20"/>
      <c r="AC9" s="6"/>
      <c r="AD9" s="20"/>
      <c r="AE9" s="35"/>
      <c r="AF9" s="2" t="s">
        <v>6</v>
      </c>
      <c r="AG9" s="4" t="s">
        <v>18</v>
      </c>
      <c r="AH9" s="4" t="s">
        <v>21</v>
      </c>
      <c r="AI9" s="4" t="s">
        <v>22</v>
      </c>
      <c r="AJ9" s="4" t="s">
        <v>23</v>
      </c>
      <c r="AQ9" s="3"/>
      <c r="AR9" s="3"/>
    </row>
    <row r="10" spans="1:44" ht="18.75" customHeight="1" thickBot="1" x14ac:dyDescent="0.3">
      <c r="A10" s="41"/>
      <c r="B10" s="41"/>
      <c r="C10" s="47"/>
      <c r="D10" s="40"/>
      <c r="E10" s="10"/>
      <c r="F10" s="10"/>
      <c r="G10" s="39"/>
      <c r="H10" s="21"/>
      <c r="I10" s="7"/>
      <c r="J10" s="21"/>
      <c r="K10" s="7"/>
      <c r="L10" s="21"/>
      <c r="M10" s="7"/>
      <c r="N10" s="21"/>
      <c r="O10" s="7"/>
      <c r="P10" s="21"/>
      <c r="Q10" s="7"/>
      <c r="R10" s="21"/>
      <c r="S10" s="7"/>
      <c r="T10" s="21"/>
      <c r="U10" s="7"/>
      <c r="V10" s="21"/>
      <c r="W10" s="7"/>
      <c r="X10" s="21"/>
      <c r="Y10" s="7"/>
      <c r="Z10" s="21"/>
      <c r="AA10" s="7"/>
      <c r="AB10" s="21"/>
      <c r="AC10" s="7"/>
      <c r="AD10" s="21"/>
      <c r="AE10" s="35"/>
      <c r="AF10" s="2" t="s">
        <v>7</v>
      </c>
      <c r="AG10" s="4" t="s">
        <v>17</v>
      </c>
      <c r="AH10" s="4" t="s">
        <v>31</v>
      </c>
      <c r="AI10" s="4" t="s">
        <v>20</v>
      </c>
      <c r="AJ10" s="4" t="s">
        <v>23</v>
      </c>
      <c r="AK10" s="4" t="s">
        <v>32</v>
      </c>
      <c r="AQ10" s="3"/>
      <c r="AR10" s="3"/>
    </row>
    <row r="11" spans="1:44" ht="18.75" customHeight="1" thickBot="1" x14ac:dyDescent="0.3">
      <c r="A11" s="41"/>
      <c r="B11" s="41"/>
      <c r="C11" s="47"/>
      <c r="D11" s="40"/>
      <c r="E11" s="10"/>
      <c r="F11" s="10"/>
      <c r="G11" s="39"/>
      <c r="H11" s="20"/>
      <c r="I11" s="6"/>
      <c r="J11" s="20"/>
      <c r="K11" s="6"/>
      <c r="L11" s="20"/>
      <c r="M11" s="6"/>
      <c r="N11" s="20"/>
      <c r="O11" s="6"/>
      <c r="P11" s="20"/>
      <c r="Q11" s="6"/>
      <c r="R11" s="20"/>
      <c r="S11" s="6"/>
      <c r="T11" s="20"/>
      <c r="U11" s="6"/>
      <c r="V11" s="20"/>
      <c r="W11" s="6"/>
      <c r="X11" s="20"/>
      <c r="Y11" s="6"/>
      <c r="Z11" s="20"/>
      <c r="AA11" s="6"/>
      <c r="AB11" s="20"/>
      <c r="AC11" s="6"/>
      <c r="AD11" s="20"/>
      <c r="AE11" s="35"/>
      <c r="AF11" s="4" t="s">
        <v>8</v>
      </c>
      <c r="AG11" s="4" t="s">
        <v>26</v>
      </c>
      <c r="AH11" s="4" t="s">
        <v>19</v>
      </c>
      <c r="AI11" s="4" t="s">
        <v>27</v>
      </c>
      <c r="AJ11" s="4" t="s">
        <v>28</v>
      </c>
      <c r="AK11" s="4" t="s">
        <v>22</v>
      </c>
      <c r="AQ11" s="3"/>
      <c r="AR11" s="3"/>
    </row>
    <row r="12" spans="1:44" ht="18.75" customHeight="1" thickBot="1" x14ac:dyDescent="0.3">
      <c r="A12" s="41"/>
      <c r="B12" s="41"/>
      <c r="C12" s="47"/>
      <c r="D12" s="40"/>
      <c r="E12" s="10"/>
      <c r="F12" s="10"/>
      <c r="G12" s="39"/>
      <c r="H12" s="21"/>
      <c r="I12" s="7"/>
      <c r="J12" s="21"/>
      <c r="K12" s="7"/>
      <c r="L12" s="21"/>
      <c r="M12" s="7"/>
      <c r="N12" s="21"/>
      <c r="O12" s="7"/>
      <c r="P12" s="21"/>
      <c r="Q12" s="7"/>
      <c r="R12" s="21"/>
      <c r="S12" s="7"/>
      <c r="T12" s="21"/>
      <c r="U12" s="7"/>
      <c r="V12" s="21"/>
      <c r="W12" s="7"/>
      <c r="X12" s="21"/>
      <c r="Y12" s="7"/>
      <c r="Z12" s="21"/>
      <c r="AA12" s="7"/>
      <c r="AB12" s="21"/>
      <c r="AC12" s="7"/>
      <c r="AD12" s="21"/>
      <c r="AE12" s="35"/>
      <c r="AF12" s="4" t="s">
        <v>9</v>
      </c>
      <c r="AG12" s="4" t="s">
        <v>20</v>
      </c>
      <c r="AH12" s="4" t="s">
        <v>21</v>
      </c>
      <c r="AI12" s="4" t="s">
        <v>29</v>
      </c>
      <c r="AQ12" s="3"/>
      <c r="AR12" s="3"/>
    </row>
    <row r="13" spans="1:44" ht="18.75" customHeight="1" thickBot="1" x14ac:dyDescent="0.3">
      <c r="A13" s="41"/>
      <c r="B13" s="41"/>
      <c r="C13" s="47"/>
      <c r="D13" s="40"/>
      <c r="E13" s="10"/>
      <c r="F13" s="10"/>
      <c r="G13" s="39"/>
      <c r="H13" s="20"/>
      <c r="I13" s="6"/>
      <c r="J13" s="20"/>
      <c r="K13" s="6"/>
      <c r="L13" s="20"/>
      <c r="M13" s="6"/>
      <c r="N13" s="20"/>
      <c r="O13" s="6"/>
      <c r="P13" s="20"/>
      <c r="Q13" s="6"/>
      <c r="R13" s="20"/>
      <c r="S13" s="6"/>
      <c r="T13" s="20"/>
      <c r="U13" s="6"/>
      <c r="V13" s="20"/>
      <c r="W13" s="6"/>
      <c r="X13" s="20"/>
      <c r="Y13" s="6"/>
      <c r="Z13" s="20"/>
      <c r="AA13" s="6"/>
      <c r="AB13" s="20"/>
      <c r="AC13" s="6"/>
      <c r="AD13" s="20"/>
      <c r="AE13" s="35"/>
      <c r="AF13" s="4" t="s">
        <v>10</v>
      </c>
      <c r="AG13" s="4" t="s">
        <v>16</v>
      </c>
      <c r="AH13" s="4" t="s">
        <v>17</v>
      </c>
      <c r="AI13" s="4" t="s">
        <v>18</v>
      </c>
      <c r="AJ13" s="4" t="s">
        <v>19</v>
      </c>
      <c r="AK13" s="4" t="s">
        <v>30</v>
      </c>
      <c r="AL13" s="4" t="s">
        <v>20</v>
      </c>
      <c r="AM13" s="4" t="s">
        <v>21</v>
      </c>
      <c r="AN13" s="4" t="s">
        <v>28</v>
      </c>
      <c r="AO13" s="4" t="s">
        <v>22</v>
      </c>
      <c r="AQ13" s="3"/>
      <c r="AR13" s="3"/>
    </row>
    <row r="14" spans="1:44" ht="18.75" customHeight="1" thickBot="1" x14ac:dyDescent="0.3">
      <c r="A14" s="41"/>
      <c r="B14" s="41"/>
      <c r="C14" s="47"/>
      <c r="D14" s="40"/>
      <c r="E14" s="10"/>
      <c r="F14" s="10"/>
      <c r="G14" s="39"/>
      <c r="H14" s="21"/>
      <c r="I14" s="7"/>
      <c r="J14" s="21"/>
      <c r="K14" s="7"/>
      <c r="L14" s="21"/>
      <c r="M14" s="7"/>
      <c r="N14" s="21"/>
      <c r="O14" s="7"/>
      <c r="P14" s="21"/>
      <c r="Q14" s="7"/>
      <c r="R14" s="21"/>
      <c r="S14" s="7"/>
      <c r="T14" s="21"/>
      <c r="U14" s="7"/>
      <c r="V14" s="21"/>
      <c r="W14" s="7"/>
      <c r="X14" s="21"/>
      <c r="Y14" s="7"/>
      <c r="Z14" s="21"/>
      <c r="AA14" s="7"/>
      <c r="AB14" s="21"/>
      <c r="AC14" s="7"/>
      <c r="AD14" s="21"/>
      <c r="AE14" s="35"/>
      <c r="AF14" s="4" t="s">
        <v>11</v>
      </c>
      <c r="AG14" s="4" t="s">
        <v>15</v>
      </c>
      <c r="AH14" s="4" t="s">
        <v>16</v>
      </c>
      <c r="AI14" s="4" t="s">
        <v>17</v>
      </c>
      <c r="AJ14" s="4" t="s">
        <v>26</v>
      </c>
      <c r="AK14" s="4" t="s">
        <v>30</v>
      </c>
      <c r="AL14" s="4" t="s">
        <v>20</v>
      </c>
      <c r="AM14" s="4" t="s">
        <v>27</v>
      </c>
      <c r="AN14" s="4" t="s">
        <v>28</v>
      </c>
      <c r="AO14" s="4" t="s">
        <v>29</v>
      </c>
    </row>
    <row r="15" spans="1:44" ht="18.75" customHeight="1" thickBot="1" x14ac:dyDescent="0.3">
      <c r="A15" s="41"/>
      <c r="B15" s="41"/>
      <c r="C15" s="47"/>
      <c r="D15" s="40"/>
      <c r="E15" s="10"/>
      <c r="F15" s="10"/>
      <c r="G15" s="39"/>
      <c r="H15" s="20"/>
      <c r="I15" s="6"/>
      <c r="J15" s="20"/>
      <c r="K15" s="6"/>
      <c r="L15" s="20"/>
      <c r="M15" s="6"/>
      <c r="N15" s="20"/>
      <c r="O15" s="6"/>
      <c r="P15" s="20"/>
      <c r="Q15" s="6"/>
      <c r="R15" s="20"/>
      <c r="S15" s="6"/>
      <c r="T15" s="20"/>
      <c r="U15" s="6"/>
      <c r="V15" s="20"/>
      <c r="W15" s="6"/>
      <c r="X15" s="20"/>
      <c r="Y15" s="6"/>
      <c r="Z15" s="20"/>
      <c r="AA15" s="6"/>
      <c r="AB15" s="20"/>
      <c r="AC15" s="6"/>
      <c r="AD15" s="20"/>
      <c r="AE15" s="35"/>
    </row>
    <row r="16" spans="1:44" ht="18.75" customHeight="1" thickBot="1" x14ac:dyDescent="0.3">
      <c r="A16" s="41"/>
      <c r="B16" s="41"/>
      <c r="C16" s="47"/>
      <c r="D16" s="40"/>
      <c r="E16" s="10"/>
      <c r="F16" s="10"/>
      <c r="G16" s="39"/>
      <c r="H16" s="21"/>
      <c r="I16" s="7"/>
      <c r="J16" s="21"/>
      <c r="K16" s="7"/>
      <c r="L16" s="21"/>
      <c r="M16" s="7"/>
      <c r="N16" s="21"/>
      <c r="O16" s="7"/>
      <c r="P16" s="21"/>
      <c r="Q16" s="7"/>
      <c r="R16" s="21"/>
      <c r="S16" s="7"/>
      <c r="T16" s="21"/>
      <c r="U16" s="7"/>
      <c r="V16" s="21"/>
      <c r="W16" s="7"/>
      <c r="X16" s="21"/>
      <c r="Y16" s="7"/>
      <c r="Z16" s="21"/>
      <c r="AA16" s="7"/>
      <c r="AB16" s="21"/>
      <c r="AC16" s="7"/>
      <c r="AD16" s="21"/>
      <c r="AE16" s="35"/>
    </row>
    <row r="17" spans="1:42" ht="18.75" customHeight="1" thickBot="1" x14ac:dyDescent="0.3">
      <c r="A17" s="41"/>
      <c r="B17" s="41"/>
      <c r="C17" s="47"/>
      <c r="D17" s="40"/>
      <c r="E17" s="10"/>
      <c r="F17" s="10"/>
      <c r="G17" s="39"/>
      <c r="H17" s="20"/>
      <c r="I17" s="6"/>
      <c r="J17" s="20"/>
      <c r="K17" s="6"/>
      <c r="L17" s="20"/>
      <c r="M17" s="6"/>
      <c r="N17" s="20"/>
      <c r="O17" s="6"/>
      <c r="P17" s="20"/>
      <c r="Q17" s="6"/>
      <c r="R17" s="20"/>
      <c r="S17" s="6"/>
      <c r="T17" s="20"/>
      <c r="U17" s="6"/>
      <c r="V17" s="20"/>
      <c r="W17" s="6"/>
      <c r="X17" s="20"/>
      <c r="Y17" s="6"/>
      <c r="Z17" s="20"/>
      <c r="AA17" s="6"/>
      <c r="AB17" s="20"/>
      <c r="AC17" s="6"/>
      <c r="AD17" s="20"/>
      <c r="AE17" s="35"/>
    </row>
    <row r="18" spans="1:42" ht="18.75" customHeight="1" thickBot="1" x14ac:dyDescent="0.3">
      <c r="A18" s="41"/>
      <c r="B18" s="41"/>
      <c r="C18" s="47"/>
      <c r="D18" s="40"/>
      <c r="E18" s="10"/>
      <c r="F18" s="10"/>
      <c r="G18" s="39"/>
      <c r="H18" s="21"/>
      <c r="I18" s="7"/>
      <c r="J18" s="21"/>
      <c r="K18" s="7"/>
      <c r="L18" s="21"/>
      <c r="M18" s="7"/>
      <c r="N18" s="21"/>
      <c r="O18" s="7"/>
      <c r="P18" s="21"/>
      <c r="Q18" s="7"/>
      <c r="R18" s="21"/>
      <c r="S18" s="7"/>
      <c r="T18" s="21"/>
      <c r="U18" s="7"/>
      <c r="V18" s="21"/>
      <c r="W18" s="7"/>
      <c r="X18" s="21"/>
      <c r="Y18" s="7"/>
      <c r="Z18" s="21"/>
      <c r="AA18" s="7"/>
      <c r="AB18" s="21"/>
      <c r="AC18" s="7"/>
      <c r="AD18" s="21"/>
      <c r="AE18" s="35"/>
    </row>
    <row r="19" spans="1:42" ht="18.75" customHeight="1" thickBot="1" x14ac:dyDescent="0.3">
      <c r="A19" s="41"/>
      <c r="B19" s="41"/>
      <c r="C19" s="47"/>
      <c r="D19" s="40"/>
      <c r="E19" s="10"/>
      <c r="F19" s="10"/>
      <c r="G19" s="39"/>
      <c r="H19" s="20"/>
      <c r="I19" s="6"/>
      <c r="J19" s="20"/>
      <c r="K19" s="6"/>
      <c r="L19" s="20"/>
      <c r="M19" s="6"/>
      <c r="N19" s="20"/>
      <c r="O19" s="6"/>
      <c r="P19" s="20"/>
      <c r="Q19" s="6"/>
      <c r="R19" s="20"/>
      <c r="S19" s="6"/>
      <c r="T19" s="20"/>
      <c r="U19" s="6"/>
      <c r="V19" s="20"/>
      <c r="W19" s="6"/>
      <c r="X19" s="20"/>
      <c r="Y19" s="6"/>
      <c r="Z19" s="20"/>
      <c r="AA19" s="6"/>
      <c r="AB19" s="20"/>
      <c r="AC19" s="6"/>
      <c r="AD19" s="20"/>
      <c r="AE19" s="35"/>
      <c r="AG19" s="3"/>
      <c r="AI19" s="3"/>
      <c r="AJ19" s="3"/>
      <c r="AK19" s="3"/>
      <c r="AL19" s="3"/>
      <c r="AM19" s="3"/>
      <c r="AN19" s="3"/>
      <c r="AO19" s="3"/>
      <c r="AP19" s="3"/>
    </row>
    <row r="20" spans="1:42" ht="18.75" customHeight="1" thickBot="1" x14ac:dyDescent="0.3">
      <c r="A20" s="41"/>
      <c r="B20" s="41"/>
      <c r="C20" s="47"/>
      <c r="D20" s="40"/>
      <c r="E20" s="10"/>
      <c r="F20" s="10"/>
      <c r="G20" s="39"/>
      <c r="H20" s="21"/>
      <c r="I20" s="7"/>
      <c r="J20" s="21"/>
      <c r="K20" s="7"/>
      <c r="L20" s="21"/>
      <c r="M20" s="7"/>
      <c r="N20" s="21"/>
      <c r="O20" s="7"/>
      <c r="P20" s="21"/>
      <c r="Q20" s="7"/>
      <c r="R20" s="21"/>
      <c r="S20" s="7"/>
      <c r="T20" s="21"/>
      <c r="U20" s="7"/>
      <c r="V20" s="21"/>
      <c r="W20" s="7"/>
      <c r="X20" s="21"/>
      <c r="Y20" s="7"/>
      <c r="Z20" s="21"/>
      <c r="AA20" s="7"/>
      <c r="AB20" s="21"/>
      <c r="AC20" s="7"/>
      <c r="AD20" s="21"/>
      <c r="AE20" s="35"/>
      <c r="AG20" s="3"/>
      <c r="AI20" s="3"/>
      <c r="AJ20" s="3"/>
      <c r="AK20" s="3"/>
      <c r="AL20" s="3"/>
      <c r="AM20" s="3"/>
      <c r="AN20" s="3"/>
      <c r="AO20" s="3"/>
      <c r="AP20" s="3"/>
    </row>
    <row r="21" spans="1:42" ht="18.75" customHeight="1" thickBot="1" x14ac:dyDescent="0.3">
      <c r="A21" s="41"/>
      <c r="B21" s="41"/>
      <c r="C21" s="47"/>
      <c r="D21" s="40"/>
      <c r="E21" s="10"/>
      <c r="F21" s="10"/>
      <c r="G21" s="39"/>
      <c r="H21" s="20"/>
      <c r="I21" s="6"/>
      <c r="J21" s="20"/>
      <c r="K21" s="6"/>
      <c r="L21" s="20"/>
      <c r="M21" s="6"/>
      <c r="N21" s="20"/>
      <c r="O21" s="6"/>
      <c r="P21" s="20"/>
      <c r="Q21" s="6"/>
      <c r="R21" s="20"/>
      <c r="S21" s="6"/>
      <c r="T21" s="20"/>
      <c r="U21" s="6"/>
      <c r="V21" s="20"/>
      <c r="W21" s="6"/>
      <c r="X21" s="20"/>
      <c r="Y21" s="6"/>
      <c r="Z21" s="20"/>
      <c r="AA21" s="6"/>
      <c r="AB21" s="20"/>
      <c r="AC21" s="6"/>
      <c r="AD21" s="20"/>
      <c r="AE21" s="35"/>
      <c r="AF21" s="3"/>
      <c r="AG21" s="3"/>
      <c r="AI21" s="3"/>
      <c r="AJ21" s="3"/>
      <c r="AK21" s="3"/>
      <c r="AL21" s="3"/>
      <c r="AM21" s="3"/>
      <c r="AN21" s="3"/>
      <c r="AO21" s="3"/>
      <c r="AP21" s="3"/>
    </row>
    <row r="22" spans="1:42" ht="18.75" customHeight="1" thickBot="1" x14ac:dyDescent="0.3">
      <c r="A22" s="41"/>
      <c r="B22" s="41"/>
      <c r="C22" s="47"/>
      <c r="D22" s="40"/>
      <c r="E22" s="10"/>
      <c r="F22" s="10"/>
      <c r="G22" s="39"/>
      <c r="H22" s="21"/>
      <c r="I22" s="7"/>
      <c r="J22" s="21"/>
      <c r="K22" s="7"/>
      <c r="L22" s="21"/>
      <c r="M22" s="7"/>
      <c r="N22" s="21"/>
      <c r="O22" s="7"/>
      <c r="P22" s="21"/>
      <c r="Q22" s="7"/>
      <c r="R22" s="21"/>
      <c r="S22" s="7"/>
      <c r="T22" s="21"/>
      <c r="U22" s="7"/>
      <c r="V22" s="21"/>
      <c r="W22" s="7"/>
      <c r="X22" s="21"/>
      <c r="Y22" s="7"/>
      <c r="Z22" s="21"/>
      <c r="AA22" s="7"/>
      <c r="AB22" s="21"/>
      <c r="AC22" s="7"/>
      <c r="AD22" s="21"/>
      <c r="AE22" s="35"/>
      <c r="AF22" s="3"/>
      <c r="AG22" s="3"/>
      <c r="AI22" s="3"/>
      <c r="AJ22" s="3"/>
      <c r="AK22" s="3"/>
      <c r="AL22" s="3"/>
      <c r="AM22" s="3"/>
      <c r="AN22" s="3"/>
      <c r="AO22" s="3"/>
      <c r="AP22" s="3"/>
    </row>
    <row r="23" spans="1:42" ht="18.75" customHeight="1" thickBot="1" x14ac:dyDescent="0.3">
      <c r="A23" s="41"/>
      <c r="B23" s="41"/>
      <c r="C23" s="47"/>
      <c r="D23" s="40"/>
      <c r="E23" s="10"/>
      <c r="F23" s="10"/>
      <c r="G23" s="39"/>
      <c r="H23" s="20"/>
      <c r="I23" s="6"/>
      <c r="J23" s="20"/>
      <c r="K23" s="6"/>
      <c r="L23" s="20"/>
      <c r="M23" s="6"/>
      <c r="N23" s="20"/>
      <c r="O23" s="6"/>
      <c r="P23" s="20"/>
      <c r="Q23" s="6"/>
      <c r="R23" s="20"/>
      <c r="S23" s="6"/>
      <c r="T23" s="20"/>
      <c r="U23" s="6"/>
      <c r="V23" s="20"/>
      <c r="W23" s="6"/>
      <c r="X23" s="20"/>
      <c r="Y23" s="6"/>
      <c r="Z23" s="20"/>
      <c r="AA23" s="6"/>
      <c r="AB23" s="20"/>
      <c r="AC23" s="6"/>
      <c r="AD23" s="20"/>
      <c r="AE23" s="35"/>
      <c r="AF23" s="3"/>
      <c r="AG23" s="3"/>
      <c r="AI23" s="3"/>
      <c r="AK23" s="3"/>
      <c r="AL23" s="3"/>
      <c r="AM23" s="3"/>
      <c r="AN23" s="3"/>
      <c r="AO23" s="3"/>
      <c r="AP23" s="3"/>
    </row>
    <row r="24" spans="1:42" ht="18.75" customHeight="1" thickBot="1" x14ac:dyDescent="0.3">
      <c r="A24" s="41"/>
      <c r="B24" s="41"/>
      <c r="C24" s="47"/>
      <c r="D24" s="40"/>
      <c r="E24" s="10"/>
      <c r="F24" s="10"/>
      <c r="G24" s="39"/>
      <c r="H24" s="21"/>
      <c r="I24" s="7"/>
      <c r="J24" s="21"/>
      <c r="K24" s="7"/>
      <c r="L24" s="21"/>
      <c r="M24" s="7"/>
      <c r="N24" s="21"/>
      <c r="O24" s="7"/>
      <c r="P24" s="21"/>
      <c r="Q24" s="7"/>
      <c r="R24" s="21"/>
      <c r="S24" s="7"/>
      <c r="T24" s="21"/>
      <c r="U24" s="7"/>
      <c r="V24" s="21"/>
      <c r="W24" s="7"/>
      <c r="X24" s="21"/>
      <c r="Y24" s="7"/>
      <c r="Z24" s="21"/>
      <c r="AA24" s="7"/>
      <c r="AB24" s="21"/>
      <c r="AC24" s="7"/>
      <c r="AD24" s="21"/>
      <c r="AE24" s="35"/>
    </row>
    <row r="25" spans="1:42" ht="18.75" customHeight="1" thickBot="1" x14ac:dyDescent="0.3">
      <c r="A25" s="41"/>
      <c r="B25" s="41"/>
      <c r="C25" s="47"/>
      <c r="D25" s="40"/>
      <c r="E25" s="10"/>
      <c r="F25" s="10"/>
      <c r="G25" s="39"/>
      <c r="H25" s="20"/>
      <c r="I25" s="6"/>
      <c r="J25" s="20"/>
      <c r="K25" s="6"/>
      <c r="L25" s="20"/>
      <c r="M25" s="6"/>
      <c r="N25" s="20"/>
      <c r="O25" s="6"/>
      <c r="P25" s="20"/>
      <c r="Q25" s="6"/>
      <c r="R25" s="20"/>
      <c r="S25" s="6"/>
      <c r="T25" s="20"/>
      <c r="U25" s="6"/>
      <c r="V25" s="20"/>
      <c r="W25" s="6"/>
      <c r="X25" s="20"/>
      <c r="Y25" s="6"/>
      <c r="Z25" s="20"/>
      <c r="AA25" s="6"/>
      <c r="AB25" s="20"/>
      <c r="AC25" s="6"/>
      <c r="AD25" s="20"/>
      <c r="AE25" s="35"/>
      <c r="AF25" s="3"/>
      <c r="AG25" s="3"/>
      <c r="AI25" s="3"/>
      <c r="AK25" s="3"/>
      <c r="AL25" s="3"/>
      <c r="AM25" s="3"/>
      <c r="AN25" s="3"/>
      <c r="AO25" s="3"/>
      <c r="AP25" s="3"/>
    </row>
    <row r="26" spans="1:42" ht="15.75" thickBot="1" x14ac:dyDescent="0.3">
      <c r="A26" s="41"/>
      <c r="B26" s="41"/>
      <c r="C26" s="47"/>
      <c r="D26" s="40"/>
      <c r="E26" s="10"/>
      <c r="F26" s="10"/>
      <c r="G26" s="39"/>
      <c r="H26" s="21"/>
      <c r="I26" s="7"/>
      <c r="J26" s="21"/>
      <c r="K26" s="7"/>
      <c r="L26" s="21"/>
      <c r="M26" s="7"/>
      <c r="N26" s="21"/>
      <c r="O26" s="7"/>
      <c r="P26" s="21"/>
      <c r="Q26" s="7"/>
      <c r="R26" s="21"/>
      <c r="S26" s="7"/>
      <c r="T26" s="21"/>
      <c r="U26" s="7"/>
      <c r="V26" s="21"/>
      <c r="W26" s="7"/>
      <c r="X26" s="21"/>
      <c r="Y26" s="7"/>
      <c r="Z26" s="21"/>
      <c r="AA26" s="7"/>
      <c r="AB26" s="21"/>
      <c r="AC26" s="7"/>
      <c r="AD26" s="21"/>
    </row>
    <row r="27" spans="1:42" ht="18.75" customHeight="1" thickBot="1" x14ac:dyDescent="0.3">
      <c r="A27" s="41"/>
      <c r="B27" s="41"/>
      <c r="C27" s="47"/>
      <c r="D27" s="40"/>
      <c r="E27" s="10"/>
      <c r="F27" s="10"/>
      <c r="G27" s="39"/>
      <c r="H27" s="20"/>
      <c r="I27" s="6"/>
      <c r="J27" s="20"/>
      <c r="K27" s="6"/>
      <c r="L27" s="20"/>
      <c r="M27" s="6"/>
      <c r="N27" s="20"/>
      <c r="O27" s="6"/>
      <c r="P27" s="20"/>
      <c r="Q27" s="6"/>
      <c r="R27" s="20"/>
      <c r="S27" s="6"/>
      <c r="T27" s="20"/>
      <c r="U27" s="6"/>
      <c r="V27" s="20"/>
      <c r="W27" s="6"/>
      <c r="X27" s="20"/>
      <c r="Y27" s="6"/>
      <c r="Z27" s="20"/>
      <c r="AA27" s="6"/>
      <c r="AB27" s="20"/>
      <c r="AC27" s="6"/>
      <c r="AD27" s="20"/>
      <c r="AE27" s="35"/>
      <c r="AF27" s="3"/>
      <c r="AG27" s="3"/>
      <c r="AI27" s="3"/>
      <c r="AK27" s="3"/>
      <c r="AL27" s="3"/>
      <c r="AM27" s="3"/>
      <c r="AN27" s="3"/>
      <c r="AO27" s="3"/>
      <c r="AP27" s="3"/>
    </row>
    <row r="28" spans="1:42" ht="15.75" thickBot="1" x14ac:dyDescent="0.3">
      <c r="A28" s="41"/>
      <c r="B28" s="41"/>
      <c r="C28" s="47"/>
      <c r="D28" s="40"/>
      <c r="E28" s="10"/>
      <c r="F28" s="10"/>
      <c r="G28" s="39"/>
      <c r="H28" s="21"/>
      <c r="I28" s="7"/>
      <c r="J28" s="21"/>
      <c r="K28" s="7"/>
      <c r="L28" s="21"/>
      <c r="M28" s="7"/>
      <c r="N28" s="21"/>
      <c r="O28" s="7"/>
      <c r="P28" s="21"/>
      <c r="Q28" s="7"/>
      <c r="R28" s="21"/>
      <c r="S28" s="7"/>
      <c r="T28" s="21"/>
      <c r="U28" s="7"/>
      <c r="V28" s="21"/>
      <c r="W28" s="7"/>
      <c r="X28" s="21"/>
      <c r="Y28" s="7"/>
      <c r="Z28" s="21"/>
      <c r="AA28" s="7"/>
      <c r="AB28" s="21"/>
      <c r="AC28" s="7"/>
      <c r="AD28" s="21"/>
    </row>
    <row r="29" spans="1:42" ht="18.75" customHeight="1" thickBot="1" x14ac:dyDescent="0.3">
      <c r="A29" s="41"/>
      <c r="B29" s="41"/>
      <c r="C29" s="47"/>
      <c r="D29" s="40"/>
      <c r="E29" s="10"/>
      <c r="F29" s="10"/>
      <c r="G29" s="39"/>
      <c r="H29" s="20"/>
      <c r="I29" s="6"/>
      <c r="J29" s="20"/>
      <c r="K29" s="6"/>
      <c r="L29" s="20"/>
      <c r="M29" s="6"/>
      <c r="N29" s="20"/>
      <c r="O29" s="6"/>
      <c r="P29" s="20"/>
      <c r="Q29" s="6"/>
      <c r="R29" s="20"/>
      <c r="S29" s="6"/>
      <c r="T29" s="20"/>
      <c r="U29" s="6"/>
      <c r="V29" s="20"/>
      <c r="W29" s="6"/>
      <c r="X29" s="20"/>
      <c r="Y29" s="6"/>
      <c r="Z29" s="20"/>
      <c r="AA29" s="6"/>
      <c r="AB29" s="20"/>
      <c r="AC29" s="6"/>
      <c r="AD29" s="20"/>
      <c r="AE29" s="35"/>
      <c r="AF29" s="3"/>
      <c r="AG29" s="3"/>
      <c r="AI29" s="3"/>
      <c r="AK29" s="3"/>
      <c r="AL29" s="3"/>
      <c r="AM29" s="3"/>
      <c r="AN29" s="3"/>
      <c r="AO29" s="3"/>
      <c r="AP29" s="3"/>
    </row>
    <row r="30" spans="1:42" ht="15.75" thickBot="1" x14ac:dyDescent="0.3">
      <c r="A30" s="41"/>
      <c r="B30" s="41"/>
      <c r="C30" s="47" t="s">
        <v>115</v>
      </c>
      <c r="D30" s="40"/>
      <c r="E30" s="10"/>
      <c r="F30" s="10"/>
      <c r="G30" s="39"/>
      <c r="H30" s="21"/>
      <c r="I30" s="7"/>
      <c r="J30" s="21"/>
      <c r="K30" s="7"/>
      <c r="L30" s="21"/>
      <c r="M30" s="7"/>
      <c r="N30" s="21"/>
      <c r="O30" s="7"/>
      <c r="P30" s="21"/>
      <c r="Q30" s="7"/>
      <c r="R30" s="21"/>
      <c r="S30" s="7"/>
      <c r="T30" s="21"/>
      <c r="U30" s="7"/>
      <c r="V30" s="21"/>
      <c r="W30" s="7"/>
      <c r="X30" s="21"/>
      <c r="Y30" s="7"/>
      <c r="Z30" s="21"/>
      <c r="AA30" s="7"/>
      <c r="AB30" s="21"/>
      <c r="AC30" s="7"/>
      <c r="AD30" s="21"/>
    </row>
    <row r="34" spans="32:39" x14ac:dyDescent="0.25">
      <c r="AF34" t="s">
        <v>15</v>
      </c>
      <c r="AG34" s="42"/>
    </row>
    <row r="35" spans="32:39" x14ac:dyDescent="0.25">
      <c r="AF35" t="s">
        <v>16</v>
      </c>
      <c r="AG35" s="42"/>
      <c r="AJ35" s="3" t="s">
        <v>62</v>
      </c>
      <c r="AL35" t="s">
        <v>12</v>
      </c>
      <c r="AM35" s="3" t="s">
        <v>15</v>
      </c>
    </row>
    <row r="36" spans="32:39" x14ac:dyDescent="0.25">
      <c r="AF36" t="s">
        <v>25</v>
      </c>
      <c r="AG36" s="42"/>
      <c r="AJ36" t="s">
        <v>58</v>
      </c>
      <c r="AL36" t="s">
        <v>13</v>
      </c>
      <c r="AM36" s="3" t="s">
        <v>16</v>
      </c>
    </row>
    <row r="37" spans="32:39" x14ac:dyDescent="0.25">
      <c r="AF37" t="s">
        <v>17</v>
      </c>
      <c r="AG37" s="36"/>
      <c r="AJ37" t="s">
        <v>59</v>
      </c>
      <c r="AM37" s="3" t="s">
        <v>17</v>
      </c>
    </row>
    <row r="38" spans="32:39" x14ac:dyDescent="0.25">
      <c r="AF38" t="s">
        <v>56</v>
      </c>
      <c r="AG38" s="36"/>
      <c r="AJ38" t="s">
        <v>60</v>
      </c>
      <c r="AM38" s="3" t="s">
        <v>18</v>
      </c>
    </row>
    <row r="39" spans="32:39" x14ac:dyDescent="0.25">
      <c r="AF39" t="s">
        <v>18</v>
      </c>
      <c r="AG39" s="37"/>
      <c r="AM39" s="3" t="s">
        <v>19</v>
      </c>
    </row>
    <row r="40" spans="32:39" x14ac:dyDescent="0.25">
      <c r="AF40" t="s">
        <v>26</v>
      </c>
      <c r="AG40" s="37"/>
      <c r="AM40" s="5" t="s">
        <v>20</v>
      </c>
    </row>
    <row r="41" spans="32:39" x14ac:dyDescent="0.25">
      <c r="AF41" t="s">
        <v>19</v>
      </c>
      <c r="AG41" s="38"/>
    </row>
    <row r="42" spans="32:39" x14ac:dyDescent="0.25">
      <c r="AF42" t="s">
        <v>30</v>
      </c>
      <c r="AG42" s="38"/>
    </row>
    <row r="43" spans="32:39" x14ac:dyDescent="0.25">
      <c r="AF43" t="s">
        <v>20</v>
      </c>
      <c r="AG43" s="38"/>
    </row>
    <row r="44" spans="32:39" x14ac:dyDescent="0.25">
      <c r="AF44" t="s">
        <v>27</v>
      </c>
      <c r="AG44" s="38"/>
    </row>
    <row r="45" spans="32:39" x14ac:dyDescent="0.25">
      <c r="AF45" t="s">
        <v>21</v>
      </c>
      <c r="AG45" s="38"/>
    </row>
    <row r="46" spans="32:39" x14ac:dyDescent="0.25">
      <c r="AF46" t="s">
        <v>28</v>
      </c>
      <c r="AG46" s="38"/>
    </row>
    <row r="47" spans="32:39" x14ac:dyDescent="0.25">
      <c r="AF47" t="s">
        <v>22</v>
      </c>
      <c r="AG47" s="38"/>
    </row>
    <row r="48" spans="32:39" x14ac:dyDescent="0.25">
      <c r="AF48" t="s">
        <v>29</v>
      </c>
      <c r="AG48" s="38"/>
    </row>
    <row r="49" spans="31:33" x14ac:dyDescent="0.25">
      <c r="AE49" s="36" t="s">
        <v>57</v>
      </c>
      <c r="AF49" t="s">
        <v>23</v>
      </c>
      <c r="AG49" s="38"/>
    </row>
  </sheetData>
  <conditionalFormatting sqref="G3:G30">
    <cfRule type="expression" dxfId="27" priority="26">
      <formula>OR($G3="5a",$G3="5a+",$G3="5b",$G3="5b+",$G3="6a",$G3="6a+",$G3="6B")</formula>
    </cfRule>
    <cfRule type="expression" dxfId="26" priority="27">
      <formula>OR($G3="4c",$G3="4c+")</formula>
    </cfRule>
    <cfRule type="expression" dxfId="25" priority="28">
      <formula>OR($G3="3b",$G3="3c",$G3="4a",$G3="4a+")</formula>
    </cfRule>
    <cfRule type="expression" dxfId="24" priority="29">
      <formula>OR($G3="4b",$G3="4b+")</formula>
    </cfRule>
  </conditionalFormatting>
  <conditionalFormatting sqref="D3:D16 D18:D24 D26 D28 D30">
    <cfRule type="expression" dxfId="23" priority="25">
      <formula>$D3="NIV 1"</formula>
    </cfRule>
  </conditionalFormatting>
  <conditionalFormatting sqref="D3:D16 D18:D24 D26 D28 D30">
    <cfRule type="expression" dxfId="22" priority="23">
      <formula>$D3="niv 3"</formula>
    </cfRule>
    <cfRule type="expression" dxfId="21" priority="24">
      <formula>$D3="niv 2"</formula>
    </cfRule>
  </conditionalFormatting>
  <conditionalFormatting sqref="D5">
    <cfRule type="expression" dxfId="20" priority="22">
      <formula>$D5="NIV 1"</formula>
    </cfRule>
  </conditionalFormatting>
  <conditionalFormatting sqref="D5">
    <cfRule type="expression" dxfId="19" priority="20">
      <formula>$D5="niv 3"</formula>
    </cfRule>
    <cfRule type="expression" dxfId="18" priority="21">
      <formula>$D5="niv 2"</formula>
    </cfRule>
  </conditionalFormatting>
  <conditionalFormatting sqref="D4">
    <cfRule type="expression" dxfId="17" priority="19">
      <formula>$D4="NIV 1"</formula>
    </cfRule>
  </conditionalFormatting>
  <conditionalFormatting sqref="D4">
    <cfRule type="expression" dxfId="16" priority="17">
      <formula>$D4="niv 3"</formula>
    </cfRule>
    <cfRule type="expression" dxfId="15" priority="18">
      <formula>$D4="niv 2"</formula>
    </cfRule>
  </conditionalFormatting>
  <conditionalFormatting sqref="D6">
    <cfRule type="expression" dxfId="14" priority="16">
      <formula>$D6="NIV 1"</formula>
    </cfRule>
  </conditionalFormatting>
  <conditionalFormatting sqref="D6">
    <cfRule type="expression" dxfId="13" priority="14">
      <formula>$D6="niv 3"</formula>
    </cfRule>
    <cfRule type="expression" dxfId="12" priority="15">
      <formula>$D6="niv 2"</formula>
    </cfRule>
  </conditionalFormatting>
  <conditionalFormatting sqref="D17">
    <cfRule type="expression" dxfId="11" priority="13">
      <formula>$D17="NIV 1"</formula>
    </cfRule>
  </conditionalFormatting>
  <conditionalFormatting sqref="D17">
    <cfRule type="expression" dxfId="10" priority="11">
      <formula>$D17="niv 3"</formula>
    </cfRule>
    <cfRule type="expression" dxfId="9" priority="12">
      <formula>$D17="niv 2"</formula>
    </cfRule>
  </conditionalFormatting>
  <conditionalFormatting sqref="D25">
    <cfRule type="expression" dxfId="8" priority="10">
      <formula>$D25="NIV 1"</formula>
    </cfRule>
  </conditionalFormatting>
  <conditionalFormatting sqref="D25">
    <cfRule type="expression" dxfId="7" priority="8">
      <formula>$D25="niv 3"</formula>
    </cfRule>
    <cfRule type="expression" dxfId="6" priority="9">
      <formula>$D25="niv 2"</formula>
    </cfRule>
  </conditionalFormatting>
  <conditionalFormatting sqref="D27">
    <cfRule type="expression" dxfId="5" priority="7">
      <formula>$D27="NIV 1"</formula>
    </cfRule>
  </conditionalFormatting>
  <conditionalFormatting sqref="D27">
    <cfRule type="expression" dxfId="4" priority="5">
      <formula>$D27="niv 3"</formula>
    </cfRule>
    <cfRule type="expression" dxfId="3" priority="6">
      <formula>$D27="niv 2"</formula>
    </cfRule>
  </conditionalFormatting>
  <conditionalFormatting sqref="D29">
    <cfRule type="expression" dxfId="2" priority="4">
      <formula>$D29="NIV 1"</formula>
    </cfRule>
  </conditionalFormatting>
  <conditionalFormatting sqref="D29">
    <cfRule type="expression" dxfId="1" priority="2">
      <formula>$D29="niv 3"</formula>
    </cfRule>
    <cfRule type="expression" dxfId="0" priority="3">
      <formula>$D29="niv 2"</formula>
    </cfRule>
  </conditionalFormatting>
  <dataValidations count="5">
    <dataValidation type="list" allowBlank="1" showInputMessage="1" showErrorMessage="1" sqref="N3:N30 J3:J30 Z3:Z30 V3:V30 AA30 R3:R30 AD3:AD30">
      <formula1>$AL$34:$AL$36</formula1>
    </dataValidation>
    <dataValidation type="list" allowBlank="1" showInputMessage="1" showErrorMessage="1" sqref="D3:D30">
      <formula1>NIVEAU</formula1>
    </dataValidation>
    <dataValidation type="list" allowBlank="1" showInputMessage="1" showErrorMessage="1" sqref="M3:M30 AC3 Y3:Y30 U3:U30 Q3:Q30 I3:I30">
      <formula1>OFFSET($AG$2:$AP$2,MATCH(H3,zone,0)-1,,,COUNTA($AG$3:$AP$3))</formula1>
    </dataValidation>
    <dataValidation type="list" allowBlank="1" showInputMessage="1" showErrorMessage="1" sqref="AB4:AC30">
      <formula1>réussies</formula1>
    </dataValidation>
    <dataValidation type="list" allowBlank="1" showInputMessage="1" showErrorMessage="1" sqref="H3:H30 L3:L30 P3:P30 T3:T30 X3:X30 AB3">
      <formula1>zone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A0C065C9-38B2-42F1-828E-A07AB7581A01}">
            <x14:iconSet iconSet="3Symbols2" custom="1">
              <x14:cfvo type="percent">
                <xm:f>0</xm:f>
              </x14:cfvo>
              <x14:cfvo type="num">
                <xm:f>0.6</xm:f>
              </x14:cfvo>
              <x14:cfvo type="num">
                <xm:f>0.8</xm:f>
              </x14:cfvo>
              <x14:cfIcon iconSet="3Symbols2" iconId="0"/>
              <x14:cfIcon iconSet="3TrafficLights1" iconId="1"/>
              <x14:cfIcon iconSet="3Symbols2" iconId="2"/>
            </x14:iconSet>
          </x14:cfRule>
          <xm:sqref>K3:K30 O3:O30 S3:S30 W3:W30 AA3:AA30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L6 voies grimpées 11-01</vt:lpstr>
      <vt:lpstr>L3 voies grimpées 30-11 </vt:lpstr>
      <vt:lpstr>Feuil3</vt:lpstr>
      <vt:lpstr>'L3 voies grimpées 30-11 '!COTATION</vt:lpstr>
      <vt:lpstr>'L6 voies grimpées 11-01'!COTATION</vt:lpstr>
      <vt:lpstr>'L3 voies grimpées 30-11 '!NIVEAU</vt:lpstr>
      <vt:lpstr>'L6 voies grimpées 11-01'!NIVEAU</vt:lpstr>
      <vt:lpstr>'L3 voies grimpées 30-11 '!OrdreCot</vt:lpstr>
      <vt:lpstr>'L6 voies grimpées 11-01'!OrdreCot</vt:lpstr>
      <vt:lpstr>'L3 voies grimpées 30-11 '!réussies</vt:lpstr>
      <vt:lpstr>'L6 voies grimpées 11-01'!réussies</vt:lpstr>
      <vt:lpstr>'L3 voies grimpées 30-11 '!ville</vt:lpstr>
      <vt:lpstr>'L6 voies grimpées 11-01'!ville</vt:lpstr>
      <vt:lpstr>'L3 voies grimpées 30-11 '!zone</vt:lpstr>
      <vt:lpstr>'L6 voies grimpées 11-01'!zone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PERCHER</cp:lastModifiedBy>
  <cp:lastPrinted>2017-11-13T08:28:36Z</cp:lastPrinted>
  <dcterms:created xsi:type="dcterms:W3CDTF">2017-10-02T09:14:59Z</dcterms:created>
  <dcterms:modified xsi:type="dcterms:W3CDTF">2018-09-09T17:26:10Z</dcterms:modified>
</cp:coreProperties>
</file>