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NE70101\Downloads\"/>
    </mc:Choice>
  </mc:AlternateContent>
  <bookViews>
    <workbookView xWindow="0" yWindow="0" windowWidth="20490" windowHeight="7155"/>
  </bookViews>
  <sheets>
    <sheet name="Feuil3" sheetId="3" r:id="rId1"/>
    <sheet name="Feuil1" sheetId="1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K5" i="1"/>
  <c r="K6" i="1"/>
  <c r="K7" i="1"/>
  <c r="K8" i="1"/>
  <c r="K9" i="1"/>
  <c r="K10" i="1"/>
  <c r="K11" i="1"/>
  <c r="K12" i="1"/>
  <c r="K13" i="1"/>
  <c r="J5" i="1"/>
  <c r="J6" i="1"/>
  <c r="J7" i="1"/>
  <c r="J8" i="1"/>
  <c r="J9" i="1"/>
  <c r="J10" i="1"/>
  <c r="J11" i="1"/>
  <c r="J12" i="1"/>
  <c r="J13" i="1"/>
  <c r="I5" i="1"/>
  <c r="I6" i="1"/>
  <c r="I7" i="1"/>
  <c r="I8" i="1"/>
  <c r="I9" i="1"/>
  <c r="I10" i="1"/>
  <c r="I11" i="1"/>
  <c r="I12" i="1"/>
  <c r="I13" i="1"/>
  <c r="I4" i="1"/>
  <c r="L4" i="1"/>
  <c r="K4" i="1"/>
  <c r="J4" i="1"/>
  <c r="G4" i="1" l="1"/>
  <c r="I2" i="1" l="1"/>
  <c r="J2" i="1"/>
  <c r="K2" i="1"/>
  <c r="G5" i="1" l="1"/>
  <c r="G6" i="1"/>
  <c r="G7" i="1"/>
  <c r="G8" i="1"/>
  <c r="G9" i="1"/>
  <c r="G10" i="1"/>
  <c r="G11" i="1"/>
  <c r="G12" i="1"/>
  <c r="G13" i="1"/>
</calcChain>
</file>

<file path=xl/sharedStrings.xml><?xml version="1.0" encoding="utf-8"?>
<sst xmlns="http://schemas.openxmlformats.org/spreadsheetml/2006/main" count="100" uniqueCount="67">
  <si>
    <t>ID conducteur</t>
  </si>
  <si>
    <t>Nom conducteur</t>
  </si>
  <si>
    <t>Loulou</t>
  </si>
  <si>
    <t>Tigre</t>
  </si>
  <si>
    <t>Rodolphe</t>
  </si>
  <si>
    <t>Alphonse</t>
  </si>
  <si>
    <t>Toulouse</t>
  </si>
  <si>
    <t>CO2</t>
  </si>
  <si>
    <t>Modèle</t>
  </si>
  <si>
    <t>Petite Citadine</t>
  </si>
  <si>
    <t>Taxe due par trimestre en fonction CO2</t>
  </si>
  <si>
    <t>Date début usage</t>
  </si>
  <si>
    <t>Date fin usage</t>
  </si>
  <si>
    <t>Citadine Clio</t>
  </si>
  <si>
    <t>Citadine 208</t>
  </si>
  <si>
    <t>Familiale Mercedes</t>
  </si>
  <si>
    <t>Familiale Skoda</t>
  </si>
  <si>
    <t xml:space="preserve">le conducteur loulou a changé de voiture au cours du T1. </t>
  </si>
  <si>
    <t>Le conducteur Tigre a changé de voiture sur le T3</t>
  </si>
  <si>
    <t>On retient la plus chère, ici la BMW</t>
  </si>
  <si>
    <t>Familiale BMW</t>
  </si>
  <si>
    <t>Le conducteur n'a pas opéré de changement en cours de trimestre</t>
  </si>
  <si>
    <t>Sport Porsche</t>
  </si>
  <si>
    <t>La somme des trimestres ne dépasse pas 5 mais on peut quand même ramener à 0 celui-ci</t>
  </si>
  <si>
    <t>Durée d'usage</t>
  </si>
  <si>
    <t>De 0 à 30 jours</t>
  </si>
  <si>
    <t>de 31 jours à 90 jours</t>
  </si>
  <si>
    <t>de 91 jours à 180 jours</t>
  </si>
  <si>
    <t>de 181 jours à 270 jours</t>
  </si>
  <si>
    <t>de 271 à 360</t>
  </si>
  <si>
    <t>trim</t>
  </si>
  <si>
    <t>Il a encore changé de voiture</t>
  </si>
  <si>
    <t xml:space="preserve">Il y a un chevauchement sur le T1. </t>
  </si>
  <si>
    <t>Il a remplacé la BMW par une citadine, mais sur le T3 on va encore retenir que la plus chère, soit la BMW</t>
  </si>
  <si>
    <t>Plus de Trente jours suffisent à créer un trimestre taxé</t>
  </si>
  <si>
    <t>On ne retient que la voiture la plus chère dans tous ces remplacements</t>
  </si>
  <si>
    <t>Rien à dire ici</t>
  </si>
  <si>
    <t>Comments</t>
  </si>
  <si>
    <t>T1</t>
  </si>
  <si>
    <t>T2</t>
  </si>
  <si>
    <t>T3</t>
  </si>
  <si>
    <t>T4</t>
  </si>
  <si>
    <t>du</t>
  </si>
  <si>
    <t>au</t>
  </si>
  <si>
    <t>Total général</t>
  </si>
  <si>
    <t>Valeurs</t>
  </si>
  <si>
    <t>Max de T4</t>
  </si>
  <si>
    <t>Max de T3</t>
  </si>
  <si>
    <t>Max de T2</t>
  </si>
  <si>
    <t>Max de T1</t>
  </si>
  <si>
    <t>Total Alphonse</t>
  </si>
  <si>
    <t>Total Loulou</t>
  </si>
  <si>
    <t>Total Rodolphe</t>
  </si>
  <si>
    <t>Total Tigre</t>
  </si>
  <si>
    <t>Total Toulouse</t>
  </si>
  <si>
    <t>Total 01/01/2015</t>
  </si>
  <si>
    <t>Total 15/08/2015</t>
  </si>
  <si>
    <t>Total 15/02/2015</t>
  </si>
  <si>
    <t>Total 28/03/2015</t>
  </si>
  <si>
    <t>Total 30/09/2015</t>
  </si>
  <si>
    <t>Total Petite Citadine</t>
  </si>
  <si>
    <t>Total Citadine 208</t>
  </si>
  <si>
    <t>Total Citadine Clio</t>
  </si>
  <si>
    <t>Total Familiale Mercedes</t>
  </si>
  <si>
    <t>Total Sport Porsche</t>
  </si>
  <si>
    <t>Total Familiale BMW</t>
  </si>
  <si>
    <t>Total Familiale Skoda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</si>
</sst>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4" fontId="0" fillId="6" borderId="0" xfId="0" applyNumberFormat="1" applyFill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1" fillId="0" borderId="0" xfId="0" applyFont="1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700.25079849537" createdVersion="5" refreshedVersion="5" minRefreshableVersion="3" recordCount="10">
  <cacheSource type="worksheet">
    <worksheetSource ref="A3:L13" sheet="Feuil1"/>
  </cacheSource>
  <cacheFields count="12">
    <cacheField name="ID conducteur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Nom conducteur" numFmtId="0">
      <sharedItems count="5">
        <s v="Loulou"/>
        <s v="Tigre"/>
        <s v="Rodolphe"/>
        <s v="Alphonse"/>
        <s v="Toulouse"/>
      </sharedItems>
    </cacheField>
    <cacheField name="Modèle" numFmtId="0">
      <sharedItems count="7">
        <s v="Citadine Clio"/>
        <s v="Citadine 208"/>
        <s v="Familiale Mercedes"/>
        <s v="Familiale Skoda"/>
        <s v="Familiale BMW"/>
        <s v="Petite Citadine"/>
        <s v="Sport Porsche"/>
      </sharedItems>
    </cacheField>
    <cacheField name="CO2" numFmtId="0">
      <sharedItems containsSemiMixedTypes="0" containsString="0" containsNumber="1" containsInteger="1" minValue="100" maxValue="400"/>
    </cacheField>
    <cacheField name="Date début usage" numFmtId="14">
      <sharedItems containsSemiMixedTypes="0" containsNonDate="0" containsDate="1" containsString="0" minDate="2015-01-01T00:00:00" maxDate="2015-10-01T00:00:00" count="5">
        <d v="2015-01-01T00:00:00"/>
        <d v="2015-02-15T00:00:00"/>
        <d v="2015-03-28T00:00:00"/>
        <d v="2015-08-15T00:00:00"/>
        <d v="2015-09-30T00:00:00"/>
      </sharedItems>
    </cacheField>
    <cacheField name="Date fin usage" numFmtId="14">
      <sharedItems containsSemiMixedTypes="0" containsNonDate="0" containsDate="1" containsString="0" minDate="2015-02-03T00:00:00" maxDate="2016-01-01T00:00:00" count="8">
        <d v="2015-02-15T00:00:00"/>
        <d v="2015-03-28T00:00:00"/>
        <d v="2015-12-30T00:00:00"/>
        <d v="2015-08-15T00:00:00"/>
        <d v="2015-09-30T00:00:00"/>
        <d v="2015-12-31T00:00:00"/>
        <d v="2015-06-30T00:00:00"/>
        <d v="2015-02-03T00:00:00"/>
      </sharedItems>
    </cacheField>
    <cacheField name="Durée d'usage" numFmtId="1">
      <sharedItems containsSemiMixedTypes="0" containsString="0" containsNumber="1" containsInteger="1" minValue="33" maxValue="277"/>
    </cacheField>
    <cacheField name="Taxe due par trimestre en fonction CO2" numFmtId="0">
      <sharedItems containsSemiMixedTypes="0" containsString="0" containsNumber="1" containsInteger="1" minValue="500" maxValue="2500"/>
    </cacheField>
    <cacheField name="T1" numFmtId="1">
      <sharedItems containsSemiMixedTypes="0" containsString="0" containsNumber="1" containsInteger="1" minValue="0" maxValue="2500"/>
    </cacheField>
    <cacheField name="T2" numFmtId="1">
      <sharedItems containsSemiMixedTypes="0" containsString="0" containsNumber="1" containsInteger="1" minValue="0" maxValue="2500"/>
    </cacheField>
    <cacheField name="T3" numFmtId="1">
      <sharedItems containsSemiMixedTypes="0" containsString="0" containsNumber="1" containsInteger="1" minValue="0" maxValue="1750"/>
    </cacheField>
    <cacheField name="T4" numFmtId="0">
      <sharedItems containsSemiMixedTypes="0" containsString="0" containsNumber="1" containsInteger="1" minValue="0" maxValue="17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n v="180"/>
    <x v="0"/>
    <x v="0"/>
    <n v="45"/>
    <n v="1000"/>
    <n v="1000"/>
    <n v="0"/>
    <n v="0"/>
    <n v="0"/>
  </r>
  <r>
    <x v="0"/>
    <x v="0"/>
    <x v="1"/>
    <n v="180"/>
    <x v="1"/>
    <x v="1"/>
    <n v="41"/>
    <n v="1000"/>
    <n v="1000"/>
    <n v="0"/>
    <n v="0"/>
    <n v="0"/>
  </r>
  <r>
    <x v="0"/>
    <x v="0"/>
    <x v="2"/>
    <n v="300"/>
    <x v="2"/>
    <x v="2"/>
    <n v="277"/>
    <n v="1750"/>
    <n v="1750"/>
    <n v="1750"/>
    <n v="1750"/>
    <n v="1750"/>
  </r>
  <r>
    <x v="1"/>
    <x v="1"/>
    <x v="3"/>
    <n v="200"/>
    <x v="0"/>
    <x v="3"/>
    <n v="226"/>
    <n v="1050"/>
    <n v="1050"/>
    <n v="1050"/>
    <n v="1050"/>
    <n v="0"/>
  </r>
  <r>
    <x v="1"/>
    <x v="1"/>
    <x v="4"/>
    <n v="250"/>
    <x v="3"/>
    <x v="4"/>
    <n v="46"/>
    <n v="1200"/>
    <n v="0"/>
    <n v="0"/>
    <n v="1200"/>
    <n v="0"/>
  </r>
  <r>
    <x v="1"/>
    <x v="1"/>
    <x v="5"/>
    <n v="100"/>
    <x v="4"/>
    <x v="5"/>
    <n v="92"/>
    <n v="500"/>
    <n v="0"/>
    <n v="0"/>
    <n v="500"/>
    <n v="500"/>
  </r>
  <r>
    <x v="2"/>
    <x v="2"/>
    <x v="6"/>
    <n v="400"/>
    <x v="0"/>
    <x v="6"/>
    <n v="180"/>
    <n v="2500"/>
    <n v="2500"/>
    <n v="2500"/>
    <n v="0"/>
    <n v="0"/>
  </r>
  <r>
    <x v="3"/>
    <x v="3"/>
    <x v="5"/>
    <n v="100"/>
    <x v="0"/>
    <x v="3"/>
    <n v="226"/>
    <n v="500"/>
    <n v="500"/>
    <n v="500"/>
    <n v="500"/>
    <n v="0"/>
  </r>
  <r>
    <x v="3"/>
    <x v="3"/>
    <x v="5"/>
    <n v="120"/>
    <x v="3"/>
    <x v="4"/>
    <n v="46"/>
    <n v="600"/>
    <n v="0"/>
    <n v="0"/>
    <n v="600"/>
    <n v="0"/>
  </r>
  <r>
    <x v="4"/>
    <x v="4"/>
    <x v="5"/>
    <n v="100"/>
    <x v="0"/>
    <x v="7"/>
    <n v="33"/>
    <n v="500"/>
    <n v="50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H39" firstHeaderRow="1" firstDataRow="2" firstDataCol="4"/>
  <pivotFields count="12">
    <pivotField compact="0" outline="0" subtotalTop="0" showAll="0">
      <items count="6">
        <item x="0"/>
        <item x="1"/>
        <item x="2"/>
        <item x="3"/>
        <item x="4"/>
        <item t="default"/>
      </items>
    </pivotField>
    <pivotField axis="axisRow" compact="0" outline="0" subtotalTop="0" showAll="0">
      <items count="6">
        <item x="3"/>
        <item x="0"/>
        <item x="2"/>
        <item x="1"/>
        <item x="4"/>
        <item t="default"/>
      </items>
    </pivotField>
    <pivotField axis="axisRow" compact="0" outline="0" subtotalTop="0" showAll="0">
      <items count="8">
        <item x="1"/>
        <item x="0"/>
        <item x="4"/>
        <item x="2"/>
        <item x="3"/>
        <item x="5"/>
        <item x="6"/>
        <item t="default"/>
      </items>
    </pivotField>
    <pivotField compact="0" outline="0" subtotalTop="0" showAll="0"/>
    <pivotField axis="axisRow" compact="0" numFmtId="14" outline="0" subtotalTop="0" showAll="0">
      <items count="6">
        <item x="0"/>
        <item x="1"/>
        <item x="2"/>
        <item x="3"/>
        <item x="4"/>
        <item t="default"/>
      </items>
    </pivotField>
    <pivotField axis="axisRow" compact="0" numFmtId="14" outline="0" subtotalTop="0" showAll="0">
      <items count="9">
        <item x="7"/>
        <item x="0"/>
        <item x="1"/>
        <item x="6"/>
        <item x="3"/>
        <item x="4"/>
        <item x="2"/>
        <item x="5"/>
        <item t="default"/>
      </items>
    </pivotField>
    <pivotField compact="0" numFmtId="1" outline="0" subtotalTop="0" showAll="0"/>
    <pivotField compact="0" outline="0" subtotalTop="0" showAll="0"/>
    <pivotField dataField="1" compact="0" numFmtId="1" outline="0" subtotalTop="0" showAll="0"/>
    <pivotField dataField="1" compact="0" numFmtId="1" outline="0" subtotalTop="0" showAll="0"/>
    <pivotField dataField="1" compact="0" numFmtId="1" outline="0" subtotalTop="0" showAll="0"/>
    <pivotField dataField="1" compact="0" outline="0" subtotalTop="0" showAll="0"/>
  </pivotFields>
  <rowFields count="4">
    <field x="1"/>
    <field x="2"/>
    <field x="4"/>
    <field x="5"/>
  </rowFields>
  <rowItems count="35">
    <i>
      <x/>
      <x v="5"/>
      <x/>
      <x v="4"/>
    </i>
    <i t="default" r="2">
      <x/>
    </i>
    <i r="2">
      <x v="3"/>
      <x v="5"/>
    </i>
    <i t="default" r="2">
      <x v="3"/>
    </i>
    <i t="default" r="1">
      <x v="5"/>
    </i>
    <i t="default">
      <x/>
    </i>
    <i>
      <x v="1"/>
      <x/>
      <x v="1"/>
      <x v="2"/>
    </i>
    <i t="default" r="2">
      <x v="1"/>
    </i>
    <i t="default" r="1">
      <x/>
    </i>
    <i r="1">
      <x v="1"/>
      <x/>
      <x v="1"/>
    </i>
    <i t="default" r="2">
      <x/>
    </i>
    <i t="default" r="1">
      <x v="1"/>
    </i>
    <i r="1">
      <x v="3"/>
      <x v="2"/>
      <x v="6"/>
    </i>
    <i t="default" r="2">
      <x v="2"/>
    </i>
    <i t="default" r="1">
      <x v="3"/>
    </i>
    <i t="default">
      <x v="1"/>
    </i>
    <i>
      <x v="2"/>
      <x v="6"/>
      <x/>
      <x v="3"/>
    </i>
    <i t="default" r="2">
      <x/>
    </i>
    <i t="default" r="1">
      <x v="6"/>
    </i>
    <i t="default">
      <x v="2"/>
    </i>
    <i>
      <x v="3"/>
      <x v="2"/>
      <x v="3"/>
      <x v="5"/>
    </i>
    <i t="default" r="2">
      <x v="3"/>
    </i>
    <i t="default" r="1">
      <x v="2"/>
    </i>
    <i r="1">
      <x v="4"/>
      <x/>
      <x v="4"/>
    </i>
    <i t="default" r="2">
      <x/>
    </i>
    <i t="default" r="1">
      <x v="4"/>
    </i>
    <i r="1">
      <x v="5"/>
      <x v="4"/>
      <x v="7"/>
    </i>
    <i t="default" r="2">
      <x v="4"/>
    </i>
    <i t="default" r="1">
      <x v="5"/>
    </i>
    <i t="default">
      <x v="3"/>
    </i>
    <i>
      <x v="4"/>
      <x v="5"/>
      <x/>
      <x/>
    </i>
    <i t="default" r="2">
      <x/>
    </i>
    <i t="default" r="1">
      <x v="5"/>
    </i>
    <i t="default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ax de T1" fld="8" subtotal="max" baseField="1" baseItem="3"/>
    <dataField name="Max de T2" fld="9" subtotal="max" baseField="1" baseItem="3"/>
    <dataField name="Max de T3" fld="10" subtotal="max" baseField="1" baseItem="3"/>
    <dataField name="Max de T4" fld="11" subtotal="max" baseField="1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9"/>
  <sheetViews>
    <sheetView tabSelected="1" workbookViewId="0">
      <selection activeCell="J9" sqref="J9"/>
    </sheetView>
  </sheetViews>
  <sheetFormatPr baseColWidth="10" defaultRowHeight="15" x14ac:dyDescent="0.25"/>
  <cols>
    <col min="1" max="1" width="17.140625" bestFit="1" customWidth="1"/>
    <col min="2" max="4" width="15.85546875" bestFit="1" customWidth="1"/>
    <col min="5" max="8" width="10" bestFit="1" customWidth="1"/>
  </cols>
  <sheetData>
    <row r="3" spans="1:8" x14ac:dyDescent="0.25">
      <c r="E3" s="19" t="s">
        <v>45</v>
      </c>
    </row>
    <row r="4" spans="1:8" x14ac:dyDescent="0.25">
      <c r="A4" s="19" t="s">
        <v>1</v>
      </c>
      <c r="B4" s="19" t="s">
        <v>8</v>
      </c>
      <c r="C4" s="19" t="s">
        <v>11</v>
      </c>
      <c r="D4" s="19" t="s">
        <v>12</v>
      </c>
      <c r="E4" t="s">
        <v>49</v>
      </c>
      <c r="F4" t="s">
        <v>48</v>
      </c>
      <c r="G4" t="s">
        <v>47</v>
      </c>
      <c r="H4" t="s">
        <v>46</v>
      </c>
    </row>
    <row r="5" spans="1:8" x14ac:dyDescent="0.25">
      <c r="A5" t="s">
        <v>5</v>
      </c>
      <c r="B5" t="s">
        <v>9</v>
      </c>
      <c r="C5" s="18">
        <v>42005</v>
      </c>
      <c r="D5" s="18">
        <v>42231</v>
      </c>
      <c r="E5" s="20">
        <v>500</v>
      </c>
      <c r="F5" s="20">
        <v>500</v>
      </c>
      <c r="G5" s="20">
        <v>500</v>
      </c>
      <c r="H5" s="20">
        <v>0</v>
      </c>
    </row>
    <row r="6" spans="1:8" x14ac:dyDescent="0.25">
      <c r="C6" s="18" t="s">
        <v>55</v>
      </c>
      <c r="E6" s="20">
        <v>500</v>
      </c>
      <c r="F6" s="20">
        <v>500</v>
      </c>
      <c r="G6" s="20">
        <v>500</v>
      </c>
      <c r="H6" s="20">
        <v>0</v>
      </c>
    </row>
    <row r="7" spans="1:8" x14ac:dyDescent="0.25">
      <c r="C7" s="18">
        <v>42231</v>
      </c>
      <c r="D7" s="18">
        <v>42277</v>
      </c>
      <c r="E7" s="20">
        <v>0</v>
      </c>
      <c r="F7" s="20">
        <v>0</v>
      </c>
      <c r="G7" s="20">
        <v>600</v>
      </c>
      <c r="H7" s="20">
        <v>0</v>
      </c>
    </row>
    <row r="8" spans="1:8" x14ac:dyDescent="0.25">
      <c r="C8" s="18" t="s">
        <v>56</v>
      </c>
      <c r="E8" s="20">
        <v>0</v>
      </c>
      <c r="F8" s="20">
        <v>0</v>
      </c>
      <c r="G8" s="20">
        <v>600</v>
      </c>
      <c r="H8" s="20">
        <v>0</v>
      </c>
    </row>
    <row r="9" spans="1:8" x14ac:dyDescent="0.25">
      <c r="B9" t="s">
        <v>60</v>
      </c>
      <c r="E9" s="20">
        <v>500</v>
      </c>
      <c r="F9" s="20">
        <v>500</v>
      </c>
      <c r="G9" s="20">
        <v>600</v>
      </c>
      <c r="H9" s="20">
        <v>0</v>
      </c>
    </row>
    <row r="10" spans="1:8" x14ac:dyDescent="0.25">
      <c r="A10" t="s">
        <v>50</v>
      </c>
      <c r="E10" s="20">
        <v>500</v>
      </c>
      <c r="F10" s="20">
        <v>500</v>
      </c>
      <c r="G10" s="20">
        <v>600</v>
      </c>
      <c r="H10" s="20">
        <v>0</v>
      </c>
    </row>
    <row r="11" spans="1:8" x14ac:dyDescent="0.25">
      <c r="A11" t="s">
        <v>2</v>
      </c>
      <c r="B11" t="s">
        <v>14</v>
      </c>
      <c r="C11" s="18">
        <v>42050</v>
      </c>
      <c r="D11" s="18">
        <v>42091</v>
      </c>
      <c r="E11" s="20">
        <v>1000</v>
      </c>
      <c r="F11" s="20">
        <v>0</v>
      </c>
      <c r="G11" s="20">
        <v>0</v>
      </c>
      <c r="H11" s="20">
        <v>0</v>
      </c>
    </row>
    <row r="12" spans="1:8" x14ac:dyDescent="0.25">
      <c r="C12" s="18" t="s">
        <v>57</v>
      </c>
      <c r="E12" s="20">
        <v>1000</v>
      </c>
      <c r="F12" s="20">
        <v>0</v>
      </c>
      <c r="G12" s="20">
        <v>0</v>
      </c>
      <c r="H12" s="20">
        <v>0</v>
      </c>
    </row>
    <row r="13" spans="1:8" x14ac:dyDescent="0.25">
      <c r="B13" t="s">
        <v>61</v>
      </c>
      <c r="E13" s="20">
        <v>1000</v>
      </c>
      <c r="F13" s="20">
        <v>0</v>
      </c>
      <c r="G13" s="20">
        <v>0</v>
      </c>
      <c r="H13" s="20">
        <v>0</v>
      </c>
    </row>
    <row r="14" spans="1:8" x14ac:dyDescent="0.25">
      <c r="B14" t="s">
        <v>13</v>
      </c>
      <c r="C14" s="18">
        <v>42005</v>
      </c>
      <c r="D14" s="18">
        <v>42050</v>
      </c>
      <c r="E14" s="20">
        <v>1000</v>
      </c>
      <c r="F14" s="20">
        <v>0</v>
      </c>
      <c r="G14" s="20">
        <v>0</v>
      </c>
      <c r="H14" s="20">
        <v>0</v>
      </c>
    </row>
    <row r="15" spans="1:8" x14ac:dyDescent="0.25">
      <c r="C15" s="18" t="s">
        <v>55</v>
      </c>
      <c r="E15" s="20">
        <v>1000</v>
      </c>
      <c r="F15" s="20">
        <v>0</v>
      </c>
      <c r="G15" s="20">
        <v>0</v>
      </c>
      <c r="H15" s="20">
        <v>0</v>
      </c>
    </row>
    <row r="16" spans="1:8" x14ac:dyDescent="0.25">
      <c r="B16" t="s">
        <v>62</v>
      </c>
      <c r="E16" s="20">
        <v>1000</v>
      </c>
      <c r="F16" s="20">
        <v>0</v>
      </c>
      <c r="G16" s="20">
        <v>0</v>
      </c>
      <c r="H16" s="20">
        <v>0</v>
      </c>
    </row>
    <row r="17" spans="1:8" x14ac:dyDescent="0.25">
      <c r="B17" t="s">
        <v>15</v>
      </c>
      <c r="C17" s="18">
        <v>42091</v>
      </c>
      <c r="D17" s="18">
        <v>42368</v>
      </c>
      <c r="E17" s="20">
        <v>1750</v>
      </c>
      <c r="F17" s="20">
        <v>1750</v>
      </c>
      <c r="G17" s="20">
        <v>1750</v>
      </c>
      <c r="H17" s="20">
        <v>1750</v>
      </c>
    </row>
    <row r="18" spans="1:8" x14ac:dyDescent="0.25">
      <c r="C18" s="18" t="s">
        <v>58</v>
      </c>
      <c r="E18" s="20">
        <v>1750</v>
      </c>
      <c r="F18" s="20">
        <v>1750</v>
      </c>
      <c r="G18" s="20">
        <v>1750</v>
      </c>
      <c r="H18" s="20">
        <v>1750</v>
      </c>
    </row>
    <row r="19" spans="1:8" x14ac:dyDescent="0.25">
      <c r="B19" t="s">
        <v>63</v>
      </c>
      <c r="E19" s="20">
        <v>1750</v>
      </c>
      <c r="F19" s="20">
        <v>1750</v>
      </c>
      <c r="G19" s="20">
        <v>1750</v>
      </c>
      <c r="H19" s="20">
        <v>1750</v>
      </c>
    </row>
    <row r="20" spans="1:8" x14ac:dyDescent="0.25">
      <c r="A20" t="s">
        <v>51</v>
      </c>
      <c r="E20" s="20">
        <v>1750</v>
      </c>
      <c r="F20" s="20">
        <v>1750</v>
      </c>
      <c r="G20" s="20">
        <v>1750</v>
      </c>
      <c r="H20" s="20">
        <v>1750</v>
      </c>
    </row>
    <row r="21" spans="1:8" x14ac:dyDescent="0.25">
      <c r="A21" t="s">
        <v>4</v>
      </c>
      <c r="B21" t="s">
        <v>22</v>
      </c>
      <c r="C21" s="18">
        <v>42005</v>
      </c>
      <c r="D21" s="18">
        <v>42185</v>
      </c>
      <c r="E21" s="20">
        <v>2500</v>
      </c>
      <c r="F21" s="20">
        <v>2500</v>
      </c>
      <c r="G21" s="20">
        <v>0</v>
      </c>
      <c r="H21" s="20">
        <v>0</v>
      </c>
    </row>
    <row r="22" spans="1:8" x14ac:dyDescent="0.25">
      <c r="C22" s="18" t="s">
        <v>55</v>
      </c>
      <c r="E22" s="20">
        <v>2500</v>
      </c>
      <c r="F22" s="20">
        <v>2500</v>
      </c>
      <c r="G22" s="20">
        <v>0</v>
      </c>
      <c r="H22" s="20">
        <v>0</v>
      </c>
    </row>
    <row r="23" spans="1:8" x14ac:dyDescent="0.25">
      <c r="B23" t="s">
        <v>64</v>
      </c>
      <c r="E23" s="20">
        <v>2500</v>
      </c>
      <c r="F23" s="20">
        <v>2500</v>
      </c>
      <c r="G23" s="20">
        <v>0</v>
      </c>
      <c r="H23" s="20">
        <v>0</v>
      </c>
    </row>
    <row r="24" spans="1:8" x14ac:dyDescent="0.25">
      <c r="A24" t="s">
        <v>52</v>
      </c>
      <c r="E24" s="20">
        <v>2500</v>
      </c>
      <c r="F24" s="20">
        <v>2500</v>
      </c>
      <c r="G24" s="20">
        <v>0</v>
      </c>
      <c r="H24" s="20">
        <v>0</v>
      </c>
    </row>
    <row r="25" spans="1:8" x14ac:dyDescent="0.25">
      <c r="A25" t="s">
        <v>3</v>
      </c>
      <c r="B25" t="s">
        <v>20</v>
      </c>
      <c r="C25" s="18">
        <v>42231</v>
      </c>
      <c r="D25" s="18">
        <v>42277</v>
      </c>
      <c r="E25" s="20">
        <v>0</v>
      </c>
      <c r="F25" s="20">
        <v>0</v>
      </c>
      <c r="G25" s="20">
        <v>1200</v>
      </c>
      <c r="H25" s="20">
        <v>0</v>
      </c>
    </row>
    <row r="26" spans="1:8" x14ac:dyDescent="0.25">
      <c r="C26" s="18" t="s">
        <v>56</v>
      </c>
      <c r="E26" s="20">
        <v>0</v>
      </c>
      <c r="F26" s="20">
        <v>0</v>
      </c>
      <c r="G26" s="20">
        <v>1200</v>
      </c>
      <c r="H26" s="20">
        <v>0</v>
      </c>
    </row>
    <row r="27" spans="1:8" x14ac:dyDescent="0.25">
      <c r="B27" t="s">
        <v>65</v>
      </c>
      <c r="E27" s="20">
        <v>0</v>
      </c>
      <c r="F27" s="20">
        <v>0</v>
      </c>
      <c r="G27" s="20">
        <v>1200</v>
      </c>
      <c r="H27" s="20">
        <v>0</v>
      </c>
    </row>
    <row r="28" spans="1:8" x14ac:dyDescent="0.25">
      <c r="B28" t="s">
        <v>16</v>
      </c>
      <c r="C28" s="18">
        <v>42005</v>
      </c>
      <c r="D28" s="18">
        <v>42231</v>
      </c>
      <c r="E28" s="20">
        <v>1050</v>
      </c>
      <c r="F28" s="20">
        <v>1050</v>
      </c>
      <c r="G28" s="20">
        <v>1050</v>
      </c>
      <c r="H28" s="20">
        <v>0</v>
      </c>
    </row>
    <row r="29" spans="1:8" x14ac:dyDescent="0.25">
      <c r="C29" s="18" t="s">
        <v>55</v>
      </c>
      <c r="E29" s="20">
        <v>1050</v>
      </c>
      <c r="F29" s="20">
        <v>1050</v>
      </c>
      <c r="G29" s="20">
        <v>1050</v>
      </c>
      <c r="H29" s="20">
        <v>0</v>
      </c>
    </row>
    <row r="30" spans="1:8" x14ac:dyDescent="0.25">
      <c r="B30" t="s">
        <v>66</v>
      </c>
      <c r="E30" s="20">
        <v>1050</v>
      </c>
      <c r="F30" s="20">
        <v>1050</v>
      </c>
      <c r="G30" s="20">
        <v>1050</v>
      </c>
      <c r="H30" s="20">
        <v>0</v>
      </c>
    </row>
    <row r="31" spans="1:8" x14ac:dyDescent="0.25">
      <c r="B31" t="s">
        <v>9</v>
      </c>
      <c r="C31" s="18">
        <v>42277</v>
      </c>
      <c r="D31" s="18">
        <v>42369</v>
      </c>
      <c r="E31" s="20">
        <v>0</v>
      </c>
      <c r="F31" s="20">
        <v>0</v>
      </c>
      <c r="G31" s="20">
        <v>500</v>
      </c>
      <c r="H31" s="20">
        <v>500</v>
      </c>
    </row>
    <row r="32" spans="1:8" x14ac:dyDescent="0.25">
      <c r="C32" s="18" t="s">
        <v>59</v>
      </c>
      <c r="E32" s="20">
        <v>0</v>
      </c>
      <c r="F32" s="20">
        <v>0</v>
      </c>
      <c r="G32" s="20">
        <v>500</v>
      </c>
      <c r="H32" s="20">
        <v>500</v>
      </c>
    </row>
    <row r="33" spans="1:8" x14ac:dyDescent="0.25">
      <c r="B33" t="s">
        <v>60</v>
      </c>
      <c r="E33" s="20">
        <v>0</v>
      </c>
      <c r="F33" s="20">
        <v>0</v>
      </c>
      <c r="G33" s="20">
        <v>500</v>
      </c>
      <c r="H33" s="20">
        <v>500</v>
      </c>
    </row>
    <row r="34" spans="1:8" x14ac:dyDescent="0.25">
      <c r="A34" t="s">
        <v>53</v>
      </c>
      <c r="E34" s="20">
        <v>1050</v>
      </c>
      <c r="F34" s="20">
        <v>1050</v>
      </c>
      <c r="G34" s="20">
        <v>1200</v>
      </c>
      <c r="H34" s="20">
        <v>500</v>
      </c>
    </row>
    <row r="35" spans="1:8" x14ac:dyDescent="0.25">
      <c r="A35" t="s">
        <v>6</v>
      </c>
      <c r="B35" t="s">
        <v>9</v>
      </c>
      <c r="C35" s="18">
        <v>42005</v>
      </c>
      <c r="D35" s="18">
        <v>42038</v>
      </c>
      <c r="E35" s="20">
        <v>500</v>
      </c>
      <c r="F35" s="20">
        <v>0</v>
      </c>
      <c r="G35" s="20">
        <v>0</v>
      </c>
      <c r="H35" s="20">
        <v>0</v>
      </c>
    </row>
    <row r="36" spans="1:8" x14ac:dyDescent="0.25">
      <c r="C36" s="18" t="s">
        <v>55</v>
      </c>
      <c r="E36" s="20">
        <v>500</v>
      </c>
      <c r="F36" s="20">
        <v>0</v>
      </c>
      <c r="G36" s="20">
        <v>0</v>
      </c>
      <c r="H36" s="20">
        <v>0</v>
      </c>
    </row>
    <row r="37" spans="1:8" x14ac:dyDescent="0.25">
      <c r="B37" t="s">
        <v>60</v>
      </c>
      <c r="E37" s="20">
        <v>500</v>
      </c>
      <c r="F37" s="20">
        <v>0</v>
      </c>
      <c r="G37" s="20">
        <v>0</v>
      </c>
      <c r="H37" s="20">
        <v>0</v>
      </c>
    </row>
    <row r="38" spans="1:8" x14ac:dyDescent="0.25">
      <c r="A38" t="s">
        <v>54</v>
      </c>
      <c r="E38" s="20">
        <v>500</v>
      </c>
      <c r="F38" s="20">
        <v>0</v>
      </c>
      <c r="G38" s="20">
        <v>0</v>
      </c>
      <c r="H38" s="20">
        <v>0</v>
      </c>
    </row>
    <row r="39" spans="1:8" x14ac:dyDescent="0.25">
      <c r="A39" t="s">
        <v>44</v>
      </c>
      <c r="E39" s="20">
        <v>2500</v>
      </c>
      <c r="F39" s="20">
        <v>2500</v>
      </c>
      <c r="G39" s="20">
        <v>1750</v>
      </c>
      <c r="H39" s="20">
        <v>1750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zoomScale="90" zoomScaleNormal="90" workbookViewId="0">
      <selection activeCell="I16" sqref="I16"/>
    </sheetView>
  </sheetViews>
  <sheetFormatPr baseColWidth="10" defaultRowHeight="15" x14ac:dyDescent="0.25"/>
  <cols>
    <col min="3" max="3" width="24.5703125" customWidth="1"/>
    <col min="5" max="5" width="12.28515625" customWidth="1"/>
    <col min="6" max="6" width="13.28515625" customWidth="1"/>
    <col min="7" max="7" width="9.85546875" customWidth="1"/>
    <col min="8" max="8" width="13.7109375" customWidth="1"/>
    <col min="9" max="12" width="13" customWidth="1"/>
  </cols>
  <sheetData>
    <row r="1" spans="1:20" x14ac:dyDescent="0.25">
      <c r="H1" t="s">
        <v>42</v>
      </c>
      <c r="I1" s="18">
        <v>42005</v>
      </c>
      <c r="J1" s="18">
        <v>42095</v>
      </c>
      <c r="K1" s="18">
        <v>42186</v>
      </c>
      <c r="L1" s="18">
        <v>42278</v>
      </c>
      <c r="O1" t="s">
        <v>37</v>
      </c>
    </row>
    <row r="2" spans="1:20" x14ac:dyDescent="0.25">
      <c r="H2" t="s">
        <v>43</v>
      </c>
      <c r="I2" s="18">
        <f t="shared" ref="I2:J2" si="0">J1-1</f>
        <v>42094</v>
      </c>
      <c r="J2" s="18">
        <f t="shared" si="0"/>
        <v>42185</v>
      </c>
      <c r="K2" s="18">
        <f>L1-1</f>
        <v>42277</v>
      </c>
      <c r="L2" s="18">
        <v>42369</v>
      </c>
    </row>
    <row r="3" spans="1:20" s="1" customFormat="1" ht="69" customHeight="1" x14ac:dyDescent="0.25">
      <c r="A3" s="1" t="s">
        <v>0</v>
      </c>
      <c r="B3" s="1" t="s">
        <v>1</v>
      </c>
      <c r="C3" s="1" t="s">
        <v>8</v>
      </c>
      <c r="D3" s="1" t="s">
        <v>7</v>
      </c>
      <c r="E3" s="1" t="s">
        <v>11</v>
      </c>
      <c r="F3" s="1" t="s">
        <v>12</v>
      </c>
      <c r="G3" s="1" t="s">
        <v>24</v>
      </c>
      <c r="H3" s="1" t="s">
        <v>10</v>
      </c>
      <c r="I3" s="1" t="s">
        <v>38</v>
      </c>
      <c r="J3" s="1" t="s">
        <v>39</v>
      </c>
      <c r="K3" s="1" t="s">
        <v>40</v>
      </c>
      <c r="L3" s="1" t="s">
        <v>41</v>
      </c>
    </row>
    <row r="4" spans="1:20" x14ac:dyDescent="0.25">
      <c r="A4" s="2">
        <v>1</v>
      </c>
      <c r="B4" s="2" t="s">
        <v>2</v>
      </c>
      <c r="C4" s="2" t="s">
        <v>13</v>
      </c>
      <c r="D4" s="2">
        <v>180</v>
      </c>
      <c r="E4" s="3">
        <v>42005</v>
      </c>
      <c r="F4" s="3">
        <v>42050</v>
      </c>
      <c r="G4" s="9">
        <f>F4-E4</f>
        <v>45</v>
      </c>
      <c r="H4" s="2">
        <v>1000</v>
      </c>
      <c r="I4" s="9">
        <f>IF(AND(E4&lt;=$I$2,F4&gt;=$I$1),IF(AND(F4-$I$1&gt;30,G4&gt;30),H4,0),0)</f>
        <v>1000</v>
      </c>
      <c r="J4" s="9">
        <f>IF(AND(E4&lt;=$J$2,F4&gt;=$J$1),IF(AND(I4&gt;0,G4&gt;90),H4,IF(AND(I4=0,G4&gt;30),H4,0)),0)</f>
        <v>0</v>
      </c>
      <c r="K4" s="9">
        <f>IF(AND(E4&lt;=$K$2,F4&gt;=$K$1),IF(AND(I4&gt;0,J4&gt;0,G4&gt;180),H4,IF(AND(I4=0,J4&gt;0,G4&gt;90),H4,IF(AND(I4=0,J4=0,G4&gt;30),H4,0))),0)</f>
        <v>0</v>
      </c>
      <c r="L4" s="9">
        <f>IF(AND(E4&lt;=$L$2,F4&gt;=$L$1),IF(AND(I4&gt;0,J4&gt;0,K4&gt;0,G4&gt;270),H4,IF(AND(I4=0,J4&gt;0,K4&gt;0,G4&gt;180),H4,IF(AND(I4=0,J4=0,K4&gt;0,G4&gt;90),H4,IF(AND(I4=0,J4=0,K4=0,$L$2-E4&gt;30,G4&gt;30),H4,0)))),0)</f>
        <v>0</v>
      </c>
      <c r="O4" s="17" t="s">
        <v>17</v>
      </c>
      <c r="T4" t="s">
        <v>32</v>
      </c>
    </row>
    <row r="5" spans="1:20" x14ac:dyDescent="0.25">
      <c r="A5" s="2">
        <v>1</v>
      </c>
      <c r="B5" s="2" t="s">
        <v>2</v>
      </c>
      <c r="C5" s="2" t="s">
        <v>14</v>
      </c>
      <c r="D5" s="2">
        <v>180</v>
      </c>
      <c r="E5" s="3">
        <v>42050</v>
      </c>
      <c r="F5" s="3">
        <v>42091</v>
      </c>
      <c r="G5" s="9">
        <f t="shared" ref="G5:G13" si="1">F5-E5</f>
        <v>41</v>
      </c>
      <c r="H5" s="2">
        <v>1000</v>
      </c>
      <c r="I5" s="9">
        <f t="shared" ref="I5:I13" si="2">IF(AND(E5&lt;=$I$2,F5&gt;=$I$1),IF(AND(F5-$I$1&gt;30,G5&gt;30),H5,0),0)</f>
        <v>1000</v>
      </c>
      <c r="J5" s="9">
        <f t="shared" ref="J5:J13" si="3">IF(AND(E5&lt;=$J$2,F5&gt;=$J$1),IF(AND(I5&gt;0,G5&gt;90),H5,IF(AND(I5=0,G5&gt;30),H5,0)),0)</f>
        <v>0</v>
      </c>
      <c r="K5" s="9">
        <f t="shared" ref="K5:K13" si="4">IF(AND(E5&lt;=$K$2,F5&gt;=$K$1),IF(AND(I5&gt;0,J5&gt;0,G5&gt;180),H5,IF(AND(I5=0,J5&gt;0,G5&gt;90),H5,IF(AND(I5=0,J5=0,G5&gt;30),H5,0))),0)</f>
        <v>0</v>
      </c>
      <c r="L5" s="9">
        <f t="shared" ref="L5:L13" si="5">IF(AND(E5&lt;=$L$2,F5&gt;=$L$1),IF(AND(I5&gt;0,J5&gt;0,K5&gt;0,G5&gt;270),H5,IF(AND(I5=0,J5&gt;0,K5&gt;0,G5&gt;180),H5,IF(AND(I5=0,J5=0,K5&gt;0,G5&gt;90),H5,IF(AND(I5=0,J5=0,K5=0,$L$2-E5&gt;30,G5&gt;30),H5,0)))),0)</f>
        <v>0</v>
      </c>
      <c r="O5" s="17" t="s">
        <v>31</v>
      </c>
    </row>
    <row r="6" spans="1:20" x14ac:dyDescent="0.25">
      <c r="A6" s="2">
        <v>1</v>
      </c>
      <c r="B6" s="2" t="s">
        <v>2</v>
      </c>
      <c r="C6" s="2" t="s">
        <v>15</v>
      </c>
      <c r="D6" s="2">
        <v>300</v>
      </c>
      <c r="E6" s="3">
        <v>42091</v>
      </c>
      <c r="F6" s="3">
        <v>42368</v>
      </c>
      <c r="G6" s="9">
        <f t="shared" si="1"/>
        <v>277</v>
      </c>
      <c r="H6" s="2">
        <v>1750</v>
      </c>
      <c r="I6" s="9">
        <f t="shared" si="2"/>
        <v>1750</v>
      </c>
      <c r="J6" s="9">
        <f t="shared" si="3"/>
        <v>1750</v>
      </c>
      <c r="K6" s="9">
        <f t="shared" si="4"/>
        <v>1750</v>
      </c>
      <c r="L6" s="9">
        <f t="shared" si="5"/>
        <v>1750</v>
      </c>
      <c r="O6" s="17" t="s">
        <v>35</v>
      </c>
    </row>
    <row r="7" spans="1:20" x14ac:dyDescent="0.25">
      <c r="A7" s="12">
        <v>2</v>
      </c>
      <c r="B7" s="12" t="s">
        <v>3</v>
      </c>
      <c r="C7" s="12" t="s">
        <v>16</v>
      </c>
      <c r="D7" s="12">
        <v>200</v>
      </c>
      <c r="E7" s="13">
        <v>42005</v>
      </c>
      <c r="F7" s="13">
        <v>42231</v>
      </c>
      <c r="G7" s="14">
        <f t="shared" si="1"/>
        <v>226</v>
      </c>
      <c r="H7" s="12">
        <v>1050</v>
      </c>
      <c r="I7" s="14">
        <f t="shared" si="2"/>
        <v>1050</v>
      </c>
      <c r="J7" s="14">
        <f t="shared" si="3"/>
        <v>1050</v>
      </c>
      <c r="K7" s="14">
        <f t="shared" si="4"/>
        <v>1050</v>
      </c>
      <c r="L7" s="14">
        <f t="shared" si="5"/>
        <v>0</v>
      </c>
      <c r="O7" s="17" t="s">
        <v>18</v>
      </c>
      <c r="T7" t="s">
        <v>19</v>
      </c>
    </row>
    <row r="8" spans="1:20" x14ac:dyDescent="0.25">
      <c r="A8" s="12">
        <v>2</v>
      </c>
      <c r="B8" s="12" t="s">
        <v>3</v>
      </c>
      <c r="C8" s="12" t="s">
        <v>20</v>
      </c>
      <c r="D8" s="12">
        <v>250</v>
      </c>
      <c r="E8" s="13">
        <v>42231</v>
      </c>
      <c r="F8" s="13">
        <v>42277</v>
      </c>
      <c r="G8" s="14">
        <f t="shared" si="1"/>
        <v>46</v>
      </c>
      <c r="H8" s="12">
        <v>1200</v>
      </c>
      <c r="I8" s="14">
        <f t="shared" si="2"/>
        <v>0</v>
      </c>
      <c r="J8" s="14">
        <f t="shared" si="3"/>
        <v>0</v>
      </c>
      <c r="K8" s="14">
        <f t="shared" si="4"/>
        <v>1200</v>
      </c>
      <c r="L8" s="14">
        <f t="shared" si="5"/>
        <v>0</v>
      </c>
      <c r="O8" s="17" t="s">
        <v>36</v>
      </c>
    </row>
    <row r="9" spans="1:20" x14ac:dyDescent="0.25">
      <c r="A9" s="12">
        <v>2</v>
      </c>
      <c r="B9" s="12" t="s">
        <v>3</v>
      </c>
      <c r="C9" s="12" t="s">
        <v>9</v>
      </c>
      <c r="D9" s="12">
        <v>100</v>
      </c>
      <c r="E9" s="13">
        <v>42277</v>
      </c>
      <c r="F9" s="13">
        <v>42369</v>
      </c>
      <c r="G9" s="14">
        <f t="shared" si="1"/>
        <v>92</v>
      </c>
      <c r="H9" s="12">
        <v>500</v>
      </c>
      <c r="I9" s="14">
        <f t="shared" si="2"/>
        <v>0</v>
      </c>
      <c r="J9" s="14">
        <f t="shared" si="3"/>
        <v>0</v>
      </c>
      <c r="K9" s="14">
        <f t="shared" si="4"/>
        <v>500</v>
      </c>
      <c r="L9" s="14">
        <f t="shared" si="5"/>
        <v>500</v>
      </c>
      <c r="O9" s="17" t="s">
        <v>33</v>
      </c>
    </row>
    <row r="10" spans="1:20" x14ac:dyDescent="0.25">
      <c r="A10" s="7">
        <v>3</v>
      </c>
      <c r="B10" s="7" t="s">
        <v>4</v>
      </c>
      <c r="C10" s="7" t="s">
        <v>22</v>
      </c>
      <c r="D10" s="7">
        <v>400</v>
      </c>
      <c r="E10" s="10">
        <v>42005</v>
      </c>
      <c r="F10" s="10">
        <v>42185</v>
      </c>
      <c r="G10" s="11">
        <f t="shared" si="1"/>
        <v>180</v>
      </c>
      <c r="H10" s="7">
        <v>2500</v>
      </c>
      <c r="I10" s="11">
        <f t="shared" si="2"/>
        <v>2500</v>
      </c>
      <c r="J10" s="11">
        <f t="shared" si="3"/>
        <v>2500</v>
      </c>
      <c r="K10" s="11">
        <f t="shared" si="4"/>
        <v>0</v>
      </c>
      <c r="L10" s="11">
        <f t="shared" si="5"/>
        <v>0</v>
      </c>
      <c r="O10" s="17" t="s">
        <v>21</v>
      </c>
    </row>
    <row r="11" spans="1:20" x14ac:dyDescent="0.25">
      <c r="A11" s="4">
        <v>4</v>
      </c>
      <c r="B11" s="4" t="s">
        <v>5</v>
      </c>
      <c r="C11" s="4" t="s">
        <v>9</v>
      </c>
      <c r="D11" s="4">
        <v>100</v>
      </c>
      <c r="E11" s="5">
        <v>42005</v>
      </c>
      <c r="F11" s="5">
        <v>42231</v>
      </c>
      <c r="G11" s="16">
        <f t="shared" si="1"/>
        <v>226</v>
      </c>
      <c r="H11" s="4">
        <v>500</v>
      </c>
      <c r="I11" s="9">
        <f t="shared" si="2"/>
        <v>500</v>
      </c>
      <c r="J11" s="9">
        <f t="shared" si="3"/>
        <v>500</v>
      </c>
      <c r="K11" s="9">
        <f t="shared" si="4"/>
        <v>500</v>
      </c>
      <c r="L11" s="9">
        <f t="shared" si="5"/>
        <v>0</v>
      </c>
      <c r="O11" s="17"/>
    </row>
    <row r="12" spans="1:20" x14ac:dyDescent="0.25">
      <c r="A12" s="4">
        <v>4</v>
      </c>
      <c r="B12" s="4" t="s">
        <v>5</v>
      </c>
      <c r="C12" s="4" t="s">
        <v>9</v>
      </c>
      <c r="D12" s="4">
        <v>120</v>
      </c>
      <c r="E12" s="5">
        <v>42231</v>
      </c>
      <c r="F12" s="5">
        <v>42277</v>
      </c>
      <c r="G12" s="16">
        <f t="shared" si="1"/>
        <v>46</v>
      </c>
      <c r="H12" s="4">
        <v>600</v>
      </c>
      <c r="I12" s="9">
        <f t="shared" si="2"/>
        <v>0</v>
      </c>
      <c r="J12" s="9">
        <f t="shared" si="3"/>
        <v>0</v>
      </c>
      <c r="K12" s="9">
        <f t="shared" si="4"/>
        <v>600</v>
      </c>
      <c r="L12" s="9">
        <f t="shared" si="5"/>
        <v>0</v>
      </c>
      <c r="O12" s="17" t="s">
        <v>23</v>
      </c>
    </row>
    <row r="13" spans="1:20" x14ac:dyDescent="0.25">
      <c r="A13" s="6">
        <v>5</v>
      </c>
      <c r="B13" s="6" t="s">
        <v>6</v>
      </c>
      <c r="C13" s="6" t="s">
        <v>9</v>
      </c>
      <c r="D13" s="6">
        <v>100</v>
      </c>
      <c r="E13" s="8">
        <v>42005</v>
      </c>
      <c r="F13" s="8">
        <v>42038</v>
      </c>
      <c r="G13" s="15">
        <f t="shared" si="1"/>
        <v>33</v>
      </c>
      <c r="H13" s="6">
        <v>500</v>
      </c>
      <c r="I13" s="15">
        <f t="shared" si="2"/>
        <v>500</v>
      </c>
      <c r="J13" s="15">
        <f t="shared" si="3"/>
        <v>0</v>
      </c>
      <c r="K13" s="15">
        <f t="shared" si="4"/>
        <v>0</v>
      </c>
      <c r="L13" s="15">
        <f t="shared" si="5"/>
        <v>0</v>
      </c>
      <c r="O13" s="17" t="s">
        <v>34</v>
      </c>
    </row>
    <row r="18" spans="3:4" x14ac:dyDescent="0.25">
      <c r="D18" t="s">
        <v>30</v>
      </c>
    </row>
    <row r="19" spans="3:4" x14ac:dyDescent="0.25">
      <c r="C19" t="s">
        <v>25</v>
      </c>
      <c r="D19">
        <v>0</v>
      </c>
    </row>
    <row r="20" spans="3:4" x14ac:dyDescent="0.25">
      <c r="C20" t="s">
        <v>26</v>
      </c>
      <c r="D20">
        <v>1</v>
      </c>
    </row>
    <row r="21" spans="3:4" x14ac:dyDescent="0.25">
      <c r="C21" t="s">
        <v>27</v>
      </c>
      <c r="D21">
        <v>2</v>
      </c>
    </row>
    <row r="22" spans="3:4" x14ac:dyDescent="0.25">
      <c r="C22" t="s">
        <v>28</v>
      </c>
      <c r="D22">
        <v>3</v>
      </c>
    </row>
    <row r="23" spans="3:4" x14ac:dyDescent="0.25">
      <c r="C23" t="s">
        <v>29</v>
      </c>
      <c r="D23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Melchior, Lionel</dc:creator>
  <cp:lastModifiedBy>Melchior, Lionel</cp:lastModifiedBy>
  <cp:lastPrinted>2016-11-27T15:54:57Z</cp:lastPrinted>
  <dcterms:created xsi:type="dcterms:W3CDTF">2016-11-25T15:44:48Z</dcterms:created>
  <dcterms:modified xsi:type="dcterms:W3CDTF">2016-11-27T16:08:29Z</dcterms:modified>
</cp:coreProperties>
</file>