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-108" yWindow="-108" windowWidth="23148" windowHeight="9444" tabRatio="744" activeTab="1"/>
  </bookViews>
  <sheets>
    <sheet name="AVANCEMENT" sheetId="1" r:id="rId1"/>
    <sheet name="Objectifs" sheetId="2" r:id="rId2"/>
    <sheet name="Sommaire" sheetId="3" r:id="rId3"/>
    <sheet name="Suivi PR_CAB" sheetId="4" r:id="rId4"/>
    <sheet name="Suivi Component" sheetId="5" r:id="rId5"/>
    <sheet name="Suivi Connectique" sheetId="8" r:id="rId6"/>
    <sheet name="Suivi Implantation" sheetId="6" r:id="rId7"/>
    <sheet name="AE" sheetId="7" r:id="rId8"/>
  </sheets>
  <definedNames>
    <definedName name="_xlnm._FilterDatabase" localSheetId="4" hidden="1">'Suivi Component'!$A$4:$R$4</definedName>
    <definedName name="_xlnm._FilterDatabase" localSheetId="3">'Suivi PR_CAB'!$A$4:$AD$6</definedName>
    <definedName name="Z_004E863D_D771_4389_B594_8EEB8C189BC0_.wvu.FilterData" localSheetId="4" hidden="1">'Suivi Component'!$A$4:$P$355</definedName>
    <definedName name="Z_004E863D_D771_4389_B594_8EEB8C189BC0_.wvu.FilterData" localSheetId="3" hidden="1">'Suivi PR_CAB'!$A$4:$AD$6</definedName>
    <definedName name="Z_00B4E958_F86F_469F_BEAB_DD8A3FED8C05_.wvu.FilterData" localSheetId="4" hidden="1">'Suivi Component'!$A$4:$P$355</definedName>
    <definedName name="Z_00B4E958_F86F_469F_BEAB_DD8A3FED8C05_.wvu.FilterData" localSheetId="3" hidden="1">'Suivi PR_CAB'!$A$4:$AD$6</definedName>
    <definedName name="Z_00D0727B_6CE8_42BC_B8D4_237D8846588C_.wvu.FilterData" localSheetId="4" hidden="1">'Suivi Component'!$A$4:$P$355</definedName>
    <definedName name="Z_00D0727B_6CE8_42BC_B8D4_237D8846588C_.wvu.FilterData" localSheetId="3" hidden="1">'Suivi PR_CAB'!$A$4:$AD$6</definedName>
    <definedName name="Z_0104A2EA_BD05_447E_A824_1641BE8FF7E4_.wvu.FilterData" localSheetId="4" hidden="1">'Suivi Component'!$A$4:$P$355</definedName>
    <definedName name="Z_0104A2EA_BD05_447E_A824_1641BE8FF7E4_.wvu.FilterData" localSheetId="3" hidden="1">'Suivi PR_CAB'!$A$4:$AD$6</definedName>
    <definedName name="Z_0A6BD7EF_49C5_4484_8CEA_48EA30C79AFD_.wvu.FilterData" localSheetId="4" hidden="1">'Suivi Component'!$A$4:$P$355</definedName>
    <definedName name="Z_0A6BD7EF_49C5_4484_8CEA_48EA30C79AFD_.wvu.FilterData" localSheetId="3" hidden="1">'Suivi PR_CAB'!$A$4:$AD$6</definedName>
    <definedName name="Z_0ADCF296_2711_47B2_B4EA_EBCC391E570F_.wvu.FilterData" localSheetId="4" hidden="1">'Suivi Component'!$A$4:$P$355</definedName>
    <definedName name="Z_0ADCF296_2711_47B2_B4EA_EBCC391E570F_.wvu.FilterData" localSheetId="3" hidden="1">'Suivi PR_CAB'!$A$4:$AD$6</definedName>
    <definedName name="Z_1111E780_6E32_437B_ACE1_FEFFFD46E0EB_.wvu.FilterData" localSheetId="4" hidden="1">'Suivi Component'!$A$4:$P$355</definedName>
    <definedName name="Z_1111E780_6E32_437B_ACE1_FEFFFD46E0EB_.wvu.FilterData" localSheetId="3" hidden="1">'Suivi PR_CAB'!$A$4:$AD$6</definedName>
    <definedName name="Z_12208FD6_6EBF_4E80_BEF5_88187CE99652_.wvu.FilterData" localSheetId="4" hidden="1">'Suivi Component'!$A$4:$P$355</definedName>
    <definedName name="Z_12208FD6_6EBF_4E80_BEF5_88187CE99652_.wvu.FilterData" localSheetId="3" hidden="1">'Suivi PR_CAB'!$A$4:$AD$6</definedName>
    <definedName name="Z_130AD553_9F15_473B_BD0D_4DA94FD6A6B6_.wvu.FilterData" localSheetId="4" hidden="1">'Suivi Component'!$A$4:$P$355</definedName>
    <definedName name="Z_130AD553_9F15_473B_BD0D_4DA94FD6A6B6_.wvu.FilterData" localSheetId="3" hidden="1">'Suivi PR_CAB'!$A$4:$AD$6</definedName>
    <definedName name="Z_15FF1415_63DB_472F_B934_E44BB71AEB0E_.wvu.FilterData" localSheetId="4" hidden="1">'Suivi Component'!$A$4:$P$355</definedName>
    <definedName name="Z_15FF1415_63DB_472F_B934_E44BB71AEB0E_.wvu.FilterData" localSheetId="3" hidden="1">'Suivi PR_CAB'!$A$4:$AD$6</definedName>
    <definedName name="Z_1A883B3F_54B7_4785_A459_89DF720AAD3E_.wvu.FilterData" localSheetId="4" hidden="1">'Suivi Component'!$A$4:$P$355</definedName>
    <definedName name="Z_1A883B3F_54B7_4785_A459_89DF720AAD3E_.wvu.FilterData" localSheetId="3" hidden="1">'Suivi PR_CAB'!$A$4:$AD$6</definedName>
    <definedName name="Z_1BBE615C_A6A8_419B_87FE_CAA3A081098F_.wvu.FilterData" localSheetId="4" hidden="1">'Suivi Component'!$A$4:$P$355</definedName>
    <definedName name="Z_1BBE615C_A6A8_419B_87FE_CAA3A081098F_.wvu.FilterData" localSheetId="3" hidden="1">'Suivi PR_CAB'!$A$4:$AD$6</definedName>
    <definedName name="Z_229C6CC4_F745_4B76_86CC_D7E1997118F4_.wvu.FilterData" localSheetId="4" hidden="1">'Suivi Component'!$A$4:$P$355</definedName>
    <definedName name="Z_229C6CC4_F745_4B76_86CC_D7E1997118F4_.wvu.FilterData" localSheetId="3" hidden="1">'Suivi PR_CAB'!$A$4:$AD$6</definedName>
    <definedName name="Z_24761E32_EC12_415E_9E25_AD41140E6D18_.wvu.FilterData" localSheetId="4" hidden="1">'Suivi Component'!$A$4:$P$355</definedName>
    <definedName name="Z_24761E32_EC12_415E_9E25_AD41140E6D18_.wvu.FilterData" localSheetId="3" hidden="1">'Suivi PR_CAB'!$A$4:$AD$6</definedName>
    <definedName name="Z_26368694_82CE_4E71_8C83_55A4D42E262B_.wvu.FilterData" localSheetId="4" hidden="1">'Suivi Component'!$A$4:$P$355</definedName>
    <definedName name="Z_26368694_82CE_4E71_8C83_55A4D42E262B_.wvu.FilterData" localSheetId="3" hidden="1">'Suivi PR_CAB'!$A$4:$AD$6</definedName>
    <definedName name="Z_29357D31_4943_4708_9140_53A960676CB9_.wvu.FilterData" localSheetId="4" hidden="1">'Suivi Component'!$A$4:$P$355</definedName>
    <definedName name="Z_29357D31_4943_4708_9140_53A960676CB9_.wvu.FilterData" localSheetId="3" hidden="1">'Suivi PR_CAB'!$A$4:$AD$6</definedName>
    <definedName name="Z_2C837731_CA23_4E24_8232_8A80F103DC4A_.wvu.FilterData" localSheetId="4" hidden="1">'Suivi Component'!$A$4:$P$355</definedName>
    <definedName name="Z_2C837731_CA23_4E24_8232_8A80F103DC4A_.wvu.FilterData" localSheetId="3" hidden="1">'Suivi PR_CAB'!$A$4:$AD$6</definedName>
    <definedName name="Z_2E917C3E_F7A5_495D_B7CA_DE0696549B89_.wvu.FilterData" localSheetId="4" hidden="1">'Suivi Component'!$A$4:$P$355</definedName>
    <definedName name="Z_2E917C3E_F7A5_495D_B7CA_DE0696549B89_.wvu.FilterData" localSheetId="3" hidden="1">'Suivi PR_CAB'!$A$4:$AD$6</definedName>
    <definedName name="Z_336A3A6E_4D13_4340_ACC9_C566C7762322_.wvu.FilterData" localSheetId="4" hidden="1">'Suivi Component'!$A$4:$P$355</definedName>
    <definedName name="Z_336A3A6E_4D13_4340_ACC9_C566C7762322_.wvu.FilterData" localSheetId="3" hidden="1">'Suivi PR_CAB'!$A$4:$AD$6</definedName>
    <definedName name="Z_39F65762_3B01_4951_8FAC_2D24E22E46B7_.wvu.FilterData" localSheetId="4" hidden="1">'Suivi Component'!$A$4:$P$355</definedName>
    <definedName name="Z_39F65762_3B01_4951_8FAC_2D24E22E46B7_.wvu.FilterData" localSheetId="3" hidden="1">'Suivi PR_CAB'!$A$4:$AD$6</definedName>
    <definedName name="Z_3BFC4355_5E22_4C18_A978_6C683EC7982D_.wvu.Cols" localSheetId="4" hidden="1">'Suivi Component'!#REF!</definedName>
    <definedName name="Z_3BFC4355_5E22_4C18_A978_6C683EC7982D_.wvu.Cols" localSheetId="3" hidden="1">'Suivi PR_CAB'!#REF!</definedName>
    <definedName name="Z_3BFC4355_5E22_4C18_A978_6C683EC7982D_.wvu.FilterData" localSheetId="4" hidden="1">'Suivi Component'!$A$4:$P$355</definedName>
    <definedName name="Z_3BFC4355_5E22_4C18_A978_6C683EC7982D_.wvu.FilterData" localSheetId="3" hidden="1">'Suivi PR_CAB'!$A$4:$AD$6</definedName>
    <definedName name="Z_3CFD09DB_3B61_407D_907D_60E69A5E13A0_.wvu.FilterData" localSheetId="4" hidden="1">'Suivi Component'!$A$4:$P$355</definedName>
    <definedName name="Z_3CFD09DB_3B61_407D_907D_60E69A5E13A0_.wvu.FilterData" localSheetId="3" hidden="1">'Suivi PR_CAB'!$A$4:$AD$6</definedName>
    <definedName name="Z_3F4CD720_BEC2_43BA_8BDD_0CEB31E78F5C_.wvu.FilterData" localSheetId="4" hidden="1">'Suivi Component'!$A$4:$P$355</definedName>
    <definedName name="Z_3F4CD720_BEC2_43BA_8BDD_0CEB31E78F5C_.wvu.FilterData" localSheetId="3" hidden="1">'Suivi PR_CAB'!$A$4:$AD$6</definedName>
    <definedName name="Z_44E301B3_89A3_406C_872C_35637EB90F76_.wvu.FilterData" localSheetId="4" hidden="1">'Suivi Component'!$A$4:$P$355</definedName>
    <definedName name="Z_44E301B3_89A3_406C_872C_35637EB90F76_.wvu.FilterData" localSheetId="3" hidden="1">'Suivi PR_CAB'!$A$4:$AD$6</definedName>
    <definedName name="Z_4A6486F0_F9CE_41B0_9BBF_5E8DBA5812C6_.wvu.FilterData" localSheetId="4" hidden="1">'Suivi Component'!$A$4:$R$4</definedName>
    <definedName name="Z_4A6486F0_F9CE_41B0_9BBF_5E8DBA5812C6_.wvu.FilterData" localSheetId="3" hidden="1">'Suivi PR_CAB'!$A$4:$AD$6</definedName>
    <definedName name="Z_4B40E2B1_51F4_4D22_9F9F_075700F5EE53_.wvu.FilterData" localSheetId="4" hidden="1">'Suivi Component'!$A$4:$P$355</definedName>
    <definedName name="Z_4B40E2B1_51F4_4D22_9F9F_075700F5EE53_.wvu.FilterData" localSheetId="3" hidden="1">'Suivi PR_CAB'!$A$4:$AD$6</definedName>
    <definedName name="Z_4B615DBD_BA1F_48AB_A284_A815E5433FB6_.wvu.FilterData" localSheetId="4" hidden="1">'Suivi Component'!$A$4:$P$355</definedName>
    <definedName name="Z_4B615DBD_BA1F_48AB_A284_A815E5433FB6_.wvu.FilterData" localSheetId="3" hidden="1">'Suivi PR_CAB'!$A$4:$AD$6</definedName>
    <definedName name="Z_4B6BCF9D_3AE8_4144_B4F0_04C618C74BC4_.wvu.FilterData" localSheetId="4" hidden="1">'Suivi Component'!$A$4:$P$355</definedName>
    <definedName name="Z_4B6BCF9D_3AE8_4144_B4F0_04C618C74BC4_.wvu.FilterData" localSheetId="3" hidden="1">'Suivi PR_CAB'!$A$4:$AD$6</definedName>
    <definedName name="Z_538AF407_6DAB_4530_B82E_DB54C2F6A268_.wvu.FilterData" localSheetId="4" hidden="1">'Suivi Component'!$A$4:$P$355</definedName>
    <definedName name="Z_538AF407_6DAB_4530_B82E_DB54C2F6A268_.wvu.FilterData" localSheetId="3" hidden="1">'Suivi PR_CAB'!$A$4:$AD$6</definedName>
    <definedName name="Z_54A0A6FC_8257_4270_9224_4CE8B7A81900_.wvu.FilterData" localSheetId="4" hidden="1">'Suivi Component'!$A$4:$P$355</definedName>
    <definedName name="Z_54A0A6FC_8257_4270_9224_4CE8B7A81900_.wvu.FilterData" localSheetId="3" hidden="1">'Suivi PR_CAB'!$A$4:$AD$6</definedName>
    <definedName name="Z_57996279_71E6_4DCB_A319_E88BDB0C2A8B_.wvu.FilterData" localSheetId="4" hidden="1">'Suivi Component'!$A$4:$P$355</definedName>
    <definedName name="Z_57996279_71E6_4DCB_A319_E88BDB0C2A8B_.wvu.FilterData" localSheetId="3" hidden="1">'Suivi PR_CAB'!$A$4:$AD$6</definedName>
    <definedName name="Z_5E1FB4E7_1D11_471F_A8CE_3234484999C8_.wvu.FilterData" localSheetId="4" hidden="1">'Suivi Component'!$A$4:$P$355</definedName>
    <definedName name="Z_5E1FB4E7_1D11_471F_A8CE_3234484999C8_.wvu.FilterData" localSheetId="3" hidden="1">'Suivi PR_CAB'!$A$4:$AD$6</definedName>
    <definedName name="Z_669E9CAD_023C_4FA8_BF94_0DC6DC161DA4_.wvu.FilterData" localSheetId="4" hidden="1">'Suivi Component'!$A$4:$P$355</definedName>
    <definedName name="Z_669E9CAD_023C_4FA8_BF94_0DC6DC161DA4_.wvu.FilterData" localSheetId="3" hidden="1">'Suivi PR_CAB'!$A$4:$AD$6</definedName>
    <definedName name="Z_68ADA457_C95E_4310_A4BD_4148E170DED8_.wvu.FilterData" localSheetId="4" hidden="1">'Suivi Component'!$A$4:$P$355</definedName>
    <definedName name="Z_68ADA457_C95E_4310_A4BD_4148E170DED8_.wvu.FilterData" localSheetId="3" hidden="1">'Suivi PR_CAB'!$A$4:$AD$6</definedName>
    <definedName name="Z_68E9B5B8_E56E_41E7_A74A_1559B6F58824_.wvu.FilterData" localSheetId="4" hidden="1">'Suivi Component'!$A$4:$P$355</definedName>
    <definedName name="Z_68E9B5B8_E56E_41E7_A74A_1559B6F58824_.wvu.FilterData" localSheetId="3" hidden="1">'Suivi PR_CAB'!$A$4:$AD$6</definedName>
    <definedName name="Z_695B3703_8A69_43E1_911F_99C958667277_.wvu.FilterData" localSheetId="4" hidden="1">'Suivi Component'!$A$4:$P$355</definedName>
    <definedName name="Z_695B3703_8A69_43E1_911F_99C958667277_.wvu.FilterData" localSheetId="3" hidden="1">'Suivi PR_CAB'!$A$4:$AD$6</definedName>
    <definedName name="Z_707B43B3_0EFF_4839_8279_A54B02918474_.wvu.FilterData" localSheetId="4" hidden="1">'Suivi Component'!$A$4:$P$355</definedName>
    <definedName name="Z_707B43B3_0EFF_4839_8279_A54B02918474_.wvu.FilterData" localSheetId="3" hidden="1">'Suivi PR_CAB'!$A$4:$AD$6</definedName>
    <definedName name="Z_726DBEFF_C590_46EF_B377_88C1867AB938_.wvu.FilterData" localSheetId="4" hidden="1">'Suivi Component'!$A$4:$P$355</definedName>
    <definedName name="Z_726DBEFF_C590_46EF_B377_88C1867AB938_.wvu.FilterData" localSheetId="3" hidden="1">'Suivi PR_CAB'!$A$4:$AD$6</definedName>
    <definedName name="Z_78FFC9B1_7E6C_4494_AE2C_6ED82091342F_.wvu.FilterData" localSheetId="4" hidden="1">'Suivi Component'!$A$4:$P$355</definedName>
    <definedName name="Z_78FFC9B1_7E6C_4494_AE2C_6ED82091342F_.wvu.FilterData" localSheetId="3" hidden="1">'Suivi PR_CAB'!$A$4:$AD$6</definedName>
    <definedName name="Z_7E700DBA_EDC0_4303_B8E1_61CFBB099789_.wvu.FilterData" localSheetId="4" hidden="1">'Suivi Component'!$A$4:$P$355</definedName>
    <definedName name="Z_7E700DBA_EDC0_4303_B8E1_61CFBB099789_.wvu.FilterData" localSheetId="3" hidden="1">'Suivi PR_CAB'!$A$4:$AD$6</definedName>
    <definedName name="Z_82702EB5_0AC0_433A_9CA9_65A48B008608_.wvu.FilterData" localSheetId="4" hidden="1">'Suivi Component'!$A$4:$P$355</definedName>
    <definedName name="Z_82702EB5_0AC0_433A_9CA9_65A48B008608_.wvu.FilterData" localSheetId="3" hidden="1">'Suivi PR_CAB'!$A$4:$AD$6</definedName>
    <definedName name="Z_83430D2B_B621_41E7_B8D1_2053E0B7F956_.wvu.FilterData" localSheetId="4" hidden="1">'Suivi Component'!$A$4:$P$355</definedName>
    <definedName name="Z_83430D2B_B621_41E7_B8D1_2053E0B7F956_.wvu.FilterData" localSheetId="3" hidden="1">'Suivi PR_CAB'!$A$4:$AD$6</definedName>
    <definedName name="Z_83D40F48_68D0_4C35_8EB3_C398CCC1DFCC_.wvu.FilterData" localSheetId="4" hidden="1">'Suivi Component'!$A$4:$P$355</definedName>
    <definedName name="Z_83D40F48_68D0_4C35_8EB3_C398CCC1DFCC_.wvu.FilterData" localSheetId="3" hidden="1">'Suivi PR_CAB'!$A$4:$AD$6</definedName>
    <definedName name="Z_84594CC4_C595_4FC9_A1C2_86C3D64D6582_.wvu.FilterData" localSheetId="4" hidden="1">'Suivi Component'!$A$4:$P$355</definedName>
    <definedName name="Z_84594CC4_C595_4FC9_A1C2_86C3D64D6582_.wvu.FilterData" localSheetId="3" hidden="1">'Suivi PR_CAB'!$A$4:$AD$6</definedName>
    <definedName name="Z_850BA869_0A52_4E5E_B19B_95402CB2DCEB_.wvu.Cols" localSheetId="4" hidden="1">'Suivi Component'!#REF!</definedName>
    <definedName name="Z_850BA869_0A52_4E5E_B19B_95402CB2DCEB_.wvu.Cols" localSheetId="3" hidden="1">'Suivi PR_CAB'!#REF!</definedName>
    <definedName name="Z_850BA869_0A52_4E5E_B19B_95402CB2DCEB_.wvu.FilterData" localSheetId="4" hidden="1">'Suivi Component'!$A$4:$P$355</definedName>
    <definedName name="Z_850BA869_0A52_4E5E_B19B_95402CB2DCEB_.wvu.FilterData" localSheetId="3" hidden="1">'Suivi PR_CAB'!$A$4:$AD$6</definedName>
    <definedName name="Z_85537CFF_850D_4862_8853_4ACC35D32E01_.wvu.FilterData" localSheetId="4" hidden="1">'Suivi Component'!$A$4:$P$355</definedName>
    <definedName name="Z_85537CFF_850D_4862_8853_4ACC35D32E01_.wvu.FilterData" localSheetId="3" hidden="1">'Suivi PR_CAB'!$A$4:$AD$6</definedName>
    <definedName name="Z_8C2CA9A3_BDE8_429E_8A4B_46974067B63A_.wvu.FilterData" localSheetId="4" hidden="1">'Suivi Component'!$A$4:$P$355</definedName>
    <definedName name="Z_8C2CA9A3_BDE8_429E_8A4B_46974067B63A_.wvu.FilterData" localSheetId="3" hidden="1">'Suivi PR_CAB'!$A$4:$AD$6</definedName>
    <definedName name="Z_8D38D73D_DD00_4C1B_AE80_CAB0B7F8F6C2_.wvu.FilterData" localSheetId="4" hidden="1">'Suivi Component'!$A$4:$P$355</definedName>
    <definedName name="Z_8D38D73D_DD00_4C1B_AE80_CAB0B7F8F6C2_.wvu.FilterData" localSheetId="3" hidden="1">'Suivi PR_CAB'!$A$4:$AD$6</definedName>
    <definedName name="Z_8FF811BE_F100_4EF9_9D1E_D39FFD239277_.wvu.FilterData" localSheetId="4" hidden="1">'Suivi Component'!$A$4:$P$355</definedName>
    <definedName name="Z_8FF811BE_F100_4EF9_9D1E_D39FFD239277_.wvu.FilterData" localSheetId="3" hidden="1">'Suivi PR_CAB'!$A$4:$AD$6</definedName>
    <definedName name="Z_9044BF0D_CAEF_4B0E_9D86_B8F1323585A1_.wvu.FilterData" localSheetId="4" hidden="1">'Suivi Component'!$A$4:$P$355</definedName>
    <definedName name="Z_9044BF0D_CAEF_4B0E_9D86_B8F1323585A1_.wvu.FilterData" localSheetId="3" hidden="1">'Suivi PR_CAB'!$A$4:$AD$6</definedName>
    <definedName name="Z_914414E3_2494_4E14_9378_50128076C517_.wvu.FilterData" localSheetId="4" hidden="1">'Suivi Component'!$A$4:$P$355</definedName>
    <definedName name="Z_914414E3_2494_4E14_9378_50128076C517_.wvu.FilterData" localSheetId="3" hidden="1">'Suivi PR_CAB'!$A$4:$AD$6</definedName>
    <definedName name="Z_93166E27_F2C2_4CBC_9354_179001390FA5_.wvu.FilterData" localSheetId="4" hidden="1">'Suivi Component'!$A$4:$P$355</definedName>
    <definedName name="Z_93166E27_F2C2_4CBC_9354_179001390FA5_.wvu.FilterData" localSheetId="3" hidden="1">'Suivi PR_CAB'!$A$4:$AD$6</definedName>
    <definedName name="Z_9521ECE3_1D54_4F75_9639_7409E2FE781C_.wvu.FilterData" localSheetId="4" hidden="1">'Suivi Component'!$A$4:$P$355</definedName>
    <definedName name="Z_9521ECE3_1D54_4F75_9639_7409E2FE781C_.wvu.FilterData" localSheetId="3" hidden="1">'Suivi PR_CAB'!$A$4:$AD$6</definedName>
    <definedName name="Z_999663B1_0F7D_49DB_AC8F_8AA399F26B31_.wvu.FilterData" localSheetId="4" hidden="1">'Suivi Component'!$A$4:$P$355</definedName>
    <definedName name="Z_999663B1_0F7D_49DB_AC8F_8AA399F26B31_.wvu.FilterData" localSheetId="3" hidden="1">'Suivi PR_CAB'!$A$4:$AD$6</definedName>
    <definedName name="Z_A5338ED1_B4E8_48C2_B6A8_33B10F5A908F_.wvu.FilterData" localSheetId="4" hidden="1">'Suivi Component'!$A$4:$P$355</definedName>
    <definedName name="Z_A5338ED1_B4E8_48C2_B6A8_33B10F5A908F_.wvu.FilterData" localSheetId="3" hidden="1">'Suivi PR_CAB'!$A$4:$AD$6</definedName>
    <definedName name="Z_AA0E585F_17E6_49BE_B7F7_4EF9476FFCB3_.wvu.FilterData" localSheetId="4" hidden="1">'Suivi Component'!$A$4:$P$355</definedName>
    <definedName name="Z_AA0E585F_17E6_49BE_B7F7_4EF9476FFCB3_.wvu.FilterData" localSheetId="3" hidden="1">'Suivi PR_CAB'!$A$4:$AD$6</definedName>
    <definedName name="Z_ABD9420C_225A_4BF1_97CC_17FD10A8A428_.wvu.FilterData" localSheetId="4" hidden="1">'Suivi Component'!$A$4:$P$355</definedName>
    <definedName name="Z_ABD9420C_225A_4BF1_97CC_17FD10A8A428_.wvu.FilterData" localSheetId="3" hidden="1">'Suivi PR_CAB'!$A$4:$AD$6</definedName>
    <definedName name="Z_B0C80BA0_2E52_4F82_904B_236A5A59F800_.wvu.FilterData" localSheetId="4" hidden="1">'Suivi Component'!$A$4:$P$355</definedName>
    <definedName name="Z_B0C80BA0_2E52_4F82_904B_236A5A59F800_.wvu.FilterData" localSheetId="3" hidden="1">'Suivi PR_CAB'!$A$4:$AD$6</definedName>
    <definedName name="Z_B6EEEAB2_0366_4707_8DF9_E0FD4474C064_.wvu.FilterData" localSheetId="4" hidden="1">'Suivi Component'!$A$4:$P$355</definedName>
    <definedName name="Z_B6EEEAB2_0366_4707_8DF9_E0FD4474C064_.wvu.FilterData" localSheetId="3" hidden="1">'Suivi PR_CAB'!$A$4:$AD$6</definedName>
    <definedName name="Z_BBCE6652_EDCE_49C0_8FC1_2C242B846E6A_.wvu.Cols" localSheetId="4" hidden="1">'Suivi Component'!#REF!</definedName>
    <definedName name="Z_BBCE6652_EDCE_49C0_8FC1_2C242B846E6A_.wvu.Cols" localSheetId="3" hidden="1">'Suivi PR_CAB'!#REF!</definedName>
    <definedName name="Z_BBCE6652_EDCE_49C0_8FC1_2C242B846E6A_.wvu.FilterData" localSheetId="4" hidden="1">'Suivi Component'!$A$4:$P$355</definedName>
    <definedName name="Z_BBCE6652_EDCE_49C0_8FC1_2C242B846E6A_.wvu.FilterData" localSheetId="3" hidden="1">'Suivi PR_CAB'!$A$4:$AD$6</definedName>
    <definedName name="Z_BE4FB714_5AF2_4EC7_A065_2AE27AD2345A_.wvu.FilterData" localSheetId="4" hidden="1">'Suivi Component'!$A$4:$P$355</definedName>
    <definedName name="Z_BE4FB714_5AF2_4EC7_A065_2AE27AD2345A_.wvu.FilterData" localSheetId="3" hidden="1">'Suivi PR_CAB'!$A$4:$AD$6</definedName>
    <definedName name="Z_C5791750_1717_4FD8_8D90_103CE5879051_.wvu.FilterData" localSheetId="4" hidden="1">'Suivi Component'!$A$4:$P$355</definedName>
    <definedName name="Z_C5791750_1717_4FD8_8D90_103CE5879051_.wvu.FilterData" localSheetId="3" hidden="1">'Suivi PR_CAB'!$A$4:$AD$6</definedName>
    <definedName name="Z_C6E15C49_3B46_4DCF_9E68_78FBA045CA96_.wvu.FilterData" localSheetId="4" hidden="1">'Suivi Component'!$A$4:$P$355</definedName>
    <definedName name="Z_C6E15C49_3B46_4DCF_9E68_78FBA045CA96_.wvu.FilterData" localSheetId="3" hidden="1">'Suivi PR_CAB'!$A$4:$AD$6</definedName>
    <definedName name="Z_CD5A56D4_1881_4B70_9FE1_5602FE9BD5EB_.wvu.FilterData" localSheetId="4" hidden="1">'Suivi Component'!$A$4:$P$355</definedName>
    <definedName name="Z_CD5A56D4_1881_4B70_9FE1_5602FE9BD5EB_.wvu.FilterData" localSheetId="3" hidden="1">'Suivi PR_CAB'!$A$4:$AD$6</definedName>
    <definedName name="Z_D49D2633_7101_48F9_AA6E_248238B9AB53_.wvu.FilterData" localSheetId="4" hidden="1">'Suivi Component'!$A$4:$P$355</definedName>
    <definedName name="Z_D49D2633_7101_48F9_AA6E_248238B9AB53_.wvu.FilterData" localSheetId="3" hidden="1">'Suivi PR_CAB'!$A$4:$AD$6</definedName>
    <definedName name="Z_E0130A7D_1AA2_425E_9493_230B82C5EBF7_.wvu.FilterData" localSheetId="4" hidden="1">'Suivi Component'!$A$4:$P$355</definedName>
    <definedName name="Z_E0130A7D_1AA2_425E_9493_230B82C5EBF7_.wvu.FilterData" localSheetId="3" hidden="1">'Suivi PR_CAB'!$A$4:$AD$6</definedName>
    <definedName name="Z_E39252CF_46E8_411F_BBCB_7C1CD2D1D27E_.wvu.FilterData" localSheetId="4" hidden="1">'Suivi Component'!$A$4:$P$355</definedName>
    <definedName name="Z_E39252CF_46E8_411F_BBCB_7C1CD2D1D27E_.wvu.FilterData" localSheetId="3" hidden="1">'Suivi PR_CAB'!$A$4:$AD$6</definedName>
    <definedName name="Z_E574ADBF_292C_43D0_90E7_2A11396E1CE0_.wvu.Cols" localSheetId="4" hidden="1">'Suivi Component'!#REF!</definedName>
    <definedName name="Z_E574ADBF_292C_43D0_90E7_2A11396E1CE0_.wvu.Cols" localSheetId="3" hidden="1">'Suivi PR_CAB'!#REF!</definedName>
    <definedName name="Z_E574ADBF_292C_43D0_90E7_2A11396E1CE0_.wvu.FilterData" localSheetId="4" hidden="1">'Suivi Component'!$A$4:$P$355</definedName>
    <definedName name="Z_E574ADBF_292C_43D0_90E7_2A11396E1CE0_.wvu.FilterData" localSheetId="3" hidden="1">'Suivi PR_CAB'!$A$4:$AD$6</definedName>
    <definedName name="Z_E69BB74D_A984_4695_B251_2DB7BCB3C43C_.wvu.FilterData" localSheetId="4" hidden="1">'Suivi Component'!$A$4:$P$355</definedName>
    <definedName name="Z_E69BB74D_A984_4695_B251_2DB7BCB3C43C_.wvu.FilterData" localSheetId="3" hidden="1">'Suivi PR_CAB'!$A$4:$AD$6</definedName>
    <definedName name="Z_E9DD6B39_0C22_498F_9210_D2A8A3E8135D_.wvu.FilterData" localSheetId="4" hidden="1">'Suivi Component'!$A$4:$P$355</definedName>
    <definedName name="Z_E9DD6B39_0C22_498F_9210_D2A8A3E8135D_.wvu.FilterData" localSheetId="3" hidden="1">'Suivi PR_CAB'!$A$4:$AD$6</definedName>
    <definedName name="Z_EBC15522_0FBB_472D_B3E3_A58CA57FD3C4_.wvu.FilterData" localSheetId="4" hidden="1">'Suivi Component'!$A$4:$P$355</definedName>
    <definedName name="Z_EBC15522_0FBB_472D_B3E3_A58CA57FD3C4_.wvu.FilterData" localSheetId="3" hidden="1">'Suivi PR_CAB'!$A$4:$AD$6</definedName>
    <definedName name="Z_EE51CBE6_728A_417C_A549_B494D746DD70_.wvu.Cols" localSheetId="4" hidden="1">'Suivi Component'!#REF!</definedName>
    <definedName name="Z_EE51CBE6_728A_417C_A549_B494D746DD70_.wvu.Cols" localSheetId="3" hidden="1">'Suivi PR_CAB'!#REF!</definedName>
    <definedName name="Z_EE51CBE6_728A_417C_A549_B494D746DD70_.wvu.FilterData" localSheetId="4" hidden="1">'Suivi Component'!$A$4:$P$355</definedName>
    <definedName name="Z_EE51CBE6_728A_417C_A549_B494D746DD70_.wvu.FilterData" localSheetId="3" hidden="1">'Suivi PR_CAB'!$A$4:$AD$6</definedName>
    <definedName name="Z_EF0290BA_043A_4D7F_98D4_6EAD6D42E098_.wvu.FilterData" localSheetId="4" hidden="1">'Suivi Component'!$A$4:$P$355</definedName>
    <definedName name="Z_EF0290BA_043A_4D7F_98D4_6EAD6D42E098_.wvu.FilterData" localSheetId="3" hidden="1">'Suivi PR_CAB'!$A$4:$AD$6</definedName>
    <definedName name="Z_F406DF50_725F_4CF7_8D2E_B7B17FCE4A5E_.wvu.FilterData" localSheetId="4" hidden="1">'Suivi Component'!$A$4:$P$355</definedName>
    <definedName name="Z_F406DF50_725F_4CF7_8D2E_B7B17FCE4A5E_.wvu.FilterData" localSheetId="3" hidden="1">'Suivi PR_CAB'!$A$4:$AD$6</definedName>
    <definedName name="Z_FB08CE59_7F82_45A2_84EC_16B5FDBE0937_.wvu.FilterData" localSheetId="4" hidden="1">'Suivi Component'!$A$4:$P$355</definedName>
    <definedName name="Z_FB08CE59_7F82_45A2_84EC_16B5FDBE0937_.wvu.FilterData" localSheetId="3" hidden="1">'Suivi PR_CAB'!$A$4:$AD$6</definedName>
    <definedName name="Z_FE6C5A9A_A986_46E6_A4F0_798F3F2115F0_.wvu.FilterData" localSheetId="4" hidden="1">'Suivi Component'!$A$4:$P$355</definedName>
    <definedName name="Z_FE6C5A9A_A986_46E6_A4F0_798F3F2115F0_.wvu.FilterData" localSheetId="3" hidden="1">'Suivi PR_CAB'!$A$4:$AD$6</definedName>
  </definedNames>
  <calcPr calcId="162913"/>
  <customWorkbookViews>
    <customWorkbookView name="IMANE BOUCHOUK - E489367 - Affichage personnalisé" guid="{4B40E2B1-51F4-4D22-9F9F-075700F5EE53}" mergeInterval="0" personalView="1" xWindow="1" yWindow="137" windowWidth="1866" windowHeight="988" activeSheetId="4"/>
    <customWorkbookView name="YASSIN CHARKI - E469142 - Affichage personnalisé" guid="{E574ADBF-292C-43D0-90E7-2A11396E1CE0}" mergeInterval="0" personalView="1" maximized="1" xWindow="-8" yWindow="-8" windowWidth="1936" windowHeight="1066" activeSheetId="4"/>
    <customWorkbookView name="ALAIN ALBARIC - U390469 - Affichage personnalisé" guid="{850BA869-0A52-4E5E-B19B-95402CB2DCEB}" mergeInterval="0" personalView="1" minimized="1" windowWidth="0" windowHeight="0" activeSheetId="4"/>
    <customWorkbookView name="EL MEHDI MEJAAD - E487697 - Affichage personnalisé" guid="{E9DD6B39-0C22-498F-9210-D2A8A3E8135D}" mergeInterval="0" personalView="1" maximized="1" xWindow="-1928" yWindow="-8" windowWidth="1936" windowHeight="1096" activeSheetId="4"/>
    <customWorkbookView name="MAHACINE BEN ABDELHADI - E508253 - Affichage personnalisé" guid="{3BFC4355-5E22-4C18-A978-6C683EC7982D}" mergeInterval="0" personalView="1" xWindow="1932" yWindow="30" windowWidth="1834" windowHeight="948" activeSheetId="4"/>
    <customWorkbookView name="SIMOHAMMED NAMIR - E468706 - Affichage personnalisé" guid="{EE51CBE6-728A-417C-A549-B494D746DD70}" mergeInterval="0" personalView="1" maximized="1" xWindow="-8" yWindow="-8" windowWidth="1604" windowHeight="824" activeSheetId="4"/>
    <customWorkbookView name="CHOUAIB YOUNES - E526776 - Affichage personnalisé" guid="{BBCE6652-EDCE-49C0-8FC1-2C242B846E6A}" mergeInterval="0" personalView="1" maximized="1" xWindow="-1608" yWindow="-8" windowWidth="1616" windowHeight="916" activeSheetId="4"/>
    <customWorkbookView name="AZDINE MANJLI - J493455 - Affichage personnalisé" guid="{4A6486F0-F9CE-41B0-9BBF-5E8DBA5812C6}" mergeInterval="0" personalView="1" maximized="1" xWindow="-9" yWindow="-9" windowWidth="1938" windowHeight="1060" tabRatio="744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357" i="5" l="1"/>
  <c r="I10" i="1"/>
  <c r="E12" i="1"/>
  <c r="D12" i="1"/>
  <c r="B7" i="1"/>
  <c r="L605" i="8"/>
  <c r="P605" i="8"/>
  <c r="Q605" i="8"/>
  <c r="S605" i="8"/>
  <c r="T605" i="8"/>
  <c r="U605" i="8"/>
  <c r="V605" i="8"/>
  <c r="X605" i="8"/>
  <c r="Y605" i="8"/>
  <c r="C605" i="8"/>
  <c r="C593" i="6"/>
  <c r="J599" i="6"/>
  <c r="J601" i="6"/>
  <c r="I9" i="1" l="1"/>
  <c r="AF8" i="4"/>
  <c r="AE8" i="4"/>
  <c r="U8" i="4" l="1"/>
  <c r="H11" i="1"/>
  <c r="H10" i="1"/>
  <c r="H9" i="1"/>
  <c r="U10" i="4" l="1"/>
  <c r="S14" i="4"/>
  <c r="S15" i="4" l="1"/>
  <c r="I15" i="4" l="1"/>
  <c r="I14" i="4"/>
  <c r="D13" i="1" l="1"/>
  <c r="AL11" i="2" l="1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122" i="2"/>
  <c r="AL123" i="2"/>
  <c r="AL124" i="2"/>
  <c r="AL125" i="2"/>
  <c r="AL126" i="2"/>
  <c r="AL127" i="2"/>
  <c r="AL128" i="2"/>
  <c r="AL129" i="2"/>
  <c r="AL130" i="2"/>
  <c r="AL131" i="2"/>
  <c r="AL132" i="2"/>
  <c r="AL133" i="2"/>
  <c r="AL134" i="2"/>
  <c r="AL135" i="2"/>
  <c r="AL136" i="2"/>
  <c r="AL137" i="2"/>
  <c r="AL138" i="2"/>
  <c r="AL139" i="2"/>
  <c r="AL140" i="2"/>
  <c r="AL141" i="2"/>
  <c r="AL142" i="2"/>
  <c r="AL143" i="2"/>
  <c r="AL144" i="2"/>
  <c r="AL145" i="2"/>
  <c r="AL146" i="2"/>
  <c r="AL147" i="2"/>
  <c r="AL148" i="2"/>
  <c r="AL149" i="2"/>
  <c r="AL150" i="2"/>
  <c r="AL151" i="2"/>
  <c r="AL152" i="2"/>
  <c r="AL153" i="2"/>
  <c r="AL154" i="2"/>
  <c r="AL10" i="2"/>
  <c r="J2" i="1" l="1"/>
  <c r="W600" i="6" l="1"/>
  <c r="T600" i="6"/>
  <c r="O600" i="6"/>
  <c r="J600" i="6"/>
  <c r="M594" i="6"/>
  <c r="M593" i="6"/>
  <c r="W599" i="6"/>
  <c r="W601" i="6" s="1"/>
  <c r="O599" i="6" l="1"/>
  <c r="O601" i="6" s="1"/>
  <c r="T599" i="6"/>
  <c r="T601" i="6" s="1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7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W114" i="2"/>
  <c r="AW115" i="2"/>
  <c r="AW116" i="2"/>
  <c r="AW117" i="2"/>
  <c r="AW118" i="2"/>
  <c r="AW119" i="2"/>
  <c r="AW120" i="2"/>
  <c r="AW121" i="2"/>
  <c r="AW122" i="2"/>
  <c r="AW123" i="2"/>
  <c r="AW124" i="2"/>
  <c r="AW125" i="2"/>
  <c r="AW126" i="2"/>
  <c r="AW127" i="2"/>
  <c r="AW128" i="2"/>
  <c r="AW129" i="2"/>
  <c r="AW130" i="2"/>
  <c r="AW131" i="2"/>
  <c r="AW132" i="2"/>
  <c r="AW133" i="2"/>
  <c r="AW134" i="2"/>
  <c r="AW135" i="2"/>
  <c r="AW136" i="2"/>
  <c r="AW137" i="2"/>
  <c r="AW138" i="2"/>
  <c r="AW139" i="2"/>
  <c r="AW140" i="2"/>
  <c r="AW141" i="2"/>
  <c r="AW142" i="2"/>
  <c r="AW143" i="2"/>
  <c r="AW144" i="2"/>
  <c r="AW145" i="2"/>
  <c r="AW146" i="2"/>
  <c r="AW147" i="2"/>
  <c r="AW148" i="2"/>
  <c r="AW149" i="2"/>
  <c r="AW150" i="2"/>
  <c r="AW151" i="2"/>
  <c r="AW152" i="2"/>
  <c r="AW153" i="2"/>
  <c r="AW154" i="2"/>
  <c r="AW10" i="2"/>
  <c r="AP29" i="2"/>
  <c r="AP30" i="2"/>
  <c r="AP31" i="2"/>
  <c r="AP32" i="2"/>
  <c r="AP33" i="2"/>
  <c r="AP34" i="2"/>
  <c r="AP35" i="2"/>
  <c r="AP36" i="2"/>
  <c r="AP37" i="2"/>
  <c r="AP38" i="2"/>
  <c r="AP39" i="2"/>
  <c r="AP40" i="2"/>
  <c r="AP41" i="2"/>
  <c r="AP42" i="2"/>
  <c r="AP43" i="2"/>
  <c r="AP44" i="2"/>
  <c r="AP45" i="2"/>
  <c r="AP46" i="2"/>
  <c r="AP47" i="2"/>
  <c r="AP48" i="2"/>
  <c r="AP49" i="2"/>
  <c r="AP50" i="2"/>
  <c r="AP51" i="2"/>
  <c r="AP52" i="2"/>
  <c r="AP53" i="2"/>
  <c r="AP54" i="2"/>
  <c r="AP55" i="2"/>
  <c r="AP56" i="2"/>
  <c r="AP57" i="2"/>
  <c r="AP58" i="2"/>
  <c r="AP59" i="2"/>
  <c r="AP60" i="2"/>
  <c r="AP61" i="2"/>
  <c r="AP62" i="2"/>
  <c r="AP63" i="2"/>
  <c r="AP64" i="2"/>
  <c r="AP65" i="2"/>
  <c r="AP66" i="2"/>
  <c r="AP67" i="2"/>
  <c r="AP68" i="2"/>
  <c r="AP69" i="2"/>
  <c r="AP70" i="2"/>
  <c r="AP71" i="2"/>
  <c r="AP72" i="2"/>
  <c r="AP73" i="2"/>
  <c r="AP74" i="2"/>
  <c r="AP75" i="2"/>
  <c r="AP76" i="2"/>
  <c r="AP77" i="2"/>
  <c r="AP78" i="2"/>
  <c r="AP79" i="2"/>
  <c r="AP80" i="2"/>
  <c r="AP81" i="2"/>
  <c r="AP82" i="2"/>
  <c r="AP83" i="2"/>
  <c r="AP84" i="2"/>
  <c r="AP85" i="2"/>
  <c r="AP86" i="2"/>
  <c r="AP87" i="2"/>
  <c r="AP88" i="2"/>
  <c r="AP89" i="2"/>
  <c r="AP90" i="2"/>
  <c r="AP91" i="2"/>
  <c r="AP92" i="2"/>
  <c r="AP93" i="2"/>
  <c r="AP94" i="2"/>
  <c r="AP95" i="2"/>
  <c r="AP96" i="2"/>
  <c r="AP97" i="2"/>
  <c r="AP98" i="2"/>
  <c r="AP99" i="2"/>
  <c r="AP100" i="2"/>
  <c r="AP101" i="2"/>
  <c r="AP102" i="2"/>
  <c r="AP103" i="2"/>
  <c r="AP104" i="2"/>
  <c r="AP105" i="2"/>
  <c r="AP106" i="2"/>
  <c r="AP107" i="2"/>
  <c r="AP108" i="2"/>
  <c r="AP109" i="2"/>
  <c r="AP110" i="2"/>
  <c r="AP111" i="2"/>
  <c r="AP112" i="2"/>
  <c r="AP113" i="2"/>
  <c r="AP114" i="2"/>
  <c r="AP115" i="2"/>
  <c r="AP116" i="2"/>
  <c r="AP117" i="2"/>
  <c r="AP118" i="2"/>
  <c r="AP119" i="2"/>
  <c r="AP120" i="2"/>
  <c r="AP121" i="2"/>
  <c r="AP122" i="2"/>
  <c r="AP123" i="2"/>
  <c r="AP124" i="2"/>
  <c r="AP125" i="2"/>
  <c r="AP126" i="2"/>
  <c r="AP127" i="2"/>
  <c r="AP128" i="2"/>
  <c r="AP129" i="2"/>
  <c r="AP130" i="2"/>
  <c r="AP131" i="2"/>
  <c r="AP132" i="2"/>
  <c r="AP133" i="2"/>
  <c r="AP134" i="2"/>
  <c r="AP135" i="2"/>
  <c r="AP136" i="2"/>
  <c r="AP137" i="2"/>
  <c r="AP138" i="2"/>
  <c r="AP139" i="2"/>
  <c r="AP140" i="2"/>
  <c r="AP141" i="2"/>
  <c r="AP142" i="2"/>
  <c r="AP143" i="2"/>
  <c r="AP144" i="2"/>
  <c r="AP145" i="2"/>
  <c r="AP146" i="2"/>
  <c r="AP147" i="2"/>
  <c r="AP148" i="2"/>
  <c r="AP149" i="2"/>
  <c r="AP150" i="2"/>
  <c r="AP151" i="2"/>
  <c r="AP152" i="2"/>
  <c r="AP153" i="2"/>
  <c r="AP154" i="2"/>
  <c r="AP21" i="2"/>
  <c r="AP22" i="2"/>
  <c r="AP23" i="2"/>
  <c r="AP24" i="2"/>
  <c r="AP25" i="2"/>
  <c r="AP26" i="2"/>
  <c r="AP27" i="2"/>
  <c r="AP28" i="2"/>
  <c r="AI11" i="2" l="1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5" i="2"/>
  <c r="AI86" i="2"/>
  <c r="AI87" i="2"/>
  <c r="AI88" i="2"/>
  <c r="AI89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2" i="2"/>
  <c r="AI103" i="2"/>
  <c r="AI104" i="2"/>
  <c r="AI105" i="2"/>
  <c r="AI106" i="2"/>
  <c r="AI107" i="2"/>
  <c r="AI108" i="2"/>
  <c r="AI109" i="2"/>
  <c r="AI110" i="2"/>
  <c r="AI111" i="2"/>
  <c r="AI112" i="2"/>
  <c r="AI113" i="2"/>
  <c r="AI114" i="2"/>
  <c r="AI115" i="2"/>
  <c r="AI116" i="2"/>
  <c r="AI117" i="2"/>
  <c r="AI118" i="2"/>
  <c r="AI119" i="2"/>
  <c r="AI120" i="2"/>
  <c r="AI121" i="2"/>
  <c r="AI122" i="2"/>
  <c r="AI123" i="2"/>
  <c r="AI124" i="2"/>
  <c r="AI125" i="2"/>
  <c r="AI126" i="2"/>
  <c r="AI127" i="2"/>
  <c r="AI128" i="2"/>
  <c r="AI129" i="2"/>
  <c r="AI130" i="2"/>
  <c r="AI131" i="2"/>
  <c r="AI132" i="2"/>
  <c r="AI133" i="2"/>
  <c r="AI134" i="2"/>
  <c r="AI135" i="2"/>
  <c r="AI136" i="2"/>
  <c r="AI137" i="2"/>
  <c r="AI138" i="2"/>
  <c r="AI139" i="2"/>
  <c r="AI140" i="2"/>
  <c r="AI141" i="2"/>
  <c r="AI142" i="2"/>
  <c r="AI143" i="2"/>
  <c r="AI144" i="2"/>
  <c r="AI145" i="2"/>
  <c r="AI146" i="2"/>
  <c r="AI147" i="2"/>
  <c r="AI148" i="2"/>
  <c r="AI149" i="2"/>
  <c r="AI150" i="2"/>
  <c r="AI151" i="2"/>
  <c r="AI152" i="2"/>
  <c r="AI153" i="2"/>
  <c r="AI154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0" i="2"/>
  <c r="AU156" i="2" l="1"/>
  <c r="A357" i="5"/>
  <c r="B5" i="1" l="1"/>
  <c r="AN157" i="2" s="1"/>
  <c r="E11" i="1"/>
  <c r="O144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5" i="2"/>
  <c r="O146" i="2"/>
  <c r="O147" i="2"/>
  <c r="O148" i="2"/>
  <c r="O149" i="2"/>
  <c r="O150" i="2"/>
  <c r="O151" i="2"/>
  <c r="O152" i="2"/>
  <c r="O153" i="2"/>
  <c r="O154" i="2"/>
  <c r="AG157" i="2" l="1"/>
  <c r="AH24" i="2"/>
  <c r="AH72" i="2"/>
  <c r="AH88" i="2"/>
  <c r="AH128" i="2"/>
  <c r="AH136" i="2"/>
  <c r="AH41" i="2"/>
  <c r="AH57" i="2"/>
  <c r="AH105" i="2"/>
  <c r="AH121" i="2"/>
  <c r="AH38" i="2"/>
  <c r="AH42" i="2"/>
  <c r="AH58" i="2"/>
  <c r="AH98" i="2"/>
  <c r="AH130" i="2"/>
  <c r="AH62" i="2"/>
  <c r="AH35" i="2"/>
  <c r="AH75" i="2"/>
  <c r="AH99" i="2"/>
  <c r="AH131" i="2"/>
  <c r="AH20" i="2"/>
  <c r="AH44" i="2"/>
  <c r="AH68" i="2"/>
  <c r="AH124" i="2"/>
  <c r="AH132" i="2"/>
  <c r="AH126" i="2"/>
  <c r="AH61" i="2"/>
  <c r="AH69" i="2"/>
  <c r="AH109" i="2"/>
  <c r="AH125" i="2"/>
  <c r="AH142" i="2"/>
  <c r="AH47" i="2"/>
  <c r="AH55" i="2"/>
  <c r="AH111" i="2"/>
  <c r="AH119" i="2"/>
  <c r="AH46" i="2"/>
  <c r="AR24" i="2"/>
  <c r="AR33" i="2"/>
  <c r="AR42" i="2"/>
  <c r="AR51" i="2"/>
  <c r="AR60" i="2"/>
  <c r="AR69" i="2"/>
  <c r="AR78" i="2"/>
  <c r="AR87" i="2"/>
  <c r="AR97" i="2"/>
  <c r="AR106" i="2"/>
  <c r="AR116" i="2"/>
  <c r="AR126" i="2"/>
  <c r="AR137" i="2"/>
  <c r="AR148" i="2"/>
  <c r="AO47" i="2"/>
  <c r="AO55" i="2"/>
  <c r="AO63" i="2"/>
  <c r="AO71" i="2"/>
  <c r="AO79" i="2"/>
  <c r="AO87" i="2"/>
  <c r="AO95" i="2"/>
  <c r="AO103" i="2"/>
  <c r="AO111" i="2"/>
  <c r="AO119" i="2"/>
  <c r="AO127" i="2"/>
  <c r="AO135" i="2"/>
  <c r="AO143" i="2"/>
  <c r="AO151" i="2"/>
  <c r="AO25" i="2"/>
  <c r="AO33" i="2"/>
  <c r="AO41" i="2"/>
  <c r="AR25" i="2"/>
  <c r="AR34" i="2"/>
  <c r="AR43" i="2"/>
  <c r="AR52" i="2"/>
  <c r="AR61" i="2"/>
  <c r="AR70" i="2"/>
  <c r="AR79" i="2"/>
  <c r="AR89" i="2"/>
  <c r="AR98" i="2"/>
  <c r="AR107" i="2"/>
  <c r="AR117" i="2"/>
  <c r="AR127" i="2"/>
  <c r="AR139" i="2"/>
  <c r="AR149" i="2"/>
  <c r="AO48" i="2"/>
  <c r="AO56" i="2"/>
  <c r="AO64" i="2"/>
  <c r="AO72" i="2"/>
  <c r="AO80" i="2"/>
  <c r="AO88" i="2"/>
  <c r="AO96" i="2"/>
  <c r="AO104" i="2"/>
  <c r="AO112" i="2"/>
  <c r="AO120" i="2"/>
  <c r="AO128" i="2"/>
  <c r="AO136" i="2"/>
  <c r="AO144" i="2"/>
  <c r="AO152" i="2"/>
  <c r="AO26" i="2"/>
  <c r="AO34" i="2"/>
  <c r="AR26" i="2"/>
  <c r="AR35" i="2"/>
  <c r="AR44" i="2"/>
  <c r="AR53" i="2"/>
  <c r="AR62" i="2"/>
  <c r="AR71" i="2"/>
  <c r="AR81" i="2"/>
  <c r="AR90" i="2"/>
  <c r="AR99" i="2"/>
  <c r="AR108" i="2"/>
  <c r="AR118" i="2"/>
  <c r="AR129" i="2"/>
  <c r="AR140" i="2"/>
  <c r="AR150" i="2"/>
  <c r="AO49" i="2"/>
  <c r="AO57" i="2"/>
  <c r="AO65" i="2"/>
  <c r="AO73" i="2"/>
  <c r="AO81" i="2"/>
  <c r="AO89" i="2"/>
  <c r="AO97" i="2"/>
  <c r="AO105" i="2"/>
  <c r="AO113" i="2"/>
  <c r="AO121" i="2"/>
  <c r="AO129" i="2"/>
  <c r="AO137" i="2"/>
  <c r="AO145" i="2"/>
  <c r="AO153" i="2"/>
  <c r="AO27" i="2"/>
  <c r="AO35" i="2"/>
  <c r="AR27" i="2"/>
  <c r="AR36" i="2"/>
  <c r="AR45" i="2"/>
  <c r="AR54" i="2"/>
  <c r="AR63" i="2"/>
  <c r="AR73" i="2"/>
  <c r="AR82" i="2"/>
  <c r="AR91" i="2"/>
  <c r="AR100" i="2"/>
  <c r="AR109" i="2"/>
  <c r="AR119" i="2"/>
  <c r="AR131" i="2"/>
  <c r="AR141" i="2"/>
  <c r="AR151" i="2"/>
  <c r="AO42" i="2"/>
  <c r="AO50" i="2"/>
  <c r="AO58" i="2"/>
  <c r="AO66" i="2"/>
  <c r="AO74" i="2"/>
  <c r="AO82" i="2"/>
  <c r="AO90" i="2"/>
  <c r="AO98" i="2"/>
  <c r="AO106" i="2"/>
  <c r="AO114" i="2"/>
  <c r="AO122" i="2"/>
  <c r="AO130" i="2"/>
  <c r="AO138" i="2"/>
  <c r="AO146" i="2"/>
  <c r="AO154" i="2"/>
  <c r="AO28" i="2"/>
  <c r="AO36" i="2"/>
  <c r="AR29" i="2"/>
  <c r="AR38" i="2"/>
  <c r="AR47" i="2"/>
  <c r="AR57" i="2"/>
  <c r="AR66" i="2"/>
  <c r="AR75" i="2"/>
  <c r="AR84" i="2"/>
  <c r="AR93" i="2"/>
  <c r="AR102" i="2"/>
  <c r="AR111" i="2"/>
  <c r="AR123" i="2"/>
  <c r="AR133" i="2"/>
  <c r="AR143" i="2"/>
  <c r="AR21" i="2"/>
  <c r="AO44" i="2"/>
  <c r="AO52" i="2"/>
  <c r="AO60" i="2"/>
  <c r="AO68" i="2"/>
  <c r="AO76" i="2"/>
  <c r="AO84" i="2"/>
  <c r="AO92" i="2"/>
  <c r="AO100" i="2"/>
  <c r="AO108" i="2"/>
  <c r="AO116" i="2"/>
  <c r="AO124" i="2"/>
  <c r="AO132" i="2"/>
  <c r="AO140" i="2"/>
  <c r="AO148" i="2"/>
  <c r="AO22" i="2"/>
  <c r="AO30" i="2"/>
  <c r="AO38" i="2"/>
  <c r="AR30" i="2"/>
  <c r="AR39" i="2"/>
  <c r="AR49" i="2"/>
  <c r="AR58" i="2"/>
  <c r="AR67" i="2"/>
  <c r="AR76" i="2"/>
  <c r="AR85" i="2"/>
  <c r="AR94" i="2"/>
  <c r="AR103" i="2"/>
  <c r="AR113" i="2"/>
  <c r="AR124" i="2"/>
  <c r="AR134" i="2"/>
  <c r="AR145" i="2"/>
  <c r="AR22" i="2"/>
  <c r="AO45" i="2"/>
  <c r="AO53" i="2"/>
  <c r="AO61" i="2"/>
  <c r="AO69" i="2"/>
  <c r="AO77" i="2"/>
  <c r="AO85" i="2"/>
  <c r="AO93" i="2"/>
  <c r="AO101" i="2"/>
  <c r="AO109" i="2"/>
  <c r="AO117" i="2"/>
  <c r="AO125" i="2"/>
  <c r="AO133" i="2"/>
  <c r="AO141" i="2"/>
  <c r="AO149" i="2"/>
  <c r="AO23" i="2"/>
  <c r="AO31" i="2"/>
  <c r="AO39" i="2"/>
  <c r="AR46" i="2"/>
  <c r="AR83" i="2"/>
  <c r="AR121" i="2"/>
  <c r="AO62" i="2"/>
  <c r="AO94" i="2"/>
  <c r="AO126" i="2"/>
  <c r="AO24" i="2"/>
  <c r="AR50" i="2"/>
  <c r="AR86" i="2"/>
  <c r="AR125" i="2"/>
  <c r="AO67" i="2"/>
  <c r="AO99" i="2"/>
  <c r="AO131" i="2"/>
  <c r="AO29" i="2"/>
  <c r="AR55" i="2"/>
  <c r="AR92" i="2"/>
  <c r="AR132" i="2"/>
  <c r="AO70" i="2"/>
  <c r="AO102" i="2"/>
  <c r="AO134" i="2"/>
  <c r="AO32" i="2"/>
  <c r="AR23" i="2"/>
  <c r="AR59" i="2"/>
  <c r="AR95" i="2"/>
  <c r="AR135" i="2"/>
  <c r="AO43" i="2"/>
  <c r="AO75" i="2"/>
  <c r="AO107" i="2"/>
  <c r="AO139" i="2"/>
  <c r="AO37" i="2"/>
  <c r="AR28" i="2"/>
  <c r="AR65" i="2"/>
  <c r="AR101" i="2"/>
  <c r="AR142" i="2"/>
  <c r="AO46" i="2"/>
  <c r="AO78" i="2"/>
  <c r="AO110" i="2"/>
  <c r="AO142" i="2"/>
  <c r="AO40" i="2"/>
  <c r="AO21" i="2"/>
  <c r="AR31" i="2"/>
  <c r="AR68" i="2"/>
  <c r="AR105" i="2"/>
  <c r="AR147" i="2"/>
  <c r="AO51" i="2"/>
  <c r="AO83" i="2"/>
  <c r="AO115" i="2"/>
  <c r="AO147" i="2"/>
  <c r="AR41" i="2"/>
  <c r="AR115" i="2"/>
  <c r="AO91" i="2"/>
  <c r="AR37" i="2"/>
  <c r="AR74" i="2"/>
  <c r="AR110" i="2"/>
  <c r="AR153" i="2"/>
  <c r="AO54" i="2"/>
  <c r="AO86" i="2"/>
  <c r="AO118" i="2"/>
  <c r="AO150" i="2"/>
  <c r="AR77" i="2"/>
  <c r="AO59" i="2"/>
  <c r="AO123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12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21" i="2"/>
  <c r="H22" i="2"/>
  <c r="H23" i="2"/>
  <c r="H24" i="2"/>
  <c r="H25" i="2"/>
  <c r="H26" i="2"/>
  <c r="H27" i="2"/>
  <c r="H28" i="2"/>
  <c r="H29" i="2"/>
  <c r="AH23" i="2" l="1"/>
  <c r="AH21" i="2"/>
  <c r="AH36" i="2"/>
  <c r="AH27" i="2"/>
  <c r="AH34" i="2"/>
  <c r="AH17" i="2"/>
  <c r="AH32" i="2"/>
  <c r="AH151" i="2"/>
  <c r="AH30" i="2"/>
  <c r="AH148" i="2"/>
  <c r="AH139" i="2"/>
  <c r="AH146" i="2"/>
  <c r="AH145" i="2"/>
  <c r="AH102" i="2"/>
  <c r="AH95" i="2"/>
  <c r="AH85" i="2"/>
  <c r="AH84" i="2"/>
  <c r="AH91" i="2"/>
  <c r="AH82" i="2"/>
  <c r="AH97" i="2"/>
  <c r="AH96" i="2"/>
  <c r="AH135" i="2"/>
  <c r="AH31" i="2"/>
  <c r="AH93" i="2"/>
  <c r="AH78" i="2"/>
  <c r="AH60" i="2"/>
  <c r="AH115" i="2"/>
  <c r="AH11" i="2"/>
  <c r="AH66" i="2"/>
  <c r="AH137" i="2"/>
  <c r="AH33" i="2"/>
  <c r="AH112" i="2"/>
  <c r="AH87" i="2"/>
  <c r="AH149" i="2"/>
  <c r="AH45" i="2"/>
  <c r="AH108" i="2"/>
  <c r="AH118" i="2"/>
  <c r="AH67" i="2"/>
  <c r="AH122" i="2"/>
  <c r="AH18" i="2"/>
  <c r="AH81" i="2"/>
  <c r="AH14" i="2"/>
  <c r="AH64" i="2"/>
  <c r="AH134" i="2"/>
  <c r="AH71" i="2"/>
  <c r="AH133" i="2"/>
  <c r="AH29" i="2"/>
  <c r="AH100" i="2"/>
  <c r="AH70" i="2"/>
  <c r="AH51" i="2"/>
  <c r="AH106" i="2"/>
  <c r="AH110" i="2"/>
  <c r="AH73" i="2"/>
  <c r="AH152" i="2"/>
  <c r="AH48" i="2"/>
  <c r="AH86" i="2"/>
  <c r="AH103" i="2"/>
  <c r="AH39" i="2"/>
  <c r="AH141" i="2"/>
  <c r="AH77" i="2"/>
  <c r="AH13" i="2"/>
  <c r="AH116" i="2"/>
  <c r="AH52" i="2"/>
  <c r="AH147" i="2"/>
  <c r="AH83" i="2"/>
  <c r="AH19" i="2"/>
  <c r="AH114" i="2"/>
  <c r="AH50" i="2"/>
  <c r="AH153" i="2"/>
  <c r="AH89" i="2"/>
  <c r="AH25" i="2"/>
  <c r="AH144" i="2"/>
  <c r="AH80" i="2"/>
  <c r="AH16" i="2"/>
  <c r="AH143" i="2"/>
  <c r="AH79" i="2"/>
  <c r="AH15" i="2"/>
  <c r="AH117" i="2"/>
  <c r="AH53" i="2"/>
  <c r="AH22" i="2"/>
  <c r="AH92" i="2"/>
  <c r="AH28" i="2"/>
  <c r="AH123" i="2"/>
  <c r="AH59" i="2"/>
  <c r="AH154" i="2"/>
  <c r="AH90" i="2"/>
  <c r="AH26" i="2"/>
  <c r="AH129" i="2"/>
  <c r="AH65" i="2"/>
  <c r="AH150" i="2"/>
  <c r="AH120" i="2"/>
  <c r="AH56" i="2"/>
  <c r="AH127" i="2"/>
  <c r="AH63" i="2"/>
  <c r="AH94" i="2"/>
  <c r="AH101" i="2"/>
  <c r="AH37" i="2"/>
  <c r="AH140" i="2"/>
  <c r="AH76" i="2"/>
  <c r="AH12" i="2"/>
  <c r="AH107" i="2"/>
  <c r="AH43" i="2"/>
  <c r="AH138" i="2"/>
  <c r="AH74" i="2"/>
  <c r="AH113" i="2"/>
  <c r="AH49" i="2"/>
  <c r="AH54" i="2"/>
  <c r="AH104" i="2"/>
  <c r="AH40" i="2"/>
  <c r="AP11" i="2"/>
  <c r="AO11" i="2" s="1"/>
  <c r="AP12" i="2"/>
  <c r="AO12" i="2" s="1"/>
  <c r="AP13" i="2"/>
  <c r="AP14" i="2"/>
  <c r="AO14" i="2" s="1"/>
  <c r="AP15" i="2"/>
  <c r="AO15" i="2" s="1"/>
  <c r="AP16" i="2"/>
  <c r="AO16" i="2" s="1"/>
  <c r="AP17" i="2"/>
  <c r="AO17" i="2" s="1"/>
  <c r="AP18" i="2"/>
  <c r="AO18" i="2" s="1"/>
  <c r="AP19" i="2"/>
  <c r="AO19" i="2" s="1"/>
  <c r="AP20" i="2"/>
  <c r="AO20" i="2" s="1"/>
  <c r="AN156" i="2"/>
  <c r="AP10" i="2"/>
  <c r="AO10" i="2" s="1"/>
  <c r="AG156" i="2"/>
  <c r="AI10" i="2"/>
  <c r="AH10" i="2" s="1"/>
  <c r="T156" i="2"/>
  <c r="O11" i="2"/>
  <c r="O10" i="2"/>
  <c r="H10" i="2"/>
  <c r="AO13" i="2" l="1"/>
  <c r="AB10" i="2"/>
  <c r="G8" i="4"/>
  <c r="M156" i="2"/>
  <c r="F156" i="2"/>
  <c r="H20" i="2"/>
  <c r="H19" i="2"/>
  <c r="H18" i="2"/>
  <c r="H17" i="2"/>
  <c r="H16" i="2"/>
  <c r="H15" i="2"/>
  <c r="H14" i="2"/>
  <c r="H13" i="2"/>
  <c r="H12" i="2"/>
  <c r="H11" i="2"/>
  <c r="A6" i="2"/>
  <c r="B4" i="2"/>
  <c r="B2" i="2"/>
  <c r="B10" i="2" s="1"/>
  <c r="R10" i="2" l="1"/>
  <c r="K10" i="2"/>
  <c r="Y10" i="2" s="1"/>
  <c r="C10" i="2"/>
  <c r="B11" i="2"/>
  <c r="R11" i="2" s="1"/>
  <c r="L10" i="2" l="1"/>
  <c r="K11" i="2"/>
  <c r="B12" i="2"/>
  <c r="R12" i="2" s="1"/>
  <c r="C11" i="2"/>
  <c r="Y11" i="2" l="1"/>
  <c r="AC11" i="2" s="1"/>
  <c r="S11" i="2"/>
  <c r="W11" i="2" s="1"/>
  <c r="AC10" i="2"/>
  <c r="P10" i="2"/>
  <c r="K12" i="2"/>
  <c r="AR10" i="2"/>
  <c r="L11" i="2"/>
  <c r="B13" i="2"/>
  <c r="R13" i="2" s="1"/>
  <c r="C12" i="2"/>
  <c r="S12" i="2" l="1"/>
  <c r="W12" i="2" s="1"/>
  <c r="Y12" i="2"/>
  <c r="AC12" i="2" s="1"/>
  <c r="AR12" i="2"/>
  <c r="P11" i="2"/>
  <c r="L12" i="2"/>
  <c r="AR11" i="2"/>
  <c r="K13" i="2"/>
  <c r="C13" i="2"/>
  <c r="B14" i="2"/>
  <c r="R14" i="2" s="1"/>
  <c r="Y13" i="2" l="1"/>
  <c r="AC13" i="2" s="1"/>
  <c r="S13" i="2"/>
  <c r="W13" i="2" s="1"/>
  <c r="L13" i="2"/>
  <c r="K14" i="2"/>
  <c r="P12" i="2"/>
  <c r="B15" i="2"/>
  <c r="C14" i="2"/>
  <c r="K15" i="2" l="1"/>
  <c r="L15" i="2" s="1"/>
  <c r="R15" i="2"/>
  <c r="Y14" i="2"/>
  <c r="AC14" i="2" s="1"/>
  <c r="S14" i="2"/>
  <c r="W14" i="2" s="1"/>
  <c r="AR14" i="2"/>
  <c r="L14" i="2"/>
  <c r="P13" i="2"/>
  <c r="AR13" i="2"/>
  <c r="C15" i="2"/>
  <c r="B16" i="2"/>
  <c r="K16" i="2" l="1"/>
  <c r="L16" i="2" s="1"/>
  <c r="P16" i="2" s="1"/>
  <c r="R16" i="2"/>
  <c r="S15" i="2"/>
  <c r="W15" i="2" s="1"/>
  <c r="Y15" i="2"/>
  <c r="AC15" i="2" s="1"/>
  <c r="P15" i="2"/>
  <c r="P14" i="2"/>
  <c r="B17" i="2"/>
  <c r="C16" i="2"/>
  <c r="S16" i="2" l="1"/>
  <c r="W16" i="2" s="1"/>
  <c r="Y16" i="2"/>
  <c r="AC16" i="2" s="1"/>
  <c r="K17" i="2"/>
  <c r="S17" i="2" s="1"/>
  <c r="W17" i="2" s="1"/>
  <c r="R17" i="2"/>
  <c r="AR15" i="2"/>
  <c r="AR16" i="2"/>
  <c r="C17" i="2"/>
  <c r="B18" i="2"/>
  <c r="L17" i="2" l="1"/>
  <c r="P17" i="2" s="1"/>
  <c r="Y17" i="2"/>
  <c r="AC17" i="2" s="1"/>
  <c r="K18" i="2"/>
  <c r="Y18" i="2" s="1"/>
  <c r="AC18" i="2" s="1"/>
  <c r="R18" i="2"/>
  <c r="C18" i="2"/>
  <c r="B19" i="2"/>
  <c r="L18" i="2" l="1"/>
  <c r="P18" i="2" s="1"/>
  <c r="S18" i="2"/>
  <c r="W18" i="2" s="1"/>
  <c r="K19" i="2"/>
  <c r="L19" i="2" s="1"/>
  <c r="P19" i="2" s="1"/>
  <c r="R19" i="2"/>
  <c r="AR17" i="2"/>
  <c r="B20" i="2"/>
  <c r="C19" i="2"/>
  <c r="S19" i="2" l="1"/>
  <c r="W19" i="2" s="1"/>
  <c r="Y19" i="2"/>
  <c r="AC19" i="2" s="1"/>
  <c r="K20" i="2"/>
  <c r="L20" i="2" s="1"/>
  <c r="P20" i="2" s="1"/>
  <c r="R20" i="2"/>
  <c r="AR18" i="2"/>
  <c r="C20" i="2"/>
  <c r="B21" i="2"/>
  <c r="S20" i="2" l="1"/>
  <c r="W20" i="2" s="1"/>
  <c r="Y20" i="2"/>
  <c r="AC20" i="2" s="1"/>
  <c r="K21" i="2"/>
  <c r="L21" i="2" s="1"/>
  <c r="P21" i="2" s="1"/>
  <c r="R21" i="2"/>
  <c r="AR19" i="2"/>
  <c r="C21" i="2"/>
  <c r="B22" i="2"/>
  <c r="Y21" i="2" l="1"/>
  <c r="AC21" i="2" s="1"/>
  <c r="S21" i="2"/>
  <c r="W21" i="2" s="1"/>
  <c r="K22" i="2"/>
  <c r="L22" i="2" s="1"/>
  <c r="P22" i="2" s="1"/>
  <c r="R22" i="2"/>
  <c r="AR20" i="2"/>
  <c r="C22" i="2"/>
  <c r="B23" i="2"/>
  <c r="S22" i="2" l="1"/>
  <c r="W22" i="2" s="1"/>
  <c r="Y22" i="2"/>
  <c r="AC22" i="2" s="1"/>
  <c r="K23" i="2"/>
  <c r="L23" i="2" s="1"/>
  <c r="P23" i="2" s="1"/>
  <c r="R23" i="2"/>
  <c r="C23" i="2"/>
  <c r="B24" i="2"/>
  <c r="S23" i="2" l="1"/>
  <c r="W23" i="2" s="1"/>
  <c r="Y23" i="2"/>
  <c r="AC23" i="2" s="1"/>
  <c r="K24" i="2"/>
  <c r="Y24" i="2" s="1"/>
  <c r="R24" i="2"/>
  <c r="B25" i="2"/>
  <c r="C24" i="2"/>
  <c r="L24" i="2" l="1"/>
  <c r="P24" i="2" s="1"/>
  <c r="S24" i="2"/>
  <c r="W24" i="2" s="1"/>
  <c r="K25" i="2"/>
  <c r="L25" i="2" s="1"/>
  <c r="P25" i="2" s="1"/>
  <c r="R25" i="2"/>
  <c r="AC24" i="2"/>
  <c r="C25" i="2"/>
  <c r="B26" i="2"/>
  <c r="S25" i="2" l="1"/>
  <c r="W25" i="2" s="1"/>
  <c r="Y25" i="2"/>
  <c r="AC25" i="2" s="1"/>
  <c r="K26" i="2"/>
  <c r="L26" i="2" s="1"/>
  <c r="P26" i="2" s="1"/>
  <c r="R26" i="2"/>
  <c r="B27" i="2"/>
  <c r="C26" i="2"/>
  <c r="Y26" i="2" l="1"/>
  <c r="AC26" i="2" s="1"/>
  <c r="S26" i="2"/>
  <c r="W26" i="2" s="1"/>
  <c r="K27" i="2"/>
  <c r="L27" i="2" s="1"/>
  <c r="P27" i="2" s="1"/>
  <c r="R27" i="2"/>
  <c r="B28" i="2"/>
  <c r="C27" i="2"/>
  <c r="S27" i="2" l="1"/>
  <c r="W27" i="2" s="1"/>
  <c r="Y27" i="2"/>
  <c r="AC27" i="2" s="1"/>
  <c r="K28" i="2"/>
  <c r="Y28" i="2" s="1"/>
  <c r="R28" i="2"/>
  <c r="B29" i="2"/>
  <c r="C28" i="2"/>
  <c r="L28" i="2" l="1"/>
  <c r="P28" i="2" s="1"/>
  <c r="S28" i="2"/>
  <c r="W28" i="2" s="1"/>
  <c r="K29" i="2"/>
  <c r="L29" i="2" s="1"/>
  <c r="P29" i="2" s="1"/>
  <c r="R29" i="2"/>
  <c r="AC28" i="2"/>
  <c r="C29" i="2"/>
  <c r="B30" i="2"/>
  <c r="S29" i="2" l="1"/>
  <c r="W29" i="2" s="1"/>
  <c r="Y29" i="2"/>
  <c r="AC29" i="2" s="1"/>
  <c r="K30" i="2"/>
  <c r="Y30" i="2" s="1"/>
  <c r="R30" i="2"/>
  <c r="C30" i="2"/>
  <c r="B31" i="2"/>
  <c r="S30" i="2" l="1"/>
  <c r="W30" i="2" s="1"/>
  <c r="L30" i="2"/>
  <c r="P30" i="2" s="1"/>
  <c r="K31" i="2"/>
  <c r="S31" i="2" s="1"/>
  <c r="W31" i="2" s="1"/>
  <c r="R31" i="2"/>
  <c r="AC30" i="2"/>
  <c r="B32" i="2"/>
  <c r="C31" i="2"/>
  <c r="Y31" i="2" l="1"/>
  <c r="AC31" i="2" s="1"/>
  <c r="L31" i="2"/>
  <c r="P31" i="2" s="1"/>
  <c r="K32" i="2"/>
  <c r="L32" i="2" s="1"/>
  <c r="P32" i="2" s="1"/>
  <c r="R32" i="2"/>
  <c r="B33" i="2"/>
  <c r="C32" i="2"/>
  <c r="S32" i="2" l="1"/>
  <c r="W32" i="2" s="1"/>
  <c r="Y32" i="2"/>
  <c r="AC32" i="2" s="1"/>
  <c r="K33" i="2"/>
  <c r="Y33" i="2" s="1"/>
  <c r="AC33" i="2" s="1"/>
  <c r="R33" i="2"/>
  <c r="C33" i="2"/>
  <c r="B34" i="2"/>
  <c r="S33" i="2" l="1"/>
  <c r="W33" i="2" s="1"/>
  <c r="L33" i="2"/>
  <c r="P33" i="2" s="1"/>
  <c r="K34" i="2"/>
  <c r="Y34" i="2" s="1"/>
  <c r="AC34" i="2" s="1"/>
  <c r="R34" i="2"/>
  <c r="B35" i="2"/>
  <c r="C34" i="2"/>
  <c r="L34" i="2" l="1"/>
  <c r="P34" i="2" s="1"/>
  <c r="S34" i="2"/>
  <c r="W34" i="2" s="1"/>
  <c r="K35" i="2"/>
  <c r="L35" i="2" s="1"/>
  <c r="P35" i="2" s="1"/>
  <c r="R35" i="2"/>
  <c r="B36" i="2"/>
  <c r="C35" i="2"/>
  <c r="S35" i="2" l="1"/>
  <c r="W35" i="2" s="1"/>
  <c r="Y35" i="2"/>
  <c r="AC35" i="2" s="1"/>
  <c r="K36" i="2"/>
  <c r="S36" i="2" s="1"/>
  <c r="W36" i="2" s="1"/>
  <c r="R36" i="2"/>
  <c r="B37" i="2"/>
  <c r="C36" i="2"/>
  <c r="Y36" i="2" l="1"/>
  <c r="AC36" i="2" s="1"/>
  <c r="L36" i="2"/>
  <c r="P36" i="2" s="1"/>
  <c r="R37" i="2"/>
  <c r="K37" i="2"/>
  <c r="C37" i="2"/>
  <c r="B38" i="2"/>
  <c r="Y37" i="2" l="1"/>
  <c r="S37" i="2"/>
  <c r="W37" i="2" s="1"/>
  <c r="L37" i="2"/>
  <c r="P37" i="2" s="1"/>
  <c r="R38" i="2"/>
  <c r="K38" i="2"/>
  <c r="C38" i="2"/>
  <c r="B39" i="2"/>
  <c r="AC37" i="2" l="1"/>
  <c r="R39" i="2"/>
  <c r="K39" i="2"/>
  <c r="Y38" i="2"/>
  <c r="AC38" i="2" s="1"/>
  <c r="S38" i="2"/>
  <c r="W38" i="2" s="1"/>
  <c r="L38" i="2"/>
  <c r="P38" i="2" s="1"/>
  <c r="B40" i="2"/>
  <c r="C39" i="2"/>
  <c r="S39" i="2" l="1"/>
  <c r="W39" i="2" s="1"/>
  <c r="L39" i="2"/>
  <c r="P39" i="2" s="1"/>
  <c r="Y39" i="2"/>
  <c r="R40" i="2"/>
  <c r="K40" i="2"/>
  <c r="S40" i="2" s="1"/>
  <c r="W40" i="2" s="1"/>
  <c r="B41" i="2"/>
  <c r="C40" i="2"/>
  <c r="AC39" i="2" l="1"/>
  <c r="R41" i="2"/>
  <c r="K41" i="2"/>
  <c r="Y40" i="2"/>
  <c r="AC40" i="2" s="1"/>
  <c r="L40" i="2"/>
  <c r="P40" i="2" s="1"/>
  <c r="C41" i="2"/>
  <c r="B42" i="2"/>
  <c r="L41" i="2" l="1"/>
  <c r="P41" i="2" s="1"/>
  <c r="S41" i="2"/>
  <c r="W41" i="2" s="1"/>
  <c r="Y41" i="2"/>
  <c r="AC41" i="2" s="1"/>
  <c r="R42" i="2"/>
  <c r="K42" i="2"/>
  <c r="C42" i="2"/>
  <c r="B43" i="2"/>
  <c r="L42" i="2" l="1"/>
  <c r="P42" i="2" s="1"/>
  <c r="R43" i="2"/>
  <c r="K43" i="2"/>
  <c r="S42" i="2"/>
  <c r="W42" i="2" s="1"/>
  <c r="Y42" i="2"/>
  <c r="B44" i="2"/>
  <c r="C43" i="2"/>
  <c r="AC42" i="2" l="1"/>
  <c r="R44" i="2"/>
  <c r="K44" i="2"/>
  <c r="S44" i="2" s="1"/>
  <c r="W44" i="2" s="1"/>
  <c r="L43" i="2"/>
  <c r="P43" i="2" s="1"/>
  <c r="S43" i="2"/>
  <c r="W43" i="2" s="1"/>
  <c r="Y43" i="2"/>
  <c r="AC43" i="2" s="1"/>
  <c r="B45" i="2"/>
  <c r="C44" i="2"/>
  <c r="R45" i="2" l="1"/>
  <c r="K45" i="2"/>
  <c r="Y44" i="2"/>
  <c r="AC44" i="2" s="1"/>
  <c r="L44" i="2"/>
  <c r="P44" i="2" s="1"/>
  <c r="C45" i="2"/>
  <c r="B46" i="2"/>
  <c r="R46" i="2" l="1"/>
  <c r="K46" i="2"/>
  <c r="L45" i="2"/>
  <c r="P45" i="2" s="1"/>
  <c r="S45" i="2"/>
  <c r="W45" i="2" s="1"/>
  <c r="Y45" i="2"/>
  <c r="AC45" i="2" s="1"/>
  <c r="C46" i="2"/>
  <c r="B47" i="2"/>
  <c r="S46" i="2" l="1"/>
  <c r="W46" i="2" s="1"/>
  <c r="Y46" i="2"/>
  <c r="AC46" i="2" s="1"/>
  <c r="L46" i="2"/>
  <c r="P46" i="2" s="1"/>
  <c r="R47" i="2"/>
  <c r="K47" i="2"/>
  <c r="B48" i="2"/>
  <c r="C47" i="2"/>
  <c r="R48" i="2" l="1"/>
  <c r="K48" i="2"/>
  <c r="L47" i="2"/>
  <c r="P47" i="2" s="1"/>
  <c r="S47" i="2"/>
  <c r="W47" i="2" s="1"/>
  <c r="Y47" i="2"/>
  <c r="AC47" i="2" s="1"/>
  <c r="B49" i="2"/>
  <c r="C48" i="2"/>
  <c r="R49" i="2" l="1"/>
  <c r="K49" i="2"/>
  <c r="L48" i="2"/>
  <c r="P48" i="2" s="1"/>
  <c r="Y48" i="2"/>
  <c r="AC48" i="2" s="1"/>
  <c r="S48" i="2"/>
  <c r="W48" i="2" s="1"/>
  <c r="C49" i="2"/>
  <c r="B50" i="2"/>
  <c r="R50" i="2" l="1"/>
  <c r="K50" i="2"/>
  <c r="Y49" i="2"/>
  <c r="AC49" i="2" s="1"/>
  <c r="L49" i="2"/>
  <c r="P49" i="2" s="1"/>
  <c r="S49" i="2"/>
  <c r="W49" i="2" s="1"/>
  <c r="B51" i="2"/>
  <c r="C50" i="2"/>
  <c r="R51" i="2" l="1"/>
  <c r="K51" i="2"/>
  <c r="Y50" i="2"/>
  <c r="AC50" i="2" s="1"/>
  <c r="S50" i="2"/>
  <c r="W50" i="2" s="1"/>
  <c r="L50" i="2"/>
  <c r="P50" i="2" s="1"/>
  <c r="B52" i="2"/>
  <c r="C51" i="2"/>
  <c r="R52" i="2" l="1"/>
  <c r="K52" i="2"/>
  <c r="Y51" i="2"/>
  <c r="AC51" i="2" s="1"/>
  <c r="L51" i="2"/>
  <c r="P51" i="2" s="1"/>
  <c r="S51" i="2"/>
  <c r="W51" i="2" s="1"/>
  <c r="B53" i="2"/>
  <c r="C52" i="2"/>
  <c r="Y52" i="2" l="1"/>
  <c r="AC52" i="2" s="1"/>
  <c r="L52" i="2"/>
  <c r="P52" i="2" s="1"/>
  <c r="S52" i="2"/>
  <c r="W52" i="2" s="1"/>
  <c r="R53" i="2"/>
  <c r="K53" i="2"/>
  <c r="C53" i="2"/>
  <c r="B54" i="2"/>
  <c r="R54" i="2" l="1"/>
  <c r="K54" i="2"/>
  <c r="S53" i="2"/>
  <c r="W53" i="2" s="1"/>
  <c r="Y53" i="2"/>
  <c r="AC53" i="2" s="1"/>
  <c r="L53" i="2"/>
  <c r="P53" i="2" s="1"/>
  <c r="B55" i="2"/>
  <c r="C54" i="2"/>
  <c r="R55" i="2" l="1"/>
  <c r="K55" i="2"/>
  <c r="S54" i="2"/>
  <c r="W54" i="2" s="1"/>
  <c r="L54" i="2"/>
  <c r="P54" i="2" s="1"/>
  <c r="Y54" i="2"/>
  <c r="AC54" i="2" s="1"/>
  <c r="B56" i="2"/>
  <c r="C55" i="2"/>
  <c r="R56" i="2" l="1"/>
  <c r="K56" i="2"/>
  <c r="S55" i="2"/>
  <c r="W55" i="2" s="1"/>
  <c r="L55" i="2"/>
  <c r="P55" i="2" s="1"/>
  <c r="Y55" i="2"/>
  <c r="AC55" i="2" s="1"/>
  <c r="B57" i="2"/>
  <c r="C56" i="2"/>
  <c r="Y56" i="2" l="1"/>
  <c r="AC56" i="2" s="1"/>
  <c r="S56" i="2"/>
  <c r="W56" i="2" s="1"/>
  <c r="L56" i="2"/>
  <c r="P56" i="2" s="1"/>
  <c r="R57" i="2"/>
  <c r="K57" i="2"/>
  <c r="C57" i="2"/>
  <c r="B58" i="2"/>
  <c r="S57" i="2" l="1"/>
  <c r="W57" i="2" s="1"/>
  <c r="Y57" i="2"/>
  <c r="AC57" i="2" s="1"/>
  <c r="L57" i="2"/>
  <c r="P57" i="2" s="1"/>
  <c r="R58" i="2"/>
  <c r="K58" i="2"/>
  <c r="B59" i="2"/>
  <c r="C58" i="2"/>
  <c r="S58" i="2" l="1"/>
  <c r="W58" i="2" s="1"/>
  <c r="Y58" i="2"/>
  <c r="AC58" i="2" s="1"/>
  <c r="L58" i="2"/>
  <c r="P58" i="2" s="1"/>
  <c r="R59" i="2"/>
  <c r="K59" i="2"/>
  <c r="B60" i="2"/>
  <c r="C59" i="2"/>
  <c r="L59" i="2" l="1"/>
  <c r="P59" i="2" s="1"/>
  <c r="S59" i="2"/>
  <c r="W59" i="2" s="1"/>
  <c r="Y59" i="2"/>
  <c r="AC59" i="2" s="1"/>
  <c r="R60" i="2"/>
  <c r="K60" i="2"/>
  <c r="B61" i="2"/>
  <c r="C60" i="2"/>
  <c r="L60" i="2" l="1"/>
  <c r="P60" i="2" s="1"/>
  <c r="Y60" i="2"/>
  <c r="AC60" i="2" s="1"/>
  <c r="S60" i="2"/>
  <c r="W60" i="2" s="1"/>
  <c r="R61" i="2"/>
  <c r="K61" i="2"/>
  <c r="C61" i="2"/>
  <c r="B62" i="2"/>
  <c r="R62" i="2" l="1"/>
  <c r="K62" i="2"/>
  <c r="L61" i="2"/>
  <c r="P61" i="2" s="1"/>
  <c r="Y61" i="2"/>
  <c r="AC61" i="2" s="1"/>
  <c r="S61" i="2"/>
  <c r="W61" i="2" s="1"/>
  <c r="B63" i="2"/>
  <c r="C62" i="2"/>
  <c r="R63" i="2" l="1"/>
  <c r="K63" i="2"/>
  <c r="L62" i="2"/>
  <c r="P62" i="2" s="1"/>
  <c r="Y62" i="2"/>
  <c r="AC62" i="2" s="1"/>
  <c r="S62" i="2"/>
  <c r="W62" i="2" s="1"/>
  <c r="B64" i="2"/>
  <c r="C63" i="2"/>
  <c r="L63" i="2" l="1"/>
  <c r="P63" i="2" s="1"/>
  <c r="Y63" i="2"/>
  <c r="AC63" i="2" s="1"/>
  <c r="S63" i="2"/>
  <c r="W63" i="2" s="1"/>
  <c r="R64" i="2"/>
  <c r="K64" i="2"/>
  <c r="B65" i="2"/>
  <c r="C64" i="2"/>
  <c r="S64" i="2" l="1"/>
  <c r="W64" i="2" s="1"/>
  <c r="L64" i="2"/>
  <c r="P64" i="2" s="1"/>
  <c r="Y64" i="2"/>
  <c r="AC64" i="2" s="1"/>
  <c r="R65" i="2"/>
  <c r="K65" i="2"/>
  <c r="C65" i="2"/>
  <c r="B66" i="2"/>
  <c r="R66" i="2" l="1"/>
  <c r="K66" i="2"/>
  <c r="Y65" i="2"/>
  <c r="AC65" i="2" s="1"/>
  <c r="S65" i="2"/>
  <c r="W65" i="2" s="1"/>
  <c r="L65" i="2"/>
  <c r="P65" i="2" s="1"/>
  <c r="B67" i="2"/>
  <c r="C66" i="2"/>
  <c r="R67" i="2" l="1"/>
  <c r="K67" i="2"/>
  <c r="S66" i="2"/>
  <c r="W66" i="2" s="1"/>
  <c r="Y66" i="2"/>
  <c r="AC66" i="2" s="1"/>
  <c r="L66" i="2"/>
  <c r="P66" i="2" s="1"/>
  <c r="B68" i="2"/>
  <c r="C67" i="2"/>
  <c r="R68" i="2" l="1"/>
  <c r="K68" i="2"/>
  <c r="L67" i="2"/>
  <c r="P67" i="2" s="1"/>
  <c r="Y67" i="2"/>
  <c r="AC67" i="2" s="1"/>
  <c r="S67" i="2"/>
  <c r="W67" i="2" s="1"/>
  <c r="B69" i="2"/>
  <c r="C68" i="2"/>
  <c r="R69" i="2" l="1"/>
  <c r="K69" i="2"/>
  <c r="Y68" i="2"/>
  <c r="AC68" i="2" s="1"/>
  <c r="L68" i="2"/>
  <c r="P68" i="2" s="1"/>
  <c r="S68" i="2"/>
  <c r="W68" i="2" s="1"/>
  <c r="C69" i="2"/>
  <c r="B70" i="2"/>
  <c r="R70" i="2" l="1"/>
  <c r="K70" i="2"/>
  <c r="S69" i="2"/>
  <c r="W69" i="2" s="1"/>
  <c r="L69" i="2"/>
  <c r="P69" i="2" s="1"/>
  <c r="Y69" i="2"/>
  <c r="AC69" i="2" s="1"/>
  <c r="B71" i="2"/>
  <c r="C70" i="2"/>
  <c r="R71" i="2" l="1"/>
  <c r="K71" i="2"/>
  <c r="L70" i="2"/>
  <c r="P70" i="2" s="1"/>
  <c r="S70" i="2"/>
  <c r="W70" i="2" s="1"/>
  <c r="Y70" i="2"/>
  <c r="AC70" i="2" s="1"/>
  <c r="B72" i="2"/>
  <c r="C71" i="2"/>
  <c r="R72" i="2" l="1"/>
  <c r="K72" i="2"/>
  <c r="Y71" i="2"/>
  <c r="AC71" i="2" s="1"/>
  <c r="L71" i="2"/>
  <c r="P71" i="2" s="1"/>
  <c r="S71" i="2"/>
  <c r="W71" i="2" s="1"/>
  <c r="B73" i="2"/>
  <c r="C72" i="2"/>
  <c r="Y72" i="2" l="1"/>
  <c r="AC72" i="2" s="1"/>
  <c r="S72" i="2"/>
  <c r="W72" i="2" s="1"/>
  <c r="L72" i="2"/>
  <c r="P72" i="2" s="1"/>
  <c r="R73" i="2"/>
  <c r="K73" i="2"/>
  <c r="C73" i="2"/>
  <c r="B74" i="2"/>
  <c r="R74" i="2" l="1"/>
  <c r="K74" i="2"/>
  <c r="Y73" i="2"/>
  <c r="AC73" i="2" s="1"/>
  <c r="S73" i="2"/>
  <c r="W73" i="2" s="1"/>
  <c r="L73" i="2"/>
  <c r="P73" i="2" s="1"/>
  <c r="B75" i="2"/>
  <c r="C74" i="2"/>
  <c r="R75" i="2" l="1"/>
  <c r="K75" i="2"/>
  <c r="S74" i="2"/>
  <c r="W74" i="2" s="1"/>
  <c r="L74" i="2"/>
  <c r="P74" i="2" s="1"/>
  <c r="Y74" i="2"/>
  <c r="AC74" i="2" s="1"/>
  <c r="B76" i="2"/>
  <c r="C75" i="2"/>
  <c r="R76" i="2" l="1"/>
  <c r="K76" i="2"/>
  <c r="Y75" i="2"/>
  <c r="AC75" i="2" s="1"/>
  <c r="S75" i="2"/>
  <c r="W75" i="2" s="1"/>
  <c r="L75" i="2"/>
  <c r="P75" i="2" s="1"/>
  <c r="B77" i="2"/>
  <c r="C76" i="2"/>
  <c r="R77" i="2" l="1"/>
  <c r="K77" i="2"/>
  <c r="L76" i="2"/>
  <c r="P76" i="2" s="1"/>
  <c r="S76" i="2"/>
  <c r="W76" i="2" s="1"/>
  <c r="Y76" i="2"/>
  <c r="AC76" i="2" s="1"/>
  <c r="C77" i="2"/>
  <c r="B78" i="2"/>
  <c r="Y77" i="2" l="1"/>
  <c r="AC77" i="2" s="1"/>
  <c r="L77" i="2"/>
  <c r="P77" i="2" s="1"/>
  <c r="S77" i="2"/>
  <c r="W77" i="2" s="1"/>
  <c r="R78" i="2"/>
  <c r="K78" i="2"/>
  <c r="B79" i="2"/>
  <c r="C78" i="2"/>
  <c r="R79" i="2" l="1"/>
  <c r="K79" i="2"/>
  <c r="Y78" i="2"/>
  <c r="AC78" i="2" s="1"/>
  <c r="L78" i="2"/>
  <c r="P78" i="2" s="1"/>
  <c r="S78" i="2"/>
  <c r="W78" i="2" s="1"/>
  <c r="B80" i="2"/>
  <c r="C79" i="2"/>
  <c r="R80" i="2" l="1"/>
  <c r="K80" i="2"/>
  <c r="S79" i="2"/>
  <c r="W79" i="2" s="1"/>
  <c r="Y79" i="2"/>
  <c r="AC79" i="2" s="1"/>
  <c r="L79" i="2"/>
  <c r="P79" i="2" s="1"/>
  <c r="B81" i="2"/>
  <c r="C80" i="2"/>
  <c r="R81" i="2" l="1"/>
  <c r="K81" i="2"/>
  <c r="L80" i="2"/>
  <c r="P80" i="2" s="1"/>
  <c r="S80" i="2"/>
  <c r="W80" i="2" s="1"/>
  <c r="Y80" i="2"/>
  <c r="AC80" i="2" s="1"/>
  <c r="C81" i="2"/>
  <c r="B82" i="2"/>
  <c r="R82" i="2" l="1"/>
  <c r="K82" i="2"/>
  <c r="L81" i="2"/>
  <c r="P81" i="2" s="1"/>
  <c r="Y81" i="2"/>
  <c r="AC81" i="2" s="1"/>
  <c r="S81" i="2"/>
  <c r="W81" i="2" s="1"/>
  <c r="B83" i="2"/>
  <c r="C82" i="2"/>
  <c r="R83" i="2" l="1"/>
  <c r="K83" i="2"/>
  <c r="S82" i="2"/>
  <c r="W82" i="2" s="1"/>
  <c r="L82" i="2"/>
  <c r="P82" i="2" s="1"/>
  <c r="Y82" i="2"/>
  <c r="AC82" i="2" s="1"/>
  <c r="B84" i="2"/>
  <c r="C83" i="2"/>
  <c r="R84" i="2" l="1"/>
  <c r="K84" i="2"/>
  <c r="L83" i="2"/>
  <c r="P83" i="2" s="1"/>
  <c r="Y83" i="2"/>
  <c r="AC83" i="2" s="1"/>
  <c r="S83" i="2"/>
  <c r="W83" i="2" s="1"/>
  <c r="B85" i="2"/>
  <c r="C84" i="2"/>
  <c r="R85" i="2" l="1"/>
  <c r="K85" i="2"/>
  <c r="S84" i="2"/>
  <c r="W84" i="2" s="1"/>
  <c r="L84" i="2"/>
  <c r="P84" i="2" s="1"/>
  <c r="Y84" i="2"/>
  <c r="AC84" i="2" s="1"/>
  <c r="C85" i="2"/>
  <c r="B86" i="2"/>
  <c r="R86" i="2" l="1"/>
  <c r="K86" i="2"/>
  <c r="L85" i="2"/>
  <c r="P85" i="2" s="1"/>
  <c r="Y85" i="2"/>
  <c r="AC85" i="2" s="1"/>
  <c r="S85" i="2"/>
  <c r="W85" i="2" s="1"/>
  <c r="B87" i="2"/>
  <c r="C86" i="2"/>
  <c r="R87" i="2" l="1"/>
  <c r="K87" i="2"/>
  <c r="Y86" i="2"/>
  <c r="AC86" i="2" s="1"/>
  <c r="L86" i="2"/>
  <c r="P86" i="2" s="1"/>
  <c r="S86" i="2"/>
  <c r="W86" i="2" s="1"/>
  <c r="B88" i="2"/>
  <c r="C87" i="2"/>
  <c r="R88" i="2" l="1"/>
  <c r="K88" i="2"/>
  <c r="L87" i="2"/>
  <c r="P87" i="2" s="1"/>
  <c r="Y87" i="2"/>
  <c r="AC87" i="2" s="1"/>
  <c r="S87" i="2"/>
  <c r="W87" i="2" s="1"/>
  <c r="B89" i="2"/>
  <c r="C88" i="2"/>
  <c r="R89" i="2" l="1"/>
  <c r="K89" i="2"/>
  <c r="L88" i="2"/>
  <c r="P88" i="2" s="1"/>
  <c r="Y88" i="2"/>
  <c r="AC88" i="2" s="1"/>
  <c r="S88" i="2"/>
  <c r="W88" i="2" s="1"/>
  <c r="C89" i="2"/>
  <c r="B90" i="2"/>
  <c r="R90" i="2" l="1"/>
  <c r="K90" i="2"/>
  <c r="S89" i="2"/>
  <c r="W89" i="2" s="1"/>
  <c r="Y89" i="2"/>
  <c r="AC89" i="2" s="1"/>
  <c r="L89" i="2"/>
  <c r="P89" i="2" s="1"/>
  <c r="B91" i="2"/>
  <c r="C90" i="2"/>
  <c r="R91" i="2" l="1"/>
  <c r="K91" i="2"/>
  <c r="Y90" i="2"/>
  <c r="AC90" i="2" s="1"/>
  <c r="L90" i="2"/>
  <c r="P90" i="2" s="1"/>
  <c r="S90" i="2"/>
  <c r="W90" i="2" s="1"/>
  <c r="B92" i="2"/>
  <c r="C91" i="2"/>
  <c r="R92" i="2" l="1"/>
  <c r="K92" i="2"/>
  <c r="L91" i="2"/>
  <c r="P91" i="2" s="1"/>
  <c r="S91" i="2"/>
  <c r="W91" i="2" s="1"/>
  <c r="Y91" i="2"/>
  <c r="AC91" i="2" s="1"/>
  <c r="C92" i="2"/>
  <c r="B93" i="2"/>
  <c r="R93" i="2" l="1"/>
  <c r="K93" i="2"/>
  <c r="S92" i="2"/>
  <c r="W92" i="2" s="1"/>
  <c r="L92" i="2"/>
  <c r="P92" i="2" s="1"/>
  <c r="Y92" i="2"/>
  <c r="AC92" i="2" s="1"/>
  <c r="C93" i="2"/>
  <c r="B94" i="2"/>
  <c r="R94" i="2" l="1"/>
  <c r="K94" i="2"/>
  <c r="Y93" i="2"/>
  <c r="AC93" i="2" s="1"/>
  <c r="S93" i="2"/>
  <c r="W93" i="2" s="1"/>
  <c r="L93" i="2"/>
  <c r="P93" i="2" s="1"/>
  <c r="B95" i="2"/>
  <c r="C94" i="2"/>
  <c r="R95" i="2" l="1"/>
  <c r="K95" i="2"/>
  <c r="S94" i="2"/>
  <c r="W94" i="2" s="1"/>
  <c r="L94" i="2"/>
  <c r="P94" i="2" s="1"/>
  <c r="Y94" i="2"/>
  <c r="AC94" i="2" s="1"/>
  <c r="C95" i="2"/>
  <c r="B96" i="2"/>
  <c r="AD8" i="4"/>
  <c r="U9" i="4"/>
  <c r="R96" i="2" l="1"/>
  <c r="K96" i="2"/>
  <c r="S95" i="2"/>
  <c r="W95" i="2" s="1"/>
  <c r="Y95" i="2"/>
  <c r="AC95" i="2" s="1"/>
  <c r="L95" i="2"/>
  <c r="P95" i="2" s="1"/>
  <c r="B97" i="2"/>
  <c r="C96" i="2"/>
  <c r="I8" i="4"/>
  <c r="R97" i="2" l="1"/>
  <c r="K97" i="2"/>
  <c r="S96" i="2"/>
  <c r="W96" i="2" s="1"/>
  <c r="L96" i="2"/>
  <c r="P96" i="2" s="1"/>
  <c r="Y96" i="2"/>
  <c r="AC96" i="2" s="1"/>
  <c r="C97" i="2"/>
  <c r="B98" i="2"/>
  <c r="D8" i="4"/>
  <c r="R98" i="2" l="1"/>
  <c r="K98" i="2"/>
  <c r="S97" i="2"/>
  <c r="W97" i="2" s="1"/>
  <c r="Y97" i="2"/>
  <c r="AC97" i="2" s="1"/>
  <c r="L97" i="2"/>
  <c r="P97" i="2" s="1"/>
  <c r="C98" i="2"/>
  <c r="B99" i="2"/>
  <c r="P357" i="5"/>
  <c r="I363" i="5"/>
  <c r="I364" i="5"/>
  <c r="I357" i="5"/>
  <c r="G357" i="5"/>
  <c r="B357" i="5"/>
  <c r="R99" i="2" l="1"/>
  <c r="K99" i="2"/>
  <c r="L98" i="2"/>
  <c r="P98" i="2" s="1"/>
  <c r="S98" i="2"/>
  <c r="W98" i="2" s="1"/>
  <c r="Y98" i="2"/>
  <c r="AC98" i="2" s="1"/>
  <c r="AS11" i="2"/>
  <c r="AS19" i="2"/>
  <c r="AS27" i="2"/>
  <c r="AS35" i="2"/>
  <c r="AS43" i="2"/>
  <c r="AS51" i="2"/>
  <c r="AS59" i="2"/>
  <c r="AS67" i="2"/>
  <c r="AS75" i="2"/>
  <c r="AS83" i="2"/>
  <c r="AS91" i="2"/>
  <c r="AS99" i="2"/>
  <c r="AS10" i="2"/>
  <c r="AS66" i="2"/>
  <c r="AS12" i="2"/>
  <c r="AS20" i="2"/>
  <c r="AS28" i="2"/>
  <c r="AS36" i="2"/>
  <c r="AS44" i="2"/>
  <c r="AS52" i="2"/>
  <c r="AS60" i="2"/>
  <c r="AS68" i="2"/>
  <c r="AS76" i="2"/>
  <c r="AS84" i="2"/>
  <c r="AS92" i="2"/>
  <c r="AS34" i="2"/>
  <c r="AS90" i="2"/>
  <c r="AS13" i="2"/>
  <c r="AS21" i="2"/>
  <c r="AS29" i="2"/>
  <c r="AS37" i="2"/>
  <c r="AS45" i="2"/>
  <c r="AS53" i="2"/>
  <c r="AS61" i="2"/>
  <c r="AS69" i="2"/>
  <c r="AS77" i="2"/>
  <c r="AS85" i="2"/>
  <c r="AS93" i="2"/>
  <c r="AS18" i="2"/>
  <c r="AS74" i="2"/>
  <c r="AS14" i="2"/>
  <c r="AS22" i="2"/>
  <c r="AS30" i="2"/>
  <c r="AS38" i="2"/>
  <c r="AS46" i="2"/>
  <c r="AS54" i="2"/>
  <c r="AS62" i="2"/>
  <c r="AS70" i="2"/>
  <c r="AS78" i="2"/>
  <c r="AS86" i="2"/>
  <c r="AS94" i="2"/>
  <c r="AS50" i="2"/>
  <c r="AS15" i="2"/>
  <c r="AS23" i="2"/>
  <c r="AS31" i="2"/>
  <c r="AS39" i="2"/>
  <c r="AS47" i="2"/>
  <c r="AS55" i="2"/>
  <c r="AS63" i="2"/>
  <c r="AS71" i="2"/>
  <c r="AS79" i="2"/>
  <c r="AS87" i="2"/>
  <c r="AS95" i="2"/>
  <c r="AS58" i="2"/>
  <c r="AS16" i="2"/>
  <c r="AS24" i="2"/>
  <c r="AS32" i="2"/>
  <c r="AS40" i="2"/>
  <c r="AS48" i="2"/>
  <c r="AS56" i="2"/>
  <c r="AS64" i="2"/>
  <c r="AS72" i="2"/>
  <c r="AS80" i="2"/>
  <c r="AS88" i="2"/>
  <c r="AS96" i="2"/>
  <c r="AS42" i="2"/>
  <c r="AS82" i="2"/>
  <c r="AS17" i="2"/>
  <c r="AS25" i="2"/>
  <c r="AS33" i="2"/>
  <c r="AS41" i="2"/>
  <c r="AS49" i="2"/>
  <c r="AS57" i="2"/>
  <c r="AS65" i="2"/>
  <c r="AS73" i="2"/>
  <c r="AS81" i="2"/>
  <c r="AS89" i="2"/>
  <c r="AS97" i="2"/>
  <c r="AS26" i="2"/>
  <c r="AS98" i="2"/>
  <c r="B6" i="1"/>
  <c r="AU157" i="2" s="1"/>
  <c r="B100" i="2"/>
  <c r="C99" i="2"/>
  <c r="E13" i="1"/>
  <c r="G11" i="1"/>
  <c r="G362" i="5"/>
  <c r="AE72" i="2" s="1"/>
  <c r="D11" i="1"/>
  <c r="R100" i="2" l="1"/>
  <c r="K100" i="2"/>
  <c r="AS100" i="2"/>
  <c r="S99" i="2"/>
  <c r="W99" i="2" s="1"/>
  <c r="L99" i="2"/>
  <c r="P99" i="2" s="1"/>
  <c r="Y99" i="2"/>
  <c r="AC99" i="2" s="1"/>
  <c r="AT12" i="2"/>
  <c r="AX12" i="2" s="1"/>
  <c r="AT41" i="2"/>
  <c r="AX41" i="2" s="1"/>
  <c r="AT17" i="2"/>
  <c r="AX17" i="2" s="1"/>
  <c r="AT10" i="2"/>
  <c r="AX10" i="2" s="1"/>
  <c r="AT26" i="2"/>
  <c r="AX26" i="2" s="1"/>
  <c r="AT90" i="2"/>
  <c r="AX90" i="2" s="1"/>
  <c r="AT75" i="2"/>
  <c r="AX75" i="2" s="1"/>
  <c r="AT61" i="2"/>
  <c r="AX61" i="2" s="1"/>
  <c r="AT46" i="2"/>
  <c r="AX46" i="2" s="1"/>
  <c r="AT31" i="2"/>
  <c r="AX31" i="2" s="1"/>
  <c r="AT95" i="2"/>
  <c r="AX95" i="2" s="1"/>
  <c r="AT72" i="2"/>
  <c r="AX72" i="2" s="1"/>
  <c r="AT48" i="2"/>
  <c r="AX48" i="2" s="1"/>
  <c r="AT42" i="2"/>
  <c r="AX42" i="2" s="1"/>
  <c r="AT27" i="2"/>
  <c r="AX27" i="2" s="1"/>
  <c r="AT13" i="2"/>
  <c r="AX13" i="2" s="1"/>
  <c r="AT88" i="2"/>
  <c r="AX88" i="2" s="1"/>
  <c r="AT50" i="2"/>
  <c r="AX50" i="2" s="1"/>
  <c r="AT35" i="2"/>
  <c r="AX35" i="2" s="1"/>
  <c r="AT21" i="2"/>
  <c r="AX21" i="2" s="1"/>
  <c r="AT28" i="2"/>
  <c r="AX28" i="2" s="1"/>
  <c r="AT76" i="2"/>
  <c r="AX76" i="2" s="1"/>
  <c r="AT93" i="2"/>
  <c r="AX93" i="2" s="1"/>
  <c r="AT78" i="2"/>
  <c r="AX78" i="2" s="1"/>
  <c r="AT63" i="2"/>
  <c r="AX63" i="2" s="1"/>
  <c r="AT52" i="2"/>
  <c r="AX52" i="2" s="1"/>
  <c r="AT92" i="2"/>
  <c r="AX92" i="2" s="1"/>
  <c r="AT68" i="2"/>
  <c r="AX68" i="2" s="1"/>
  <c r="AT20" i="2"/>
  <c r="AX20" i="2" s="1"/>
  <c r="AT34" i="2"/>
  <c r="AX34" i="2" s="1"/>
  <c r="AT98" i="2"/>
  <c r="AX98" i="2" s="1"/>
  <c r="AT19" i="2"/>
  <c r="AX19" i="2" s="1"/>
  <c r="AT83" i="2"/>
  <c r="AX83" i="2" s="1"/>
  <c r="AT69" i="2"/>
  <c r="AX69" i="2" s="1"/>
  <c r="AT54" i="2"/>
  <c r="AX54" i="2" s="1"/>
  <c r="AT39" i="2"/>
  <c r="AX39" i="2" s="1"/>
  <c r="AT91" i="2"/>
  <c r="AX91" i="2" s="1"/>
  <c r="AT77" i="2"/>
  <c r="AX77" i="2" s="1"/>
  <c r="AT62" i="2"/>
  <c r="AX62" i="2" s="1"/>
  <c r="AT47" i="2"/>
  <c r="AX47" i="2" s="1"/>
  <c r="AT96" i="2"/>
  <c r="AX96" i="2" s="1"/>
  <c r="AT49" i="2"/>
  <c r="AX49" i="2" s="1"/>
  <c r="AT97" i="2"/>
  <c r="AX97" i="2" s="1"/>
  <c r="AT99" i="2"/>
  <c r="AX99" i="2" s="1"/>
  <c r="AT85" i="2"/>
  <c r="AX85" i="2" s="1"/>
  <c r="AT70" i="2"/>
  <c r="AX70" i="2" s="1"/>
  <c r="AT55" i="2"/>
  <c r="AX55" i="2" s="1"/>
  <c r="AT73" i="2"/>
  <c r="AX73" i="2" s="1"/>
  <c r="AT65" i="2"/>
  <c r="AX65" i="2" s="1"/>
  <c r="AT80" i="2"/>
  <c r="AX80" i="2" s="1"/>
  <c r="AT58" i="2"/>
  <c r="AX58" i="2" s="1"/>
  <c r="AT43" i="2"/>
  <c r="AX43" i="2" s="1"/>
  <c r="AT29" i="2"/>
  <c r="AX29" i="2" s="1"/>
  <c r="AT14" i="2"/>
  <c r="AX14" i="2" s="1"/>
  <c r="AT44" i="2"/>
  <c r="AX44" i="2" s="1"/>
  <c r="AT81" i="2"/>
  <c r="AX81" i="2" s="1"/>
  <c r="AT57" i="2"/>
  <c r="AX57" i="2" s="1"/>
  <c r="AT56" i="2"/>
  <c r="AX56" i="2" s="1"/>
  <c r="AT66" i="2"/>
  <c r="AX66" i="2" s="1"/>
  <c r="AT51" i="2"/>
  <c r="AX51" i="2" s="1"/>
  <c r="AT37" i="2"/>
  <c r="AX37" i="2" s="1"/>
  <c r="AT22" i="2"/>
  <c r="AX22" i="2" s="1"/>
  <c r="AT86" i="2"/>
  <c r="AX86" i="2" s="1"/>
  <c r="AT71" i="2"/>
  <c r="AX71" i="2" s="1"/>
  <c r="AT32" i="2"/>
  <c r="AX32" i="2" s="1"/>
  <c r="AT11" i="2"/>
  <c r="AX11" i="2" s="1"/>
  <c r="AT89" i="2"/>
  <c r="AX89" i="2" s="1"/>
  <c r="AT24" i="2"/>
  <c r="AX24" i="2" s="1"/>
  <c r="AT84" i="2"/>
  <c r="AX84" i="2" s="1"/>
  <c r="AT60" i="2"/>
  <c r="AX60" i="2" s="1"/>
  <c r="AT36" i="2"/>
  <c r="AX36" i="2" s="1"/>
  <c r="AT33" i="2"/>
  <c r="AX33" i="2" s="1"/>
  <c r="AT74" i="2"/>
  <c r="AX74" i="2" s="1"/>
  <c r="AT59" i="2"/>
  <c r="AX59" i="2" s="1"/>
  <c r="AT45" i="2"/>
  <c r="AX45" i="2" s="1"/>
  <c r="AT30" i="2"/>
  <c r="AX30" i="2" s="1"/>
  <c r="AT94" i="2"/>
  <c r="AX94" i="2" s="1"/>
  <c r="AT15" i="2"/>
  <c r="AX15" i="2" s="1"/>
  <c r="AT79" i="2"/>
  <c r="AX79" i="2" s="1"/>
  <c r="AT25" i="2"/>
  <c r="AX25" i="2" s="1"/>
  <c r="AT64" i="2"/>
  <c r="AX64" i="2" s="1"/>
  <c r="AT40" i="2"/>
  <c r="AX40" i="2" s="1"/>
  <c r="AT16" i="2"/>
  <c r="AX16" i="2" s="1"/>
  <c r="AT18" i="2"/>
  <c r="AX18" i="2" s="1"/>
  <c r="AT82" i="2"/>
  <c r="AX82" i="2" s="1"/>
  <c r="AT67" i="2"/>
  <c r="AX67" i="2" s="1"/>
  <c r="AT53" i="2"/>
  <c r="AX53" i="2" s="1"/>
  <c r="AT38" i="2"/>
  <c r="AX38" i="2" s="1"/>
  <c r="AT23" i="2"/>
  <c r="AX23" i="2" s="1"/>
  <c r="AT87" i="2"/>
  <c r="AX87" i="2" s="1"/>
  <c r="AV11" i="2"/>
  <c r="AV13" i="2"/>
  <c r="AV15" i="2"/>
  <c r="AV17" i="2"/>
  <c r="AV19" i="2"/>
  <c r="AV21" i="2"/>
  <c r="AV23" i="2"/>
  <c r="AV25" i="2"/>
  <c r="AV27" i="2"/>
  <c r="AV29" i="2"/>
  <c r="AV31" i="2"/>
  <c r="AV33" i="2"/>
  <c r="AV35" i="2"/>
  <c r="AV37" i="2"/>
  <c r="AV39" i="2"/>
  <c r="AV41" i="2"/>
  <c r="AV43" i="2"/>
  <c r="AV45" i="2"/>
  <c r="AV47" i="2"/>
  <c r="AV49" i="2"/>
  <c r="AV51" i="2"/>
  <c r="AV53" i="2"/>
  <c r="AV55" i="2"/>
  <c r="AV57" i="2"/>
  <c r="AV59" i="2"/>
  <c r="AV61" i="2"/>
  <c r="AV63" i="2"/>
  <c r="AV65" i="2"/>
  <c r="AV67" i="2"/>
  <c r="AV69" i="2"/>
  <c r="AV71" i="2"/>
  <c r="AV73" i="2"/>
  <c r="AV75" i="2"/>
  <c r="AV77" i="2"/>
  <c r="AV79" i="2"/>
  <c r="AV81" i="2"/>
  <c r="AV83" i="2"/>
  <c r="AV85" i="2"/>
  <c r="AV87" i="2"/>
  <c r="AV89" i="2"/>
  <c r="AV91" i="2"/>
  <c r="AV93" i="2"/>
  <c r="AV95" i="2"/>
  <c r="AV97" i="2"/>
  <c r="AV99" i="2"/>
  <c r="AV101" i="2"/>
  <c r="AV103" i="2"/>
  <c r="AV105" i="2"/>
  <c r="AV107" i="2"/>
  <c r="AV109" i="2"/>
  <c r="AV111" i="2"/>
  <c r="AV113" i="2"/>
  <c r="AV115" i="2"/>
  <c r="AY119" i="2"/>
  <c r="AV122" i="2"/>
  <c r="AY117" i="2"/>
  <c r="AV120" i="2"/>
  <c r="AY126" i="2"/>
  <c r="AV129" i="2"/>
  <c r="AY133" i="2"/>
  <c r="AV136" i="2"/>
  <c r="AY140" i="2"/>
  <c r="AV143" i="2"/>
  <c r="AY147" i="2"/>
  <c r="AV150" i="2"/>
  <c r="AY154" i="2"/>
  <c r="AY115" i="2"/>
  <c r="AV118" i="2"/>
  <c r="AY124" i="2"/>
  <c r="AV127" i="2"/>
  <c r="AY131" i="2"/>
  <c r="AV134" i="2"/>
  <c r="AY138" i="2"/>
  <c r="AV141" i="2"/>
  <c r="AY145" i="2"/>
  <c r="AV148" i="2"/>
  <c r="AY152" i="2"/>
  <c r="AY10" i="2"/>
  <c r="AY11" i="2"/>
  <c r="AY13" i="2"/>
  <c r="AY15" i="2"/>
  <c r="AY17" i="2"/>
  <c r="AY19" i="2"/>
  <c r="AY21" i="2"/>
  <c r="AY23" i="2"/>
  <c r="AY25" i="2"/>
  <c r="AY27" i="2"/>
  <c r="AY29" i="2"/>
  <c r="AY31" i="2"/>
  <c r="AY33" i="2"/>
  <c r="AY35" i="2"/>
  <c r="AY37" i="2"/>
  <c r="AY39" i="2"/>
  <c r="AY41" i="2"/>
  <c r="AY43" i="2"/>
  <c r="AY45" i="2"/>
  <c r="AY47" i="2"/>
  <c r="AY49" i="2"/>
  <c r="AY51" i="2"/>
  <c r="AY53" i="2"/>
  <c r="AY55" i="2"/>
  <c r="AY57" i="2"/>
  <c r="AY59" i="2"/>
  <c r="AY61" i="2"/>
  <c r="AY63" i="2"/>
  <c r="AY65" i="2"/>
  <c r="AY67" i="2"/>
  <c r="AY69" i="2"/>
  <c r="AY71" i="2"/>
  <c r="AY73" i="2"/>
  <c r="AY75" i="2"/>
  <c r="AY77" i="2"/>
  <c r="AY79" i="2"/>
  <c r="AY81" i="2"/>
  <c r="AY83" i="2"/>
  <c r="AY85" i="2"/>
  <c r="AY87" i="2"/>
  <c r="AY89" i="2"/>
  <c r="AY91" i="2"/>
  <c r="AY93" i="2"/>
  <c r="AY95" i="2"/>
  <c r="AY97" i="2"/>
  <c r="AY99" i="2"/>
  <c r="AY101" i="2"/>
  <c r="AY103" i="2"/>
  <c r="AY105" i="2"/>
  <c r="AY107" i="2"/>
  <c r="AY109" i="2"/>
  <c r="AY111" i="2"/>
  <c r="AY113" i="2"/>
  <c r="AV116" i="2"/>
  <c r="AY122" i="2"/>
  <c r="AV125" i="2"/>
  <c r="AV12" i="2"/>
  <c r="AV14" i="2"/>
  <c r="AV16" i="2"/>
  <c r="AV18" i="2"/>
  <c r="AV20" i="2"/>
  <c r="AV22" i="2"/>
  <c r="AV24" i="2"/>
  <c r="AV26" i="2"/>
  <c r="AV28" i="2"/>
  <c r="AV30" i="2"/>
  <c r="AV32" i="2"/>
  <c r="AV34" i="2"/>
  <c r="AV36" i="2"/>
  <c r="AV38" i="2"/>
  <c r="AV40" i="2"/>
  <c r="AV42" i="2"/>
  <c r="AV44" i="2"/>
  <c r="AV46" i="2"/>
  <c r="AV48" i="2"/>
  <c r="AV50" i="2"/>
  <c r="AV52" i="2"/>
  <c r="AV54" i="2"/>
  <c r="AV56" i="2"/>
  <c r="AV58" i="2"/>
  <c r="AV60" i="2"/>
  <c r="AV62" i="2"/>
  <c r="AV64" i="2"/>
  <c r="AV66" i="2"/>
  <c r="AV68" i="2"/>
  <c r="AV70" i="2"/>
  <c r="AV72" i="2"/>
  <c r="AV74" i="2"/>
  <c r="AV76" i="2"/>
  <c r="AV78" i="2"/>
  <c r="AV80" i="2"/>
  <c r="AV82" i="2"/>
  <c r="AV84" i="2"/>
  <c r="AV86" i="2"/>
  <c r="AV88" i="2"/>
  <c r="AV90" i="2"/>
  <c r="AV92" i="2"/>
  <c r="AV94" i="2"/>
  <c r="AV96" i="2"/>
  <c r="AV98" i="2"/>
  <c r="AV100" i="2"/>
  <c r="AV102" i="2"/>
  <c r="AV104" i="2"/>
  <c r="AV106" i="2"/>
  <c r="AV108" i="2"/>
  <c r="AV110" i="2"/>
  <c r="AV112" i="2"/>
  <c r="AV114" i="2"/>
  <c r="AY120" i="2"/>
  <c r="AV123" i="2"/>
  <c r="AY127" i="2"/>
  <c r="AV130" i="2"/>
  <c r="AY136" i="2"/>
  <c r="AY141" i="2"/>
  <c r="AV144" i="2"/>
  <c r="AY150" i="2"/>
  <c r="AY118" i="2"/>
  <c r="AV121" i="2"/>
  <c r="AY125" i="2"/>
  <c r="AV128" i="2"/>
  <c r="AY134" i="2"/>
  <c r="AV137" i="2"/>
  <c r="AY139" i="2"/>
  <c r="AV142" i="2"/>
  <c r="AY148" i="2"/>
  <c r="AV151" i="2"/>
  <c r="AY153" i="2"/>
  <c r="AY116" i="2"/>
  <c r="AV119" i="2"/>
  <c r="AY123" i="2"/>
  <c r="AV126" i="2"/>
  <c r="AY132" i="2"/>
  <c r="AV135" i="2"/>
  <c r="AV140" i="2"/>
  <c r="AY146" i="2"/>
  <c r="AV149" i="2"/>
  <c r="AV154" i="2"/>
  <c r="AY16" i="2"/>
  <c r="AY32" i="2"/>
  <c r="AY48" i="2"/>
  <c r="AY64" i="2"/>
  <c r="AY80" i="2"/>
  <c r="AY96" i="2"/>
  <c r="AY112" i="2"/>
  <c r="AY129" i="2"/>
  <c r="AV138" i="2"/>
  <c r="AV146" i="2"/>
  <c r="AV10" i="2"/>
  <c r="AY22" i="2"/>
  <c r="AY38" i="2"/>
  <c r="AY54" i="2"/>
  <c r="AY70" i="2"/>
  <c r="AY86" i="2"/>
  <c r="AY102" i="2"/>
  <c r="AY142" i="2"/>
  <c r="AY12" i="2"/>
  <c r="AY28" i="2"/>
  <c r="AY44" i="2"/>
  <c r="AY60" i="2"/>
  <c r="AY76" i="2"/>
  <c r="AY92" i="2"/>
  <c r="AY108" i="2"/>
  <c r="AY130" i="2"/>
  <c r="AV139" i="2"/>
  <c r="AV147" i="2"/>
  <c r="AY151" i="2"/>
  <c r="AY18" i="2"/>
  <c r="AY34" i="2"/>
  <c r="AY50" i="2"/>
  <c r="AY66" i="2"/>
  <c r="AY82" i="2"/>
  <c r="AY98" i="2"/>
  <c r="AY114" i="2"/>
  <c r="AV131" i="2"/>
  <c r="AY135" i="2"/>
  <c r="AY143" i="2"/>
  <c r="AV152" i="2"/>
  <c r="AY24" i="2"/>
  <c r="AY40" i="2"/>
  <c r="AY56" i="2"/>
  <c r="AY72" i="2"/>
  <c r="AY88" i="2"/>
  <c r="AY104" i="2"/>
  <c r="AY121" i="2"/>
  <c r="AY36" i="2"/>
  <c r="AY84" i="2"/>
  <c r="AV117" i="2"/>
  <c r="AY128" i="2"/>
  <c r="AV145" i="2"/>
  <c r="AY149" i="2"/>
  <c r="AY14" i="2"/>
  <c r="AY30" i="2"/>
  <c r="AY46" i="2"/>
  <c r="AY62" i="2"/>
  <c r="AY78" i="2"/>
  <c r="AY94" i="2"/>
  <c r="AY110" i="2"/>
  <c r="AV132" i="2"/>
  <c r="AY144" i="2"/>
  <c r="AV153" i="2"/>
  <c r="AY20" i="2"/>
  <c r="AY52" i="2"/>
  <c r="AY68" i="2"/>
  <c r="AY100" i="2"/>
  <c r="AY26" i="2"/>
  <c r="AY42" i="2"/>
  <c r="AY58" i="2"/>
  <c r="AY74" i="2"/>
  <c r="AY90" i="2"/>
  <c r="AY106" i="2"/>
  <c r="AV124" i="2"/>
  <c r="AV133" i="2"/>
  <c r="AY137" i="2"/>
  <c r="AE46" i="2"/>
  <c r="AE95" i="2"/>
  <c r="AE31" i="2"/>
  <c r="AE61" i="2"/>
  <c r="AE100" i="2"/>
  <c r="AE36" i="2"/>
  <c r="AE83" i="2"/>
  <c r="AE19" i="2"/>
  <c r="AE66" i="2"/>
  <c r="AE22" i="2"/>
  <c r="AE97" i="2"/>
  <c r="AE33" i="2"/>
  <c r="AE64" i="2"/>
  <c r="AE87" i="2"/>
  <c r="AE23" i="2"/>
  <c r="AE53" i="2"/>
  <c r="AE38" i="2"/>
  <c r="AE92" i="2"/>
  <c r="AE28" i="2"/>
  <c r="AE75" i="2"/>
  <c r="AE11" i="2"/>
  <c r="AE58" i="2"/>
  <c r="AE89" i="2"/>
  <c r="AE25" i="2"/>
  <c r="AE56" i="2"/>
  <c r="AE79" i="2"/>
  <c r="AE15" i="2"/>
  <c r="AE45" i="2"/>
  <c r="AE84" i="2"/>
  <c r="AE20" i="2"/>
  <c r="AE67" i="2"/>
  <c r="AE50" i="2"/>
  <c r="AE81" i="2"/>
  <c r="AE17" i="2"/>
  <c r="AE48" i="2"/>
  <c r="AM28" i="2"/>
  <c r="AQ28" i="2" s="1"/>
  <c r="AM36" i="2"/>
  <c r="AQ36" i="2" s="1"/>
  <c r="AM44" i="2"/>
  <c r="AQ44" i="2" s="1"/>
  <c r="AM52" i="2"/>
  <c r="AQ52" i="2" s="1"/>
  <c r="AM60" i="2"/>
  <c r="AQ60" i="2" s="1"/>
  <c r="AM68" i="2"/>
  <c r="AQ68" i="2" s="1"/>
  <c r="AM76" i="2"/>
  <c r="AQ76" i="2" s="1"/>
  <c r="AM84" i="2"/>
  <c r="AQ84" i="2" s="1"/>
  <c r="AM92" i="2"/>
  <c r="AQ92" i="2" s="1"/>
  <c r="AM100" i="2"/>
  <c r="AQ100" i="2" s="1"/>
  <c r="AM13" i="2"/>
  <c r="AQ13" i="2" s="1"/>
  <c r="AM21" i="2"/>
  <c r="AQ21" i="2" s="1"/>
  <c r="AM29" i="2"/>
  <c r="AQ29" i="2" s="1"/>
  <c r="AM37" i="2"/>
  <c r="AQ37" i="2" s="1"/>
  <c r="AM45" i="2"/>
  <c r="AQ45" i="2" s="1"/>
  <c r="AM53" i="2"/>
  <c r="AQ53" i="2" s="1"/>
  <c r="AM61" i="2"/>
  <c r="AQ61" i="2" s="1"/>
  <c r="AM69" i="2"/>
  <c r="AQ69" i="2" s="1"/>
  <c r="AM77" i="2"/>
  <c r="AQ77" i="2" s="1"/>
  <c r="AM85" i="2"/>
  <c r="AQ85" i="2" s="1"/>
  <c r="AM93" i="2"/>
  <c r="AQ93" i="2" s="1"/>
  <c r="AM14" i="2"/>
  <c r="AQ14" i="2" s="1"/>
  <c r="AM22" i="2"/>
  <c r="AQ22" i="2" s="1"/>
  <c r="AM30" i="2"/>
  <c r="AQ30" i="2" s="1"/>
  <c r="AM38" i="2"/>
  <c r="AQ38" i="2" s="1"/>
  <c r="AM46" i="2"/>
  <c r="AQ46" i="2" s="1"/>
  <c r="AM54" i="2"/>
  <c r="AQ54" i="2" s="1"/>
  <c r="AM62" i="2"/>
  <c r="AQ62" i="2" s="1"/>
  <c r="AM70" i="2"/>
  <c r="AQ70" i="2" s="1"/>
  <c r="AM78" i="2"/>
  <c r="AQ78" i="2" s="1"/>
  <c r="AM86" i="2"/>
  <c r="AQ86" i="2" s="1"/>
  <c r="AM94" i="2"/>
  <c r="AQ94" i="2" s="1"/>
  <c r="AM15" i="2"/>
  <c r="AQ15" i="2" s="1"/>
  <c r="AM23" i="2"/>
  <c r="AQ23" i="2" s="1"/>
  <c r="AM31" i="2"/>
  <c r="AQ31" i="2" s="1"/>
  <c r="AM39" i="2"/>
  <c r="AQ39" i="2" s="1"/>
  <c r="AM47" i="2"/>
  <c r="AQ47" i="2" s="1"/>
  <c r="AM55" i="2"/>
  <c r="AQ55" i="2" s="1"/>
  <c r="AM63" i="2"/>
  <c r="AQ63" i="2" s="1"/>
  <c r="AM71" i="2"/>
  <c r="AQ71" i="2" s="1"/>
  <c r="AM79" i="2"/>
  <c r="AQ79" i="2" s="1"/>
  <c r="AM87" i="2"/>
  <c r="AQ87" i="2" s="1"/>
  <c r="AM95" i="2"/>
  <c r="AQ95" i="2" s="1"/>
  <c r="AM16" i="2"/>
  <c r="AQ16" i="2" s="1"/>
  <c r="AM24" i="2"/>
  <c r="AQ24" i="2" s="1"/>
  <c r="AM33" i="2"/>
  <c r="AQ33" i="2" s="1"/>
  <c r="AM41" i="2"/>
  <c r="AQ41" i="2" s="1"/>
  <c r="AM49" i="2"/>
  <c r="AQ49" i="2" s="1"/>
  <c r="AM57" i="2"/>
  <c r="AQ57" i="2" s="1"/>
  <c r="AM65" i="2"/>
  <c r="AQ65" i="2" s="1"/>
  <c r="AM73" i="2"/>
  <c r="AQ73" i="2" s="1"/>
  <c r="AM81" i="2"/>
  <c r="AQ81" i="2" s="1"/>
  <c r="AM89" i="2"/>
  <c r="AQ89" i="2" s="1"/>
  <c r="AM97" i="2"/>
  <c r="AQ97" i="2" s="1"/>
  <c r="AM18" i="2"/>
  <c r="AQ18" i="2" s="1"/>
  <c r="AM26" i="2"/>
  <c r="AQ26" i="2" s="1"/>
  <c r="AM34" i="2"/>
  <c r="AQ34" i="2" s="1"/>
  <c r="AM42" i="2"/>
  <c r="AQ42" i="2" s="1"/>
  <c r="AM50" i="2"/>
  <c r="AQ50" i="2" s="1"/>
  <c r="AM58" i="2"/>
  <c r="AQ58" i="2" s="1"/>
  <c r="AM66" i="2"/>
  <c r="AQ66" i="2" s="1"/>
  <c r="AM74" i="2"/>
  <c r="AQ74" i="2" s="1"/>
  <c r="AM82" i="2"/>
  <c r="AQ82" i="2" s="1"/>
  <c r="AM90" i="2"/>
  <c r="AQ90" i="2" s="1"/>
  <c r="AM98" i="2"/>
  <c r="AQ98" i="2" s="1"/>
  <c r="AM19" i="2"/>
  <c r="AQ19" i="2" s="1"/>
  <c r="AM11" i="2"/>
  <c r="AQ11" i="2" s="1"/>
  <c r="AM32" i="2"/>
  <c r="AM64" i="2"/>
  <c r="AM96" i="2"/>
  <c r="AM17" i="2"/>
  <c r="AQ17" i="2" s="1"/>
  <c r="AM35" i="2"/>
  <c r="AQ35" i="2" s="1"/>
  <c r="AM67" i="2"/>
  <c r="AQ67" i="2" s="1"/>
  <c r="AM99" i="2"/>
  <c r="AQ99" i="2" s="1"/>
  <c r="AM20" i="2"/>
  <c r="AQ20" i="2" s="1"/>
  <c r="AM40" i="2"/>
  <c r="AM72" i="2"/>
  <c r="AM25" i="2"/>
  <c r="AQ25" i="2" s="1"/>
  <c r="AM43" i="2"/>
  <c r="AQ43" i="2" s="1"/>
  <c r="AM75" i="2"/>
  <c r="AQ75" i="2" s="1"/>
  <c r="AM48" i="2"/>
  <c r="AM80" i="2"/>
  <c r="AM12" i="2"/>
  <c r="AQ12" i="2" s="1"/>
  <c r="AM51" i="2"/>
  <c r="AQ51" i="2" s="1"/>
  <c r="AM83" i="2"/>
  <c r="AQ83" i="2" s="1"/>
  <c r="AM27" i="2"/>
  <c r="AQ27" i="2" s="1"/>
  <c r="AM91" i="2"/>
  <c r="AQ91" i="2" s="1"/>
  <c r="AM56" i="2"/>
  <c r="AM88" i="2"/>
  <c r="AM59" i="2"/>
  <c r="AQ59" i="2" s="1"/>
  <c r="AM10" i="2"/>
  <c r="AQ10" i="2" s="1"/>
  <c r="AE71" i="2"/>
  <c r="AE37" i="2"/>
  <c r="AE76" i="2"/>
  <c r="AE12" i="2"/>
  <c r="AE59" i="2"/>
  <c r="AE70" i="2"/>
  <c r="AE42" i="2"/>
  <c r="AE73" i="2"/>
  <c r="AE40" i="2"/>
  <c r="AE63" i="2"/>
  <c r="AE54" i="2"/>
  <c r="AE93" i="2"/>
  <c r="AE29" i="2"/>
  <c r="AE68" i="2"/>
  <c r="AE51" i="2"/>
  <c r="AE14" i="2"/>
  <c r="AE98" i="2"/>
  <c r="AE34" i="2"/>
  <c r="AE65" i="2"/>
  <c r="AE62" i="2"/>
  <c r="AE96" i="2"/>
  <c r="AE32" i="2"/>
  <c r="AE55" i="2"/>
  <c r="AE85" i="2"/>
  <c r="AE21" i="2"/>
  <c r="AE60" i="2"/>
  <c r="AE78" i="2"/>
  <c r="AE43" i="2"/>
  <c r="AE90" i="2"/>
  <c r="AE26" i="2"/>
  <c r="AE57" i="2"/>
  <c r="AE88" i="2"/>
  <c r="AE24" i="2"/>
  <c r="AE47" i="2"/>
  <c r="AE77" i="2"/>
  <c r="AE13" i="2"/>
  <c r="AE52" i="2"/>
  <c r="AE30" i="2"/>
  <c r="AE99" i="2"/>
  <c r="AE35" i="2"/>
  <c r="AE82" i="2"/>
  <c r="AE18" i="2"/>
  <c r="AE49" i="2"/>
  <c r="AE80" i="2"/>
  <c r="AE16" i="2"/>
  <c r="AE86" i="2"/>
  <c r="AE39" i="2"/>
  <c r="AE69" i="2"/>
  <c r="AE44" i="2"/>
  <c r="AE10" i="2"/>
  <c r="AE91" i="2"/>
  <c r="AE27" i="2"/>
  <c r="AE74" i="2"/>
  <c r="AE94" i="2"/>
  <c r="AE41" i="2"/>
  <c r="C100" i="2"/>
  <c r="B101" i="2"/>
  <c r="AE101" i="2" s="1"/>
  <c r="G10" i="1"/>
  <c r="D9" i="1"/>
  <c r="E10" i="1"/>
  <c r="AT100" i="2" l="1"/>
  <c r="AX100" i="2" s="1"/>
  <c r="R101" i="2"/>
  <c r="K101" i="2"/>
  <c r="AS101" i="2"/>
  <c r="Y100" i="2"/>
  <c r="AC100" i="2" s="1"/>
  <c r="L100" i="2"/>
  <c r="P100" i="2" s="1"/>
  <c r="S100" i="2"/>
  <c r="W100" i="2" s="1"/>
  <c r="AF100" i="2"/>
  <c r="AF92" i="2"/>
  <c r="AF84" i="2"/>
  <c r="AF76" i="2"/>
  <c r="AF68" i="2"/>
  <c r="AF60" i="2"/>
  <c r="AF52" i="2"/>
  <c r="AF44" i="2"/>
  <c r="AF36" i="2"/>
  <c r="AF28" i="2"/>
  <c r="AF11" i="2"/>
  <c r="AF19" i="2"/>
  <c r="AF99" i="2"/>
  <c r="AF91" i="2"/>
  <c r="AF83" i="2"/>
  <c r="AF75" i="2"/>
  <c r="AF67" i="2"/>
  <c r="AF59" i="2"/>
  <c r="AF51" i="2"/>
  <c r="AF43" i="2"/>
  <c r="AF35" i="2"/>
  <c r="AF27" i="2"/>
  <c r="AF12" i="2"/>
  <c r="AF20" i="2"/>
  <c r="AF101" i="2"/>
  <c r="AF77" i="2"/>
  <c r="AF61" i="2"/>
  <c r="AF29" i="2"/>
  <c r="AF10" i="2"/>
  <c r="AF98" i="2"/>
  <c r="AF90" i="2"/>
  <c r="AF82" i="2"/>
  <c r="AF74" i="2"/>
  <c r="AF66" i="2"/>
  <c r="AF58" i="2"/>
  <c r="AF50" i="2"/>
  <c r="AF42" i="2"/>
  <c r="AF34" i="2"/>
  <c r="AF26" i="2"/>
  <c r="AF13" i="2"/>
  <c r="AF21" i="2"/>
  <c r="AF97" i="2"/>
  <c r="AF89" i="2"/>
  <c r="AF81" i="2"/>
  <c r="AF73" i="2"/>
  <c r="AF57" i="2"/>
  <c r="AF49" i="2"/>
  <c r="AF33" i="2"/>
  <c r="AF25" i="2"/>
  <c r="AF65" i="2"/>
  <c r="AF41" i="2"/>
  <c r="AF14" i="2"/>
  <c r="AF96" i="2"/>
  <c r="AF88" i="2"/>
  <c r="AF80" i="2"/>
  <c r="AF72" i="2"/>
  <c r="AF64" i="2"/>
  <c r="AF56" i="2"/>
  <c r="AF48" i="2"/>
  <c r="AF40" i="2"/>
  <c r="AF32" i="2"/>
  <c r="AF24" i="2"/>
  <c r="AF15" i="2"/>
  <c r="AF16" i="2"/>
  <c r="AF69" i="2"/>
  <c r="AF45" i="2"/>
  <c r="AF18" i="2"/>
  <c r="AF95" i="2"/>
  <c r="AF87" i="2"/>
  <c r="AF79" i="2"/>
  <c r="AF71" i="2"/>
  <c r="AF63" i="2"/>
  <c r="AF55" i="2"/>
  <c r="AF47" i="2"/>
  <c r="AF39" i="2"/>
  <c r="AF31" i="2"/>
  <c r="AF23" i="2"/>
  <c r="AF93" i="2"/>
  <c r="AF53" i="2"/>
  <c r="AF94" i="2"/>
  <c r="AF86" i="2"/>
  <c r="AF78" i="2"/>
  <c r="AF70" i="2"/>
  <c r="AF62" i="2"/>
  <c r="AF54" i="2"/>
  <c r="AF46" i="2"/>
  <c r="AF38" i="2"/>
  <c r="AF30" i="2"/>
  <c r="AF22" i="2"/>
  <c r="AF17" i="2"/>
  <c r="AF85" i="2"/>
  <c r="AF37" i="2"/>
  <c r="AR56" i="2"/>
  <c r="AQ56" i="2"/>
  <c r="AR144" i="2"/>
  <c r="AR112" i="2"/>
  <c r="AR136" i="2"/>
  <c r="AR154" i="2"/>
  <c r="AR80" i="2"/>
  <c r="AQ80" i="2"/>
  <c r="AR104" i="2"/>
  <c r="AR146" i="2"/>
  <c r="AR48" i="2"/>
  <c r="AQ48" i="2"/>
  <c r="AR72" i="2"/>
  <c r="AQ72" i="2"/>
  <c r="AR128" i="2"/>
  <c r="AR138" i="2"/>
  <c r="AR40" i="2"/>
  <c r="AQ40" i="2"/>
  <c r="AR96" i="2"/>
  <c r="AQ96" i="2"/>
  <c r="AR130" i="2"/>
  <c r="AR152" i="2"/>
  <c r="AR64" i="2"/>
  <c r="AQ64" i="2"/>
  <c r="AR122" i="2"/>
  <c r="AR120" i="2"/>
  <c r="AR32" i="2"/>
  <c r="AQ32" i="2"/>
  <c r="AR114" i="2"/>
  <c r="AR88" i="2"/>
  <c r="AQ88" i="2"/>
  <c r="C101" i="2"/>
  <c r="B102" i="2"/>
  <c r="E9" i="1"/>
  <c r="G13" i="4"/>
  <c r="B4" i="1"/>
  <c r="AJ86" i="2" l="1"/>
  <c r="AK86" i="2"/>
  <c r="AJ55" i="2"/>
  <c r="AK55" i="2"/>
  <c r="AJ69" i="2"/>
  <c r="AK69" i="2"/>
  <c r="AJ64" i="2"/>
  <c r="AK64" i="2"/>
  <c r="AJ25" i="2"/>
  <c r="AK25" i="2"/>
  <c r="AJ21" i="2"/>
  <c r="AK21" i="2"/>
  <c r="AJ74" i="2"/>
  <c r="AK74" i="2"/>
  <c r="AJ101" i="2"/>
  <c r="AK101" i="2"/>
  <c r="AJ67" i="2"/>
  <c r="AK67" i="2"/>
  <c r="AJ36" i="2"/>
  <c r="AK36" i="2"/>
  <c r="AJ100" i="2"/>
  <c r="AK100" i="2"/>
  <c r="AJ94" i="2"/>
  <c r="AK94" i="2"/>
  <c r="AJ63" i="2"/>
  <c r="AK63" i="2"/>
  <c r="AJ16" i="2"/>
  <c r="AK16" i="2"/>
  <c r="AJ72" i="2"/>
  <c r="AK72" i="2"/>
  <c r="AJ33" i="2"/>
  <c r="AK33" i="2"/>
  <c r="AJ13" i="2"/>
  <c r="AK13" i="2"/>
  <c r="AJ82" i="2"/>
  <c r="AK82" i="2"/>
  <c r="AJ20" i="2"/>
  <c r="AK20" i="2"/>
  <c r="AJ75" i="2"/>
  <c r="AK75" i="2"/>
  <c r="AJ44" i="2"/>
  <c r="AK44" i="2"/>
  <c r="AJ38" i="2"/>
  <c r="AK38" i="2"/>
  <c r="AJ53" i="2"/>
  <c r="AK53" i="2"/>
  <c r="AJ71" i="2"/>
  <c r="AK71" i="2"/>
  <c r="AJ15" i="2"/>
  <c r="AK15" i="2"/>
  <c r="AJ80" i="2"/>
  <c r="AK80" i="2"/>
  <c r="AJ49" i="2"/>
  <c r="AK49" i="2"/>
  <c r="AJ26" i="2"/>
  <c r="AK26" i="2"/>
  <c r="AJ90" i="2"/>
  <c r="AK90" i="2"/>
  <c r="AJ12" i="2"/>
  <c r="AK12" i="2"/>
  <c r="AJ83" i="2"/>
  <c r="AK83" i="2"/>
  <c r="AJ52" i="2"/>
  <c r="AK52" i="2"/>
  <c r="AJ93" i="2"/>
  <c r="AK93" i="2"/>
  <c r="AJ79" i="2"/>
  <c r="AK79" i="2"/>
  <c r="AJ24" i="2"/>
  <c r="AK24" i="2"/>
  <c r="AJ88" i="2"/>
  <c r="AK88" i="2"/>
  <c r="AJ57" i="2"/>
  <c r="AK57" i="2"/>
  <c r="AJ34" i="2"/>
  <c r="AK34" i="2"/>
  <c r="AJ98" i="2"/>
  <c r="AK98" i="2"/>
  <c r="AJ27" i="2"/>
  <c r="AK27" i="2"/>
  <c r="AJ91" i="2"/>
  <c r="AK91" i="2"/>
  <c r="AJ60" i="2"/>
  <c r="AK60" i="2"/>
  <c r="AJ23" i="2"/>
  <c r="AK23" i="2"/>
  <c r="AJ87" i="2"/>
  <c r="AK87" i="2"/>
  <c r="AJ32" i="2"/>
  <c r="AK32" i="2"/>
  <c r="AJ96" i="2"/>
  <c r="AK96" i="2"/>
  <c r="AJ73" i="2"/>
  <c r="AK73" i="2"/>
  <c r="AJ42" i="2"/>
  <c r="AK42" i="2"/>
  <c r="AJ10" i="2"/>
  <c r="AK10" i="2"/>
  <c r="AJ35" i="2"/>
  <c r="AK35" i="2"/>
  <c r="AJ99" i="2"/>
  <c r="AK99" i="2"/>
  <c r="AJ68" i="2"/>
  <c r="AK68" i="2"/>
  <c r="AJ30" i="2"/>
  <c r="AK30" i="2"/>
  <c r="AJ62" i="2"/>
  <c r="AK62" i="2"/>
  <c r="AJ31" i="2"/>
  <c r="AK31" i="2"/>
  <c r="AJ95" i="2"/>
  <c r="AK95" i="2"/>
  <c r="AJ40" i="2"/>
  <c r="AK40" i="2"/>
  <c r="AJ14" i="2"/>
  <c r="AK14" i="2"/>
  <c r="AJ81" i="2"/>
  <c r="AK81" i="2"/>
  <c r="AJ50" i="2"/>
  <c r="AK50" i="2"/>
  <c r="AJ29" i="2"/>
  <c r="AK29" i="2"/>
  <c r="AJ43" i="2"/>
  <c r="AK43" i="2"/>
  <c r="AJ19" i="2"/>
  <c r="AK19" i="2"/>
  <c r="AJ76" i="2"/>
  <c r="AK76" i="2"/>
  <c r="AJ22" i="2"/>
  <c r="AK22" i="2"/>
  <c r="AJ46" i="2"/>
  <c r="AK46" i="2"/>
  <c r="AJ37" i="2"/>
  <c r="AK37" i="2"/>
  <c r="AJ85" i="2"/>
  <c r="AK85" i="2"/>
  <c r="AJ70" i="2"/>
  <c r="AK70" i="2"/>
  <c r="AJ39" i="2"/>
  <c r="AK39" i="2"/>
  <c r="AJ18" i="2"/>
  <c r="AK18" i="2"/>
  <c r="AJ48" i="2"/>
  <c r="AK48" i="2"/>
  <c r="AJ41" i="2"/>
  <c r="AK41" i="2"/>
  <c r="AJ89" i="2"/>
  <c r="AK89" i="2"/>
  <c r="AJ58" i="2"/>
  <c r="AK58" i="2"/>
  <c r="AJ61" i="2"/>
  <c r="AK61" i="2"/>
  <c r="AJ51" i="2"/>
  <c r="AK51" i="2"/>
  <c r="AJ11" i="2"/>
  <c r="AK11" i="2"/>
  <c r="AJ84" i="2"/>
  <c r="AK84" i="2"/>
  <c r="AJ54" i="2"/>
  <c r="AK54" i="2"/>
  <c r="AJ17" i="2"/>
  <c r="AK17" i="2"/>
  <c r="AJ78" i="2"/>
  <c r="AK78" i="2"/>
  <c r="AJ47" i="2"/>
  <c r="AK47" i="2"/>
  <c r="AJ45" i="2"/>
  <c r="AK45" i="2"/>
  <c r="AJ56" i="2"/>
  <c r="AK56" i="2"/>
  <c r="AJ65" i="2"/>
  <c r="AK65" i="2"/>
  <c r="AJ97" i="2"/>
  <c r="AK97" i="2"/>
  <c r="AJ66" i="2"/>
  <c r="AK66" i="2"/>
  <c r="AJ77" i="2"/>
  <c r="AK77" i="2"/>
  <c r="AJ59" i="2"/>
  <c r="AK59" i="2"/>
  <c r="AJ28" i="2"/>
  <c r="AK28" i="2"/>
  <c r="AJ92" i="2"/>
  <c r="AK92" i="2"/>
  <c r="AT101" i="2"/>
  <c r="AX101" i="2" s="1"/>
  <c r="R102" i="2"/>
  <c r="K102" i="2"/>
  <c r="AM102" i="2"/>
  <c r="AQ102" i="2" s="1"/>
  <c r="AS102" i="2"/>
  <c r="AE102" i="2"/>
  <c r="AM101" i="2"/>
  <c r="AQ101" i="2" s="1"/>
  <c r="Y101" i="2"/>
  <c r="AC101" i="2" s="1"/>
  <c r="L101" i="2"/>
  <c r="P101" i="2" s="1"/>
  <c r="S101" i="2"/>
  <c r="W101" i="2" s="1"/>
  <c r="T157" i="2"/>
  <c r="Z157" i="2"/>
  <c r="F157" i="2"/>
  <c r="M157" i="2"/>
  <c r="C102" i="2"/>
  <c r="B103" i="2"/>
  <c r="D34" i="2"/>
  <c r="D90" i="2"/>
  <c r="D93" i="2"/>
  <c r="D69" i="2"/>
  <c r="D59" i="2"/>
  <c r="D56" i="2"/>
  <c r="D53" i="2"/>
  <c r="D63" i="2"/>
  <c r="D25" i="2"/>
  <c r="D64" i="2"/>
  <c r="D68" i="2"/>
  <c r="D70" i="2"/>
  <c r="D91" i="2"/>
  <c r="D66" i="2"/>
  <c r="D57" i="2"/>
  <c r="D38" i="2"/>
  <c r="D36" i="2"/>
  <c r="D47" i="2"/>
  <c r="D97" i="2"/>
  <c r="D39" i="2"/>
  <c r="D95" i="2"/>
  <c r="D80" i="2"/>
  <c r="D61" i="2"/>
  <c r="D62" i="2"/>
  <c r="D78" i="2"/>
  <c r="D14" i="2"/>
  <c r="D76" i="2"/>
  <c r="D29" i="2"/>
  <c r="D82" i="2"/>
  <c r="D21" i="2"/>
  <c r="D98" i="2"/>
  <c r="D74" i="2"/>
  <c r="D19" i="2"/>
  <c r="D37" i="2"/>
  <c r="D101" i="2"/>
  <c r="D51" i="2"/>
  <c r="D49" i="2"/>
  <c r="D99" i="2"/>
  <c r="D41" i="2"/>
  <c r="D102" i="2"/>
  <c r="D84" i="2"/>
  <c r="D72" i="2"/>
  <c r="D24" i="2"/>
  <c r="D75" i="2"/>
  <c r="D22" i="2"/>
  <c r="D96" i="2"/>
  <c r="D15" i="2"/>
  <c r="D87" i="2"/>
  <c r="D85" i="2"/>
  <c r="D23" i="2"/>
  <c r="D88" i="2"/>
  <c r="D27" i="2"/>
  <c r="D58" i="2"/>
  <c r="D65" i="2"/>
  <c r="D103" i="2"/>
  <c r="D50" i="2"/>
  <c r="D60" i="2"/>
  <c r="D52" i="2"/>
  <c r="D35" i="2"/>
  <c r="D100" i="2"/>
  <c r="D33" i="2"/>
  <c r="D28" i="2"/>
  <c r="D92" i="2"/>
  <c r="D13" i="2"/>
  <c r="D94" i="2"/>
  <c r="D16" i="2"/>
  <c r="D12" i="2"/>
  <c r="D18" i="2"/>
  <c r="D79" i="2"/>
  <c r="D71" i="2"/>
  <c r="D48" i="2"/>
  <c r="D89" i="2"/>
  <c r="D17" i="2"/>
  <c r="D31" i="2"/>
  <c r="D26" i="2"/>
  <c r="D42" i="2"/>
  <c r="D45" i="2"/>
  <c r="D83" i="2"/>
  <c r="D46" i="2"/>
  <c r="D43" i="2"/>
  <c r="D81" i="2"/>
  <c r="D73" i="2"/>
  <c r="D54" i="2"/>
  <c r="D40" i="2"/>
  <c r="D30" i="2"/>
  <c r="D44" i="2"/>
  <c r="D32" i="2"/>
  <c r="D20" i="2"/>
  <c r="D77" i="2"/>
  <c r="D86" i="2"/>
  <c r="D67" i="2"/>
  <c r="D55" i="2"/>
  <c r="D10" i="2"/>
  <c r="D11" i="2"/>
  <c r="S16" i="4"/>
  <c r="D10" i="1"/>
  <c r="D8" i="1"/>
  <c r="E8" i="1"/>
  <c r="AF102" i="2" l="1"/>
  <c r="AT102" i="2"/>
  <c r="AX102" i="2" s="1"/>
  <c r="R103" i="2"/>
  <c r="K103" i="2"/>
  <c r="AS103" i="2"/>
  <c r="AE103" i="2"/>
  <c r="L102" i="2"/>
  <c r="P102" i="2" s="1"/>
  <c r="Y102" i="2"/>
  <c r="AC102" i="2" s="1"/>
  <c r="S102" i="2"/>
  <c r="W102" i="2" s="1"/>
  <c r="AD15" i="2"/>
  <c r="AD23" i="2"/>
  <c r="AD31" i="2"/>
  <c r="AD39" i="2"/>
  <c r="AD47" i="2"/>
  <c r="AD55" i="2"/>
  <c r="AD63" i="2"/>
  <c r="AD71" i="2"/>
  <c r="AD79" i="2"/>
  <c r="AD87" i="2"/>
  <c r="AD95" i="2"/>
  <c r="AA15" i="2"/>
  <c r="AA23" i="2"/>
  <c r="AA31" i="2"/>
  <c r="AA39" i="2"/>
  <c r="AA47" i="2"/>
  <c r="AA55" i="2"/>
  <c r="AA63" i="2"/>
  <c r="AA71" i="2"/>
  <c r="AA79" i="2"/>
  <c r="AA87" i="2"/>
  <c r="AA95" i="2"/>
  <c r="AA103" i="2"/>
  <c r="AA111" i="2"/>
  <c r="AA119" i="2"/>
  <c r="AA127" i="2"/>
  <c r="AA135" i="2"/>
  <c r="AA143" i="2"/>
  <c r="AA151" i="2"/>
  <c r="AD16" i="2"/>
  <c r="AD24" i="2"/>
  <c r="AD32" i="2"/>
  <c r="AD40" i="2"/>
  <c r="AD48" i="2"/>
  <c r="AD56" i="2"/>
  <c r="AD64" i="2"/>
  <c r="AD72" i="2"/>
  <c r="AD80" i="2"/>
  <c r="AD88" i="2"/>
  <c r="AD96" i="2"/>
  <c r="AA16" i="2"/>
  <c r="AA24" i="2"/>
  <c r="AA32" i="2"/>
  <c r="AA40" i="2"/>
  <c r="AA48" i="2"/>
  <c r="AA56" i="2"/>
  <c r="AA64" i="2"/>
  <c r="AA72" i="2"/>
  <c r="AA80" i="2"/>
  <c r="AA88" i="2"/>
  <c r="AA96" i="2"/>
  <c r="AA104" i="2"/>
  <c r="AA112" i="2"/>
  <c r="AA120" i="2"/>
  <c r="AA128" i="2"/>
  <c r="AA136" i="2"/>
  <c r="AA144" i="2"/>
  <c r="AA152" i="2"/>
  <c r="AD17" i="2"/>
  <c r="AD25" i="2"/>
  <c r="AD33" i="2"/>
  <c r="AD41" i="2"/>
  <c r="AD49" i="2"/>
  <c r="AD57" i="2"/>
  <c r="AD65" i="2"/>
  <c r="AD73" i="2"/>
  <c r="AD81" i="2"/>
  <c r="AD89" i="2"/>
  <c r="AD97" i="2"/>
  <c r="AD18" i="2"/>
  <c r="AD26" i="2"/>
  <c r="AD34" i="2"/>
  <c r="AD42" i="2"/>
  <c r="AD50" i="2"/>
  <c r="AD58" i="2"/>
  <c r="AD66" i="2"/>
  <c r="AD74" i="2"/>
  <c r="AD82" i="2"/>
  <c r="AD90" i="2"/>
  <c r="AD98" i="2"/>
  <c r="AA18" i="2"/>
  <c r="AA26" i="2"/>
  <c r="AA34" i="2"/>
  <c r="AA42" i="2"/>
  <c r="AA50" i="2"/>
  <c r="AA58" i="2"/>
  <c r="AA66" i="2"/>
  <c r="AA74" i="2"/>
  <c r="AA82" i="2"/>
  <c r="AA90" i="2"/>
  <c r="AA98" i="2"/>
  <c r="AA106" i="2"/>
  <c r="AA114" i="2"/>
  <c r="AA122" i="2"/>
  <c r="AA130" i="2"/>
  <c r="AA138" i="2"/>
  <c r="AA146" i="2"/>
  <c r="AA154" i="2"/>
  <c r="AD11" i="2"/>
  <c r="AD19" i="2"/>
  <c r="AD27" i="2"/>
  <c r="AD35" i="2"/>
  <c r="AD43" i="2"/>
  <c r="AD51" i="2"/>
  <c r="AD59" i="2"/>
  <c r="AD67" i="2"/>
  <c r="AD75" i="2"/>
  <c r="AD83" i="2"/>
  <c r="AD91" i="2"/>
  <c r="AD99" i="2"/>
  <c r="AA11" i="2"/>
  <c r="AA19" i="2"/>
  <c r="AA27" i="2"/>
  <c r="AA35" i="2"/>
  <c r="AA43" i="2"/>
  <c r="AA51" i="2"/>
  <c r="AA59" i="2"/>
  <c r="AA67" i="2"/>
  <c r="AA75" i="2"/>
  <c r="AA83" i="2"/>
  <c r="AA91" i="2"/>
  <c r="AA99" i="2"/>
  <c r="AA107" i="2"/>
  <c r="AA115" i="2"/>
  <c r="AA123" i="2"/>
  <c r="AA131" i="2"/>
  <c r="AA139" i="2"/>
  <c r="AA147" i="2"/>
  <c r="AD12" i="2"/>
  <c r="AD20" i="2"/>
  <c r="AD28" i="2"/>
  <c r="AD36" i="2"/>
  <c r="AD44" i="2"/>
  <c r="AD52" i="2"/>
  <c r="AD60" i="2"/>
  <c r="AD68" i="2"/>
  <c r="AD76" i="2"/>
  <c r="AD84" i="2"/>
  <c r="AD92" i="2"/>
  <c r="AD100" i="2"/>
  <c r="AA12" i="2"/>
  <c r="AA20" i="2"/>
  <c r="AA28" i="2"/>
  <c r="AA36" i="2"/>
  <c r="AA44" i="2"/>
  <c r="AA52" i="2"/>
  <c r="AA60" i="2"/>
  <c r="AA68" i="2"/>
  <c r="AA76" i="2"/>
  <c r="AA84" i="2"/>
  <c r="AA92" i="2"/>
  <c r="AA100" i="2"/>
  <c r="AA108" i="2"/>
  <c r="AA116" i="2"/>
  <c r="AA124" i="2"/>
  <c r="AA132" i="2"/>
  <c r="AA140" i="2"/>
  <c r="AA148" i="2"/>
  <c r="AD13" i="2"/>
  <c r="AD21" i="2"/>
  <c r="AD29" i="2"/>
  <c r="AD37" i="2"/>
  <c r="AD45" i="2"/>
  <c r="AD53" i="2"/>
  <c r="AD61" i="2"/>
  <c r="AD69" i="2"/>
  <c r="AD77" i="2"/>
  <c r="AD85" i="2"/>
  <c r="AD93" i="2"/>
  <c r="AD101" i="2"/>
  <c r="AD14" i="2"/>
  <c r="AD22" i="2"/>
  <c r="AD30" i="2"/>
  <c r="AD38" i="2"/>
  <c r="AD46" i="2"/>
  <c r="AD54" i="2"/>
  <c r="AD62" i="2"/>
  <c r="AD70" i="2"/>
  <c r="AD78" i="2"/>
  <c r="AD86" i="2"/>
  <c r="AD94" i="2"/>
  <c r="AA14" i="2"/>
  <c r="AA22" i="2"/>
  <c r="AA30" i="2"/>
  <c r="AA38" i="2"/>
  <c r="AA46" i="2"/>
  <c r="AA54" i="2"/>
  <c r="AA62" i="2"/>
  <c r="AA70" i="2"/>
  <c r="AA78" i="2"/>
  <c r="AA86" i="2"/>
  <c r="AA94" i="2"/>
  <c r="AA102" i="2"/>
  <c r="AA110" i="2"/>
  <c r="AA118" i="2"/>
  <c r="AA126" i="2"/>
  <c r="AA134" i="2"/>
  <c r="AA142" i="2"/>
  <c r="AA150" i="2"/>
  <c r="AA29" i="2"/>
  <c r="AA61" i="2"/>
  <c r="AA93" i="2"/>
  <c r="AA125" i="2"/>
  <c r="AA33" i="2"/>
  <c r="AA65" i="2"/>
  <c r="AA97" i="2"/>
  <c r="AA129" i="2"/>
  <c r="AA37" i="2"/>
  <c r="AA69" i="2"/>
  <c r="AA101" i="2"/>
  <c r="AA133" i="2"/>
  <c r="AA41" i="2"/>
  <c r="AA73" i="2"/>
  <c r="AA105" i="2"/>
  <c r="AA137" i="2"/>
  <c r="AA13" i="2"/>
  <c r="AA45" i="2"/>
  <c r="AA77" i="2"/>
  <c r="AA109" i="2"/>
  <c r="AA141" i="2"/>
  <c r="AA17" i="2"/>
  <c r="AA49" i="2"/>
  <c r="AA81" i="2"/>
  <c r="AA113" i="2"/>
  <c r="AA145" i="2"/>
  <c r="AA21" i="2"/>
  <c r="AA53" i="2"/>
  <c r="AA85" i="2"/>
  <c r="AA117" i="2"/>
  <c r="AA149" i="2"/>
  <c r="AA25" i="2"/>
  <c r="AA57" i="2"/>
  <c r="AA89" i="2"/>
  <c r="AA121" i="2"/>
  <c r="AA153" i="2"/>
  <c r="X17" i="2"/>
  <c r="X25" i="2"/>
  <c r="X33" i="2"/>
  <c r="X41" i="2"/>
  <c r="X49" i="2"/>
  <c r="X57" i="2"/>
  <c r="X65" i="2"/>
  <c r="X73" i="2"/>
  <c r="X81" i="2"/>
  <c r="X89" i="2"/>
  <c r="X97" i="2"/>
  <c r="X13" i="2"/>
  <c r="X21" i="2"/>
  <c r="X29" i="2"/>
  <c r="X37" i="2"/>
  <c r="X45" i="2"/>
  <c r="X53" i="2"/>
  <c r="X61" i="2"/>
  <c r="X69" i="2"/>
  <c r="X77" i="2"/>
  <c r="X85" i="2"/>
  <c r="X93" i="2"/>
  <c r="X101" i="2"/>
  <c r="X20" i="2"/>
  <c r="X31" i="2"/>
  <c r="X42" i="2"/>
  <c r="X52" i="2"/>
  <c r="X63" i="2"/>
  <c r="X74" i="2"/>
  <c r="X84" i="2"/>
  <c r="X95" i="2"/>
  <c r="U20" i="2"/>
  <c r="U29" i="2"/>
  <c r="U40" i="2"/>
  <c r="U51" i="2"/>
  <c r="U61" i="2"/>
  <c r="U72" i="2"/>
  <c r="U83" i="2"/>
  <c r="U92" i="2"/>
  <c r="U103" i="2"/>
  <c r="U113" i="2"/>
  <c r="U124" i="2"/>
  <c r="U135" i="2"/>
  <c r="U145" i="2"/>
  <c r="X11" i="2"/>
  <c r="X22" i="2"/>
  <c r="X32" i="2"/>
  <c r="X43" i="2"/>
  <c r="X54" i="2"/>
  <c r="X64" i="2"/>
  <c r="X75" i="2"/>
  <c r="X86" i="2"/>
  <c r="X96" i="2"/>
  <c r="U11" i="2"/>
  <c r="U21" i="2"/>
  <c r="U31" i="2"/>
  <c r="U41" i="2"/>
  <c r="U52" i="2"/>
  <c r="U63" i="2"/>
  <c r="U73" i="2"/>
  <c r="U84" i="2"/>
  <c r="U93" i="2"/>
  <c r="U104" i="2"/>
  <c r="U115" i="2"/>
  <c r="U125" i="2"/>
  <c r="U136" i="2"/>
  <c r="U147" i="2"/>
  <c r="X12" i="2"/>
  <c r="X23" i="2"/>
  <c r="X34" i="2"/>
  <c r="X44" i="2"/>
  <c r="X55" i="2"/>
  <c r="X66" i="2"/>
  <c r="X76" i="2"/>
  <c r="X87" i="2"/>
  <c r="X98" i="2"/>
  <c r="U12" i="2"/>
  <c r="U22" i="2"/>
  <c r="U32" i="2"/>
  <c r="U43" i="2"/>
  <c r="U53" i="2"/>
  <c r="U64" i="2"/>
  <c r="U75" i="2"/>
  <c r="U85" i="2"/>
  <c r="U95" i="2"/>
  <c r="U105" i="2"/>
  <c r="U116" i="2"/>
  <c r="U127" i="2"/>
  <c r="U137" i="2"/>
  <c r="U148" i="2"/>
  <c r="X14" i="2"/>
  <c r="X24" i="2"/>
  <c r="X35" i="2"/>
  <c r="X46" i="2"/>
  <c r="X56" i="2"/>
  <c r="X67" i="2"/>
  <c r="X78" i="2"/>
  <c r="X88" i="2"/>
  <c r="X99" i="2"/>
  <c r="U13" i="2"/>
  <c r="U23" i="2"/>
  <c r="U33" i="2"/>
  <c r="U44" i="2"/>
  <c r="U55" i="2"/>
  <c r="U65" i="2"/>
  <c r="U76" i="2"/>
  <c r="U86" i="2"/>
  <c r="U96" i="2"/>
  <c r="U107" i="2"/>
  <c r="U117" i="2"/>
  <c r="U128" i="2"/>
  <c r="U139" i="2"/>
  <c r="U149" i="2"/>
  <c r="X15" i="2"/>
  <c r="X26" i="2"/>
  <c r="X36" i="2"/>
  <c r="X47" i="2"/>
  <c r="X58" i="2"/>
  <c r="X68" i="2"/>
  <c r="X79" i="2"/>
  <c r="X90" i="2"/>
  <c r="X100" i="2"/>
  <c r="U15" i="2"/>
  <c r="U24" i="2"/>
  <c r="U35" i="2"/>
  <c r="U45" i="2"/>
  <c r="U56" i="2"/>
  <c r="U67" i="2"/>
  <c r="U77" i="2"/>
  <c r="U87" i="2"/>
  <c r="U97" i="2"/>
  <c r="U108" i="2"/>
  <c r="U119" i="2"/>
  <c r="U129" i="2"/>
  <c r="U140" i="2"/>
  <c r="U150" i="2"/>
  <c r="X16" i="2"/>
  <c r="X27" i="2"/>
  <c r="X38" i="2"/>
  <c r="X48" i="2"/>
  <c r="X59" i="2"/>
  <c r="X70" i="2"/>
  <c r="X80" i="2"/>
  <c r="X91" i="2"/>
  <c r="U16" i="2"/>
  <c r="U25" i="2"/>
  <c r="U36" i="2"/>
  <c r="U47" i="2"/>
  <c r="U57" i="2"/>
  <c r="U68" i="2"/>
  <c r="U79" i="2"/>
  <c r="U88" i="2"/>
  <c r="U99" i="2"/>
  <c r="U109" i="2"/>
  <c r="U120" i="2"/>
  <c r="U131" i="2"/>
  <c r="U141" i="2"/>
  <c r="U151" i="2"/>
  <c r="X18" i="2"/>
  <c r="X28" i="2"/>
  <c r="X39" i="2"/>
  <c r="X50" i="2"/>
  <c r="X60" i="2"/>
  <c r="X71" i="2"/>
  <c r="X82" i="2"/>
  <c r="X92" i="2"/>
  <c r="U17" i="2"/>
  <c r="U27" i="2"/>
  <c r="U37" i="2"/>
  <c r="U48" i="2"/>
  <c r="U59" i="2"/>
  <c r="U69" i="2"/>
  <c r="U80" i="2"/>
  <c r="U89" i="2"/>
  <c r="U100" i="2"/>
  <c r="U111" i="2"/>
  <c r="U121" i="2"/>
  <c r="U132" i="2"/>
  <c r="U143" i="2"/>
  <c r="U152" i="2"/>
  <c r="X19" i="2"/>
  <c r="X30" i="2"/>
  <c r="X40" i="2"/>
  <c r="X51" i="2"/>
  <c r="X62" i="2"/>
  <c r="X72" i="2"/>
  <c r="X83" i="2"/>
  <c r="X94" i="2"/>
  <c r="U19" i="2"/>
  <c r="U28" i="2"/>
  <c r="U39" i="2"/>
  <c r="U49" i="2"/>
  <c r="U60" i="2"/>
  <c r="U71" i="2"/>
  <c r="U81" i="2"/>
  <c r="U91" i="2"/>
  <c r="U101" i="2"/>
  <c r="U112" i="2"/>
  <c r="U123" i="2"/>
  <c r="U133" i="2"/>
  <c r="U144" i="2"/>
  <c r="U153" i="2"/>
  <c r="U154" i="2"/>
  <c r="U90" i="2"/>
  <c r="U26" i="2"/>
  <c r="U146" i="2"/>
  <c r="U82" i="2"/>
  <c r="U18" i="2"/>
  <c r="U138" i="2"/>
  <c r="U74" i="2"/>
  <c r="U130" i="2"/>
  <c r="U66" i="2"/>
  <c r="U142" i="2"/>
  <c r="U78" i="2"/>
  <c r="U14" i="2"/>
  <c r="U122" i="2"/>
  <c r="U58" i="2"/>
  <c r="U134" i="2"/>
  <c r="U70" i="2"/>
  <c r="U114" i="2"/>
  <c r="U50" i="2"/>
  <c r="U126" i="2"/>
  <c r="U62" i="2"/>
  <c r="U106" i="2"/>
  <c r="U42" i="2"/>
  <c r="U118" i="2"/>
  <c r="U98" i="2"/>
  <c r="U34" i="2"/>
  <c r="U110" i="2"/>
  <c r="U94" i="2"/>
  <c r="U30" i="2"/>
  <c r="U102" i="2"/>
  <c r="U38" i="2"/>
  <c r="U46" i="2"/>
  <c r="U54" i="2"/>
  <c r="N85" i="2"/>
  <c r="N48" i="2"/>
  <c r="N59" i="2"/>
  <c r="N77" i="2"/>
  <c r="N38" i="2"/>
  <c r="N41" i="2"/>
  <c r="N54" i="2"/>
  <c r="N57" i="2"/>
  <c r="N60" i="2"/>
  <c r="N43" i="2"/>
  <c r="N69" i="2"/>
  <c r="N64" i="2"/>
  <c r="N39" i="2"/>
  <c r="N52" i="2"/>
  <c r="N55" i="2"/>
  <c r="N61" i="2"/>
  <c r="N46" i="2"/>
  <c r="N50" i="2"/>
  <c r="N100" i="2"/>
  <c r="N115" i="2"/>
  <c r="N106" i="2"/>
  <c r="N98" i="2"/>
  <c r="N56" i="2"/>
  <c r="N105" i="2"/>
  <c r="N74" i="2"/>
  <c r="N139" i="2"/>
  <c r="N49" i="2"/>
  <c r="N128" i="2"/>
  <c r="N109" i="2"/>
  <c r="N75" i="2"/>
  <c r="N110" i="2"/>
  <c r="N80" i="2"/>
  <c r="N86" i="2"/>
  <c r="N111" i="2"/>
  <c r="N63" i="2"/>
  <c r="N130" i="2"/>
  <c r="N93" i="2"/>
  <c r="N94" i="2"/>
  <c r="N26" i="2"/>
  <c r="N72" i="2"/>
  <c r="N148" i="2"/>
  <c r="N145" i="2"/>
  <c r="N140" i="2"/>
  <c r="N131" i="2"/>
  <c r="N125" i="2"/>
  <c r="N28" i="2"/>
  <c r="N134" i="2"/>
  <c r="N97" i="2"/>
  <c r="N136" i="2"/>
  <c r="N124" i="2"/>
  <c r="N23" i="2"/>
  <c r="N118" i="2"/>
  <c r="N137" i="2"/>
  <c r="N76" i="2"/>
  <c r="N83" i="2"/>
  <c r="N107" i="2"/>
  <c r="N79" i="2"/>
  <c r="N90" i="2"/>
  <c r="N123" i="2"/>
  <c r="N82" i="2"/>
  <c r="N70" i="2"/>
  <c r="N119" i="2"/>
  <c r="N142" i="2"/>
  <c r="N120" i="2"/>
  <c r="N101" i="2"/>
  <c r="N112" i="2"/>
  <c r="N102" i="2"/>
  <c r="N20" i="2"/>
  <c r="N36" i="2"/>
  <c r="N68" i="2"/>
  <c r="N51" i="2"/>
  <c r="N103" i="2"/>
  <c r="N116" i="2"/>
  <c r="N104" i="2"/>
  <c r="N15" i="2"/>
  <c r="N31" i="2"/>
  <c r="N154" i="2"/>
  <c r="N62" i="2"/>
  <c r="N66" i="2"/>
  <c r="N40" i="2"/>
  <c r="N92" i="2"/>
  <c r="N87" i="2"/>
  <c r="N117" i="2"/>
  <c r="N18" i="2"/>
  <c r="N146" i="2"/>
  <c r="N73" i="2"/>
  <c r="N37" i="2"/>
  <c r="N67" i="2"/>
  <c r="N122" i="2"/>
  <c r="N29" i="2"/>
  <c r="N65" i="2"/>
  <c r="N58" i="2"/>
  <c r="N71" i="2"/>
  <c r="N147" i="2"/>
  <c r="N153" i="2"/>
  <c r="N44" i="2"/>
  <c r="N84" i="2"/>
  <c r="N129" i="2"/>
  <c r="N108" i="2"/>
  <c r="N114" i="2"/>
  <c r="N96" i="2"/>
  <c r="N138" i="2"/>
  <c r="N21" i="2"/>
  <c r="N12" i="2"/>
  <c r="N95" i="2"/>
  <c r="N42" i="2"/>
  <c r="N45" i="2"/>
  <c r="N91" i="2"/>
  <c r="N149" i="2"/>
  <c r="N152" i="2"/>
  <c r="N151" i="2"/>
  <c r="N78" i="2"/>
  <c r="N81" i="2"/>
  <c r="N143" i="2"/>
  <c r="N135" i="2"/>
  <c r="N141" i="2"/>
  <c r="N88" i="2"/>
  <c r="N144" i="2"/>
  <c r="N99" i="2"/>
  <c r="N121" i="2"/>
  <c r="N150" i="2"/>
  <c r="N126" i="2"/>
  <c r="N53" i="2"/>
  <c r="N47" i="2"/>
  <c r="N133" i="2"/>
  <c r="N34" i="2"/>
  <c r="N127" i="2"/>
  <c r="N89" i="2"/>
  <c r="N132" i="2"/>
  <c r="N113" i="2"/>
  <c r="N14" i="2"/>
  <c r="N35" i="2"/>
  <c r="N25" i="2"/>
  <c r="N22" i="2"/>
  <c r="N32" i="2"/>
  <c r="N27" i="2"/>
  <c r="N24" i="2"/>
  <c r="N30" i="2"/>
  <c r="N13" i="2"/>
  <c r="N33" i="2"/>
  <c r="N19" i="2"/>
  <c r="N17" i="2"/>
  <c r="N16" i="2"/>
  <c r="N10" i="2"/>
  <c r="N11" i="2"/>
  <c r="Q10" i="2"/>
  <c r="Q11" i="2"/>
  <c r="Q12" i="2"/>
  <c r="Q13" i="2"/>
  <c r="Q16" i="2"/>
  <c r="Q15" i="2"/>
  <c r="Q14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98" i="2"/>
  <c r="Q90" i="2"/>
  <c r="Q74" i="2"/>
  <c r="Q81" i="2"/>
  <c r="Q52" i="2"/>
  <c r="Q60" i="2"/>
  <c r="Q76" i="2"/>
  <c r="Q95" i="2"/>
  <c r="Q66" i="2"/>
  <c r="Q46" i="2"/>
  <c r="Q50" i="2"/>
  <c r="Q56" i="2"/>
  <c r="Q67" i="2"/>
  <c r="Q49" i="2"/>
  <c r="Q94" i="2"/>
  <c r="Q69" i="2"/>
  <c r="Q58" i="2"/>
  <c r="Q70" i="2"/>
  <c r="Q54" i="2"/>
  <c r="Q83" i="2"/>
  <c r="Q91" i="2"/>
  <c r="Q62" i="2"/>
  <c r="Q44" i="2"/>
  <c r="Q48" i="2"/>
  <c r="Q96" i="2"/>
  <c r="Q37" i="2"/>
  <c r="Q68" i="2"/>
  <c r="Q77" i="2"/>
  <c r="Q82" i="2"/>
  <c r="Q63" i="2"/>
  <c r="Q71" i="2"/>
  <c r="Q101" i="2"/>
  <c r="Q99" i="2"/>
  <c r="Q84" i="2"/>
  <c r="Q41" i="2"/>
  <c r="Q88" i="2"/>
  <c r="Q87" i="2"/>
  <c r="Q55" i="2"/>
  <c r="Q57" i="2"/>
  <c r="Q36" i="2"/>
  <c r="Q61" i="2"/>
  <c r="Q45" i="2"/>
  <c r="Q47" i="2"/>
  <c r="Q72" i="2"/>
  <c r="Q80" i="2"/>
  <c r="Q53" i="2"/>
  <c r="Q85" i="2"/>
  <c r="Q64" i="2"/>
  <c r="Q93" i="2"/>
  <c r="Q75" i="2"/>
  <c r="Q92" i="2"/>
  <c r="Q86" i="2"/>
  <c r="Q78" i="2"/>
  <c r="Q43" i="2"/>
  <c r="Q97" i="2"/>
  <c r="Q65" i="2"/>
  <c r="Q89" i="2"/>
  <c r="Q51" i="2"/>
  <c r="Q100" i="2"/>
  <c r="Q39" i="2"/>
  <c r="Q40" i="2"/>
  <c r="Q38" i="2"/>
  <c r="Q59" i="2"/>
  <c r="Q42" i="2"/>
  <c r="Q73" i="2"/>
  <c r="Q79" i="2"/>
  <c r="G52" i="2"/>
  <c r="G56" i="2"/>
  <c r="G40" i="2"/>
  <c r="G72" i="2"/>
  <c r="G148" i="2"/>
  <c r="G60" i="2"/>
  <c r="G76" i="2"/>
  <c r="G64" i="2"/>
  <c r="G48" i="2"/>
  <c r="G80" i="2"/>
  <c r="G36" i="2"/>
  <c r="G68" i="2"/>
  <c r="G44" i="2"/>
  <c r="G146" i="2"/>
  <c r="G26" i="2"/>
  <c r="G32" i="2"/>
  <c r="G123" i="2"/>
  <c r="G114" i="2"/>
  <c r="G43" i="2"/>
  <c r="G88" i="2"/>
  <c r="G119" i="2"/>
  <c r="G41" i="2"/>
  <c r="G129" i="2"/>
  <c r="G22" i="2"/>
  <c r="G21" i="2"/>
  <c r="G85" i="2"/>
  <c r="G37" i="2"/>
  <c r="G142" i="2"/>
  <c r="G154" i="2"/>
  <c r="G92" i="2"/>
  <c r="G127" i="2"/>
  <c r="G69" i="2"/>
  <c r="G103" i="2"/>
  <c r="G81" i="2"/>
  <c r="G133" i="2"/>
  <c r="G57" i="2"/>
  <c r="G102" i="2"/>
  <c r="G77" i="2"/>
  <c r="G99" i="2"/>
  <c r="G128" i="2"/>
  <c r="G38" i="2"/>
  <c r="G110" i="2"/>
  <c r="G59" i="2"/>
  <c r="G97" i="2"/>
  <c r="G71" i="2"/>
  <c r="G104" i="2"/>
  <c r="G50" i="2"/>
  <c r="G101" i="2"/>
  <c r="G144" i="2"/>
  <c r="G39" i="2"/>
  <c r="G62" i="2"/>
  <c r="G54" i="2"/>
  <c r="G136" i="2"/>
  <c r="G27" i="2"/>
  <c r="G143" i="2"/>
  <c r="G115" i="2"/>
  <c r="G90" i="2"/>
  <c r="G74" i="2"/>
  <c r="G111" i="2"/>
  <c r="G35" i="2"/>
  <c r="G105" i="2"/>
  <c r="G134" i="2"/>
  <c r="G141" i="2"/>
  <c r="G78" i="2"/>
  <c r="G83" i="2"/>
  <c r="G145" i="2"/>
  <c r="G118" i="2"/>
  <c r="G147" i="2"/>
  <c r="G84" i="2"/>
  <c r="G107" i="2"/>
  <c r="G150" i="2"/>
  <c r="G61" i="2"/>
  <c r="G91" i="2"/>
  <c r="G126" i="2"/>
  <c r="G65" i="2"/>
  <c r="G121" i="2"/>
  <c r="G140" i="2"/>
  <c r="G25" i="2"/>
  <c r="G55" i="2"/>
  <c r="G95" i="2"/>
  <c r="G49" i="2"/>
  <c r="G125" i="2"/>
  <c r="G152" i="2"/>
  <c r="G86" i="2"/>
  <c r="G132" i="2"/>
  <c r="G149" i="2"/>
  <c r="G24" i="2"/>
  <c r="G34" i="2"/>
  <c r="G151" i="2"/>
  <c r="G122" i="2"/>
  <c r="G96" i="2"/>
  <c r="G31" i="2"/>
  <c r="G93" i="2"/>
  <c r="G29" i="2"/>
  <c r="G153" i="2"/>
  <c r="G137" i="2"/>
  <c r="G120" i="2"/>
  <c r="G42" i="2"/>
  <c r="G87" i="2"/>
  <c r="G130" i="2"/>
  <c r="G94" i="2"/>
  <c r="G117" i="2"/>
  <c r="G46" i="2"/>
  <c r="G138" i="2"/>
  <c r="G75" i="2"/>
  <c r="G66" i="2"/>
  <c r="G124" i="2"/>
  <c r="G58" i="2"/>
  <c r="G70" i="2"/>
  <c r="G113" i="2"/>
  <c r="G112" i="2"/>
  <c r="G23" i="2"/>
  <c r="G73" i="2"/>
  <c r="G98" i="2"/>
  <c r="G79" i="2"/>
  <c r="G109" i="2"/>
  <c r="G33" i="2"/>
  <c r="G106" i="2"/>
  <c r="G30" i="2"/>
  <c r="G53" i="2"/>
  <c r="G116" i="2"/>
  <c r="G45" i="2"/>
  <c r="G139" i="2"/>
  <c r="G51" i="2"/>
  <c r="G89" i="2"/>
  <c r="G67" i="2"/>
  <c r="G47" i="2"/>
  <c r="G82" i="2"/>
  <c r="G108" i="2"/>
  <c r="G131" i="2"/>
  <c r="G135" i="2"/>
  <c r="G28" i="2"/>
  <c r="G63" i="2"/>
  <c r="G100" i="2"/>
  <c r="G14" i="2"/>
  <c r="G18" i="2"/>
  <c r="G13" i="2"/>
  <c r="G10" i="2"/>
  <c r="G15" i="2"/>
  <c r="G16" i="2"/>
  <c r="G19" i="2"/>
  <c r="G20" i="2"/>
  <c r="G11" i="2"/>
  <c r="G17" i="2"/>
  <c r="G12" i="2"/>
  <c r="AA10" i="2"/>
  <c r="AD10" i="2"/>
  <c r="E98" i="2"/>
  <c r="E90" i="2"/>
  <c r="E74" i="2"/>
  <c r="E50" i="2"/>
  <c r="E34" i="2"/>
  <c r="E18" i="2"/>
  <c r="E96" i="2"/>
  <c r="E56" i="2"/>
  <c r="E24" i="2"/>
  <c r="E71" i="2"/>
  <c r="E31" i="2"/>
  <c r="E94" i="2"/>
  <c r="E62" i="2"/>
  <c r="E30" i="2"/>
  <c r="E97" i="2"/>
  <c r="E89" i="2"/>
  <c r="E81" i="2"/>
  <c r="E73" i="2"/>
  <c r="E65" i="2"/>
  <c r="E57" i="2"/>
  <c r="E49" i="2"/>
  <c r="E41" i="2"/>
  <c r="E33" i="2"/>
  <c r="E25" i="2"/>
  <c r="E17" i="2"/>
  <c r="E64" i="2"/>
  <c r="E32" i="2"/>
  <c r="E103" i="2"/>
  <c r="E63" i="2"/>
  <c r="E39" i="2"/>
  <c r="E86" i="2"/>
  <c r="E45" i="2"/>
  <c r="E101" i="2"/>
  <c r="E93" i="2"/>
  <c r="E85" i="2"/>
  <c r="E77" i="2"/>
  <c r="E69" i="2"/>
  <c r="E61" i="2"/>
  <c r="E53" i="2"/>
  <c r="E43" i="2"/>
  <c r="E37" i="2"/>
  <c r="E29" i="2"/>
  <c r="E21" i="2"/>
  <c r="E13" i="2"/>
  <c r="E100" i="2"/>
  <c r="E92" i="2"/>
  <c r="E84" i="2"/>
  <c r="E76" i="2"/>
  <c r="E68" i="2"/>
  <c r="E60" i="2"/>
  <c r="E52" i="2"/>
  <c r="E48" i="2"/>
  <c r="E36" i="2"/>
  <c r="E28" i="2"/>
  <c r="E20" i="2"/>
  <c r="E12" i="2"/>
  <c r="E88" i="2"/>
  <c r="E72" i="2"/>
  <c r="E40" i="2"/>
  <c r="E16" i="2"/>
  <c r="E87" i="2"/>
  <c r="E55" i="2"/>
  <c r="E23" i="2"/>
  <c r="E102" i="2"/>
  <c r="E70" i="2"/>
  <c r="E38" i="2"/>
  <c r="E14" i="2"/>
  <c r="E99" i="2"/>
  <c r="E91" i="2"/>
  <c r="E83" i="2"/>
  <c r="E75" i="2"/>
  <c r="E67" i="2"/>
  <c r="E59" i="2"/>
  <c r="E51" i="2"/>
  <c r="E44" i="2"/>
  <c r="E35" i="2"/>
  <c r="E27" i="2"/>
  <c r="E19" i="2"/>
  <c r="E11" i="2"/>
  <c r="E82" i="2"/>
  <c r="E66" i="2"/>
  <c r="E58" i="2"/>
  <c r="E42" i="2"/>
  <c r="E26" i="2"/>
  <c r="E80" i="2"/>
  <c r="E47" i="2"/>
  <c r="E95" i="2"/>
  <c r="E79" i="2"/>
  <c r="E46" i="2"/>
  <c r="E15" i="2"/>
  <c r="E78" i="2"/>
  <c r="E54" i="2"/>
  <c r="E22" i="2"/>
  <c r="C103" i="2"/>
  <c r="B104" i="2"/>
  <c r="E10" i="2"/>
  <c r="J10" i="2" s="1"/>
  <c r="G9" i="1"/>
  <c r="U16" i="4"/>
  <c r="AD102" i="2" l="1"/>
  <c r="AJ102" i="2"/>
  <c r="AK102" i="2"/>
  <c r="X102" i="2"/>
  <c r="Q102" i="2"/>
  <c r="R104" i="2"/>
  <c r="K104" i="2"/>
  <c r="AM104" i="2"/>
  <c r="AQ104" i="2" s="1"/>
  <c r="AS104" i="2"/>
  <c r="AT104" i="2" s="1"/>
  <c r="AX104" i="2" s="1"/>
  <c r="AE104" i="2"/>
  <c r="AM103" i="2"/>
  <c r="AQ103" i="2" s="1"/>
  <c r="Y103" i="2"/>
  <c r="S103" i="2"/>
  <c r="L103" i="2"/>
  <c r="AF103" i="2"/>
  <c r="AT103" i="2"/>
  <c r="AX103" i="2" s="1"/>
  <c r="I10" i="2"/>
  <c r="C104" i="2"/>
  <c r="B105" i="2"/>
  <c r="D104" i="2"/>
  <c r="J55" i="2"/>
  <c r="I55" i="2"/>
  <c r="J69" i="2"/>
  <c r="I69" i="2"/>
  <c r="I44" i="2"/>
  <c r="J44" i="2"/>
  <c r="J102" i="2"/>
  <c r="I102" i="2"/>
  <c r="J41" i="2"/>
  <c r="I41" i="2"/>
  <c r="J77" i="2"/>
  <c r="I77" i="2"/>
  <c r="J85" i="2"/>
  <c r="I85" i="2"/>
  <c r="I42" i="2"/>
  <c r="J42" i="2"/>
  <c r="J100" i="2"/>
  <c r="I100" i="2"/>
  <c r="I66" i="2"/>
  <c r="J66" i="2"/>
  <c r="J87" i="2"/>
  <c r="I87" i="2"/>
  <c r="J89" i="2"/>
  <c r="I89" i="2"/>
  <c r="J25" i="2"/>
  <c r="I25" i="2"/>
  <c r="J101" i="2"/>
  <c r="I101" i="2"/>
  <c r="J33" i="2"/>
  <c r="I33" i="2"/>
  <c r="J95" i="2"/>
  <c r="I95" i="2"/>
  <c r="J39" i="2"/>
  <c r="I39" i="2"/>
  <c r="J75" i="2"/>
  <c r="I75" i="2"/>
  <c r="J92" i="2"/>
  <c r="I92" i="2"/>
  <c r="J23" i="2"/>
  <c r="I23" i="2"/>
  <c r="I76" i="2"/>
  <c r="J76" i="2"/>
  <c r="J83" i="2"/>
  <c r="I83" i="2"/>
  <c r="I31" i="2"/>
  <c r="J31" i="2"/>
  <c r="I62" i="2"/>
  <c r="J62" i="2"/>
  <c r="J27" i="2"/>
  <c r="I27" i="2"/>
  <c r="I21" i="2"/>
  <c r="J21" i="2"/>
  <c r="J79" i="2"/>
  <c r="I79" i="2"/>
  <c r="J29" i="2"/>
  <c r="I29" i="2"/>
  <c r="J99" i="2"/>
  <c r="I99" i="2"/>
  <c r="J47" i="2"/>
  <c r="I47" i="2"/>
  <c r="I54" i="2"/>
  <c r="J54" i="2"/>
  <c r="J24" i="2"/>
  <c r="I24" i="2"/>
  <c r="I72" i="2"/>
  <c r="J72" i="2"/>
  <c r="J26" i="2"/>
  <c r="I26" i="2"/>
  <c r="I68" i="2"/>
  <c r="J68" i="2"/>
  <c r="I86" i="2"/>
  <c r="J86" i="2"/>
  <c r="I56" i="2"/>
  <c r="J56" i="2"/>
  <c r="I64" i="2"/>
  <c r="J64" i="2"/>
  <c r="I74" i="2"/>
  <c r="J74" i="2"/>
  <c r="J97" i="2"/>
  <c r="I97" i="2"/>
  <c r="I60" i="2"/>
  <c r="J60" i="2"/>
  <c r="J28" i="2"/>
  <c r="I28" i="2"/>
  <c r="J98" i="2"/>
  <c r="I98" i="2"/>
  <c r="J93" i="2"/>
  <c r="I93" i="2"/>
  <c r="I70" i="2"/>
  <c r="J70" i="2"/>
  <c r="J67" i="2"/>
  <c r="I67" i="2"/>
  <c r="J96" i="2"/>
  <c r="I96" i="2"/>
  <c r="J37" i="2"/>
  <c r="I37" i="2"/>
  <c r="J22" i="2"/>
  <c r="I22" i="2"/>
  <c r="J59" i="2"/>
  <c r="I59" i="2"/>
  <c r="I36" i="2"/>
  <c r="J36" i="2"/>
  <c r="J73" i="2"/>
  <c r="I73" i="2"/>
  <c r="J45" i="2"/>
  <c r="I45" i="2"/>
  <c r="J53" i="2"/>
  <c r="I53" i="2"/>
  <c r="J94" i="2"/>
  <c r="I94" i="2"/>
  <c r="I34" i="2"/>
  <c r="J34" i="2"/>
  <c r="J49" i="2"/>
  <c r="I49" i="2"/>
  <c r="J65" i="2"/>
  <c r="I65" i="2"/>
  <c r="J71" i="2"/>
  <c r="I71" i="2"/>
  <c r="J43" i="2"/>
  <c r="I43" i="2"/>
  <c r="I80" i="2"/>
  <c r="J80" i="2"/>
  <c r="I48" i="2"/>
  <c r="J48" i="2"/>
  <c r="J90" i="2"/>
  <c r="I90" i="2"/>
  <c r="J81" i="2"/>
  <c r="I81" i="2"/>
  <c r="I46" i="2"/>
  <c r="J46" i="2"/>
  <c r="J63" i="2"/>
  <c r="I63" i="2"/>
  <c r="I58" i="2"/>
  <c r="J58" i="2"/>
  <c r="I30" i="2"/>
  <c r="J30" i="2"/>
  <c r="I38" i="2"/>
  <c r="J38" i="2"/>
  <c r="I82" i="2"/>
  <c r="J82" i="2"/>
  <c r="J91" i="2"/>
  <c r="I91" i="2"/>
  <c r="J57" i="2"/>
  <c r="I57" i="2"/>
  <c r="I84" i="2"/>
  <c r="J84" i="2"/>
  <c r="J51" i="2"/>
  <c r="I51" i="2"/>
  <c r="J103" i="2"/>
  <c r="I103" i="2"/>
  <c r="J61" i="2"/>
  <c r="I61" i="2"/>
  <c r="J35" i="2"/>
  <c r="I35" i="2"/>
  <c r="I78" i="2"/>
  <c r="J78" i="2"/>
  <c r="I40" i="2"/>
  <c r="J40" i="2"/>
  <c r="I50" i="2"/>
  <c r="J50" i="2"/>
  <c r="I52" i="2"/>
  <c r="J52" i="2"/>
  <c r="J88" i="2"/>
  <c r="I88" i="2"/>
  <c r="I32" i="2"/>
  <c r="J32" i="2"/>
  <c r="I15" i="2"/>
  <c r="J15" i="2"/>
  <c r="J18" i="2"/>
  <c r="I18" i="2"/>
  <c r="J20" i="2"/>
  <c r="I20" i="2"/>
  <c r="J14" i="2"/>
  <c r="I14" i="2"/>
  <c r="J13" i="2"/>
  <c r="I13" i="2"/>
  <c r="I17" i="2"/>
  <c r="J17" i="2"/>
  <c r="I19" i="2"/>
  <c r="J19" i="2"/>
  <c r="J12" i="2"/>
  <c r="I12" i="2"/>
  <c r="I11" i="2"/>
  <c r="J11" i="2"/>
  <c r="I16" i="2"/>
  <c r="J16" i="2"/>
  <c r="AJ103" i="2" l="1"/>
  <c r="AK103" i="2"/>
  <c r="W103" i="2"/>
  <c r="X103" i="2"/>
  <c r="R105" i="2"/>
  <c r="K105" i="2"/>
  <c r="AM105" i="2"/>
  <c r="AQ105" i="2" s="1"/>
  <c r="AS105" i="2"/>
  <c r="AE105" i="2"/>
  <c r="AF105" i="2" s="1"/>
  <c r="AF104" i="2"/>
  <c r="Y104" i="2"/>
  <c r="L104" i="2"/>
  <c r="S104" i="2"/>
  <c r="AC103" i="2"/>
  <c r="AD103" i="2"/>
  <c r="P103" i="2"/>
  <c r="Q103" i="2"/>
  <c r="E104" i="2"/>
  <c r="C105" i="2"/>
  <c r="B106" i="2"/>
  <c r="D105" i="2"/>
  <c r="AJ104" i="2" l="1"/>
  <c r="AK104" i="2"/>
  <c r="AJ105" i="2"/>
  <c r="AK105" i="2"/>
  <c r="Y105" i="2"/>
  <c r="L105" i="2"/>
  <c r="S105" i="2"/>
  <c r="AT105" i="2"/>
  <c r="AX105" i="2" s="1"/>
  <c r="W104" i="2"/>
  <c r="X104" i="2"/>
  <c r="P104" i="2"/>
  <c r="Q104" i="2"/>
  <c r="R106" i="2"/>
  <c r="K106" i="2"/>
  <c r="AS106" i="2"/>
  <c r="AE106" i="2"/>
  <c r="AC104" i="2"/>
  <c r="AD104" i="2"/>
  <c r="E105" i="2"/>
  <c r="J104" i="2"/>
  <c r="I104" i="2"/>
  <c r="C106" i="2"/>
  <c r="B107" i="2"/>
  <c r="D106" i="2"/>
  <c r="W105" i="2" l="1"/>
  <c r="X105" i="2"/>
  <c r="AM106" i="2"/>
  <c r="AQ106" i="2" s="1"/>
  <c r="Y106" i="2"/>
  <c r="L106" i="2"/>
  <c r="S106" i="2"/>
  <c r="AC105" i="2"/>
  <c r="AD105" i="2"/>
  <c r="R107" i="2"/>
  <c r="K107" i="2"/>
  <c r="AS107" i="2"/>
  <c r="AM107" i="2"/>
  <c r="AQ107" i="2" s="1"/>
  <c r="AE107" i="2"/>
  <c r="AF107" i="2" s="1"/>
  <c r="P105" i="2"/>
  <c r="Q105" i="2"/>
  <c r="AT106" i="2"/>
  <c r="AX106" i="2" s="1"/>
  <c r="AF106" i="2"/>
  <c r="J105" i="2"/>
  <c r="I105" i="2"/>
  <c r="E106" i="2"/>
  <c r="C107" i="2"/>
  <c r="B108" i="2"/>
  <c r="D107" i="2"/>
  <c r="AJ107" i="2" l="1"/>
  <c r="AK107" i="2"/>
  <c r="AJ106" i="2"/>
  <c r="AK106" i="2"/>
  <c r="W106" i="2"/>
  <c r="X106" i="2"/>
  <c r="P106" i="2"/>
  <c r="Q106" i="2"/>
  <c r="AT107" i="2"/>
  <c r="AX107" i="2" s="1"/>
  <c r="AC106" i="2"/>
  <c r="AD106" i="2"/>
  <c r="S107" i="2"/>
  <c r="Y107" i="2"/>
  <c r="L107" i="2"/>
  <c r="R108" i="2"/>
  <c r="K108" i="2"/>
  <c r="AS108" i="2"/>
  <c r="AT108" i="2" s="1"/>
  <c r="AX108" i="2" s="1"/>
  <c r="AE108" i="2"/>
  <c r="J106" i="2"/>
  <c r="I106" i="2"/>
  <c r="E107" i="2"/>
  <c r="C108" i="2"/>
  <c r="B109" i="2"/>
  <c r="D108" i="2"/>
  <c r="E108" i="2" s="1"/>
  <c r="P107" i="2" l="1"/>
  <c r="Q107" i="2"/>
  <c r="AM108" i="2"/>
  <c r="AQ108" i="2" s="1"/>
  <c r="AC107" i="2"/>
  <c r="AD107" i="2"/>
  <c r="Y108" i="2"/>
  <c r="S108" i="2"/>
  <c r="L108" i="2"/>
  <c r="W107" i="2"/>
  <c r="X107" i="2"/>
  <c r="R109" i="2"/>
  <c r="K109" i="2"/>
  <c r="AS109" i="2"/>
  <c r="AT109" i="2" s="1"/>
  <c r="AX109" i="2" s="1"/>
  <c r="AM109" i="2"/>
  <c r="AQ109" i="2" s="1"/>
  <c r="AE109" i="2"/>
  <c r="AF109" i="2" s="1"/>
  <c r="AF108" i="2"/>
  <c r="J108" i="2"/>
  <c r="I108" i="2"/>
  <c r="J107" i="2"/>
  <c r="I107" i="2"/>
  <c r="C109" i="2"/>
  <c r="B110" i="2"/>
  <c r="D109" i="2"/>
  <c r="E109" i="2" s="1"/>
  <c r="AJ109" i="2" l="1"/>
  <c r="AK109" i="2"/>
  <c r="AJ108" i="2"/>
  <c r="AK108" i="2"/>
  <c r="P108" i="2"/>
  <c r="Q108" i="2"/>
  <c r="AC108" i="2"/>
  <c r="AD108" i="2"/>
  <c r="S109" i="2"/>
  <c r="L109" i="2"/>
  <c r="Y109" i="2"/>
  <c r="R110" i="2"/>
  <c r="K110" i="2"/>
  <c r="AS110" i="2"/>
  <c r="AT110" i="2" s="1"/>
  <c r="AX110" i="2" s="1"/>
  <c r="AM110" i="2"/>
  <c r="AQ110" i="2" s="1"/>
  <c r="AE110" i="2"/>
  <c r="AF110" i="2" s="1"/>
  <c r="W108" i="2"/>
  <c r="X108" i="2"/>
  <c r="J109" i="2"/>
  <c r="I109" i="2"/>
  <c r="C110" i="2"/>
  <c r="B111" i="2"/>
  <c r="D110" i="2"/>
  <c r="E110" i="2" s="1"/>
  <c r="AJ110" i="2" l="1"/>
  <c r="AK110" i="2"/>
  <c r="R111" i="2"/>
  <c r="K111" i="2"/>
  <c r="AS111" i="2"/>
  <c r="AT111" i="2" s="1"/>
  <c r="AX111" i="2" s="1"/>
  <c r="AM111" i="2"/>
  <c r="AQ111" i="2" s="1"/>
  <c r="AE111" i="2"/>
  <c r="AF111" i="2" s="1"/>
  <c r="P109" i="2"/>
  <c r="Q109" i="2"/>
  <c r="AC109" i="2"/>
  <c r="AD109" i="2"/>
  <c r="W109" i="2"/>
  <c r="X109" i="2"/>
  <c r="Y110" i="2"/>
  <c r="L110" i="2"/>
  <c r="S110" i="2"/>
  <c r="J110" i="2"/>
  <c r="I110" i="2"/>
  <c r="C111" i="2"/>
  <c r="B112" i="2"/>
  <c r="D111" i="2"/>
  <c r="E111" i="2" s="1"/>
  <c r="AJ111" i="2" l="1"/>
  <c r="AK111" i="2"/>
  <c r="P110" i="2"/>
  <c r="Q110" i="2"/>
  <c r="AC110" i="2"/>
  <c r="AD110" i="2"/>
  <c r="W110" i="2"/>
  <c r="X110" i="2"/>
  <c r="R112" i="2"/>
  <c r="K112" i="2"/>
  <c r="AS112" i="2"/>
  <c r="AT112" i="2" s="1"/>
  <c r="AX112" i="2" s="1"/>
  <c r="AM112" i="2"/>
  <c r="AQ112" i="2" s="1"/>
  <c r="AE112" i="2"/>
  <c r="AF112" i="2" s="1"/>
  <c r="Y111" i="2"/>
  <c r="L111" i="2"/>
  <c r="S111" i="2"/>
  <c r="J111" i="2"/>
  <c r="I111" i="2"/>
  <c r="C112" i="2"/>
  <c r="B113" i="2"/>
  <c r="D112" i="2"/>
  <c r="E112" i="2" s="1"/>
  <c r="AJ112" i="2" l="1"/>
  <c r="AK112" i="2"/>
  <c r="L112" i="2"/>
  <c r="Y112" i="2"/>
  <c r="S112" i="2"/>
  <c r="W111" i="2"/>
  <c r="X111" i="2"/>
  <c r="R113" i="2"/>
  <c r="K113" i="2"/>
  <c r="AM113" i="2"/>
  <c r="AQ113" i="2" s="1"/>
  <c r="AS113" i="2"/>
  <c r="AT113" i="2" s="1"/>
  <c r="AX113" i="2" s="1"/>
  <c r="AE113" i="2"/>
  <c r="AF113" i="2" s="1"/>
  <c r="P111" i="2"/>
  <c r="Q111" i="2"/>
  <c r="AC111" i="2"/>
  <c r="AD111" i="2"/>
  <c r="J112" i="2"/>
  <c r="I112" i="2"/>
  <c r="C113" i="2"/>
  <c r="B114" i="2"/>
  <c r="D113" i="2"/>
  <c r="E113" i="2" s="1"/>
  <c r="AJ113" i="2" l="1"/>
  <c r="AK113" i="2"/>
  <c r="Y113" i="2"/>
  <c r="S113" i="2"/>
  <c r="L113" i="2"/>
  <c r="R114" i="2"/>
  <c r="K114" i="2"/>
  <c r="AS114" i="2"/>
  <c r="AT114" i="2" s="1"/>
  <c r="AX114" i="2" s="1"/>
  <c r="AM114" i="2"/>
  <c r="AQ114" i="2" s="1"/>
  <c r="AE114" i="2"/>
  <c r="AF114" i="2" s="1"/>
  <c r="W112" i="2"/>
  <c r="X112" i="2"/>
  <c r="AC112" i="2"/>
  <c r="AD112" i="2"/>
  <c r="P112" i="2"/>
  <c r="Q112" i="2"/>
  <c r="J113" i="2"/>
  <c r="I113" i="2"/>
  <c r="C114" i="2"/>
  <c r="B115" i="2"/>
  <c r="D114" i="2"/>
  <c r="E114" i="2" s="1"/>
  <c r="AJ114" i="2" l="1"/>
  <c r="AK114" i="2"/>
  <c r="L114" i="2"/>
  <c r="S114" i="2"/>
  <c r="Y114" i="2"/>
  <c r="P113" i="2"/>
  <c r="Q113" i="2"/>
  <c r="R115" i="2"/>
  <c r="K115" i="2"/>
  <c r="AS115" i="2"/>
  <c r="AT115" i="2" s="1"/>
  <c r="AX115" i="2" s="1"/>
  <c r="AM115" i="2"/>
  <c r="AQ115" i="2" s="1"/>
  <c r="AE115" i="2"/>
  <c r="AF115" i="2" s="1"/>
  <c r="W113" i="2"/>
  <c r="X113" i="2"/>
  <c r="AC113" i="2"/>
  <c r="AD113" i="2"/>
  <c r="J114" i="2"/>
  <c r="I114" i="2"/>
  <c r="C115" i="2"/>
  <c r="B116" i="2"/>
  <c r="D115" i="2"/>
  <c r="E115" i="2" s="1"/>
  <c r="AJ115" i="2" l="1"/>
  <c r="AK115" i="2"/>
  <c r="S115" i="2"/>
  <c r="Y115" i="2"/>
  <c r="L115" i="2"/>
  <c r="R116" i="2"/>
  <c r="K116" i="2"/>
  <c r="AM116" i="2"/>
  <c r="AQ116" i="2" s="1"/>
  <c r="AS116" i="2"/>
  <c r="AT116" i="2" s="1"/>
  <c r="AX116" i="2" s="1"/>
  <c r="AE116" i="2"/>
  <c r="AF116" i="2" s="1"/>
  <c r="AC114" i="2"/>
  <c r="AD114" i="2"/>
  <c r="W114" i="2"/>
  <c r="X114" i="2"/>
  <c r="P114" i="2"/>
  <c r="Q114" i="2"/>
  <c r="J115" i="2"/>
  <c r="I115" i="2"/>
  <c r="C116" i="2"/>
  <c r="B117" i="2"/>
  <c r="D116" i="2"/>
  <c r="E116" i="2" s="1"/>
  <c r="AJ116" i="2" l="1"/>
  <c r="AK116" i="2"/>
  <c r="Y116" i="2"/>
  <c r="L116" i="2"/>
  <c r="S116" i="2"/>
  <c r="P115" i="2"/>
  <c r="Q115" i="2"/>
  <c r="R117" i="2"/>
  <c r="K117" i="2"/>
  <c r="AM117" i="2"/>
  <c r="AQ117" i="2" s="1"/>
  <c r="AS117" i="2"/>
  <c r="AT117" i="2" s="1"/>
  <c r="AX117" i="2" s="1"/>
  <c r="AE117" i="2"/>
  <c r="AF117" i="2" s="1"/>
  <c r="AC115" i="2"/>
  <c r="AD115" i="2"/>
  <c r="W115" i="2"/>
  <c r="X115" i="2"/>
  <c r="I116" i="2"/>
  <c r="J116" i="2"/>
  <c r="C117" i="2"/>
  <c r="B118" i="2"/>
  <c r="D117" i="2"/>
  <c r="E117" i="2" s="1"/>
  <c r="AJ117" i="2" l="1"/>
  <c r="AK117" i="2"/>
  <c r="Y117" i="2"/>
  <c r="S117" i="2"/>
  <c r="L117" i="2"/>
  <c r="R118" i="2"/>
  <c r="K118" i="2"/>
  <c r="AS118" i="2"/>
  <c r="AT118" i="2" s="1"/>
  <c r="AX118" i="2" s="1"/>
  <c r="AM118" i="2"/>
  <c r="AQ118" i="2" s="1"/>
  <c r="AE118" i="2"/>
  <c r="AF118" i="2" s="1"/>
  <c r="W116" i="2"/>
  <c r="X116" i="2"/>
  <c r="P116" i="2"/>
  <c r="Q116" i="2"/>
  <c r="AC116" i="2"/>
  <c r="AD116" i="2"/>
  <c r="I117" i="2"/>
  <c r="J117" i="2"/>
  <c r="C118" i="2"/>
  <c r="B119" i="2"/>
  <c r="D118" i="2"/>
  <c r="E118" i="2" s="1"/>
  <c r="AJ118" i="2" l="1"/>
  <c r="AK118" i="2"/>
  <c r="L118" i="2"/>
  <c r="S118" i="2"/>
  <c r="Y118" i="2"/>
  <c r="P117" i="2"/>
  <c r="Q117" i="2"/>
  <c r="R119" i="2"/>
  <c r="K119" i="2"/>
  <c r="AS119" i="2"/>
  <c r="AT119" i="2" s="1"/>
  <c r="AX119" i="2" s="1"/>
  <c r="AM119" i="2"/>
  <c r="AQ119" i="2" s="1"/>
  <c r="AE119" i="2"/>
  <c r="AF119" i="2" s="1"/>
  <c r="W117" i="2"/>
  <c r="X117" i="2"/>
  <c r="AC117" i="2"/>
  <c r="AD117" i="2"/>
  <c r="I118" i="2"/>
  <c r="J118" i="2"/>
  <c r="C119" i="2"/>
  <c r="B120" i="2"/>
  <c r="D119" i="2"/>
  <c r="E119" i="2" s="1"/>
  <c r="AJ119" i="2" l="1"/>
  <c r="AK119" i="2"/>
  <c r="Y119" i="2"/>
  <c r="S119" i="2"/>
  <c r="L119" i="2"/>
  <c r="R120" i="2"/>
  <c r="K120" i="2"/>
  <c r="AS120" i="2"/>
  <c r="AT120" i="2" s="1"/>
  <c r="AX120" i="2" s="1"/>
  <c r="AM120" i="2"/>
  <c r="AQ120" i="2" s="1"/>
  <c r="AE120" i="2"/>
  <c r="AF120" i="2" s="1"/>
  <c r="AC118" i="2"/>
  <c r="AD118" i="2"/>
  <c r="W118" i="2"/>
  <c r="X118" i="2"/>
  <c r="P118" i="2"/>
  <c r="Q118" i="2"/>
  <c r="J119" i="2"/>
  <c r="I119" i="2"/>
  <c r="C120" i="2"/>
  <c r="B121" i="2"/>
  <c r="D120" i="2"/>
  <c r="E120" i="2" s="1"/>
  <c r="AJ120" i="2" l="1"/>
  <c r="AK120" i="2"/>
  <c r="Y120" i="2"/>
  <c r="S120" i="2"/>
  <c r="L120" i="2"/>
  <c r="P119" i="2"/>
  <c r="Q119" i="2"/>
  <c r="R121" i="2"/>
  <c r="K121" i="2"/>
  <c r="AM121" i="2"/>
  <c r="AQ121" i="2" s="1"/>
  <c r="AS121" i="2"/>
  <c r="AT121" i="2" s="1"/>
  <c r="AX121" i="2" s="1"/>
  <c r="AE121" i="2"/>
  <c r="AF121" i="2" s="1"/>
  <c r="W119" i="2"/>
  <c r="X119" i="2"/>
  <c r="AC119" i="2"/>
  <c r="AD119" i="2"/>
  <c r="I120" i="2"/>
  <c r="J120" i="2"/>
  <c r="C121" i="2"/>
  <c r="B122" i="2"/>
  <c r="D121" i="2"/>
  <c r="E121" i="2" s="1"/>
  <c r="AJ121" i="2" l="1"/>
  <c r="AK121" i="2"/>
  <c r="Y121" i="2"/>
  <c r="S121" i="2"/>
  <c r="L121" i="2"/>
  <c r="AC120" i="2"/>
  <c r="AD120" i="2"/>
  <c r="R122" i="2"/>
  <c r="K122" i="2"/>
  <c r="AS122" i="2"/>
  <c r="AT122" i="2" s="1"/>
  <c r="AX122" i="2" s="1"/>
  <c r="AM122" i="2"/>
  <c r="AQ122" i="2" s="1"/>
  <c r="AE122" i="2"/>
  <c r="AF122" i="2" s="1"/>
  <c r="P120" i="2"/>
  <c r="Q120" i="2"/>
  <c r="W120" i="2"/>
  <c r="X120" i="2"/>
  <c r="J121" i="2"/>
  <c r="I121" i="2"/>
  <c r="C122" i="2"/>
  <c r="B123" i="2"/>
  <c r="D122" i="2"/>
  <c r="E122" i="2" s="1"/>
  <c r="AJ122" i="2" l="1"/>
  <c r="AK122" i="2"/>
  <c r="R123" i="2"/>
  <c r="K123" i="2"/>
  <c r="AM123" i="2"/>
  <c r="AQ123" i="2" s="1"/>
  <c r="AS123" i="2"/>
  <c r="AT123" i="2" s="1"/>
  <c r="AX123" i="2" s="1"/>
  <c r="AE123" i="2"/>
  <c r="AF123" i="2" s="1"/>
  <c r="L122" i="2"/>
  <c r="S122" i="2"/>
  <c r="Y122" i="2"/>
  <c r="P121" i="2"/>
  <c r="Q121" i="2"/>
  <c r="W121" i="2"/>
  <c r="X121" i="2"/>
  <c r="AC121" i="2"/>
  <c r="AD121" i="2"/>
  <c r="J122" i="2"/>
  <c r="I122" i="2"/>
  <c r="C123" i="2"/>
  <c r="B124" i="2"/>
  <c r="D123" i="2"/>
  <c r="E123" i="2" s="1"/>
  <c r="AJ123" i="2" l="1"/>
  <c r="AK123" i="2"/>
  <c r="AC122" i="2"/>
  <c r="AD122" i="2"/>
  <c r="W122" i="2"/>
  <c r="X122" i="2"/>
  <c r="P122" i="2"/>
  <c r="Q122" i="2"/>
  <c r="R124" i="2"/>
  <c r="K124" i="2"/>
  <c r="AS124" i="2"/>
  <c r="AT124" i="2" s="1"/>
  <c r="AX124" i="2" s="1"/>
  <c r="AM124" i="2"/>
  <c r="AQ124" i="2" s="1"/>
  <c r="AE124" i="2"/>
  <c r="AF124" i="2" s="1"/>
  <c r="Y123" i="2"/>
  <c r="S123" i="2"/>
  <c r="L123" i="2"/>
  <c r="J123" i="2"/>
  <c r="I123" i="2"/>
  <c r="C124" i="2"/>
  <c r="B125" i="2"/>
  <c r="D124" i="2"/>
  <c r="E124" i="2" s="1"/>
  <c r="AJ124" i="2" l="1"/>
  <c r="AK124" i="2"/>
  <c r="R125" i="2"/>
  <c r="K125" i="2"/>
  <c r="AM125" i="2"/>
  <c r="AQ125" i="2" s="1"/>
  <c r="AS125" i="2"/>
  <c r="AT125" i="2" s="1"/>
  <c r="AX125" i="2" s="1"/>
  <c r="AE125" i="2"/>
  <c r="AF125" i="2" s="1"/>
  <c r="L124" i="2"/>
  <c r="S124" i="2"/>
  <c r="Y124" i="2"/>
  <c r="P123" i="2"/>
  <c r="Q123" i="2"/>
  <c r="W123" i="2"/>
  <c r="X123" i="2"/>
  <c r="AC123" i="2"/>
  <c r="AD123" i="2"/>
  <c r="I124" i="2"/>
  <c r="J124" i="2"/>
  <c r="C125" i="2"/>
  <c r="B126" i="2"/>
  <c r="D125" i="2"/>
  <c r="E125" i="2" s="1"/>
  <c r="AJ125" i="2" l="1"/>
  <c r="AK125" i="2"/>
  <c r="AC124" i="2"/>
  <c r="AD124" i="2"/>
  <c r="W124" i="2"/>
  <c r="X124" i="2"/>
  <c r="P124" i="2"/>
  <c r="Q124" i="2"/>
  <c r="R126" i="2"/>
  <c r="K126" i="2"/>
  <c r="AS126" i="2"/>
  <c r="AT126" i="2" s="1"/>
  <c r="AX126" i="2" s="1"/>
  <c r="AM126" i="2"/>
  <c r="AQ126" i="2" s="1"/>
  <c r="AE126" i="2"/>
  <c r="AF126" i="2" s="1"/>
  <c r="S125" i="2"/>
  <c r="Y125" i="2"/>
  <c r="L125" i="2"/>
  <c r="J125" i="2"/>
  <c r="I125" i="2"/>
  <c r="C126" i="2"/>
  <c r="B127" i="2"/>
  <c r="D126" i="2"/>
  <c r="E126" i="2" s="1"/>
  <c r="AJ126" i="2" l="1"/>
  <c r="AK126" i="2"/>
  <c r="S126" i="2"/>
  <c r="L126" i="2"/>
  <c r="Y126" i="2"/>
  <c r="P125" i="2"/>
  <c r="Q125" i="2"/>
  <c r="R127" i="2"/>
  <c r="K127" i="2"/>
  <c r="AM127" i="2"/>
  <c r="AQ127" i="2" s="1"/>
  <c r="AS127" i="2"/>
  <c r="AT127" i="2" s="1"/>
  <c r="AX127" i="2" s="1"/>
  <c r="AE127" i="2"/>
  <c r="AF127" i="2" s="1"/>
  <c r="AC125" i="2"/>
  <c r="AD125" i="2"/>
  <c r="W125" i="2"/>
  <c r="X125" i="2"/>
  <c r="J126" i="2"/>
  <c r="I126" i="2"/>
  <c r="C127" i="2"/>
  <c r="B128" i="2"/>
  <c r="D127" i="2"/>
  <c r="E127" i="2" s="1"/>
  <c r="AJ127" i="2" l="1"/>
  <c r="AK127" i="2"/>
  <c r="R128" i="2"/>
  <c r="K128" i="2"/>
  <c r="AS128" i="2"/>
  <c r="AT128" i="2" s="1"/>
  <c r="AX128" i="2" s="1"/>
  <c r="AM128" i="2"/>
  <c r="AQ128" i="2" s="1"/>
  <c r="AE128" i="2"/>
  <c r="AF128" i="2" s="1"/>
  <c r="Y127" i="2"/>
  <c r="L127" i="2"/>
  <c r="S127" i="2"/>
  <c r="W126" i="2"/>
  <c r="X126" i="2"/>
  <c r="AC126" i="2"/>
  <c r="AD126" i="2"/>
  <c r="P126" i="2"/>
  <c r="Q126" i="2"/>
  <c r="J127" i="2"/>
  <c r="I127" i="2"/>
  <c r="C128" i="2"/>
  <c r="B129" i="2"/>
  <c r="D128" i="2"/>
  <c r="E128" i="2" s="1"/>
  <c r="AJ128" i="2" l="1"/>
  <c r="AK128" i="2"/>
  <c r="W127" i="2"/>
  <c r="X127" i="2"/>
  <c r="P127" i="2"/>
  <c r="Q127" i="2"/>
  <c r="AC127" i="2"/>
  <c r="AD127" i="2"/>
  <c r="R129" i="2"/>
  <c r="K129" i="2"/>
  <c r="AM129" i="2"/>
  <c r="AQ129" i="2" s="1"/>
  <c r="AS129" i="2"/>
  <c r="AT129" i="2" s="1"/>
  <c r="AX129" i="2" s="1"/>
  <c r="AE129" i="2"/>
  <c r="AF129" i="2" s="1"/>
  <c r="S128" i="2"/>
  <c r="L128" i="2"/>
  <c r="Y128" i="2"/>
  <c r="I128" i="2"/>
  <c r="J128" i="2"/>
  <c r="C129" i="2"/>
  <c r="B130" i="2"/>
  <c r="D129" i="2"/>
  <c r="E129" i="2" s="1"/>
  <c r="AJ129" i="2" l="1"/>
  <c r="AK129" i="2"/>
  <c r="R130" i="2"/>
  <c r="K130" i="2"/>
  <c r="AS130" i="2"/>
  <c r="AT130" i="2" s="1"/>
  <c r="AX130" i="2" s="1"/>
  <c r="AM130" i="2"/>
  <c r="AQ130" i="2" s="1"/>
  <c r="AE130" i="2"/>
  <c r="AF130" i="2" s="1"/>
  <c r="L129" i="2"/>
  <c r="Y129" i="2"/>
  <c r="S129" i="2"/>
  <c r="AC128" i="2"/>
  <c r="AD128" i="2"/>
  <c r="P128" i="2"/>
  <c r="Q128" i="2"/>
  <c r="W128" i="2"/>
  <c r="X128" i="2"/>
  <c r="J129" i="2"/>
  <c r="I129" i="2"/>
  <c r="C130" i="2"/>
  <c r="B131" i="2"/>
  <c r="D130" i="2"/>
  <c r="E130" i="2" s="1"/>
  <c r="AJ130" i="2" l="1"/>
  <c r="AK130" i="2"/>
  <c r="W129" i="2"/>
  <c r="X129" i="2"/>
  <c r="AC129" i="2"/>
  <c r="AD129" i="2"/>
  <c r="P129" i="2"/>
  <c r="Q129" i="2"/>
  <c r="R131" i="2"/>
  <c r="K131" i="2"/>
  <c r="AM131" i="2"/>
  <c r="AQ131" i="2" s="1"/>
  <c r="AS131" i="2"/>
  <c r="AT131" i="2" s="1"/>
  <c r="AX131" i="2" s="1"/>
  <c r="AE131" i="2"/>
  <c r="AF131" i="2" s="1"/>
  <c r="Y130" i="2"/>
  <c r="S130" i="2"/>
  <c r="L130" i="2"/>
  <c r="J130" i="2"/>
  <c r="I130" i="2"/>
  <c r="C131" i="2"/>
  <c r="B132" i="2"/>
  <c r="D131" i="2"/>
  <c r="E131" i="2" s="1"/>
  <c r="AJ131" i="2" l="1"/>
  <c r="AK131" i="2"/>
  <c r="S131" i="2"/>
  <c r="L131" i="2"/>
  <c r="Y131" i="2"/>
  <c r="P130" i="2"/>
  <c r="Q130" i="2"/>
  <c r="W130" i="2"/>
  <c r="X130" i="2"/>
  <c r="R132" i="2"/>
  <c r="K132" i="2"/>
  <c r="AS132" i="2"/>
  <c r="AT132" i="2" s="1"/>
  <c r="AX132" i="2" s="1"/>
  <c r="AM132" i="2"/>
  <c r="AQ132" i="2" s="1"/>
  <c r="AE132" i="2"/>
  <c r="AF132" i="2" s="1"/>
  <c r="AC130" i="2"/>
  <c r="AD130" i="2"/>
  <c r="J131" i="2"/>
  <c r="I131" i="2"/>
  <c r="C132" i="2"/>
  <c r="B133" i="2"/>
  <c r="D132" i="2"/>
  <c r="E132" i="2" s="1"/>
  <c r="AJ132" i="2" l="1"/>
  <c r="AK132" i="2"/>
  <c r="R133" i="2"/>
  <c r="K133" i="2"/>
  <c r="AM133" i="2"/>
  <c r="AQ133" i="2" s="1"/>
  <c r="AS133" i="2"/>
  <c r="AT133" i="2" s="1"/>
  <c r="AX133" i="2" s="1"/>
  <c r="AE133" i="2"/>
  <c r="AF133" i="2" s="1"/>
  <c r="W131" i="2"/>
  <c r="X131" i="2"/>
  <c r="L132" i="2"/>
  <c r="S132" i="2"/>
  <c r="Y132" i="2"/>
  <c r="AC131" i="2"/>
  <c r="AD131" i="2"/>
  <c r="P131" i="2"/>
  <c r="Q131" i="2"/>
  <c r="J132" i="2"/>
  <c r="I132" i="2"/>
  <c r="C133" i="2"/>
  <c r="B134" i="2"/>
  <c r="D133" i="2"/>
  <c r="E133" i="2" s="1"/>
  <c r="AJ133" i="2" l="1"/>
  <c r="AK133" i="2"/>
  <c r="P132" i="2"/>
  <c r="Q132" i="2"/>
  <c r="W132" i="2"/>
  <c r="X132" i="2"/>
  <c r="R134" i="2"/>
  <c r="K134" i="2"/>
  <c r="AS134" i="2"/>
  <c r="AT134" i="2" s="1"/>
  <c r="AX134" i="2" s="1"/>
  <c r="AM134" i="2"/>
  <c r="AQ134" i="2" s="1"/>
  <c r="AE134" i="2"/>
  <c r="AF134" i="2" s="1"/>
  <c r="AC132" i="2"/>
  <c r="AD132" i="2"/>
  <c r="S133" i="2"/>
  <c r="Y133" i="2"/>
  <c r="L133" i="2"/>
  <c r="J133" i="2"/>
  <c r="I133" i="2"/>
  <c r="C134" i="2"/>
  <c r="B135" i="2"/>
  <c r="D134" i="2"/>
  <c r="E134" i="2" s="1"/>
  <c r="AJ134" i="2" l="1"/>
  <c r="AK134" i="2"/>
  <c r="L134" i="2"/>
  <c r="S134" i="2"/>
  <c r="Y134" i="2"/>
  <c r="AC133" i="2"/>
  <c r="AD133" i="2"/>
  <c r="P133" i="2"/>
  <c r="Q133" i="2"/>
  <c r="W133" i="2"/>
  <c r="X133" i="2"/>
  <c r="R135" i="2"/>
  <c r="K135" i="2"/>
  <c r="AS135" i="2"/>
  <c r="AT135" i="2" s="1"/>
  <c r="AX135" i="2" s="1"/>
  <c r="AM135" i="2"/>
  <c r="AQ135" i="2" s="1"/>
  <c r="AE135" i="2"/>
  <c r="AF135" i="2" s="1"/>
  <c r="J134" i="2"/>
  <c r="I134" i="2"/>
  <c r="C135" i="2"/>
  <c r="B136" i="2"/>
  <c r="D135" i="2"/>
  <c r="E135" i="2" s="1"/>
  <c r="AJ135" i="2" l="1"/>
  <c r="AK135" i="2"/>
  <c r="L135" i="2"/>
  <c r="S135" i="2"/>
  <c r="Y135" i="2"/>
  <c r="AC134" i="2"/>
  <c r="AD134" i="2"/>
  <c r="R136" i="2"/>
  <c r="K136" i="2"/>
  <c r="AM136" i="2"/>
  <c r="AQ136" i="2" s="1"/>
  <c r="AS136" i="2"/>
  <c r="AT136" i="2" s="1"/>
  <c r="AX136" i="2" s="1"/>
  <c r="AE136" i="2"/>
  <c r="AF136" i="2" s="1"/>
  <c r="W134" i="2"/>
  <c r="X134" i="2"/>
  <c r="P134" i="2"/>
  <c r="Q134" i="2"/>
  <c r="J135" i="2"/>
  <c r="I135" i="2"/>
  <c r="C136" i="2"/>
  <c r="B137" i="2"/>
  <c r="D136" i="2"/>
  <c r="E136" i="2" s="1"/>
  <c r="AJ136" i="2" l="1"/>
  <c r="AK136" i="2"/>
  <c r="R137" i="2"/>
  <c r="K137" i="2"/>
  <c r="AS137" i="2"/>
  <c r="AT137" i="2" s="1"/>
  <c r="AX137" i="2" s="1"/>
  <c r="AM137" i="2"/>
  <c r="AQ137" i="2" s="1"/>
  <c r="AE137" i="2"/>
  <c r="AF137" i="2" s="1"/>
  <c r="Y136" i="2"/>
  <c r="L136" i="2"/>
  <c r="S136" i="2"/>
  <c r="AC135" i="2"/>
  <c r="AD135" i="2"/>
  <c r="W135" i="2"/>
  <c r="X135" i="2"/>
  <c r="P135" i="2"/>
  <c r="Q135" i="2"/>
  <c r="I136" i="2"/>
  <c r="J136" i="2"/>
  <c r="C137" i="2"/>
  <c r="B138" i="2"/>
  <c r="D137" i="2"/>
  <c r="E137" i="2" s="1"/>
  <c r="AJ137" i="2" l="1"/>
  <c r="AK137" i="2"/>
  <c r="W136" i="2"/>
  <c r="X136" i="2"/>
  <c r="AC136" i="2"/>
  <c r="AD136" i="2"/>
  <c r="R138" i="2"/>
  <c r="K138" i="2"/>
  <c r="AM138" i="2"/>
  <c r="AQ138" i="2" s="1"/>
  <c r="AS138" i="2"/>
  <c r="AT138" i="2" s="1"/>
  <c r="AX138" i="2" s="1"/>
  <c r="AE138" i="2"/>
  <c r="AF138" i="2" s="1"/>
  <c r="L137" i="2"/>
  <c r="S137" i="2"/>
  <c r="Y137" i="2"/>
  <c r="P136" i="2"/>
  <c r="Q136" i="2"/>
  <c r="J137" i="2"/>
  <c r="I137" i="2"/>
  <c r="C138" i="2"/>
  <c r="B139" i="2"/>
  <c r="D138" i="2"/>
  <c r="E138" i="2" s="1"/>
  <c r="AJ138" i="2" l="1"/>
  <c r="AK138" i="2"/>
  <c r="S138" i="2"/>
  <c r="Y138" i="2"/>
  <c r="L138" i="2"/>
  <c r="AC137" i="2"/>
  <c r="AD137" i="2"/>
  <c r="W137" i="2"/>
  <c r="X137" i="2"/>
  <c r="R139" i="2"/>
  <c r="K139" i="2"/>
  <c r="AM139" i="2"/>
  <c r="AQ139" i="2" s="1"/>
  <c r="AS139" i="2"/>
  <c r="AT139" i="2" s="1"/>
  <c r="AX139" i="2" s="1"/>
  <c r="AE139" i="2"/>
  <c r="AF139" i="2" s="1"/>
  <c r="P137" i="2"/>
  <c r="Q137" i="2"/>
  <c r="I138" i="2"/>
  <c r="J138" i="2"/>
  <c r="C139" i="2"/>
  <c r="B140" i="2"/>
  <c r="D139" i="2"/>
  <c r="E139" i="2" s="1"/>
  <c r="AJ139" i="2" l="1"/>
  <c r="AK139" i="2"/>
  <c r="P138" i="2"/>
  <c r="Q138" i="2"/>
  <c r="AC138" i="2"/>
  <c r="AD138" i="2"/>
  <c r="R140" i="2"/>
  <c r="K140" i="2"/>
  <c r="AS140" i="2"/>
  <c r="AT140" i="2" s="1"/>
  <c r="AX140" i="2" s="1"/>
  <c r="AM140" i="2"/>
  <c r="AQ140" i="2" s="1"/>
  <c r="AE140" i="2"/>
  <c r="AF140" i="2" s="1"/>
  <c r="S139" i="2"/>
  <c r="Y139" i="2"/>
  <c r="L139" i="2"/>
  <c r="W138" i="2"/>
  <c r="X138" i="2"/>
  <c r="I139" i="2"/>
  <c r="J139" i="2"/>
  <c r="C140" i="2"/>
  <c r="B141" i="2"/>
  <c r="D140" i="2"/>
  <c r="E140" i="2" s="1"/>
  <c r="AJ140" i="2" l="1"/>
  <c r="AK140" i="2"/>
  <c r="Y140" i="2"/>
  <c r="S140" i="2"/>
  <c r="L140" i="2"/>
  <c r="P139" i="2"/>
  <c r="Q139" i="2"/>
  <c r="AC139" i="2"/>
  <c r="AD139" i="2"/>
  <c r="R141" i="2"/>
  <c r="K141" i="2"/>
  <c r="AS141" i="2"/>
  <c r="AT141" i="2" s="1"/>
  <c r="AX141" i="2" s="1"/>
  <c r="AM141" i="2"/>
  <c r="AQ141" i="2" s="1"/>
  <c r="AE141" i="2"/>
  <c r="AF141" i="2" s="1"/>
  <c r="W139" i="2"/>
  <c r="X139" i="2"/>
  <c r="I140" i="2"/>
  <c r="J140" i="2"/>
  <c r="C141" i="2"/>
  <c r="B142" i="2"/>
  <c r="D141" i="2"/>
  <c r="E141" i="2" s="1"/>
  <c r="AJ141" i="2" l="1"/>
  <c r="AK141" i="2"/>
  <c r="Y141" i="2"/>
  <c r="S141" i="2"/>
  <c r="L141" i="2"/>
  <c r="R142" i="2"/>
  <c r="K142" i="2"/>
  <c r="AM142" i="2"/>
  <c r="AQ142" i="2" s="1"/>
  <c r="AS142" i="2"/>
  <c r="AT142" i="2" s="1"/>
  <c r="AX142" i="2" s="1"/>
  <c r="AE142" i="2"/>
  <c r="AF142" i="2" s="1"/>
  <c r="P140" i="2"/>
  <c r="Q140" i="2"/>
  <c r="W140" i="2"/>
  <c r="X140" i="2"/>
  <c r="AC140" i="2"/>
  <c r="AD140" i="2"/>
  <c r="J141" i="2"/>
  <c r="I141" i="2"/>
  <c r="C142" i="2"/>
  <c r="B143" i="2"/>
  <c r="D142" i="2"/>
  <c r="E142" i="2" s="1"/>
  <c r="AJ142" i="2" l="1"/>
  <c r="AK142" i="2"/>
  <c r="S142" i="2"/>
  <c r="Y142" i="2"/>
  <c r="L142" i="2"/>
  <c r="P141" i="2"/>
  <c r="Q141" i="2"/>
  <c r="R143" i="2"/>
  <c r="K143" i="2"/>
  <c r="AS143" i="2"/>
  <c r="AT143" i="2" s="1"/>
  <c r="AX143" i="2" s="1"/>
  <c r="AM143" i="2"/>
  <c r="AQ143" i="2" s="1"/>
  <c r="AE143" i="2"/>
  <c r="AF143" i="2" s="1"/>
  <c r="W141" i="2"/>
  <c r="X141" i="2"/>
  <c r="AC141" i="2"/>
  <c r="AD141" i="2"/>
  <c r="J142" i="2"/>
  <c r="I142" i="2"/>
  <c r="C143" i="2"/>
  <c r="B144" i="2"/>
  <c r="D143" i="2"/>
  <c r="E143" i="2" s="1"/>
  <c r="AJ143" i="2" l="1"/>
  <c r="AK143" i="2"/>
  <c r="R144" i="2"/>
  <c r="K144" i="2"/>
  <c r="AS144" i="2"/>
  <c r="AT144" i="2" s="1"/>
  <c r="AX144" i="2" s="1"/>
  <c r="AM144" i="2"/>
  <c r="AQ144" i="2" s="1"/>
  <c r="AE144" i="2"/>
  <c r="AF144" i="2" s="1"/>
  <c r="L143" i="2"/>
  <c r="Y143" i="2"/>
  <c r="S143" i="2"/>
  <c r="W142" i="2"/>
  <c r="X142" i="2"/>
  <c r="P142" i="2"/>
  <c r="Q142" i="2"/>
  <c r="AC142" i="2"/>
  <c r="AD142" i="2"/>
  <c r="J143" i="2"/>
  <c r="I143" i="2"/>
  <c r="C144" i="2"/>
  <c r="B145" i="2"/>
  <c r="D144" i="2"/>
  <c r="E144" i="2" s="1"/>
  <c r="AJ144" i="2" l="1"/>
  <c r="AK144" i="2"/>
  <c r="W143" i="2"/>
  <c r="X143" i="2"/>
  <c r="AC143" i="2"/>
  <c r="AD143" i="2"/>
  <c r="P143" i="2"/>
  <c r="Q143" i="2"/>
  <c r="R145" i="2"/>
  <c r="K145" i="2"/>
  <c r="AS145" i="2"/>
  <c r="AT145" i="2" s="1"/>
  <c r="AX145" i="2" s="1"/>
  <c r="AM145" i="2"/>
  <c r="AQ145" i="2" s="1"/>
  <c r="AE145" i="2"/>
  <c r="AF145" i="2" s="1"/>
  <c r="Y144" i="2"/>
  <c r="L144" i="2"/>
  <c r="S144" i="2"/>
  <c r="J144" i="2"/>
  <c r="I144" i="2"/>
  <c r="C145" i="2"/>
  <c r="B146" i="2"/>
  <c r="D145" i="2"/>
  <c r="E145" i="2" s="1"/>
  <c r="AJ145" i="2" l="1"/>
  <c r="AK145" i="2"/>
  <c r="L145" i="2"/>
  <c r="S145" i="2"/>
  <c r="Y145" i="2"/>
  <c r="W144" i="2"/>
  <c r="X144" i="2"/>
  <c r="P144" i="2"/>
  <c r="Q144" i="2"/>
  <c r="R146" i="2"/>
  <c r="K146" i="2"/>
  <c r="AM146" i="2"/>
  <c r="AQ146" i="2" s="1"/>
  <c r="AS146" i="2"/>
  <c r="AT146" i="2" s="1"/>
  <c r="AX146" i="2" s="1"/>
  <c r="AE146" i="2"/>
  <c r="AF146" i="2" s="1"/>
  <c r="AC144" i="2"/>
  <c r="AD144" i="2"/>
  <c r="I145" i="2"/>
  <c r="J145" i="2"/>
  <c r="C146" i="2"/>
  <c r="B147" i="2"/>
  <c r="D146" i="2"/>
  <c r="E146" i="2" s="1"/>
  <c r="AJ146" i="2" l="1"/>
  <c r="AK146" i="2"/>
  <c r="L146" i="2"/>
  <c r="S146" i="2"/>
  <c r="Y146" i="2"/>
  <c r="R147" i="2"/>
  <c r="K147" i="2"/>
  <c r="AM147" i="2"/>
  <c r="AQ147" i="2" s="1"/>
  <c r="AS147" i="2"/>
  <c r="AT147" i="2" s="1"/>
  <c r="AX147" i="2" s="1"/>
  <c r="AE147" i="2"/>
  <c r="AF147" i="2" s="1"/>
  <c r="AC145" i="2"/>
  <c r="AD145" i="2"/>
  <c r="W145" i="2"/>
  <c r="X145" i="2"/>
  <c r="P145" i="2"/>
  <c r="Q145" i="2"/>
  <c r="J146" i="2"/>
  <c r="I146" i="2"/>
  <c r="C147" i="2"/>
  <c r="B148" i="2"/>
  <c r="D147" i="2"/>
  <c r="E147" i="2" s="1"/>
  <c r="AJ147" i="2" l="1"/>
  <c r="AK147" i="2"/>
  <c r="Y147" i="2"/>
  <c r="S147" i="2"/>
  <c r="L147" i="2"/>
  <c r="AC146" i="2"/>
  <c r="AD146" i="2"/>
  <c r="R148" i="2"/>
  <c r="K148" i="2"/>
  <c r="AS148" i="2"/>
  <c r="AT148" i="2" s="1"/>
  <c r="AX148" i="2" s="1"/>
  <c r="AM148" i="2"/>
  <c r="AQ148" i="2" s="1"/>
  <c r="AE148" i="2"/>
  <c r="AF148" i="2" s="1"/>
  <c r="W146" i="2"/>
  <c r="X146" i="2"/>
  <c r="P146" i="2"/>
  <c r="Q146" i="2"/>
  <c r="J147" i="2"/>
  <c r="I147" i="2"/>
  <c r="C148" i="2"/>
  <c r="B149" i="2"/>
  <c r="D148" i="2"/>
  <c r="E148" i="2" s="1"/>
  <c r="AJ148" i="2" l="1"/>
  <c r="AK148" i="2"/>
  <c r="S148" i="2"/>
  <c r="Y148" i="2"/>
  <c r="L148" i="2"/>
  <c r="R149" i="2"/>
  <c r="K149" i="2"/>
  <c r="AS149" i="2"/>
  <c r="AT149" i="2" s="1"/>
  <c r="AX149" i="2" s="1"/>
  <c r="AM149" i="2"/>
  <c r="AQ149" i="2" s="1"/>
  <c r="AE149" i="2"/>
  <c r="AF149" i="2" s="1"/>
  <c r="P147" i="2"/>
  <c r="Q147" i="2"/>
  <c r="W147" i="2"/>
  <c r="X147" i="2"/>
  <c r="AC147" i="2"/>
  <c r="AD147" i="2"/>
  <c r="J148" i="2"/>
  <c r="I148" i="2"/>
  <c r="C149" i="2"/>
  <c r="B150" i="2"/>
  <c r="D149" i="2"/>
  <c r="E149" i="2" s="1"/>
  <c r="AJ149" i="2" l="1"/>
  <c r="AK149" i="2"/>
  <c r="L149" i="2"/>
  <c r="S149" i="2"/>
  <c r="Y149" i="2"/>
  <c r="P148" i="2"/>
  <c r="Q148" i="2"/>
  <c r="AC148" i="2"/>
  <c r="AD148" i="2"/>
  <c r="R150" i="2"/>
  <c r="K150" i="2"/>
  <c r="AS150" i="2"/>
  <c r="AT150" i="2" s="1"/>
  <c r="AX150" i="2" s="1"/>
  <c r="AM150" i="2"/>
  <c r="AQ150" i="2" s="1"/>
  <c r="AE150" i="2"/>
  <c r="AF150" i="2" s="1"/>
  <c r="W148" i="2"/>
  <c r="X148" i="2"/>
  <c r="J149" i="2"/>
  <c r="I149" i="2"/>
  <c r="C150" i="2"/>
  <c r="B151" i="2"/>
  <c r="D150" i="2"/>
  <c r="E150" i="2" s="1"/>
  <c r="AJ150" i="2" l="1"/>
  <c r="AK150" i="2"/>
  <c r="P149" i="2"/>
  <c r="Q149" i="2"/>
  <c r="R151" i="2"/>
  <c r="K151" i="2"/>
  <c r="AS151" i="2"/>
  <c r="AT151" i="2" s="1"/>
  <c r="AX151" i="2" s="1"/>
  <c r="AM151" i="2"/>
  <c r="AQ151" i="2" s="1"/>
  <c r="AE151" i="2"/>
  <c r="AF151" i="2" s="1"/>
  <c r="Y150" i="2"/>
  <c r="L150" i="2"/>
  <c r="S150" i="2"/>
  <c r="AC149" i="2"/>
  <c r="AD149" i="2"/>
  <c r="W149" i="2"/>
  <c r="X149" i="2"/>
  <c r="I150" i="2"/>
  <c r="J150" i="2"/>
  <c r="C151" i="2"/>
  <c r="B152" i="2"/>
  <c r="D151" i="2"/>
  <c r="E151" i="2" s="1"/>
  <c r="AJ151" i="2" l="1"/>
  <c r="AK151" i="2"/>
  <c r="AC150" i="2"/>
  <c r="AD150" i="2"/>
  <c r="Y151" i="2"/>
  <c r="L151" i="2"/>
  <c r="S151" i="2"/>
  <c r="R152" i="2"/>
  <c r="K152" i="2"/>
  <c r="AM152" i="2"/>
  <c r="AQ152" i="2" s="1"/>
  <c r="AS152" i="2"/>
  <c r="AT152" i="2" s="1"/>
  <c r="AX152" i="2" s="1"/>
  <c r="AE152" i="2"/>
  <c r="W150" i="2"/>
  <c r="X150" i="2"/>
  <c r="P150" i="2"/>
  <c r="Q150" i="2"/>
  <c r="I151" i="2"/>
  <c r="J151" i="2"/>
  <c r="C152" i="2"/>
  <c r="B153" i="2"/>
  <c r="D152" i="2"/>
  <c r="E152" i="2" s="1"/>
  <c r="W151" i="2" l="1"/>
  <c r="X151" i="2"/>
  <c r="Y152" i="2"/>
  <c r="S152" i="2"/>
  <c r="L152" i="2"/>
  <c r="P151" i="2"/>
  <c r="Q151" i="2"/>
  <c r="AC151" i="2"/>
  <c r="AD151" i="2"/>
  <c r="R153" i="2"/>
  <c r="K153" i="2"/>
  <c r="AS153" i="2"/>
  <c r="AT153" i="2" s="1"/>
  <c r="AX153" i="2" s="1"/>
  <c r="AM153" i="2"/>
  <c r="AQ153" i="2" s="1"/>
  <c r="AE153" i="2"/>
  <c r="AF153" i="2" s="1"/>
  <c r="J152" i="2"/>
  <c r="I152" i="2"/>
  <c r="C153" i="2"/>
  <c r="B154" i="2"/>
  <c r="D153" i="2"/>
  <c r="E153" i="2" s="1"/>
  <c r="AJ153" i="2" l="1"/>
  <c r="AK153" i="2"/>
  <c r="P152" i="2"/>
  <c r="Q152" i="2"/>
  <c r="W152" i="2"/>
  <c r="X152" i="2"/>
  <c r="AC152" i="2"/>
  <c r="AD152" i="2"/>
  <c r="S153" i="2"/>
  <c r="Y153" i="2"/>
  <c r="L153" i="2"/>
  <c r="R154" i="2"/>
  <c r="K154" i="2"/>
  <c r="AS154" i="2"/>
  <c r="AE154" i="2"/>
  <c r="J153" i="2"/>
  <c r="I153" i="2"/>
  <c r="C154" i="2"/>
  <c r="D154" i="2"/>
  <c r="AC153" i="2" l="1"/>
  <c r="AD153" i="2"/>
  <c r="AT154" i="2"/>
  <c r="AX154" i="2" s="1"/>
  <c r="AS156" i="2"/>
  <c r="AL156" i="2"/>
  <c r="AM154" i="2"/>
  <c r="AQ154" i="2" s="1"/>
  <c r="L154" i="2"/>
  <c r="S154" i="2"/>
  <c r="Y154" i="2"/>
  <c r="W153" i="2"/>
  <c r="X153" i="2"/>
  <c r="AF154" i="2"/>
  <c r="AE156" i="2"/>
  <c r="AF152" i="2" s="1"/>
  <c r="P153" i="2"/>
  <c r="Q153" i="2"/>
  <c r="D156" i="2"/>
  <c r="E154" i="2"/>
  <c r="Y156" i="2"/>
  <c r="K156" i="2"/>
  <c r="AJ152" i="2" l="1"/>
  <c r="AK152" i="2"/>
  <c r="AJ154" i="2"/>
  <c r="AK154" i="2"/>
  <c r="W154" i="2"/>
  <c r="X154" i="2"/>
  <c r="P154" i="2"/>
  <c r="Q154" i="2"/>
  <c r="AC154" i="2"/>
  <c r="Z156" i="2"/>
  <c r="AD154" i="2"/>
  <c r="J154" i="2"/>
  <c r="I154" i="2"/>
  <c r="R156" i="2"/>
  <c r="S10" i="2"/>
  <c r="X10" i="2" s="1"/>
  <c r="U10" i="2" l="1"/>
  <c r="W10" i="2"/>
</calcChain>
</file>

<file path=xl/comments1.xml><?xml version="1.0" encoding="utf-8"?>
<comments xmlns="http://schemas.openxmlformats.org/spreadsheetml/2006/main">
  <authors>
    <author>AZDINE MANJLI - J493455</author>
  </authors>
  <commentList>
    <comment ref="U4" authorId="0" shapeId="0">
      <text>
        <r>
          <rPr>
            <b/>
            <sz val="9"/>
            <color indexed="81"/>
            <rFont val="Tahoma"/>
            <family val="2"/>
          </rPr>
          <t>AZDINE MANJLI - J493455:</t>
        </r>
        <r>
          <rPr>
            <sz val="9"/>
            <color indexed="81"/>
            <rFont val="Tahoma"/>
            <family val="2"/>
          </rPr>
          <t xml:space="preserve">
inclus update symbol</t>
        </r>
      </text>
    </comment>
  </commentList>
</comments>
</file>

<file path=xl/sharedStrings.xml><?xml version="1.0" encoding="utf-8"?>
<sst xmlns="http://schemas.openxmlformats.org/spreadsheetml/2006/main" count="288" uniqueCount="165">
  <si>
    <t>GROUPE</t>
  </si>
  <si>
    <t>DESIGN</t>
  </si>
  <si>
    <t>LT</t>
  </si>
  <si>
    <t>CG</t>
  </si>
  <si>
    <t>Mise en page</t>
  </si>
  <si>
    <t>nok</t>
  </si>
  <si>
    <t>Pilote</t>
  </si>
  <si>
    <t>PRINCIPE</t>
  </si>
  <si>
    <t>CABLAGE</t>
  </si>
  <si>
    <t>ok</t>
  </si>
  <si>
    <t>Reste a produire</t>
  </si>
  <si>
    <t>Date</t>
  </si>
  <si>
    <t>a faire</t>
  </si>
  <si>
    <t>PROTOTYPE</t>
  </si>
  <si>
    <t>MIS EN PAGE</t>
  </si>
  <si>
    <t>Nbr de schéma</t>
  </si>
  <si>
    <t>Mis en page</t>
  </si>
  <si>
    <t>vide</t>
  </si>
  <si>
    <t>Generés</t>
  </si>
  <si>
    <t>REALISES</t>
  </si>
  <si>
    <t>Nombre de schéma generés</t>
  </si>
  <si>
    <t>Nombre de schéma non generés</t>
  </si>
  <si>
    <t>PROJET X</t>
  </si>
  <si>
    <t>Fonctions</t>
  </si>
  <si>
    <t>Technicien Schématique :</t>
  </si>
  <si>
    <t>GROUPE MOTOPROPULSEUR</t>
  </si>
  <si>
    <t>GROUPE SIGNALISATION - ECLAIRAGE EXTERIEUR</t>
  </si>
  <si>
    <t>GROUPE ECLAIRAGE INTERIEUR</t>
  </si>
  <si>
    <t>GROUPE INFORMATION CONDUCTEUR</t>
  </si>
  <si>
    <t>GROUPE ESSUYAGE</t>
  </si>
  <si>
    <t>GROUPE ASSISTANCE MECANISME DIVERS</t>
  </si>
  <si>
    <t>GROUPE AIDE A LA CONDUITE</t>
  </si>
  <si>
    <t>GROUPE CONFORT A LA CONDUITE</t>
  </si>
  <si>
    <t>Liste type</t>
  </si>
  <si>
    <t>SOMMAIRE SCHEMATIQUE</t>
  </si>
  <si>
    <t>Appareil</t>
  </si>
  <si>
    <t>ELECTRIQUE</t>
  </si>
  <si>
    <t>Implantation</t>
  </si>
  <si>
    <t>Applicabilité</t>
  </si>
  <si>
    <t>Ancien CG</t>
  </si>
  <si>
    <t>Réalisation</t>
  </si>
  <si>
    <t>Contrôle</t>
  </si>
  <si>
    <t>Auteur</t>
  </si>
  <si>
    <t>ok / nok</t>
  </si>
  <si>
    <t>Contrôle PSA</t>
  </si>
  <si>
    <t>Remarques</t>
  </si>
  <si>
    <t>AE</t>
  </si>
  <si>
    <t>Date saisie AE</t>
  </si>
  <si>
    <t>Date pose des appli</t>
  </si>
  <si>
    <t>CONNECTIQUE</t>
  </si>
  <si>
    <t>IMPLANTATION</t>
  </si>
  <si>
    <t>Nbr de vue réalisés</t>
  </si>
  <si>
    <t>Nbr de vue à réalisés</t>
  </si>
  <si>
    <t>ROUTAGE</t>
  </si>
  <si>
    <t>Date Prototype</t>
  </si>
  <si>
    <t>ok /nok</t>
  </si>
  <si>
    <t>FONCTION</t>
  </si>
  <si>
    <t>LNC</t>
  </si>
  <si>
    <t>GENERALITES</t>
  </si>
  <si>
    <t>PRI</t>
  </si>
  <si>
    <t>Cum 1</t>
  </si>
  <si>
    <t>Obj</t>
  </si>
  <si>
    <t>% Obj.</t>
  </si>
  <si>
    <t>Cum</t>
  </si>
  <si>
    <t>Delta</t>
  </si>
  <si>
    <t>% réal.</t>
  </si>
  <si>
    <t>CAB</t>
  </si>
  <si>
    <t>COMP</t>
  </si>
  <si>
    <t>IMP</t>
  </si>
  <si>
    <t>Total</t>
  </si>
  <si>
    <t>sur</t>
  </si>
  <si>
    <t>Date de Début</t>
  </si>
  <si>
    <t>Date de Mise à disposition AE</t>
  </si>
  <si>
    <t>Prototype Design</t>
  </si>
  <si>
    <t>Wiring Design</t>
  </si>
  <si>
    <t>Layout Princpe</t>
  </si>
  <si>
    <t>Prototype Component</t>
  </si>
  <si>
    <t>Component Design</t>
  </si>
  <si>
    <t>D</t>
  </si>
  <si>
    <t>L</t>
  </si>
  <si>
    <t>M</t>
  </si>
  <si>
    <t>J</t>
  </si>
  <si>
    <t>V</t>
  </si>
  <si>
    <t>S</t>
  </si>
  <si>
    <t>Date LNC ou AMC</t>
  </si>
  <si>
    <t>Routage Principe Design</t>
  </si>
  <si>
    <t>Contrôle FTQ</t>
  </si>
  <si>
    <t>Contrôle FTR</t>
  </si>
  <si>
    <t>Nbr de schéma PR</t>
  </si>
  <si>
    <t>Nbr de schéma Comp</t>
  </si>
  <si>
    <t>Nbr d'implantation</t>
  </si>
  <si>
    <t>Véhicule</t>
  </si>
  <si>
    <t>Commentaire</t>
  </si>
  <si>
    <t>Création / MàJ</t>
  </si>
  <si>
    <t xml:space="preserve">PROJET </t>
  </si>
  <si>
    <t>Réf Plan 2D</t>
  </si>
  <si>
    <t>Bon 1 er coup</t>
  </si>
  <si>
    <t>Bon</t>
  </si>
  <si>
    <t>Vue à resaisir</t>
  </si>
  <si>
    <t>Reste à réalisés</t>
  </si>
  <si>
    <t>OBJECTIFS</t>
  </si>
  <si>
    <t>Date LNC</t>
  </si>
  <si>
    <t>Leader</t>
  </si>
  <si>
    <t>Code Projet / ligne Produit</t>
  </si>
  <si>
    <t>Fenetre</t>
  </si>
  <si>
    <t>PTA</t>
  </si>
  <si>
    <t>Déclinaison commerciale</t>
  </si>
  <si>
    <t>Maquette Numérique</t>
  </si>
  <si>
    <t>Plan 2D</t>
  </si>
  <si>
    <t>Planche de distribution</t>
  </si>
  <si>
    <t>Topologie</t>
  </si>
  <si>
    <t>Architecture</t>
  </si>
  <si>
    <t>GENERALITE</t>
  </si>
  <si>
    <t>Context</t>
  </si>
  <si>
    <t>Saisie AE</t>
  </si>
  <si>
    <t>Référencement AE</t>
  </si>
  <si>
    <t>Commentaires</t>
  </si>
  <si>
    <t>FCT</t>
  </si>
  <si>
    <t>SOMMAIRE SCHEMATIQUE P21E / 1PP2 DAG LNC</t>
  </si>
  <si>
    <t>Cxte</t>
  </si>
  <si>
    <t>Libellé</t>
  </si>
  <si>
    <t>Fonction schéma à utiliser</t>
  </si>
  <si>
    <t>Date Réf.</t>
  </si>
  <si>
    <t>FCT Principe</t>
  </si>
  <si>
    <t>FCT Câblage</t>
  </si>
  <si>
    <t>10.00</t>
  </si>
  <si>
    <t>DÉMARRAGE MOTEUR - DV5RD / ML6C / STTd</t>
  </si>
  <si>
    <t>D3CZQL5</t>
  </si>
  <si>
    <t>D34_G001A_LNC_DV5RD_ML6C_BFRM_STTd_conda simple_LED_RCC NAC_BTA_HIFI_retro_elec_RFTA</t>
  </si>
  <si>
    <t>11.00</t>
  </si>
  <si>
    <t>ALLUMAGE / PRÉCHAUFFAGE - DV5RD / ML6C / STTd</t>
  </si>
  <si>
    <t>D3CZQLG</t>
  </si>
  <si>
    <t>12.00</t>
  </si>
  <si>
    <t>INJECTION ÉLECTRONIQUE - DV5RD / ML6C / STTd</t>
  </si>
  <si>
    <t>D3CZQLJ</t>
  </si>
  <si>
    <t>15.00</t>
  </si>
  <si>
    <t>REFROIDISSEMENT MOTEUR - DV5RD / ML6C</t>
  </si>
  <si>
    <t>D3CZQLS</t>
  </si>
  <si>
    <t>15.02</t>
  </si>
  <si>
    <t>REFROIDISSEMENT MOTEUR - EB2ADT</t>
  </si>
  <si>
    <t>D3CZQLV</t>
  </si>
  <si>
    <t>D34_G005A_LNC_EB2ADT_ATN8_STTd_AVEC FSE_NON HIFI_RCE_SANS_BTA_VTH_retro_degiv_RFTA.list</t>
  </si>
  <si>
    <t>41.02</t>
  </si>
  <si>
    <t>NIVEAU / PRESSION HUILE MOTEUR - EB2ADT</t>
  </si>
  <si>
    <t>D3CZQMJ</t>
  </si>
  <si>
    <t>Nbr MIS EN PAGE</t>
  </si>
  <si>
    <t>Référencement PRI</t>
  </si>
  <si>
    <t>Référencement CAB</t>
  </si>
  <si>
    <t>Contrôle Interne (FTQ)</t>
  </si>
  <si>
    <t>Contrôle PSA (FTR)</t>
  </si>
  <si>
    <t>Code gamme</t>
  </si>
  <si>
    <t>N° appareil</t>
  </si>
  <si>
    <t>N° Connecteur</t>
  </si>
  <si>
    <t>Direction</t>
  </si>
  <si>
    <t>Fenêtre</t>
  </si>
  <si>
    <t>N° DAM</t>
  </si>
  <si>
    <t>Réf SEDRE MANAGER</t>
  </si>
  <si>
    <t>Date de création</t>
  </si>
  <si>
    <t>Controleur</t>
  </si>
  <si>
    <t>Date de contrôle</t>
  </si>
  <si>
    <t>Bon 1er coup</t>
  </si>
  <si>
    <t>Corrigé</t>
  </si>
  <si>
    <t>Date de validation</t>
  </si>
  <si>
    <t>Commentaire erreur</t>
  </si>
  <si>
    <t>Nbr de Connectique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</si>
</sst>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:ss;@"/>
    <numFmt numFmtId="165" formatCode="0.000"/>
  </numFmts>
  <fonts count="2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b/>
      <sz val="26"/>
      <name val="Arial"/>
      <family val="2"/>
    </font>
    <font>
      <sz val="12"/>
      <color theme="1"/>
      <name val="Arial"/>
      <family val="2"/>
    </font>
    <font>
      <b/>
      <sz val="26"/>
      <color theme="1"/>
      <name val="Arial"/>
      <family val="2"/>
    </font>
    <font>
      <sz val="11"/>
      <color theme="1"/>
      <name val="Times New Roman"/>
      <family val="1"/>
    </font>
    <font>
      <sz val="24"/>
      <color rgb="FF000000"/>
      <name val="Arial"/>
      <family val="2"/>
    </font>
    <font>
      <sz val="10"/>
      <name val="Times New Roman"/>
      <family val="1"/>
    </font>
    <font>
      <i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lightUp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</fills>
  <borders count="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0" fillId="0" borderId="0"/>
  </cellStyleXfs>
  <cellXfs count="305">
    <xf numFmtId="0" fontId="0" fillId="0" borderId="0" xfId="0"/>
    <xf numFmtId="0" fontId="3" fillId="6" borderId="1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49" fontId="4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/>
    <xf numFmtId="0" fontId="4" fillId="0" borderId="1" xfId="0" applyFont="1" applyFill="1" applyBorder="1"/>
    <xf numFmtId="0" fontId="6" fillId="0" borderId="0" xfId="0" applyFont="1" applyProtection="1"/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Protection="1"/>
    <xf numFmtId="9" fontId="6" fillId="0" borderId="1" xfId="0" applyNumberFormat="1" applyFont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2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0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Protection="1">
      <protection locked="0"/>
    </xf>
    <xf numFmtId="0" fontId="4" fillId="0" borderId="18" xfId="0" applyFont="1" applyFill="1" applyBorder="1" applyAlignment="1" applyProtection="1">
      <alignment horizontal="left" vertical="center"/>
      <protection locked="0"/>
    </xf>
    <xf numFmtId="0" fontId="4" fillId="11" borderId="0" xfId="0" applyFont="1" applyFill="1" applyAlignment="1" applyProtection="1">
      <alignment horizontal="center"/>
    </xf>
    <xf numFmtId="0" fontId="4" fillId="0" borderId="25" xfId="0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left" vertical="center"/>
      <protection locked="0"/>
    </xf>
    <xf numFmtId="2" fontId="4" fillId="0" borderId="28" xfId="0" applyNumberFormat="1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Protection="1"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2" fontId="4" fillId="0" borderId="30" xfId="0" applyNumberFormat="1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Protection="1"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left" vertical="center"/>
      <protection locked="0"/>
    </xf>
    <xf numFmtId="0" fontId="4" fillId="0" borderId="30" xfId="0" applyFont="1" applyFill="1" applyBorder="1" applyAlignment="1" applyProtection="1">
      <alignment vertical="center"/>
      <protection locked="0"/>
    </xf>
    <xf numFmtId="2" fontId="4" fillId="0" borderId="32" xfId="0" applyNumberFormat="1" applyFont="1" applyFill="1" applyBorder="1" applyAlignment="1" applyProtection="1">
      <alignment horizontal="center" vertical="center"/>
      <protection locked="0"/>
    </xf>
    <xf numFmtId="0" fontId="4" fillId="0" borderId="32" xfId="0" applyFont="1" applyFill="1" applyBorder="1" applyProtection="1">
      <protection locked="0"/>
    </xf>
    <xf numFmtId="0" fontId="4" fillId="0" borderId="32" xfId="0" applyFont="1" applyFill="1" applyBorder="1" applyAlignment="1" applyProtection="1">
      <alignment horizontal="center" vertical="center"/>
      <protection locked="0"/>
    </xf>
    <xf numFmtId="0" fontId="4" fillId="0" borderId="33" xfId="0" applyFont="1" applyFill="1" applyBorder="1" applyProtection="1">
      <protection locked="0"/>
    </xf>
    <xf numFmtId="0" fontId="4" fillId="0" borderId="34" xfId="0" applyFont="1" applyFill="1" applyBorder="1" applyProtection="1">
      <protection locked="0"/>
    </xf>
    <xf numFmtId="0" fontId="4" fillId="0" borderId="34" xfId="0" applyFont="1" applyFill="1" applyBorder="1" applyAlignment="1" applyProtection="1">
      <alignment horizontal="left" vertical="center"/>
      <protection locked="0"/>
    </xf>
    <xf numFmtId="0" fontId="4" fillId="0" borderId="34" xfId="0" applyFont="1" applyFill="1" applyBorder="1" applyAlignment="1" applyProtection="1">
      <alignment vertical="center"/>
      <protection locked="0"/>
    </xf>
    <xf numFmtId="0" fontId="4" fillId="0" borderId="35" xfId="0" applyFont="1" applyFill="1" applyBorder="1" applyProtection="1">
      <protection locked="0"/>
    </xf>
    <xf numFmtId="0" fontId="4" fillId="0" borderId="36" xfId="0" applyFont="1" applyFill="1" applyBorder="1" applyProtection="1">
      <protection locked="0"/>
    </xf>
    <xf numFmtId="0" fontId="4" fillId="0" borderId="38" xfId="0" applyFont="1" applyFill="1" applyBorder="1" applyProtection="1">
      <protection locked="0"/>
    </xf>
    <xf numFmtId="0" fontId="4" fillId="0" borderId="39" xfId="0" applyFont="1" applyFill="1" applyBorder="1" applyAlignment="1" applyProtection="1">
      <alignment horizontal="center" vertical="center"/>
      <protection locked="0"/>
    </xf>
    <xf numFmtId="0" fontId="4" fillId="0" borderId="38" xfId="0" applyFont="1" applyFill="1" applyBorder="1" applyAlignment="1" applyProtection="1">
      <alignment horizontal="left" vertical="center"/>
      <protection locked="0"/>
    </xf>
    <xf numFmtId="0" fontId="4" fillId="0" borderId="38" xfId="0" applyFont="1" applyFill="1" applyBorder="1" applyAlignment="1" applyProtection="1">
      <alignment vertical="center"/>
      <protection locked="0"/>
    </xf>
    <xf numFmtId="0" fontId="4" fillId="0" borderId="40" xfId="0" applyFont="1" applyFill="1" applyBorder="1" applyProtection="1">
      <protection locked="0"/>
    </xf>
    <xf numFmtId="0" fontId="4" fillId="0" borderId="4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4" fillId="0" borderId="38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42" xfId="0" applyFont="1" applyFill="1" applyBorder="1" applyAlignment="1" applyProtection="1">
      <alignment horizontal="center" vertical="center"/>
      <protection locked="0"/>
    </xf>
    <xf numFmtId="14" fontId="4" fillId="0" borderId="33" xfId="0" applyNumberFormat="1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Border="1" applyAlignment="1" applyProtection="1">
      <alignment horizontal="center" vertical="center"/>
      <protection locked="0"/>
    </xf>
    <xf numFmtId="14" fontId="4" fillId="0" borderId="35" xfId="0" applyNumberFormat="1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14" fontId="4" fillId="0" borderId="43" xfId="0" applyNumberFormat="1" applyFont="1" applyFill="1" applyBorder="1" applyAlignment="1" applyProtection="1">
      <alignment horizontal="center" vertical="center"/>
      <protection locked="0"/>
    </xf>
    <xf numFmtId="14" fontId="4" fillId="0" borderId="37" xfId="0" applyNumberFormat="1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Fill="1" applyBorder="1" applyAlignment="1" applyProtection="1">
      <alignment horizontal="center" vertical="center"/>
      <protection locked="0"/>
    </xf>
    <xf numFmtId="14" fontId="4" fillId="0" borderId="39" xfId="0" applyNumberFormat="1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Border="1" applyAlignment="1" applyProtection="1">
      <alignment horizontal="center" vertical="center"/>
      <protection locked="0"/>
    </xf>
    <xf numFmtId="14" fontId="4" fillId="0" borderId="39" xfId="0" applyNumberFormat="1" applyFont="1" applyBorder="1" applyAlignment="1" applyProtection="1">
      <alignment horizontal="center" vertic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/>
      <protection locked="0"/>
    </xf>
    <xf numFmtId="14" fontId="4" fillId="0" borderId="4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/>
    </xf>
    <xf numFmtId="49" fontId="4" fillId="0" borderId="0" xfId="0" applyNumberFormat="1" applyFont="1" applyFill="1" applyAlignment="1" applyProtection="1">
      <alignment horizontal="center" vertical="center"/>
    </xf>
    <xf numFmtId="49" fontId="3" fillId="6" borderId="11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8" fillId="0" borderId="1" xfId="0" applyFont="1" applyBorder="1"/>
    <xf numFmtId="2" fontId="8" fillId="0" borderId="1" xfId="0" applyNumberFormat="1" applyFont="1" applyBorder="1" applyAlignment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/>
    </xf>
    <xf numFmtId="49" fontId="4" fillId="0" borderId="18" xfId="0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49" fontId="4" fillId="0" borderId="21" xfId="0" applyNumberFormat="1" applyFont="1" applyFill="1" applyBorder="1" applyAlignment="1" applyProtection="1">
      <alignment horizontal="center"/>
    </xf>
    <xf numFmtId="0" fontId="4" fillId="0" borderId="21" xfId="0" applyFont="1" applyFill="1" applyBorder="1" applyAlignment="1" applyProtection="1">
      <alignment horizontal="left" vertical="center"/>
    </xf>
    <xf numFmtId="2" fontId="4" fillId="0" borderId="21" xfId="0" applyNumberFormat="1" applyFont="1" applyFill="1" applyBorder="1" applyAlignment="1" applyProtection="1">
      <alignment horizontal="center" vertical="center"/>
    </xf>
    <xf numFmtId="0" fontId="4" fillId="0" borderId="49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8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19" xfId="0" applyFont="1" applyFill="1" applyBorder="1" applyAlignment="1" applyProtection="1">
      <alignment horizontal="left" vertical="center"/>
    </xf>
    <xf numFmtId="0" fontId="4" fillId="0" borderId="50" xfId="0" applyFont="1" applyFill="1" applyBorder="1" applyAlignment="1" applyProtection="1">
      <alignment horizontal="left"/>
    </xf>
    <xf numFmtId="49" fontId="4" fillId="0" borderId="0" xfId="0" applyNumberFormat="1" applyFont="1" applyFill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/>
    </xf>
    <xf numFmtId="0" fontId="4" fillId="3" borderId="0" xfId="0" applyNumberFormat="1" applyFont="1" applyFill="1" applyAlignment="1" applyProtection="1">
      <alignment horizontal="center"/>
    </xf>
    <xf numFmtId="2" fontId="8" fillId="0" borderId="51" xfId="0" applyNumberFormat="1" applyFont="1" applyFill="1" applyBorder="1" applyAlignment="1">
      <alignment horizontal="center"/>
    </xf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0" fillId="13" borderId="15" xfId="0" applyFont="1" applyFill="1" applyBorder="1" applyAlignment="1"/>
    <xf numFmtId="17" fontId="11" fillId="0" borderId="0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wrapText="1"/>
    </xf>
    <xf numFmtId="0" fontId="0" fillId="0" borderId="0" xfId="0" applyFont="1" applyFill="1" applyProtection="1">
      <protection locked="0"/>
    </xf>
    <xf numFmtId="2" fontId="0" fillId="0" borderId="52" xfId="0" applyNumberFormat="1" applyFont="1" applyBorder="1" applyAlignment="1">
      <alignment horizontal="center" vertical="top"/>
    </xf>
    <xf numFmtId="0" fontId="0" fillId="13" borderId="4" xfId="0" applyFont="1" applyFill="1" applyBorder="1"/>
    <xf numFmtId="2" fontId="0" fillId="0" borderId="46" xfId="0" applyNumberFormat="1" applyFont="1" applyFill="1" applyBorder="1" applyAlignment="1">
      <alignment horizontal="center" vertical="top"/>
    </xf>
    <xf numFmtId="0" fontId="0" fillId="13" borderId="46" xfId="0" applyFont="1" applyFill="1" applyBorder="1" applyAlignment="1"/>
    <xf numFmtId="0" fontId="0" fillId="0" borderId="17" xfId="0" applyFont="1" applyFill="1" applyBorder="1" applyAlignment="1">
      <alignment horizontal="center" wrapText="1"/>
    </xf>
    <xf numFmtId="2" fontId="0" fillId="0" borderId="15" xfId="0" applyNumberFormat="1" applyFont="1" applyFill="1" applyBorder="1" applyAlignment="1">
      <alignment horizontal="center" vertical="top"/>
    </xf>
    <xf numFmtId="0" fontId="0" fillId="0" borderId="15" xfId="0" applyFont="1" applyFill="1" applyBorder="1" applyAlignment="1"/>
    <xf numFmtId="0" fontId="0" fillId="0" borderId="1" xfId="0" applyFont="1" applyFill="1" applyBorder="1" applyAlignment="1">
      <alignment horizontal="center" wrapText="1"/>
    </xf>
    <xf numFmtId="2" fontId="0" fillId="0" borderId="53" xfId="0" applyNumberFormat="1" applyFont="1" applyFill="1" applyBorder="1" applyAlignment="1">
      <alignment horizontal="center" vertical="top"/>
    </xf>
    <xf numFmtId="0" fontId="0" fillId="13" borderId="46" xfId="0" applyNumberFormat="1" applyFont="1" applyFill="1" applyBorder="1" applyAlignment="1"/>
    <xf numFmtId="2" fontId="0" fillId="0" borderId="51" xfId="0" applyNumberFormat="1" applyFont="1" applyFill="1" applyBorder="1" applyAlignment="1">
      <alignment horizontal="center" vertical="top"/>
    </xf>
    <xf numFmtId="0" fontId="0" fillId="13" borderId="15" xfId="0" applyNumberFormat="1" applyFont="1" applyFill="1" applyBorder="1" applyAlignment="1"/>
    <xf numFmtId="2" fontId="0" fillId="0" borderId="53" xfId="0" applyNumberFormat="1" applyFont="1" applyBorder="1" applyAlignment="1">
      <alignment horizontal="center" vertical="top"/>
    </xf>
    <xf numFmtId="0" fontId="0" fillId="13" borderId="46" xfId="0" applyFont="1" applyFill="1" applyBorder="1"/>
    <xf numFmtId="2" fontId="0" fillId="0" borderId="51" xfId="0" applyNumberFormat="1" applyFont="1" applyBorder="1" applyAlignment="1">
      <alignment horizontal="center" vertical="top"/>
    </xf>
    <xf numFmtId="0" fontId="3" fillId="0" borderId="0" xfId="0" applyFont="1" applyFill="1" applyAlignment="1" applyProtection="1">
      <alignment horizontal="center" vertical="top" wrapText="1"/>
    </xf>
    <xf numFmtId="0" fontId="3" fillId="0" borderId="0" xfId="0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0" fillId="13" borderId="1" xfId="0" applyFont="1" applyFill="1" applyBorder="1"/>
    <xf numFmtId="0" fontId="0" fillId="0" borderId="1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8" fillId="0" borderId="1" xfId="0" applyFont="1" applyFill="1" applyBorder="1"/>
    <xf numFmtId="0" fontId="0" fillId="0" borderId="17" xfId="0" applyFont="1" applyFill="1" applyBorder="1" applyAlignment="1">
      <alignment horizontal="center" vertical="top" wrapText="1"/>
    </xf>
    <xf numFmtId="0" fontId="8" fillId="0" borderId="0" xfId="0" applyFont="1" applyFill="1" applyProtection="1">
      <protection locked="0"/>
    </xf>
    <xf numFmtId="0" fontId="0" fillId="18" borderId="3" xfId="0" applyFill="1" applyBorder="1" applyProtection="1"/>
    <xf numFmtId="10" fontId="0" fillId="18" borderId="3" xfId="0" applyNumberFormat="1" applyFill="1" applyBorder="1" applyProtection="1"/>
    <xf numFmtId="14" fontId="14" fillId="2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5" fillId="19" borderId="0" xfId="0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14" borderId="51" xfId="0" applyFont="1" applyFill="1" applyBorder="1" applyAlignment="1" applyProtection="1">
      <alignment horizontal="center"/>
    </xf>
    <xf numFmtId="0" fontId="13" fillId="14" borderId="1" xfId="0" applyFont="1" applyFill="1" applyBorder="1" applyAlignment="1" applyProtection="1">
      <alignment horizontal="center"/>
    </xf>
    <xf numFmtId="0" fontId="13" fillId="14" borderId="8" xfId="0" applyFont="1" applyFill="1" applyBorder="1" applyAlignment="1" applyProtection="1">
      <alignment horizontal="center"/>
    </xf>
    <xf numFmtId="0" fontId="13" fillId="15" borderId="1" xfId="0" applyFont="1" applyFill="1" applyBorder="1" applyAlignment="1" applyProtection="1">
      <alignment horizontal="center"/>
    </xf>
    <xf numFmtId="0" fontId="13" fillId="16" borderId="1" xfId="0" applyFont="1" applyFill="1" applyBorder="1" applyAlignment="1" applyProtection="1">
      <alignment horizontal="center"/>
    </xf>
    <xf numFmtId="0" fontId="13" fillId="17" borderId="1" xfId="0" applyFont="1" applyFill="1" applyBorder="1" applyAlignment="1" applyProtection="1">
      <alignment horizontal="center"/>
    </xf>
    <xf numFmtId="0" fontId="13" fillId="17" borderId="1" xfId="0" applyFont="1" applyFill="1" applyBorder="1" applyAlignment="1" applyProtection="1"/>
    <xf numFmtId="0" fontId="0" fillId="0" borderId="0" xfId="0" applyAlignment="1">
      <alignment horizontal="center"/>
    </xf>
    <xf numFmtId="0" fontId="0" fillId="0" borderId="51" xfId="0" applyBorder="1"/>
    <xf numFmtId="0" fontId="0" fillId="0" borderId="1" xfId="0" applyBorder="1"/>
    <xf numFmtId="10" fontId="0" fillId="18" borderId="54" xfId="0" applyNumberFormat="1" applyFill="1" applyBorder="1" applyProtection="1"/>
    <xf numFmtId="0" fontId="0" fillId="0" borderId="55" xfId="0" applyBorder="1"/>
    <xf numFmtId="0" fontId="0" fillId="0" borderId="9" xfId="0" applyBorder="1"/>
    <xf numFmtId="14" fontId="12" fillId="0" borderId="0" xfId="0" applyNumberFormat="1" applyFont="1" applyAlignment="1">
      <alignment horizontal="center" vertical="center"/>
    </xf>
    <xf numFmtId="0" fontId="13" fillId="15" borderId="51" xfId="0" applyFont="1" applyFill="1" applyBorder="1" applyAlignment="1" applyProtection="1">
      <alignment horizontal="center"/>
    </xf>
    <xf numFmtId="0" fontId="13" fillId="15" borderId="8" xfId="0" applyFont="1" applyFill="1" applyBorder="1" applyAlignment="1" applyProtection="1">
      <alignment horizontal="center"/>
    </xf>
    <xf numFmtId="0" fontId="13" fillId="16" borderId="51" xfId="0" applyFont="1" applyFill="1" applyBorder="1" applyAlignment="1" applyProtection="1">
      <alignment horizontal="center"/>
    </xf>
    <xf numFmtId="0" fontId="13" fillId="16" borderId="8" xfId="0" applyFont="1" applyFill="1" applyBorder="1" applyAlignment="1" applyProtection="1">
      <alignment horizontal="center"/>
    </xf>
    <xf numFmtId="0" fontId="13" fillId="17" borderId="51" xfId="0" applyFont="1" applyFill="1" applyBorder="1" applyAlignment="1" applyProtection="1">
      <alignment horizontal="center"/>
    </xf>
    <xf numFmtId="0" fontId="13" fillId="17" borderId="8" xfId="0" applyFont="1" applyFill="1" applyBorder="1" applyAlignment="1" applyProtection="1">
      <alignment horizontal="center"/>
    </xf>
    <xf numFmtId="0" fontId="12" fillId="0" borderId="0" xfId="0" applyFont="1"/>
    <xf numFmtId="0" fontId="13" fillId="14" borderId="52" xfId="0" applyFont="1" applyFill="1" applyBorder="1" applyAlignment="1" applyProtection="1">
      <alignment horizontal="center"/>
    </xf>
    <xf numFmtId="0" fontId="13" fillId="14" borderId="3" xfId="0" applyFont="1" applyFill="1" applyBorder="1" applyAlignment="1" applyProtection="1">
      <alignment horizontal="center"/>
    </xf>
    <xf numFmtId="0" fontId="13" fillId="14" borderId="54" xfId="0" applyFont="1" applyFill="1" applyBorder="1" applyAlignment="1" applyProtection="1">
      <alignment horizontal="center"/>
    </xf>
    <xf numFmtId="0" fontId="0" fillId="0" borderId="5" xfId="0" applyBorder="1"/>
    <xf numFmtId="0" fontId="0" fillId="18" borderId="56" xfId="0" applyFill="1" applyBorder="1" applyProtection="1"/>
    <xf numFmtId="0" fontId="0" fillId="0" borderId="6" xfId="0" applyBorder="1"/>
    <xf numFmtId="10" fontId="0" fillId="18" borderId="56" xfId="0" applyNumberFormat="1" applyFill="1" applyBorder="1" applyProtection="1"/>
    <xf numFmtId="10" fontId="0" fillId="18" borderId="57" xfId="0" applyNumberFormat="1" applyFill="1" applyBorder="1" applyProtection="1"/>
    <xf numFmtId="0" fontId="0" fillId="18" borderId="9" xfId="0" applyFill="1" applyBorder="1" applyProtection="1"/>
    <xf numFmtId="10" fontId="0" fillId="18" borderId="9" xfId="0" applyNumberFormat="1" applyFill="1" applyBorder="1" applyProtection="1"/>
    <xf numFmtId="10" fontId="0" fillId="18" borderId="10" xfId="0" applyNumberFormat="1" applyFill="1" applyBorder="1" applyProtection="1"/>
    <xf numFmtId="0" fontId="0" fillId="0" borderId="0" xfId="0" applyFill="1" applyAlignment="1">
      <alignment horizontal="center" vertical="center"/>
    </xf>
    <xf numFmtId="0" fontId="0" fillId="0" borderId="1" xfId="0" applyFill="1" applyBorder="1" applyProtection="1"/>
    <xf numFmtId="10" fontId="0" fillId="0" borderId="1" xfId="0" applyNumberFormat="1" applyFill="1" applyBorder="1" applyProtection="1"/>
    <xf numFmtId="0" fontId="0" fillId="0" borderId="0" xfId="0" applyFill="1"/>
    <xf numFmtId="0" fontId="4" fillId="0" borderId="1" xfId="0" applyFont="1" applyBorder="1" applyAlignment="1" applyProtection="1">
      <alignment horizontal="center" vertical="center"/>
      <protection locked="0"/>
    </xf>
    <xf numFmtId="0" fontId="4" fillId="5" borderId="13" xfId="0" applyFont="1" applyFill="1" applyBorder="1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right"/>
      <protection locked="0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14" fontId="4" fillId="0" borderId="59" xfId="0" applyNumberFormat="1" applyFont="1" applyFill="1" applyBorder="1" applyAlignment="1" applyProtection="1">
      <alignment horizontal="center" vertical="center"/>
      <protection locked="0"/>
    </xf>
    <xf numFmtId="14" fontId="4" fillId="0" borderId="60" xfId="0" applyNumberFormat="1" applyFont="1" applyFill="1" applyBorder="1" applyAlignment="1" applyProtection="1">
      <alignment horizontal="center" vertical="center"/>
      <protection locked="0"/>
    </xf>
    <xf numFmtId="14" fontId="4" fillId="0" borderId="60" xfId="0" applyNumberFormat="1" applyFont="1" applyBorder="1" applyAlignment="1" applyProtection="1">
      <alignment horizontal="center" vertical="center"/>
      <protection locked="0"/>
    </xf>
    <xf numFmtId="14" fontId="4" fillId="0" borderId="61" xfId="0" applyNumberFormat="1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4" fillId="0" borderId="55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53" xfId="0" applyFont="1" applyFill="1" applyBorder="1" applyAlignment="1" applyProtection="1">
      <alignment horizontal="center" vertical="center"/>
      <protection locked="0"/>
    </xf>
    <xf numFmtId="0" fontId="4" fillId="0" borderId="62" xfId="0" applyFont="1" applyFill="1" applyBorder="1" applyAlignment="1" applyProtection="1">
      <alignment horizontal="center" vertical="center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14" fontId="4" fillId="0" borderId="55" xfId="0" applyNumberFormat="1" applyFont="1" applyFill="1" applyBorder="1" applyAlignment="1" applyProtection="1">
      <alignment horizontal="center" vertical="center"/>
      <protection locked="0"/>
    </xf>
    <xf numFmtId="14" fontId="4" fillId="0" borderId="9" xfId="0" applyNumberFormat="1" applyFont="1" applyFill="1" applyBorder="1" applyAlignment="1" applyProtection="1">
      <alignment horizontal="center" vertical="center"/>
      <protection locked="0"/>
    </xf>
    <xf numFmtId="49" fontId="4" fillId="0" borderId="55" xfId="0" applyNumberFormat="1" applyFont="1" applyFill="1" applyBorder="1" applyAlignment="1" applyProtection="1">
      <alignment horizont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/>
      <protection locked="0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4" fillId="0" borderId="32" xfId="0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 applyProtection="1">
      <alignment horizontal="center"/>
      <protection locked="0"/>
    </xf>
    <xf numFmtId="0" fontId="4" fillId="0" borderId="64" xfId="0" applyFont="1" applyFill="1" applyBorder="1" applyAlignment="1" applyProtection="1">
      <alignment horizontal="center" vertical="center"/>
      <protection locked="0"/>
    </xf>
    <xf numFmtId="0" fontId="4" fillId="0" borderId="46" xfId="0" applyFont="1" applyFill="1" applyBorder="1" applyAlignment="1" applyProtection="1">
      <alignment horizontal="center" vertical="center"/>
      <protection locked="0"/>
    </xf>
    <xf numFmtId="14" fontId="4" fillId="0" borderId="6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49" fontId="16" fillId="6" borderId="1" xfId="0" applyNumberFormat="1" applyFont="1" applyFill="1" applyBorder="1" applyAlignment="1" applyProtection="1">
      <alignment horizontal="center" vertical="center"/>
    </xf>
    <xf numFmtId="0" fontId="16" fillId="6" borderId="1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4" fillId="0" borderId="47" xfId="0" applyFont="1" applyFill="1" applyBorder="1" applyAlignment="1" applyProtection="1">
      <alignment horizontal="center" vertical="center"/>
      <protection locked="0"/>
    </xf>
    <xf numFmtId="0" fontId="4" fillId="0" borderId="66" xfId="0" applyFont="1" applyFill="1" applyBorder="1" applyAlignment="1" applyProtection="1">
      <alignment horizontal="center" vertical="center"/>
      <protection locked="0"/>
    </xf>
    <xf numFmtId="0" fontId="13" fillId="22" borderId="1" xfId="1" applyFont="1" applyFill="1" applyBorder="1" applyAlignment="1" applyProtection="1">
      <alignment horizontal="center"/>
    </xf>
    <xf numFmtId="0" fontId="19" fillId="21" borderId="1" xfId="0" applyFont="1" applyFill="1" applyBorder="1" applyAlignment="1" applyProtection="1">
      <alignment horizontal="center"/>
    </xf>
    <xf numFmtId="0" fontId="19" fillId="21" borderId="15" xfId="0" applyFont="1" applyFill="1" applyBorder="1" applyAlignment="1" applyProtection="1">
      <alignment horizontal="center"/>
    </xf>
    <xf numFmtId="0" fontId="19" fillId="21" borderId="2" xfId="0" applyFont="1" applyFill="1" applyBorder="1" applyAlignment="1" applyProtection="1">
      <alignment horizontal="center"/>
    </xf>
    <xf numFmtId="0" fontId="19" fillId="21" borderId="2" xfId="0" applyFont="1" applyFill="1" applyBorder="1" applyAlignment="1" applyProtection="1">
      <alignment horizontal="left"/>
    </xf>
    <xf numFmtId="0" fontId="19" fillId="21" borderId="16" xfId="0" applyFont="1" applyFill="1" applyBorder="1" applyAlignment="1" applyProtection="1">
      <alignment horizontal="center"/>
    </xf>
    <xf numFmtId="0" fontId="21" fillId="22" borderId="15" xfId="1" applyFont="1" applyFill="1" applyBorder="1" applyAlignment="1" applyProtection="1">
      <alignment horizontal="center"/>
    </xf>
    <xf numFmtId="0" fontId="13" fillId="22" borderId="2" xfId="1" applyFont="1" applyFill="1" applyBorder="1" applyAlignment="1" applyProtection="1">
      <alignment horizontal="center"/>
    </xf>
    <xf numFmtId="0" fontId="13" fillId="22" borderId="16" xfId="1" applyFont="1" applyFill="1" applyBorder="1" applyAlignment="1" applyProtection="1">
      <alignment horizontal="center"/>
    </xf>
    <xf numFmtId="0" fontId="0" fillId="23" borderId="1" xfId="0" applyFill="1" applyBorder="1"/>
    <xf numFmtId="0" fontId="0" fillId="20" borderId="0" xfId="0" applyFill="1" applyAlignment="1">
      <alignment horizontal="center"/>
    </xf>
    <xf numFmtId="0" fontId="18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/>
    </xf>
    <xf numFmtId="0" fontId="12" fillId="0" borderId="6" xfId="0" applyFont="1" applyBorder="1" applyAlignment="1" applyProtection="1">
      <alignment horizontal="center"/>
    </xf>
    <xf numFmtId="0" fontId="12" fillId="0" borderId="7" xfId="0" applyFont="1" applyBorder="1" applyAlignment="1" applyProtection="1">
      <alignment horizontal="center"/>
    </xf>
    <xf numFmtId="0" fontId="13" fillId="0" borderId="5" xfId="0" applyFont="1" applyBorder="1" applyAlignment="1" applyProtection="1">
      <alignment horizontal="center"/>
    </xf>
    <xf numFmtId="0" fontId="13" fillId="0" borderId="6" xfId="0" applyFont="1" applyBorder="1" applyAlignment="1" applyProtection="1">
      <alignment horizontal="center"/>
    </xf>
    <xf numFmtId="0" fontId="13" fillId="0" borderId="7" xfId="0" applyFont="1" applyBorder="1" applyAlignment="1" applyProtection="1">
      <alignment horizontal="center"/>
    </xf>
    <xf numFmtId="0" fontId="3" fillId="7" borderId="46" xfId="0" applyFont="1" applyFill="1" applyBorder="1" applyAlignment="1" applyProtection="1">
      <alignment horizontal="center" vertical="center"/>
    </xf>
    <xf numFmtId="0" fontId="3" fillId="7" borderId="47" xfId="0" applyFont="1" applyFill="1" applyBorder="1" applyAlignment="1" applyProtection="1">
      <alignment horizontal="center" vertical="center"/>
    </xf>
    <xf numFmtId="0" fontId="3" fillId="7" borderId="48" xfId="0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13" xfId="0" applyFont="1" applyFill="1" applyBorder="1" applyAlignment="1" applyProtection="1">
      <alignment horizontal="center" vertical="center"/>
    </xf>
    <xf numFmtId="0" fontId="3" fillId="7" borderId="14" xfId="0" applyFont="1" applyFill="1" applyBorder="1" applyAlignment="1" applyProtection="1">
      <alignment horizontal="center" vertical="center"/>
    </xf>
    <xf numFmtId="0" fontId="4" fillId="20" borderId="11" xfId="0" applyFont="1" applyFill="1" applyBorder="1" applyAlignment="1" applyProtection="1">
      <alignment horizontal="center"/>
    </xf>
    <xf numFmtId="0" fontId="4" fillId="20" borderId="24" xfId="0" applyFont="1" applyFill="1" applyBorder="1" applyAlignment="1" applyProtection="1">
      <alignment horizontal="center"/>
    </xf>
    <xf numFmtId="0" fontId="4" fillId="20" borderId="65" xfId="0" applyFont="1" applyFill="1" applyBorder="1" applyAlignment="1" applyProtection="1">
      <alignment horizontal="center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10" borderId="5" xfId="0" applyFont="1" applyFill="1" applyBorder="1" applyAlignment="1" applyProtection="1">
      <alignment horizontal="center"/>
      <protection locked="0"/>
    </xf>
    <xf numFmtId="0" fontId="4" fillId="10" borderId="6" xfId="0" applyFont="1" applyFill="1" applyBorder="1" applyAlignment="1" applyProtection="1">
      <alignment horizontal="center"/>
      <protection locked="0"/>
    </xf>
    <xf numFmtId="0" fontId="4" fillId="10" borderId="7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63" xfId="0" applyFont="1" applyFill="1" applyBorder="1" applyAlignment="1" applyProtection="1">
      <alignment horizontal="center"/>
      <protection locked="0"/>
    </xf>
    <xf numFmtId="0" fontId="4" fillId="12" borderId="5" xfId="0" applyFont="1" applyFill="1" applyBorder="1" applyAlignment="1" applyProtection="1">
      <alignment horizontal="center"/>
      <protection locked="0"/>
    </xf>
    <xf numFmtId="0" fontId="4" fillId="12" borderId="6" xfId="0" applyFont="1" applyFill="1" applyBorder="1" applyAlignment="1" applyProtection="1">
      <alignment horizontal="center"/>
      <protection locked="0"/>
    </xf>
    <xf numFmtId="0" fontId="4" fillId="12" borderId="7" xfId="0" applyFont="1" applyFill="1" applyBorder="1" applyAlignment="1" applyProtection="1">
      <alignment horizontal="center"/>
      <protection locked="0"/>
    </xf>
    <xf numFmtId="0" fontId="4" fillId="5" borderId="5" xfId="0" applyFont="1" applyFill="1" applyBorder="1" applyAlignment="1" applyProtection="1">
      <alignment horizontal="center"/>
      <protection locked="0"/>
    </xf>
    <xf numFmtId="0" fontId="4" fillId="5" borderId="6" xfId="0" applyFont="1" applyFill="1" applyBorder="1" applyAlignment="1" applyProtection="1">
      <alignment horizontal="center"/>
      <protection locked="0"/>
    </xf>
    <xf numFmtId="0" fontId="4" fillId="5" borderId="7" xfId="0" applyFont="1" applyFill="1" applyBorder="1" applyAlignment="1" applyProtection="1">
      <alignment horizontal="center"/>
      <protection locked="0"/>
    </xf>
    <xf numFmtId="0" fontId="4" fillId="8" borderId="5" xfId="0" applyFont="1" applyFill="1" applyBorder="1" applyAlignment="1" applyProtection="1">
      <alignment horizontal="center"/>
      <protection locked="0"/>
    </xf>
    <xf numFmtId="0" fontId="4" fillId="8" borderId="6" xfId="0" applyFont="1" applyFill="1" applyBorder="1" applyAlignment="1" applyProtection="1">
      <alignment horizontal="center"/>
      <protection locked="0"/>
    </xf>
    <xf numFmtId="0" fontId="4" fillId="8" borderId="7" xfId="0" applyFont="1" applyFill="1" applyBorder="1" applyAlignment="1" applyProtection="1">
      <alignment horizontal="center"/>
      <protection locked="0"/>
    </xf>
    <xf numFmtId="0" fontId="4" fillId="7" borderId="22" xfId="0" applyFont="1" applyFill="1" applyBorder="1" applyAlignment="1" applyProtection="1">
      <alignment horizontal="center"/>
      <protection locked="0"/>
    </xf>
    <xf numFmtId="0" fontId="4" fillId="7" borderId="23" xfId="0" applyFont="1" applyFill="1" applyBorder="1" applyAlignment="1" applyProtection="1">
      <alignment horizontal="center"/>
      <protection locked="0"/>
    </xf>
    <xf numFmtId="0" fontId="4" fillId="8" borderId="22" xfId="0" applyFont="1" applyFill="1" applyBorder="1" applyAlignment="1" applyProtection="1">
      <alignment horizontal="center"/>
      <protection locked="0"/>
    </xf>
    <xf numFmtId="0" fontId="4" fillId="8" borderId="24" xfId="0" applyFont="1" applyFill="1" applyBorder="1" applyAlignment="1" applyProtection="1">
      <alignment horizontal="center"/>
      <protection locked="0"/>
    </xf>
    <xf numFmtId="0" fontId="4" fillId="8" borderId="23" xfId="0" applyFont="1" applyFill="1" applyBorder="1" applyAlignment="1" applyProtection="1">
      <alignment horizontal="center"/>
      <protection locked="0"/>
    </xf>
    <xf numFmtId="0" fontId="4" fillId="11" borderId="22" xfId="0" applyFont="1" applyFill="1" applyBorder="1" applyAlignment="1" applyProtection="1">
      <alignment horizontal="center"/>
      <protection locked="0"/>
    </xf>
    <xf numFmtId="0" fontId="4" fillId="11" borderId="23" xfId="0" applyFont="1" applyFill="1" applyBorder="1" applyAlignment="1" applyProtection="1">
      <alignment horizontal="center"/>
      <protection locked="0"/>
    </xf>
    <xf numFmtId="0" fontId="4" fillId="2" borderId="22" xfId="0" applyFont="1" applyFill="1" applyBorder="1" applyAlignment="1" applyProtection="1">
      <alignment horizontal="center"/>
      <protection locked="0"/>
    </xf>
    <xf numFmtId="0" fontId="4" fillId="2" borderId="24" xfId="0" applyFont="1" applyFill="1" applyBorder="1" applyAlignment="1" applyProtection="1">
      <alignment horizontal="center"/>
      <protection locked="0"/>
    </xf>
    <xf numFmtId="0" fontId="4" fillId="2" borderId="23" xfId="0" applyFont="1" applyFill="1" applyBorder="1" applyAlignment="1" applyProtection="1">
      <alignment horizontal="center"/>
      <protection locked="0"/>
    </xf>
    <xf numFmtId="0" fontId="4" fillId="10" borderId="22" xfId="0" applyFont="1" applyFill="1" applyBorder="1" applyAlignment="1" applyProtection="1">
      <alignment horizontal="center"/>
      <protection locked="0"/>
    </xf>
    <xf numFmtId="0" fontId="4" fillId="10" borderId="24" xfId="0" applyFont="1" applyFill="1" applyBorder="1" applyAlignment="1" applyProtection="1">
      <alignment horizontal="center"/>
      <protection locked="0"/>
    </xf>
    <xf numFmtId="0" fontId="4" fillId="12" borderId="22" xfId="0" applyFont="1" applyFill="1" applyBorder="1" applyAlignment="1" applyProtection="1">
      <alignment horizontal="center"/>
      <protection locked="0"/>
    </xf>
    <xf numFmtId="0" fontId="4" fillId="12" borderId="23" xfId="0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5" borderId="58" xfId="0" applyFont="1" applyFill="1" applyBorder="1" applyAlignment="1" applyProtection="1">
      <alignment horizontal="center"/>
      <protection locked="0"/>
    </xf>
    <xf numFmtId="0" fontId="4" fillId="5" borderId="14" xfId="0" applyFont="1" applyFill="1" applyBorder="1" applyAlignment="1" applyProtection="1">
      <alignment horizontal="center"/>
      <protection locked="0"/>
    </xf>
    <xf numFmtId="0" fontId="4" fillId="5" borderId="4" xfId="0" applyFont="1" applyFill="1" applyBorder="1" applyAlignment="1" applyProtection="1">
      <alignment horizontal="center"/>
      <protection locked="0"/>
    </xf>
    <xf numFmtId="0" fontId="4" fillId="5" borderId="13" xfId="0" applyFont="1" applyFill="1" applyBorder="1" applyAlignment="1" applyProtection="1">
      <alignment horizontal="center"/>
      <protection locked="0"/>
    </xf>
    <xf numFmtId="0" fontId="4" fillId="9" borderId="4" xfId="0" applyFont="1" applyFill="1" applyBorder="1" applyAlignment="1" applyProtection="1">
      <alignment horizontal="center"/>
      <protection locked="0"/>
    </xf>
    <xf numFmtId="0" fontId="4" fillId="9" borderId="13" xfId="0" applyFont="1" applyFill="1" applyBorder="1" applyAlignment="1" applyProtection="1">
      <alignment horizontal="center"/>
      <protection locked="0"/>
    </xf>
    <xf numFmtId="0" fontId="4" fillId="9" borderId="14" xfId="0" applyFont="1" applyFill="1" applyBorder="1" applyAlignment="1" applyProtection="1">
      <alignment horizontal="center"/>
      <protection locked="0"/>
    </xf>
    <xf numFmtId="0" fontId="4" fillId="10" borderId="3" xfId="0" applyFont="1" applyFill="1" applyBorder="1" applyAlignment="1" applyProtection="1">
      <alignment horizontal="center"/>
      <protection locked="0"/>
    </xf>
    <xf numFmtId="0" fontId="4" fillId="10" borderId="54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3" xfId="1"/>
  </cellStyles>
  <dxfs count="6">
    <dxf>
      <fill>
        <patternFill>
          <bgColor theme="0" tint="-0.34998626667073579"/>
        </patternFill>
      </fill>
    </dxf>
    <dxf>
      <fill>
        <patternFill>
          <bgColor rgb="FF99FF33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99FF33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99FF33"/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1"/>
          <c:tx>
            <c:strRef>
              <c:f>AVANCEMENT!$E$7</c:f>
              <c:strCache>
                <c:ptCount val="1"/>
                <c:pt idx="0">
                  <c:v>REALISES</c:v>
                </c:pt>
              </c:strCache>
            </c:strRef>
          </c:tx>
          <c:spPr>
            <a:ln w="25400" cap="rnd" cmpd="sng" algn="ctr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AVANCEMENT!$C$8:$C$13</c15:sqref>
                  </c15:fullRef>
                </c:ext>
              </c:extLst>
              <c:f>(AVANCEMENT!$C$8:$C$11,AVANCEMENT!$C$13)</c:f>
              <c:strCache>
                <c:ptCount val="5"/>
                <c:pt idx="0">
                  <c:v>PROTOTYPE</c:v>
                </c:pt>
                <c:pt idx="1">
                  <c:v>PRINCIPE</c:v>
                </c:pt>
                <c:pt idx="2">
                  <c:v>CABLAGE</c:v>
                </c:pt>
                <c:pt idx="3">
                  <c:v>ELECTRIQUE</c:v>
                </c:pt>
                <c:pt idx="4">
                  <c:v>IMPLANTATION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AVANCEMENT!$E$8:$E$13</c15:sqref>
                  </c15:fullRef>
                </c:ext>
              </c:extLst>
              <c:f>(AVANCEMENT!$E$8:$E$11,AVANCEMENT!$E$13)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DE-4172-A116-1600DA6BD51B}"/>
            </c:ext>
          </c:extLst>
        </c:ser>
        <c:ser>
          <c:idx val="2"/>
          <c:order val="2"/>
          <c:tx>
            <c:strRef>
              <c:f>AVANCEMENT!$F$7</c:f>
              <c:strCache>
                <c:ptCount val="1"/>
                <c:pt idx="0">
                  <c:v>OBJECTIFS</c:v>
                </c:pt>
              </c:strCache>
            </c:strRef>
          </c:tx>
          <c:spPr>
            <a:ln w="25400" cap="rnd" cmpd="sng" algn="ctr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6"/>
              </a:solidFill>
              <a:ln>
                <a:noFill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AVANCEMENT!$C$8:$C$13</c15:sqref>
                  </c15:fullRef>
                </c:ext>
              </c:extLst>
              <c:f>(AVANCEMENT!$C$8:$C$11,AVANCEMENT!$C$13)</c:f>
              <c:strCache>
                <c:ptCount val="5"/>
                <c:pt idx="0">
                  <c:v>PROTOTYPE</c:v>
                </c:pt>
                <c:pt idx="1">
                  <c:v>PRINCIPE</c:v>
                </c:pt>
                <c:pt idx="2">
                  <c:v>CABLAGE</c:v>
                </c:pt>
                <c:pt idx="3">
                  <c:v>ELECTRIQUE</c:v>
                </c:pt>
                <c:pt idx="4">
                  <c:v>IMPLANTATION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AVANCEMENT!$F$8:$F$13</c15:sqref>
                  </c15:fullRef>
                </c:ext>
              </c:extLst>
              <c:f>(AVANCEMENT!$F$8:$F$11,AVANCEMENT!$F$13)</c:f>
              <c:numCache>
                <c:formatCode>0%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2-3BDE-4172-A116-1600DA6BD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2658072"/>
        <c:axId val="702650528"/>
        <c:extLst>
          <c:ext xmlns:c15="http://schemas.microsoft.com/office/drawing/2012/chart" uri="{02D57815-91ED-43cb-92C2-25804820EDAC}">
            <c15:filteredRadar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AVANCEMENT!$D$7</c15:sqref>
                        </c15:formulaRef>
                      </c:ext>
                    </c:extLst>
                    <c:strCache>
                      <c:ptCount val="1"/>
                      <c:pt idx="0">
                        <c:v>Nbr de schéma</c:v>
                      </c:pt>
                    </c:strCache>
                  </c:strRef>
                </c:tx>
                <c:spPr>
                  <a:ln w="25400" cap="rnd" cmpd="sng" algn="ctr">
                    <a:solidFill>
                      <a:schemeClr val="accent4"/>
                    </a:solidFill>
                    <a:prstDash val="sysDot"/>
                    <a:round/>
                  </a:ln>
                  <a:effectLst/>
                </c:spPr>
                <c:marker>
                  <c:symbol val="circle"/>
                  <c:size val="6"/>
                  <c:spPr>
                    <a:solidFill>
                      <a:schemeClr val="accent4"/>
                    </a:solidFill>
                    <a:ln>
                      <a:noFill/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ullRef>
                          <c15:sqref>AVANCEMENT!$C$8:$C$13</c15:sqref>
                        </c15:fullRef>
                        <c15:formulaRef>
                          <c15:sqref>(AVANCEMENT!$C$8:$C$11,AVANCEMENT!$C$13)</c15:sqref>
                        </c15:formulaRef>
                      </c:ext>
                    </c:extLst>
                    <c:strCache>
                      <c:ptCount val="5"/>
                      <c:pt idx="0">
                        <c:v>PROTOTYPE</c:v>
                      </c:pt>
                      <c:pt idx="1">
                        <c:v>PRINCIPE</c:v>
                      </c:pt>
                      <c:pt idx="2">
                        <c:v>CABLAGE</c:v>
                      </c:pt>
                      <c:pt idx="3">
                        <c:v>ELECTRIQUE</c:v>
                      </c:pt>
                      <c:pt idx="4">
                        <c:v>IMPLANTATION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AVANCEMENT!$D$8:$D$13</c15:sqref>
                        </c15:fullRef>
                        <c15:formulaRef>
                          <c15:sqref>(AVANCEMENT!$D$8:$D$11,AVANCEMENT!$D$13)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BDE-4172-A116-1600DA6BD51B}"/>
                  </c:ext>
                </c:extLst>
              </c15:ser>
            </c15:filteredRadarSeries>
          </c:ext>
        </c:extLst>
      </c:radarChart>
      <c:catAx>
        <c:axId val="702658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50528"/>
        <c:crosses val="autoZero"/>
        <c:auto val="1"/>
        <c:lblAlgn val="ctr"/>
        <c:lblOffset val="100"/>
        <c:noMultiLvlLbl val="0"/>
      </c:catAx>
      <c:valAx>
        <c:axId val="70265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58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5400" cap="rnd" cmpd="sng" algn="ctr">
        <a:solidFill>
          <a:schemeClr val="phClr"/>
        </a:solidFill>
        <a:prstDash val="sysDot"/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0</xdr:rowOff>
    </xdr:from>
    <xdr:to>
      <xdr:col>11</xdr:col>
      <xdr:colOff>19595</xdr:colOff>
      <xdr:row>37</xdr:row>
      <xdr:rowOff>97972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38100</xdr:rowOff>
        </xdr:from>
        <xdr:to>
          <xdr:col>1</xdr:col>
          <xdr:colOff>998220</xdr:colOff>
          <xdr:row>0</xdr:row>
          <xdr:rowOff>464820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7620</xdr:rowOff>
        </xdr:from>
        <xdr:to>
          <xdr:col>2</xdr:col>
          <xdr:colOff>845820</xdr:colOff>
          <xdr:row>3</xdr:row>
          <xdr:rowOff>0</xdr:rowOff>
        </xdr:to>
        <xdr:sp macro="" textlink="">
          <xdr:nvSpPr>
            <xdr:cNvPr id="1032" name="Effac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rinterSettings" Target="../printerSettings/printerSettings11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13.bin"/><Relationship Id="rId10" Type="http://schemas.openxmlformats.org/officeDocument/2006/relationships/image" Target="../media/image1.emf"/><Relationship Id="rId4" Type="http://schemas.openxmlformats.org/officeDocument/2006/relationships/printerSettings" Target="../printerSettings/printerSettings12.bin"/><Relationship Id="rId9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2:J31"/>
  <sheetViews>
    <sheetView workbookViewId="0">
      <selection activeCell="L15" sqref="L15"/>
    </sheetView>
  </sheetViews>
  <sheetFormatPr baseColWidth="10" defaultColWidth="11.5546875" defaultRowHeight="15" x14ac:dyDescent="0.25"/>
  <cols>
    <col min="1" max="1" width="27" style="42" bestFit="1" customWidth="1"/>
    <col min="2" max="2" width="11.5546875" style="42"/>
    <col min="3" max="3" width="17.33203125" style="42" bestFit="1" customWidth="1"/>
    <col min="4" max="4" width="15.6640625" style="42" bestFit="1" customWidth="1"/>
    <col min="5" max="5" width="11.6640625" style="42" bestFit="1" customWidth="1"/>
    <col min="6" max="6" width="13.88671875" style="42" customWidth="1"/>
    <col min="7" max="7" width="15.33203125" style="42" bestFit="1" customWidth="1"/>
    <col min="8" max="8" width="19.5546875" style="42" bestFit="1" customWidth="1"/>
    <col min="9" max="9" width="11.5546875" style="42"/>
    <col min="10" max="10" width="17.21875" style="42" customWidth="1"/>
    <col min="11" max="16384" width="11.5546875" style="42"/>
  </cols>
  <sheetData>
    <row r="2" spans="1:10" x14ac:dyDescent="0.25">
      <c r="C2" s="245" t="s">
        <v>22</v>
      </c>
      <c r="D2" s="245"/>
      <c r="E2" s="245"/>
      <c r="F2" s="245"/>
      <c r="G2" s="245"/>
      <c r="I2" s="42" t="s">
        <v>11</v>
      </c>
      <c r="J2" s="198">
        <f ca="1">TODAY()</f>
        <v>43748</v>
      </c>
    </row>
    <row r="3" spans="1:10" x14ac:dyDescent="0.25">
      <c r="C3" s="245"/>
      <c r="D3" s="245"/>
      <c r="E3" s="245"/>
      <c r="F3" s="245"/>
      <c r="G3" s="245"/>
    </row>
    <row r="4" spans="1:10" x14ac:dyDescent="0.25">
      <c r="A4" s="42" t="s">
        <v>88</v>
      </c>
      <c r="B4" s="228">
        <f>SUM('Suivi PR_CAB'!D8)</f>
        <v>0</v>
      </c>
    </row>
    <row r="5" spans="1:10" x14ac:dyDescent="0.25">
      <c r="A5" s="42" t="s">
        <v>89</v>
      </c>
      <c r="B5" s="228">
        <f>SUM('Suivi Component'!A357)</f>
        <v>0</v>
      </c>
    </row>
    <row r="6" spans="1:10" x14ac:dyDescent="0.25">
      <c r="A6" s="42" t="s">
        <v>90</v>
      </c>
      <c r="B6" s="228">
        <f>SUM('Suivi Implantation'!C593)</f>
        <v>0</v>
      </c>
    </row>
    <row r="7" spans="1:10" x14ac:dyDescent="0.25">
      <c r="A7" s="42" t="s">
        <v>164</v>
      </c>
      <c r="B7" s="228">
        <f>SUM('Suivi Connectique'!C605)</f>
        <v>0</v>
      </c>
      <c r="C7" s="19"/>
      <c r="D7" s="20" t="s">
        <v>15</v>
      </c>
      <c r="E7" s="20" t="s">
        <v>19</v>
      </c>
      <c r="F7" s="20" t="s">
        <v>100</v>
      </c>
      <c r="G7" s="21" t="s">
        <v>14</v>
      </c>
      <c r="H7" s="199" t="s">
        <v>145</v>
      </c>
    </row>
    <row r="8" spans="1:10" x14ac:dyDescent="0.25">
      <c r="C8" s="21" t="s">
        <v>13</v>
      </c>
      <c r="D8" s="20">
        <f>SUM('Suivi PR_CAB'!G8)</f>
        <v>0</v>
      </c>
      <c r="E8" s="22" t="e">
        <f>SUM('Suivi PR_CAB'!G8/'Suivi PR_CAB'!D8)</f>
        <v>#DIV/0!</v>
      </c>
      <c r="F8" s="22"/>
      <c r="G8" s="23"/>
      <c r="H8" s="23"/>
    </row>
    <row r="9" spans="1:10" x14ac:dyDescent="0.25">
      <c r="C9" s="21" t="s">
        <v>7</v>
      </c>
      <c r="D9" s="20">
        <f>SUM('Suivi PR_CAB'!I15)</f>
        <v>0</v>
      </c>
      <c r="E9" s="22" t="e">
        <f>SUM('Suivi PR_CAB'!I15/'Suivi PR_CAB'!D8)</f>
        <v>#DIV/0!</v>
      </c>
      <c r="F9" s="22"/>
      <c r="G9" s="22" t="e">
        <f>SUM('Suivi PR_CAB'!AD8/'Suivi PR_CAB'!D8)</f>
        <v>#DIV/0!</v>
      </c>
      <c r="H9" s="229">
        <f>SUM('Suivi PR_CAB'!AD8)</f>
        <v>0</v>
      </c>
      <c r="I9" s="42">
        <f>SUM('Suivi PR_CAB'!AE8)</f>
        <v>0</v>
      </c>
    </row>
    <row r="10" spans="1:10" x14ac:dyDescent="0.25">
      <c r="C10" s="21" t="s">
        <v>8</v>
      </c>
      <c r="D10" s="20">
        <f>SUM('Suivi PR_CAB'!S15)</f>
        <v>0</v>
      </c>
      <c r="E10" s="22" t="e">
        <f>SUM('Suivi PR_CAB'!S15/'Suivi PR_CAB'!D8)</f>
        <v>#DIV/0!</v>
      </c>
      <c r="F10" s="22"/>
      <c r="G10" s="22" t="e">
        <f>SUM('Suivi PR_CAB'!U8/'Suivi PR_CAB'!D8)</f>
        <v>#DIV/0!</v>
      </c>
      <c r="H10" s="229">
        <f>SUM('Suivi PR_CAB'!U8)</f>
        <v>0</v>
      </c>
      <c r="I10" s="42">
        <f>SUM('Suivi PR_CAB'!AF8)</f>
        <v>0</v>
      </c>
    </row>
    <row r="11" spans="1:10" x14ac:dyDescent="0.25">
      <c r="C11" s="21" t="s">
        <v>36</v>
      </c>
      <c r="D11" s="20">
        <f>SUM('Suivi Component'!I364)</f>
        <v>0</v>
      </c>
      <c r="E11" s="22" t="e">
        <f>SUM('Suivi Component'!I364/'Suivi Component'!A357)</f>
        <v>#DIV/0!</v>
      </c>
      <c r="F11" s="22"/>
      <c r="G11" s="22" t="e">
        <f>SUM('Suivi Component'!P357/'Suivi Component'!B357)</f>
        <v>#DIV/0!</v>
      </c>
      <c r="H11" s="229">
        <f>SUM('Suivi Component'!P357)</f>
        <v>0</v>
      </c>
    </row>
    <row r="12" spans="1:10" x14ac:dyDescent="0.25">
      <c r="C12" s="21" t="s">
        <v>49</v>
      </c>
      <c r="D12" s="20">
        <f>SUM('Suivi Connectique'!L605)</f>
        <v>0</v>
      </c>
      <c r="E12" s="22" t="e">
        <f>SUM('Suivi Connectique'!L605/'Suivi Connectique'!C605)</f>
        <v>#DIV/0!</v>
      </c>
      <c r="F12" s="22"/>
      <c r="G12" s="23"/>
      <c r="H12" s="23"/>
    </row>
    <row r="13" spans="1:10" x14ac:dyDescent="0.25">
      <c r="C13" s="21" t="s">
        <v>50</v>
      </c>
      <c r="D13" s="20">
        <f>SUM('Suivi Implantation'!J600)</f>
        <v>0</v>
      </c>
      <c r="E13" s="22" t="e">
        <f>SUM('Suivi Implantation'!I600/'Suivi Implantation'!C593)</f>
        <v>#DIV/0!</v>
      </c>
      <c r="F13" s="22"/>
      <c r="G13" s="23"/>
      <c r="H13" s="23"/>
    </row>
    <row r="14" spans="1:10" x14ac:dyDescent="0.25">
      <c r="C14" s="199" t="s">
        <v>112</v>
      </c>
      <c r="D14" s="199"/>
      <c r="E14" s="199"/>
      <c r="F14" s="199"/>
      <c r="G14" s="199"/>
      <c r="H14" s="199"/>
    </row>
    <row r="20" spans="1:2" x14ac:dyDescent="0.25">
      <c r="A20" s="199" t="s">
        <v>103</v>
      </c>
      <c r="B20" s="199"/>
    </row>
    <row r="21" spans="1:2" x14ac:dyDescent="0.25">
      <c r="A21" s="199" t="s">
        <v>101</v>
      </c>
      <c r="B21" s="199"/>
    </row>
    <row r="22" spans="1:2" x14ac:dyDescent="0.25">
      <c r="A22" s="199" t="s">
        <v>102</v>
      </c>
      <c r="B22" s="199"/>
    </row>
    <row r="23" spans="1:2" x14ac:dyDescent="0.25">
      <c r="A23" s="199" t="s">
        <v>6</v>
      </c>
      <c r="B23" s="199"/>
    </row>
    <row r="24" spans="1:2" x14ac:dyDescent="0.25">
      <c r="A24" s="199" t="s">
        <v>104</v>
      </c>
      <c r="B24" s="199"/>
    </row>
    <row r="25" spans="1:2" x14ac:dyDescent="0.25">
      <c r="A25" s="199" t="s">
        <v>105</v>
      </c>
      <c r="B25" s="199"/>
    </row>
    <row r="26" spans="1:2" x14ac:dyDescent="0.25">
      <c r="A26" s="199" t="s">
        <v>106</v>
      </c>
      <c r="B26" s="199"/>
    </row>
    <row r="27" spans="1:2" x14ac:dyDescent="0.25">
      <c r="A27" s="199" t="s">
        <v>109</v>
      </c>
      <c r="B27" s="199"/>
    </row>
    <row r="28" spans="1:2" x14ac:dyDescent="0.25">
      <c r="A28" s="199" t="s">
        <v>107</v>
      </c>
      <c r="B28" s="199"/>
    </row>
    <row r="29" spans="1:2" x14ac:dyDescent="0.25">
      <c r="A29" s="199" t="s">
        <v>108</v>
      </c>
      <c r="B29" s="199"/>
    </row>
    <row r="30" spans="1:2" x14ac:dyDescent="0.25">
      <c r="A30" s="199" t="s">
        <v>110</v>
      </c>
      <c r="B30" s="199"/>
    </row>
    <row r="31" spans="1:2" x14ac:dyDescent="0.25">
      <c r="A31" s="199" t="s">
        <v>111</v>
      </c>
      <c r="B31" s="199"/>
    </row>
  </sheetData>
  <customSheetViews>
    <customSheetView guid="{4B40E2B1-51F4-4D22-9F9F-075700F5EE53}">
      <selection activeCell="C19" sqref="C19"/>
      <pageMargins left="0.7" right="0.7" top="0.75" bottom="0.75" header="0.3" footer="0.3"/>
      <pageSetup paperSize="9" orientation="portrait" verticalDpi="0" r:id="rId1"/>
    </customSheetView>
    <customSheetView guid="{4A6486F0-F9CE-41B0-9BBF-5E8DBA5812C6}">
      <selection activeCell="J12" sqref="J12"/>
      <pageMargins left="0.7" right="0.7" top="0.75" bottom="0.75" header="0.3" footer="0.3"/>
      <pageSetup paperSize="9" orientation="portrait" verticalDpi="0" r:id="rId2"/>
    </customSheetView>
  </customSheetViews>
  <mergeCells count="1">
    <mergeCell ref="C2:G3"/>
  </mergeCells>
  <pageMargins left="0.7" right="0.7" top="0.75" bottom="0.75" header="0.3" footer="0.3"/>
  <pageSetup paperSize="9" orientation="portrait" verticalDpi="0" r:id="rId3"/>
  <ignoredErrors>
    <ignoredError sqref="G8:G11 E13 E8:E11" evalError="1"/>
    <ignoredError sqref="B4:B6 J2" unlockedFormula="1"/>
  </ignoredError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AY170"/>
  <sheetViews>
    <sheetView tabSelected="1" zoomScale="85" zoomScaleNormal="85" workbookViewId="0">
      <pane ySplit="9" topLeftCell="A37" activePane="bottomLeft" state="frozen"/>
      <selection pane="bottomLeft" activeCell="K37" sqref="K37"/>
    </sheetView>
  </sheetViews>
  <sheetFormatPr baseColWidth="10" defaultRowHeight="14.4" x14ac:dyDescent="0.3"/>
  <cols>
    <col min="1" max="1" width="27.44140625" bestFit="1" customWidth="1"/>
    <col min="2" max="2" width="14.77734375" style="153" customWidth="1"/>
    <col min="3" max="3" width="5.21875" style="153" bestFit="1" customWidth="1"/>
    <col min="4" max="4" width="5.88671875" bestFit="1" customWidth="1"/>
    <col min="5" max="5" width="6.6640625" bestFit="1" customWidth="1"/>
    <col min="6" max="6" width="5.88671875" bestFit="1" customWidth="1"/>
    <col min="7" max="7" width="9.88671875" customWidth="1"/>
    <col min="8" max="8" width="6" bestFit="1" customWidth="1"/>
    <col min="9" max="9" width="5.6640625" bestFit="1" customWidth="1"/>
    <col min="10" max="10" width="7.109375" bestFit="1" customWidth="1"/>
    <col min="11" max="11" width="5.88671875" bestFit="1" customWidth="1"/>
    <col min="12" max="12" width="6.6640625" bestFit="1" customWidth="1"/>
    <col min="13" max="13" width="4.109375" bestFit="1" customWidth="1"/>
    <col min="14" max="14" width="8.109375" bestFit="1" customWidth="1"/>
    <col min="15" max="15" width="5.109375" bestFit="1" customWidth="1"/>
    <col min="16" max="16" width="5.6640625" bestFit="1" customWidth="1"/>
    <col min="17" max="17" width="7.109375" bestFit="1" customWidth="1"/>
    <col min="18" max="18" width="5.6640625" bestFit="1" customWidth="1"/>
    <col min="19" max="19" width="6.6640625" bestFit="1" customWidth="1"/>
    <col min="20" max="20" width="5.77734375" bestFit="1" customWidth="1"/>
    <col min="21" max="21" width="8.109375" bestFit="1" customWidth="1"/>
    <col min="22" max="22" width="5.109375" bestFit="1" customWidth="1"/>
    <col min="23" max="23" width="5.6640625" bestFit="1" customWidth="1"/>
    <col min="24" max="24" width="7.109375" bestFit="1" customWidth="1"/>
    <col min="25" max="25" width="6.5546875" bestFit="1" customWidth="1"/>
    <col min="26" max="26" width="5" customWidth="1"/>
    <col min="27" max="27" width="7" bestFit="1" customWidth="1"/>
    <col min="28" max="28" width="5.109375" bestFit="1" customWidth="1"/>
    <col min="29" max="29" width="5.6640625" bestFit="1" customWidth="1"/>
    <col min="30" max="30" width="7.109375" bestFit="1" customWidth="1"/>
    <col min="31" max="31" width="6.5546875" bestFit="1" customWidth="1"/>
    <col min="32" max="32" width="6.6640625" bestFit="1" customWidth="1"/>
    <col min="33" max="33" width="4.109375" bestFit="1" customWidth="1"/>
    <col min="34" max="34" width="8.109375" bestFit="1" customWidth="1"/>
    <col min="35" max="35" width="5.109375" bestFit="1" customWidth="1"/>
    <col min="36" max="36" width="5.6640625" bestFit="1" customWidth="1"/>
    <col min="37" max="37" width="7.109375" bestFit="1" customWidth="1"/>
    <col min="38" max="38" width="6.5546875" bestFit="1" customWidth="1"/>
    <col min="39" max="39" width="6.6640625" bestFit="1" customWidth="1"/>
    <col min="40" max="40" width="4.109375" bestFit="1" customWidth="1"/>
    <col min="41" max="41" width="8.109375" bestFit="1" customWidth="1"/>
    <col min="42" max="42" width="5.109375" bestFit="1" customWidth="1"/>
    <col min="43" max="43" width="5.6640625" bestFit="1" customWidth="1"/>
    <col min="44" max="44" width="7.109375" bestFit="1" customWidth="1"/>
    <col min="45" max="45" width="4.44140625" bestFit="1" customWidth="1"/>
    <col min="46" max="46" width="6.6640625" bestFit="1" customWidth="1"/>
    <col min="47" max="47" width="4.109375" bestFit="1" customWidth="1"/>
    <col min="48" max="48" width="6.6640625" bestFit="1" customWidth="1"/>
    <col min="49" max="49" width="5.109375" bestFit="1" customWidth="1"/>
    <col min="50" max="50" width="5.6640625" bestFit="1" customWidth="1"/>
    <col min="51" max="51" width="7.109375" bestFit="1" customWidth="1"/>
  </cols>
  <sheetData>
    <row r="1" spans="1:51" x14ac:dyDescent="0.3">
      <c r="A1" s="152">
        <v>43466</v>
      </c>
    </row>
    <row r="2" spans="1:51" x14ac:dyDescent="0.3">
      <c r="A2" t="s">
        <v>71</v>
      </c>
      <c r="B2" s="155">
        <f>SUM(B3-84)</f>
        <v>43658</v>
      </c>
      <c r="C2" s="155"/>
      <c r="E2" s="154"/>
      <c r="I2" s="156"/>
    </row>
    <row r="3" spans="1:51" x14ac:dyDescent="0.3">
      <c r="A3" t="s">
        <v>84</v>
      </c>
      <c r="B3" s="155">
        <v>43742</v>
      </c>
      <c r="C3" s="155"/>
    </row>
    <row r="4" spans="1:51" x14ac:dyDescent="0.3">
      <c r="A4" t="s">
        <v>72</v>
      </c>
      <c r="B4" s="155">
        <f>SUM(B3-14)</f>
        <v>43728</v>
      </c>
      <c r="C4" s="155"/>
    </row>
    <row r="6" spans="1:51" ht="15.6" x14ac:dyDescent="0.3">
      <c r="A6" s="157">
        <f>YEAR(A1)</f>
        <v>2019</v>
      </c>
    </row>
    <row r="7" spans="1:51" ht="15" thickBot="1" x14ac:dyDescent="0.35"/>
    <row r="8" spans="1:51" s="179" customFormat="1" x14ac:dyDescent="0.3">
      <c r="B8" s="158"/>
      <c r="C8" s="158"/>
      <c r="D8" s="249" t="s">
        <v>73</v>
      </c>
      <c r="E8" s="250"/>
      <c r="F8" s="250"/>
      <c r="G8" s="250"/>
      <c r="H8" s="250"/>
      <c r="I8" s="250"/>
      <c r="J8" s="251"/>
      <c r="K8" s="249" t="s">
        <v>85</v>
      </c>
      <c r="L8" s="250"/>
      <c r="M8" s="250"/>
      <c r="N8" s="250"/>
      <c r="O8" s="250"/>
      <c r="P8" s="250"/>
      <c r="Q8" s="251"/>
      <c r="R8" s="246" t="s">
        <v>74</v>
      </c>
      <c r="S8" s="247"/>
      <c r="T8" s="247"/>
      <c r="U8" s="247"/>
      <c r="V8" s="247"/>
      <c r="W8" s="247"/>
      <c r="X8" s="248"/>
      <c r="Y8" s="246" t="s">
        <v>75</v>
      </c>
      <c r="Z8" s="247"/>
      <c r="AA8" s="247"/>
      <c r="AB8" s="247"/>
      <c r="AC8" s="247"/>
      <c r="AD8" s="248"/>
      <c r="AE8" s="246" t="s">
        <v>76</v>
      </c>
      <c r="AF8" s="247"/>
      <c r="AG8" s="247"/>
      <c r="AH8" s="247"/>
      <c r="AI8" s="247"/>
      <c r="AJ8" s="247"/>
      <c r="AK8" s="248"/>
      <c r="AL8" s="246" t="s">
        <v>77</v>
      </c>
      <c r="AM8" s="247"/>
      <c r="AN8" s="247"/>
      <c r="AO8" s="247"/>
      <c r="AP8" s="247"/>
      <c r="AQ8" s="247"/>
      <c r="AR8" s="248"/>
      <c r="AS8" s="246" t="s">
        <v>37</v>
      </c>
      <c r="AT8" s="247"/>
      <c r="AU8" s="247"/>
      <c r="AV8" s="247"/>
      <c r="AW8" s="247"/>
      <c r="AX8" s="247"/>
      <c r="AY8" s="248"/>
    </row>
    <row r="9" spans="1:51" ht="15" thickBot="1" x14ac:dyDescent="0.35">
      <c r="B9" s="158"/>
      <c r="C9" s="158"/>
      <c r="D9" s="180" t="s">
        <v>59</v>
      </c>
      <c r="E9" s="181" t="s">
        <v>60</v>
      </c>
      <c r="F9" s="181" t="s">
        <v>61</v>
      </c>
      <c r="G9" s="181" t="s">
        <v>62</v>
      </c>
      <c r="H9" s="181" t="s">
        <v>63</v>
      </c>
      <c r="I9" s="181" t="s">
        <v>64</v>
      </c>
      <c r="J9" s="182" t="s">
        <v>65</v>
      </c>
      <c r="K9" s="159" t="s">
        <v>59</v>
      </c>
      <c r="L9" s="160" t="s">
        <v>60</v>
      </c>
      <c r="M9" s="160" t="s">
        <v>61</v>
      </c>
      <c r="N9" s="160" t="s">
        <v>62</v>
      </c>
      <c r="O9" s="160" t="s">
        <v>63</v>
      </c>
      <c r="P9" s="160" t="s">
        <v>64</v>
      </c>
      <c r="Q9" s="161" t="s">
        <v>65</v>
      </c>
      <c r="R9" s="173" t="s">
        <v>66</v>
      </c>
      <c r="S9" s="162" t="s">
        <v>60</v>
      </c>
      <c r="T9" s="162" t="s">
        <v>61</v>
      </c>
      <c r="U9" s="162" t="s">
        <v>62</v>
      </c>
      <c r="V9" s="162" t="s">
        <v>63</v>
      </c>
      <c r="W9" s="162" t="s">
        <v>64</v>
      </c>
      <c r="X9" s="174" t="s">
        <v>65</v>
      </c>
      <c r="Y9" s="159" t="s">
        <v>60</v>
      </c>
      <c r="Z9" s="160" t="s">
        <v>61</v>
      </c>
      <c r="AA9" s="160" t="s">
        <v>62</v>
      </c>
      <c r="AB9" s="160" t="s">
        <v>63</v>
      </c>
      <c r="AC9" s="160" t="s">
        <v>64</v>
      </c>
      <c r="AD9" s="161" t="s">
        <v>65</v>
      </c>
      <c r="AE9" s="175" t="s">
        <v>67</v>
      </c>
      <c r="AF9" s="163" t="s">
        <v>60</v>
      </c>
      <c r="AG9" s="163" t="s">
        <v>61</v>
      </c>
      <c r="AH9" s="163" t="s">
        <v>62</v>
      </c>
      <c r="AI9" s="163" t="s">
        <v>63</v>
      </c>
      <c r="AJ9" s="163" t="s">
        <v>64</v>
      </c>
      <c r="AK9" s="176" t="s">
        <v>65</v>
      </c>
      <c r="AL9" s="175" t="s">
        <v>67</v>
      </c>
      <c r="AM9" s="163" t="s">
        <v>60</v>
      </c>
      <c r="AN9" s="163" t="s">
        <v>61</v>
      </c>
      <c r="AO9" s="163" t="s">
        <v>62</v>
      </c>
      <c r="AP9" s="163" t="s">
        <v>63</v>
      </c>
      <c r="AQ9" s="163" t="s">
        <v>64</v>
      </c>
      <c r="AR9" s="176" t="s">
        <v>65</v>
      </c>
      <c r="AS9" s="177" t="s">
        <v>68</v>
      </c>
      <c r="AT9" s="164" t="s">
        <v>60</v>
      </c>
      <c r="AU9" s="164" t="s">
        <v>61</v>
      </c>
      <c r="AV9" s="164" t="s">
        <v>62</v>
      </c>
      <c r="AW9" s="165" t="s">
        <v>63</v>
      </c>
      <c r="AX9" s="164" t="s">
        <v>64</v>
      </c>
      <c r="AY9" s="178" t="s">
        <v>65</v>
      </c>
    </row>
    <row r="10" spans="1:51" x14ac:dyDescent="0.3">
      <c r="B10" s="172">
        <f>B2</f>
        <v>43658</v>
      </c>
      <c r="C10" s="166" t="str">
        <f>VLOOKUP(WEEKDAY(B10),A164:B170,2)</f>
        <v>V</v>
      </c>
      <c r="D10" s="183">
        <f>COUNTIF('Suivi PR_CAB'!$G4:$G$387,B10)</f>
        <v>0</v>
      </c>
      <c r="E10" s="184">
        <f>SUM($D$10:$D$10)</f>
        <v>0</v>
      </c>
      <c r="F10" s="185"/>
      <c r="G10" s="186">
        <f t="shared" ref="G10:G73" si="0">IF($F$157&lt;&gt;0,SUM(1-($F$157-H10)/$F$157),0)</f>
        <v>0</v>
      </c>
      <c r="H10" s="185">
        <f>SUM($F$10:F10)</f>
        <v>0</v>
      </c>
      <c r="I10" s="185">
        <f>SUM(E10-H10)</f>
        <v>0</v>
      </c>
      <c r="J10" s="187">
        <f t="shared" ref="J10:J20" si="1">IF($F$157&lt;&gt;0,SUM(1-($F$157-E10)/$F$157),0)</f>
        <v>0</v>
      </c>
      <c r="K10" s="167">
        <f>COUNTIF('Suivi PR_CAB'!$J4:$J$387,B10)</f>
        <v>0</v>
      </c>
      <c r="L10" s="168">
        <f>SUM($K$10:$K$10)</f>
        <v>0</v>
      </c>
      <c r="M10" s="168"/>
      <c r="N10" s="151">
        <f t="shared" ref="N10:N36" si="2">IF($M$157&lt;&gt;0,SUM(1-($M$157-O10)/$M$157),0)</f>
        <v>0</v>
      </c>
      <c r="O10" s="168">
        <f>SUM($M$10:M10)</f>
        <v>0</v>
      </c>
      <c r="P10" s="168">
        <f>SUM(L10-O10)</f>
        <v>0</v>
      </c>
      <c r="Q10" s="169">
        <f t="shared" ref="Q10:Q11" si="3">IF($M$157&lt;&gt;0,SUM(1-($M$157-L10)/$M$157),0)</f>
        <v>0</v>
      </c>
      <c r="R10" s="167">
        <f>COUNTIF('Suivi PR_CAB'!$T$4:$T$387,B10)</f>
        <v>0</v>
      </c>
      <c r="S10" s="168">
        <f>SUM($R$10:$R$10)</f>
        <v>0</v>
      </c>
      <c r="T10" s="168"/>
      <c r="U10" s="151">
        <f>IF($T$157&lt;&gt;0,SUM(1-($T$157-V10)/$T$157),0)</f>
        <v>0</v>
      </c>
      <c r="V10" s="168">
        <f>SUM($T$10:T10)</f>
        <v>0</v>
      </c>
      <c r="W10" s="168">
        <f>SUM(S10-V10)</f>
        <v>0</v>
      </c>
      <c r="X10" s="169">
        <f>IF($T$157&lt;&gt;0,SUM(1-($T$157-S10)/$T$157),0)</f>
        <v>0</v>
      </c>
      <c r="Y10" s="167">
        <f>SUM($K$10:$K$10)</f>
        <v>0</v>
      </c>
      <c r="Z10" s="168"/>
      <c r="AA10" s="151">
        <f t="shared" ref="AA10:AA73" si="4">IF($Z$157&lt;&gt;0,SUM(1-($Z$157-AB10)/$Z$157),0)</f>
        <v>0</v>
      </c>
      <c r="AB10" s="168">
        <f>SUM($Z$10:Z10)</f>
        <v>0</v>
      </c>
      <c r="AC10" s="168">
        <f>SUM(Y10-AB10)</f>
        <v>0</v>
      </c>
      <c r="AD10" s="169">
        <f t="shared" ref="AD10:AD73" si="5">IF($Z$157&lt;&gt;0,SUM(1-($Z$157-Y10)/$Z$157),0)</f>
        <v>0</v>
      </c>
      <c r="AE10" s="167">
        <f>COUNTIF('Suivi Component'!$G$4:$G$400,B10)</f>
        <v>0</v>
      </c>
      <c r="AF10" s="150">
        <f>SUM($AE$10:$AE$10)</f>
        <v>0</v>
      </c>
      <c r="AG10" s="168"/>
      <c r="AH10" s="151">
        <f>IF($AG$157&lt;&gt;0,SUM(1-($AG$157-AI10)/$AG$157),0)</f>
        <v>0</v>
      </c>
      <c r="AI10" s="168">
        <f>SUM(AG$10:AG10)</f>
        <v>0</v>
      </c>
      <c r="AJ10" s="168">
        <f>SUM(AF10-AI10)</f>
        <v>0</v>
      </c>
      <c r="AK10" s="169">
        <f>IF($AG$157&lt;&gt;0,SUM(1-($AG$157-AF10)/$AG$157),0)</f>
        <v>0</v>
      </c>
      <c r="AL10" s="167">
        <f>COUNTIF('Suivi Component'!$J$4:$J$400,B10)</f>
        <v>0</v>
      </c>
      <c r="AM10" s="150">
        <f>SUM($AL$10:$AL$10)</f>
        <v>0</v>
      </c>
      <c r="AN10" s="168"/>
      <c r="AO10" s="151">
        <f t="shared" ref="AO10:AO73" si="6">IF($AN$157&lt;&gt;0,SUM(1-($AN$157-AP10)/$AN$157),0)</f>
        <v>0</v>
      </c>
      <c r="AP10" s="168">
        <f>SUM(AN$10:AN10)</f>
        <v>0</v>
      </c>
      <c r="AQ10" s="168">
        <f>SUM(AM10-AP10)</f>
        <v>0</v>
      </c>
      <c r="AR10" s="169">
        <f t="shared" ref="AR10:AR73" si="7">IF($AN$157&lt;&gt;0,SUM(1-($AN$157-AM10)/$AN$157),0)</f>
        <v>0</v>
      </c>
      <c r="AS10" s="167">
        <f>COUNTIF('Suivi Implantation'!$I$4:$I$700,B10)</f>
        <v>0</v>
      </c>
      <c r="AT10" s="150">
        <f>SUM($AS$10:$AS$10)</f>
        <v>0</v>
      </c>
      <c r="AU10" s="168"/>
      <c r="AV10" s="151">
        <f>IF($AU$157&lt;&gt;0,SUM(1-($AU$157-AW10)/$AU$157),0)</f>
        <v>0</v>
      </c>
      <c r="AW10" s="168">
        <f>SUM(AU$10:AU10)</f>
        <v>0</v>
      </c>
      <c r="AX10" s="168">
        <f>SUM(AT10-AW10)</f>
        <v>0</v>
      </c>
      <c r="AY10" s="169">
        <f>IF($AU$157&lt;&gt;0,SUM(1-($AU$157-AT10)/$AU$157),0)</f>
        <v>0</v>
      </c>
    </row>
    <row r="11" spans="1:51" x14ac:dyDescent="0.3">
      <c r="B11" s="172">
        <f>B10+1</f>
        <v>43659</v>
      </c>
      <c r="C11" s="166" t="str">
        <f>VLOOKUP(WEEKDAY(B11),A164:B170,2)</f>
        <v>S</v>
      </c>
      <c r="D11" s="167">
        <f>COUNTIF('Suivi PR_CAB'!$G$4:$G$387,B11)</f>
        <v>0</v>
      </c>
      <c r="E11" s="168">
        <f>SUM($D$10:$D$11)</f>
        <v>0</v>
      </c>
      <c r="F11" s="168"/>
      <c r="G11" s="151">
        <f t="shared" si="0"/>
        <v>0</v>
      </c>
      <c r="H11" s="168">
        <f>SUM($F$10:F11)</f>
        <v>0</v>
      </c>
      <c r="I11" s="168">
        <f t="shared" ref="I11:I20" si="8">SUM(E11-H11)</f>
        <v>0</v>
      </c>
      <c r="J11" s="169">
        <f t="shared" si="1"/>
        <v>0</v>
      </c>
      <c r="K11" s="167">
        <f>COUNTIF('Suivi PR_CAB'!$J$4:$J$387,B11)</f>
        <v>0</v>
      </c>
      <c r="L11" s="168">
        <f>SUM($K$10:$K$11)</f>
        <v>0</v>
      </c>
      <c r="M11" s="168"/>
      <c r="N11" s="151">
        <f t="shared" si="2"/>
        <v>0</v>
      </c>
      <c r="O11" s="168">
        <f>SUM($M$10:M11)</f>
        <v>0</v>
      </c>
      <c r="P11" s="168">
        <f t="shared" ref="P11" si="9">SUM(L11-O11)</f>
        <v>0</v>
      </c>
      <c r="Q11" s="169">
        <f t="shared" si="3"/>
        <v>0</v>
      </c>
      <c r="R11" s="167">
        <f>COUNTIF('Suivi PR_CAB'!$T$4:$T$387,B11)</f>
        <v>0</v>
      </c>
      <c r="S11" s="168">
        <f>SUM($K$10:$K$11)</f>
        <v>0</v>
      </c>
      <c r="T11" s="168"/>
      <c r="U11" s="151">
        <f t="shared" ref="U11:U74" si="10">IF($T$157&lt;&gt;0,SUM(1-($T$157-V11)/$T$157),0)</f>
        <v>0</v>
      </c>
      <c r="V11" s="168">
        <f>SUM($T$10:T11)</f>
        <v>0</v>
      </c>
      <c r="W11" s="168">
        <f t="shared" ref="W11:W74" si="11">SUM(S11-V11)</f>
        <v>0</v>
      </c>
      <c r="X11" s="169">
        <f t="shared" ref="X11:X74" si="12">IF($T$157&lt;&gt;0,SUM(1-($T$157-S11)/$T$157),0)</f>
        <v>0</v>
      </c>
      <c r="Y11" s="167">
        <f>SUM($K$10:$K$11)</f>
        <v>0</v>
      </c>
      <c r="Z11" s="168"/>
      <c r="AA11" s="151">
        <f t="shared" si="4"/>
        <v>0</v>
      </c>
      <c r="AB11" s="168">
        <f>SUM($Z$10:Z11)</f>
        <v>0</v>
      </c>
      <c r="AC11" s="168">
        <f t="shared" ref="AC11:AC74" si="13">SUM(Y11-AB11)</f>
        <v>0</v>
      </c>
      <c r="AD11" s="169">
        <f t="shared" si="5"/>
        <v>0</v>
      </c>
      <c r="AE11" s="167">
        <f>COUNTIF('Suivi Component'!$G$4:$G$400,B11)</f>
        <v>0</v>
      </c>
      <c r="AF11" s="150">
        <f>SUM($AE$10:$AE$11)</f>
        <v>0</v>
      </c>
      <c r="AG11" s="168"/>
      <c r="AH11" s="151">
        <f t="shared" ref="AH11:AH74" si="14">IF($AG$157&lt;&gt;0,SUM(1-($AG$157-AI11)/$AG$157),0)</f>
        <v>0</v>
      </c>
      <c r="AI11" s="168">
        <f>SUM(AG$10:AG11)</f>
        <v>0</v>
      </c>
      <c r="AJ11" s="168">
        <f t="shared" ref="AJ11:AJ74" si="15">SUM(AF11-AI11)</f>
        <v>0</v>
      </c>
      <c r="AK11" s="169">
        <f t="shared" ref="AK11:AK74" si="16">IF($AG$157&lt;&gt;0,SUM(1-($AG$157-AF11)/$AG$157),0)</f>
        <v>0</v>
      </c>
      <c r="AL11" s="167">
        <f>COUNTIF('Suivi Component'!$J$4:$J$400,B11)</f>
        <v>0</v>
      </c>
      <c r="AM11" s="150">
        <f>SUM($AL$10:$AL11)</f>
        <v>0</v>
      </c>
      <c r="AN11" s="168"/>
      <c r="AO11" s="151">
        <f t="shared" si="6"/>
        <v>0</v>
      </c>
      <c r="AP11" s="168">
        <f>SUM(AN$10:AN11)</f>
        <v>0</v>
      </c>
      <c r="AQ11" s="168">
        <f t="shared" ref="AQ11:AQ74" si="17">SUM(AM11-AP11)</f>
        <v>0</v>
      </c>
      <c r="AR11" s="169">
        <f t="shared" si="7"/>
        <v>0</v>
      </c>
      <c r="AS11" s="167">
        <f>COUNTIF('Suivi Implantation'!$I$4:$I$700,B11)</f>
        <v>0</v>
      </c>
      <c r="AT11" s="150">
        <f>SUM($AS$10:$AS11)</f>
        <v>0</v>
      </c>
      <c r="AU11" s="168"/>
      <c r="AV11" s="151">
        <f t="shared" ref="AV11:AV74" si="18">IF($AU$157&lt;&gt;0,SUM(1-($AU$157-AW11)/$AU$157),0)</f>
        <v>0</v>
      </c>
      <c r="AW11" s="168">
        <f>SUM(AU$10:AU11)</f>
        <v>0</v>
      </c>
      <c r="AX11" s="168">
        <f t="shared" ref="AX11:AX74" si="19">SUM(AT11-AW11)</f>
        <v>0</v>
      </c>
      <c r="AY11" s="169">
        <f t="shared" ref="AY11:AY74" si="20">IF($AU$157&lt;&gt;0,SUM(1-($AU$157-AT11)/$AU$157),0)</f>
        <v>0</v>
      </c>
    </row>
    <row r="12" spans="1:51" x14ac:dyDescent="0.3">
      <c r="B12" s="172">
        <f>B11+1</f>
        <v>43660</v>
      </c>
      <c r="C12" s="166" t="str">
        <f>VLOOKUP(WEEKDAY(B12),A164:B170,2)</f>
        <v>D</v>
      </c>
      <c r="D12" s="167">
        <f>COUNTIF('Suivi PR_CAB'!$G$4:$G$387,B12)</f>
        <v>0</v>
      </c>
      <c r="E12" s="168">
        <f>SUM($D$10:$D$12)</f>
        <v>0</v>
      </c>
      <c r="F12" s="168"/>
      <c r="G12" s="151">
        <f t="shared" si="0"/>
        <v>0</v>
      </c>
      <c r="H12" s="168">
        <f>SUM($F$10:F12)</f>
        <v>0</v>
      </c>
      <c r="I12" s="168">
        <f t="shared" si="8"/>
        <v>0</v>
      </c>
      <c r="J12" s="169">
        <f t="shared" si="1"/>
        <v>0</v>
      </c>
      <c r="K12" s="167">
        <f>COUNTIF('Suivi PR_CAB'!$J$4:$J$387,B12)</f>
        <v>0</v>
      </c>
      <c r="L12" s="168">
        <f>SUM($K$10:$K$12)</f>
        <v>0</v>
      </c>
      <c r="M12" s="168"/>
      <c r="N12" s="151">
        <f t="shared" si="2"/>
        <v>0</v>
      </c>
      <c r="O12" s="168">
        <f>SUM($M$10:M12)</f>
        <v>0</v>
      </c>
      <c r="P12" s="168">
        <f t="shared" ref="P12:P13" si="21">SUM(L12-O12)</f>
        <v>0</v>
      </c>
      <c r="Q12" s="169">
        <f t="shared" ref="Q12:Q13" si="22">IF($M$157&lt;&gt;0,SUM(1-($M$157-L12)/$M$157),0)</f>
        <v>0</v>
      </c>
      <c r="R12" s="167">
        <f>COUNTIF('Suivi PR_CAB'!$T$4:$T$387,B12)</f>
        <v>0</v>
      </c>
      <c r="S12" s="168">
        <f>SUM($K$10:$K$12)</f>
        <v>0</v>
      </c>
      <c r="T12" s="168"/>
      <c r="U12" s="151">
        <f t="shared" si="10"/>
        <v>0</v>
      </c>
      <c r="V12" s="168">
        <f>SUM($T$10:T12)</f>
        <v>0</v>
      </c>
      <c r="W12" s="168">
        <f t="shared" si="11"/>
        <v>0</v>
      </c>
      <c r="X12" s="169">
        <f t="shared" si="12"/>
        <v>0</v>
      </c>
      <c r="Y12" s="167">
        <f>SUM($K$10:$K$12)</f>
        <v>0</v>
      </c>
      <c r="Z12" s="168"/>
      <c r="AA12" s="151">
        <f t="shared" si="4"/>
        <v>0</v>
      </c>
      <c r="AB12" s="168">
        <f>SUM($Z$10:Z12)</f>
        <v>0</v>
      </c>
      <c r="AC12" s="168">
        <f t="shared" si="13"/>
        <v>0</v>
      </c>
      <c r="AD12" s="169">
        <f t="shared" si="5"/>
        <v>0</v>
      </c>
      <c r="AE12" s="167">
        <f>COUNTIF('Suivi Component'!$G$4:$G$400,B12)</f>
        <v>0</v>
      </c>
      <c r="AF12" s="150">
        <f>SUM($AE$10:$AE$12)</f>
        <v>0</v>
      </c>
      <c r="AG12" s="168"/>
      <c r="AH12" s="151">
        <f t="shared" si="14"/>
        <v>0</v>
      </c>
      <c r="AI12" s="168">
        <f>SUM(AG$10:AG12)</f>
        <v>0</v>
      </c>
      <c r="AJ12" s="168">
        <f t="shared" si="15"/>
        <v>0</v>
      </c>
      <c r="AK12" s="169">
        <f t="shared" si="16"/>
        <v>0</v>
      </c>
      <c r="AL12" s="167">
        <f>COUNTIF('Suivi Component'!$J$4:$J$400,B12)</f>
        <v>0</v>
      </c>
      <c r="AM12" s="150">
        <f>SUM($AL$10:$AL12)</f>
        <v>0</v>
      </c>
      <c r="AN12" s="168"/>
      <c r="AO12" s="151">
        <f t="shared" si="6"/>
        <v>0</v>
      </c>
      <c r="AP12" s="168">
        <f>SUM(AN$10:AN12)</f>
        <v>0</v>
      </c>
      <c r="AQ12" s="168">
        <f t="shared" si="17"/>
        <v>0</v>
      </c>
      <c r="AR12" s="169">
        <f t="shared" si="7"/>
        <v>0</v>
      </c>
      <c r="AS12" s="167">
        <f>COUNTIF('Suivi Implantation'!$I$4:$I$700,B12)</f>
        <v>0</v>
      </c>
      <c r="AT12" s="150">
        <f>SUM($AS$10:$AS12)</f>
        <v>0</v>
      </c>
      <c r="AU12" s="168"/>
      <c r="AV12" s="151">
        <f t="shared" si="18"/>
        <v>0</v>
      </c>
      <c r="AW12" s="168">
        <f>SUM(AU$10:AU12)</f>
        <v>0</v>
      </c>
      <c r="AX12" s="168">
        <f t="shared" si="19"/>
        <v>0</v>
      </c>
      <c r="AY12" s="169">
        <f t="shared" si="20"/>
        <v>0</v>
      </c>
    </row>
    <row r="13" spans="1:51" x14ac:dyDescent="0.3">
      <c r="B13" s="172">
        <f>B12+1</f>
        <v>43661</v>
      </c>
      <c r="C13" s="166" t="str">
        <f>VLOOKUP(WEEKDAY(B13),A164:B170,2)</f>
        <v>L</v>
      </c>
      <c r="D13" s="167">
        <f>COUNTIF('Suivi PR_CAB'!$G$4:$G$387,B13)</f>
        <v>0</v>
      </c>
      <c r="E13" s="168">
        <f>SUM($D$10:$D$13)</f>
        <v>0</v>
      </c>
      <c r="F13" s="168"/>
      <c r="G13" s="151">
        <f t="shared" si="0"/>
        <v>0</v>
      </c>
      <c r="H13" s="168">
        <f>SUM($F$10:F13)</f>
        <v>0</v>
      </c>
      <c r="I13" s="168">
        <f t="shared" si="8"/>
        <v>0</v>
      </c>
      <c r="J13" s="169">
        <f t="shared" si="1"/>
        <v>0</v>
      </c>
      <c r="K13" s="167">
        <f>COUNTIF('Suivi PR_CAB'!$J$4:$J$387,B13)</f>
        <v>0</v>
      </c>
      <c r="L13" s="168">
        <f>SUM($K$10:$K$13)</f>
        <v>0</v>
      </c>
      <c r="M13" s="168"/>
      <c r="N13" s="151">
        <f t="shared" si="2"/>
        <v>0</v>
      </c>
      <c r="O13" s="168">
        <f>SUM($M$10:M13)</f>
        <v>0</v>
      </c>
      <c r="P13" s="168">
        <f t="shared" si="21"/>
        <v>0</v>
      </c>
      <c r="Q13" s="169">
        <f t="shared" si="22"/>
        <v>0</v>
      </c>
      <c r="R13" s="167">
        <f>COUNTIF('Suivi PR_CAB'!$T$4:$T$387,B13)</f>
        <v>0</v>
      </c>
      <c r="S13" s="168">
        <f>SUM($K$10:$K$13)</f>
        <v>0</v>
      </c>
      <c r="T13" s="168"/>
      <c r="U13" s="151">
        <f t="shared" si="10"/>
        <v>0</v>
      </c>
      <c r="V13" s="168">
        <f>SUM($T$10:T13)</f>
        <v>0</v>
      </c>
      <c r="W13" s="168">
        <f t="shared" si="11"/>
        <v>0</v>
      </c>
      <c r="X13" s="169">
        <f t="shared" si="12"/>
        <v>0</v>
      </c>
      <c r="Y13" s="167">
        <f>SUM($K$10:$K$13)</f>
        <v>0</v>
      </c>
      <c r="Z13" s="168"/>
      <c r="AA13" s="151">
        <f t="shared" si="4"/>
        <v>0</v>
      </c>
      <c r="AB13" s="168">
        <f>SUM($Z$10:Z13)</f>
        <v>0</v>
      </c>
      <c r="AC13" s="168">
        <f t="shared" si="13"/>
        <v>0</v>
      </c>
      <c r="AD13" s="169">
        <f t="shared" si="5"/>
        <v>0</v>
      </c>
      <c r="AE13" s="167">
        <f>COUNTIF('Suivi Component'!$G$4:$G$400,B13)</f>
        <v>0</v>
      </c>
      <c r="AF13" s="150">
        <f>SUM($AE$10:$AE$13)</f>
        <v>0</v>
      </c>
      <c r="AG13" s="168"/>
      <c r="AH13" s="151">
        <f t="shared" si="14"/>
        <v>0</v>
      </c>
      <c r="AI13" s="168">
        <f>SUM(AG$10:AG13)</f>
        <v>0</v>
      </c>
      <c r="AJ13" s="168">
        <f t="shared" si="15"/>
        <v>0</v>
      </c>
      <c r="AK13" s="169">
        <f t="shared" si="16"/>
        <v>0</v>
      </c>
      <c r="AL13" s="167">
        <f>COUNTIF('Suivi Component'!$J$4:$J$400,B13)</f>
        <v>0</v>
      </c>
      <c r="AM13" s="150">
        <f>SUM($AL$10:$AL13)</f>
        <v>0</v>
      </c>
      <c r="AN13" s="168"/>
      <c r="AO13" s="151">
        <f t="shared" si="6"/>
        <v>0</v>
      </c>
      <c r="AP13" s="168">
        <f>SUM(AN$10:AN13)</f>
        <v>0</v>
      </c>
      <c r="AQ13" s="168">
        <f t="shared" si="17"/>
        <v>0</v>
      </c>
      <c r="AR13" s="169">
        <f t="shared" si="7"/>
        <v>0</v>
      </c>
      <c r="AS13" s="167">
        <f>COUNTIF('Suivi Implantation'!$I$4:$I$700,B13)</f>
        <v>0</v>
      </c>
      <c r="AT13" s="150">
        <f>SUM($AS$10:$AS13)</f>
        <v>0</v>
      </c>
      <c r="AU13" s="168"/>
      <c r="AV13" s="151">
        <f t="shared" si="18"/>
        <v>0</v>
      </c>
      <c r="AW13" s="168">
        <f>SUM(AU$10:AU13)</f>
        <v>0</v>
      </c>
      <c r="AX13" s="168">
        <f t="shared" si="19"/>
        <v>0</v>
      </c>
      <c r="AY13" s="169">
        <f t="shared" si="20"/>
        <v>0</v>
      </c>
    </row>
    <row r="14" spans="1:51" x14ac:dyDescent="0.3">
      <c r="B14" s="172">
        <f>B13+1</f>
        <v>43662</v>
      </c>
      <c r="C14" s="166" t="str">
        <f>VLOOKUP(WEEKDAY(B14),A164:B170,2)</f>
        <v>M</v>
      </c>
      <c r="D14" s="167">
        <f>COUNTIF('Suivi PR_CAB'!$G$4:$G$387,B14)</f>
        <v>0</v>
      </c>
      <c r="E14" s="168">
        <f>SUM($D$10:$D$14)</f>
        <v>0</v>
      </c>
      <c r="F14" s="168"/>
      <c r="G14" s="151">
        <f t="shared" si="0"/>
        <v>0</v>
      </c>
      <c r="H14" s="168">
        <f>SUM($F$10:F14)</f>
        <v>0</v>
      </c>
      <c r="I14" s="168">
        <f t="shared" si="8"/>
        <v>0</v>
      </c>
      <c r="J14" s="169">
        <f t="shared" si="1"/>
        <v>0</v>
      </c>
      <c r="K14" s="167">
        <f>COUNTIF('Suivi PR_CAB'!$J$4:$J$387,B14)</f>
        <v>0</v>
      </c>
      <c r="L14" s="168">
        <f>SUM($K$10:$K$14)</f>
        <v>0</v>
      </c>
      <c r="M14" s="168"/>
      <c r="N14" s="151">
        <f t="shared" si="2"/>
        <v>0</v>
      </c>
      <c r="O14" s="168">
        <f>SUM($M$10:M14)</f>
        <v>0</v>
      </c>
      <c r="P14" s="168">
        <f t="shared" ref="P14:P40" si="23">SUM(L14-O14)</f>
        <v>0</v>
      </c>
      <c r="Q14" s="169">
        <f t="shared" ref="Q14:Q40" si="24">IF($M$157&lt;&gt;0,SUM(1-($M$157-L14)/$M$157),0)</f>
        <v>0</v>
      </c>
      <c r="R14" s="167">
        <f>COUNTIF('Suivi PR_CAB'!$T$4:$T$387,B14)</f>
        <v>0</v>
      </c>
      <c r="S14" s="168">
        <f>SUM($K$10:$K$14)</f>
        <v>0</v>
      </c>
      <c r="T14" s="168"/>
      <c r="U14" s="151">
        <f t="shared" si="10"/>
        <v>0</v>
      </c>
      <c r="V14" s="168">
        <f>SUM($T$10:T14)</f>
        <v>0</v>
      </c>
      <c r="W14" s="168">
        <f t="shared" si="11"/>
        <v>0</v>
      </c>
      <c r="X14" s="169">
        <f t="shared" si="12"/>
        <v>0</v>
      </c>
      <c r="Y14" s="167">
        <f>SUM($K$10:$K$14)</f>
        <v>0</v>
      </c>
      <c r="Z14" s="168"/>
      <c r="AA14" s="151">
        <f t="shared" si="4"/>
        <v>0</v>
      </c>
      <c r="AB14" s="168">
        <f>SUM($Z$10:Z14)</f>
        <v>0</v>
      </c>
      <c r="AC14" s="168">
        <f t="shared" si="13"/>
        <v>0</v>
      </c>
      <c r="AD14" s="169">
        <f t="shared" si="5"/>
        <v>0</v>
      </c>
      <c r="AE14" s="167">
        <f>COUNTIF('Suivi Component'!$G$4:$G$400,B14)</f>
        <v>0</v>
      </c>
      <c r="AF14" s="150">
        <f>SUM($AE$10:$AE$14)</f>
        <v>0</v>
      </c>
      <c r="AG14" s="168"/>
      <c r="AH14" s="151">
        <f t="shared" si="14"/>
        <v>0</v>
      </c>
      <c r="AI14" s="168">
        <f>SUM(AG$10:AG14)</f>
        <v>0</v>
      </c>
      <c r="AJ14" s="168">
        <f t="shared" si="15"/>
        <v>0</v>
      </c>
      <c r="AK14" s="169">
        <f t="shared" si="16"/>
        <v>0</v>
      </c>
      <c r="AL14" s="167">
        <f>COUNTIF('Suivi Component'!$J$4:$J$400,B14)</f>
        <v>0</v>
      </c>
      <c r="AM14" s="150">
        <f>SUM($AL$10:$AL14)</f>
        <v>0</v>
      </c>
      <c r="AN14" s="168"/>
      <c r="AO14" s="151">
        <f t="shared" si="6"/>
        <v>0</v>
      </c>
      <c r="AP14" s="168">
        <f>SUM(AN$10:AN14)</f>
        <v>0</v>
      </c>
      <c r="AQ14" s="168">
        <f t="shared" si="17"/>
        <v>0</v>
      </c>
      <c r="AR14" s="169">
        <f t="shared" si="7"/>
        <v>0</v>
      </c>
      <c r="AS14" s="167">
        <f>COUNTIF('Suivi Implantation'!$I$4:$I$700,B14)</f>
        <v>0</v>
      </c>
      <c r="AT14" s="150">
        <f>SUM($AS$10:$AS14)</f>
        <v>0</v>
      </c>
      <c r="AU14" s="168"/>
      <c r="AV14" s="151">
        <f t="shared" si="18"/>
        <v>0</v>
      </c>
      <c r="AW14" s="168">
        <f>SUM(AU$10:AU14)</f>
        <v>0</v>
      </c>
      <c r="AX14" s="168">
        <f t="shared" si="19"/>
        <v>0</v>
      </c>
      <c r="AY14" s="169">
        <f t="shared" si="20"/>
        <v>0</v>
      </c>
    </row>
    <row r="15" spans="1:51" x14ac:dyDescent="0.3">
      <c r="B15" s="172">
        <f t="shared" ref="B15:B78" si="25">B14+1</f>
        <v>43663</v>
      </c>
      <c r="C15" s="166" t="str">
        <f>VLOOKUP(WEEKDAY(B15),A164:B170,2)</f>
        <v>M</v>
      </c>
      <c r="D15" s="167">
        <f>COUNTIF('Suivi PR_CAB'!$G$4:$G$387,B15)</f>
        <v>0</v>
      </c>
      <c r="E15" s="168">
        <f>SUM($D$10:$D$15)</f>
        <v>0</v>
      </c>
      <c r="F15" s="168"/>
      <c r="G15" s="151">
        <f t="shared" si="0"/>
        <v>0</v>
      </c>
      <c r="H15" s="168">
        <f>SUM($F$10:F15)</f>
        <v>0</v>
      </c>
      <c r="I15" s="168">
        <f t="shared" si="8"/>
        <v>0</v>
      </c>
      <c r="J15" s="169">
        <f t="shared" si="1"/>
        <v>0</v>
      </c>
      <c r="K15" s="167">
        <f>COUNTIF('Suivi PR_CAB'!$J$4:$J$387,B15)</f>
        <v>0</v>
      </c>
      <c r="L15" s="168">
        <f>SUM($K$10:$K$15)</f>
        <v>0</v>
      </c>
      <c r="M15" s="168"/>
      <c r="N15" s="151">
        <f t="shared" si="2"/>
        <v>0</v>
      </c>
      <c r="O15" s="168">
        <f>SUM($M$10:M15)</f>
        <v>0</v>
      </c>
      <c r="P15" s="168">
        <f t="shared" si="23"/>
        <v>0</v>
      </c>
      <c r="Q15" s="169">
        <f t="shared" si="24"/>
        <v>0</v>
      </c>
      <c r="R15" s="167">
        <f>COUNTIF('Suivi PR_CAB'!$T$4:$T$387,B15)</f>
        <v>0</v>
      </c>
      <c r="S15" s="168">
        <f>SUM($K$10:$K$15)</f>
        <v>0</v>
      </c>
      <c r="T15" s="168"/>
      <c r="U15" s="151">
        <f t="shared" si="10"/>
        <v>0</v>
      </c>
      <c r="V15" s="168">
        <f>SUM($T$10:T15)</f>
        <v>0</v>
      </c>
      <c r="W15" s="168">
        <f t="shared" si="11"/>
        <v>0</v>
      </c>
      <c r="X15" s="169">
        <f t="shared" si="12"/>
        <v>0</v>
      </c>
      <c r="Y15" s="167">
        <f>SUM($K$10:$K$15)</f>
        <v>0</v>
      </c>
      <c r="Z15" s="168"/>
      <c r="AA15" s="151">
        <f t="shared" si="4"/>
        <v>0</v>
      </c>
      <c r="AB15" s="168">
        <f>SUM($Z$10:Z15)</f>
        <v>0</v>
      </c>
      <c r="AC15" s="168">
        <f t="shared" si="13"/>
        <v>0</v>
      </c>
      <c r="AD15" s="169">
        <f t="shared" si="5"/>
        <v>0</v>
      </c>
      <c r="AE15" s="167">
        <f>COUNTIF('Suivi Component'!$G$4:$G$400,B15)</f>
        <v>0</v>
      </c>
      <c r="AF15" s="150">
        <f>SUM($AE$10:$AE$15)</f>
        <v>0</v>
      </c>
      <c r="AG15" s="168"/>
      <c r="AH15" s="151">
        <f t="shared" si="14"/>
        <v>0</v>
      </c>
      <c r="AI15" s="168">
        <f>SUM(AG$10:AG15)</f>
        <v>0</v>
      </c>
      <c r="AJ15" s="168">
        <f t="shared" si="15"/>
        <v>0</v>
      </c>
      <c r="AK15" s="169">
        <f t="shared" si="16"/>
        <v>0</v>
      </c>
      <c r="AL15" s="167">
        <f>COUNTIF('Suivi Component'!$J$4:$J$400,B15)</f>
        <v>0</v>
      </c>
      <c r="AM15" s="150">
        <f>SUM($AL$10:$AL15)</f>
        <v>0</v>
      </c>
      <c r="AN15" s="168"/>
      <c r="AO15" s="151">
        <f t="shared" si="6"/>
        <v>0</v>
      </c>
      <c r="AP15" s="168">
        <f>SUM(AN$10:AN15)</f>
        <v>0</v>
      </c>
      <c r="AQ15" s="168">
        <f t="shared" si="17"/>
        <v>0</v>
      </c>
      <c r="AR15" s="169">
        <f t="shared" si="7"/>
        <v>0</v>
      </c>
      <c r="AS15" s="167">
        <f>COUNTIF('Suivi Implantation'!$I$4:$I$700,B15)</f>
        <v>0</v>
      </c>
      <c r="AT15" s="150">
        <f>SUM($AS$10:$AS15)</f>
        <v>0</v>
      </c>
      <c r="AU15" s="168"/>
      <c r="AV15" s="151">
        <f t="shared" si="18"/>
        <v>0</v>
      </c>
      <c r="AW15" s="168">
        <f>SUM(AU$10:AU15)</f>
        <v>0</v>
      </c>
      <c r="AX15" s="168">
        <f t="shared" si="19"/>
        <v>0</v>
      </c>
      <c r="AY15" s="169">
        <f t="shared" si="20"/>
        <v>0</v>
      </c>
    </row>
    <row r="16" spans="1:51" x14ac:dyDescent="0.3">
      <c r="B16" s="172">
        <f t="shared" si="25"/>
        <v>43664</v>
      </c>
      <c r="C16" s="166" t="str">
        <f>VLOOKUP(WEEKDAY(B16),A164:B170,2)</f>
        <v>J</v>
      </c>
      <c r="D16" s="167">
        <f>COUNTIF('Suivi PR_CAB'!$G$4:$G$387,B16)</f>
        <v>0</v>
      </c>
      <c r="E16" s="168">
        <f>SUM($D$10:$D$16)</f>
        <v>0</v>
      </c>
      <c r="F16" s="168"/>
      <c r="G16" s="151">
        <f t="shared" si="0"/>
        <v>0</v>
      </c>
      <c r="H16" s="168">
        <f>SUM($F$10:F16)</f>
        <v>0</v>
      </c>
      <c r="I16" s="168">
        <f t="shared" si="8"/>
        <v>0</v>
      </c>
      <c r="J16" s="169">
        <f t="shared" si="1"/>
        <v>0</v>
      </c>
      <c r="K16" s="167">
        <f>COUNTIF('Suivi PR_CAB'!$J$4:$J$387,B16)</f>
        <v>0</v>
      </c>
      <c r="L16" s="168">
        <f>SUM($K$10:$K$16)</f>
        <v>0</v>
      </c>
      <c r="M16" s="168"/>
      <c r="N16" s="151">
        <f t="shared" si="2"/>
        <v>0</v>
      </c>
      <c r="O16" s="168">
        <f>SUM($M$10:M16)</f>
        <v>0</v>
      </c>
      <c r="P16" s="168">
        <f t="shared" si="23"/>
        <v>0</v>
      </c>
      <c r="Q16" s="169">
        <f t="shared" si="24"/>
        <v>0</v>
      </c>
      <c r="R16" s="167">
        <f>COUNTIF('Suivi PR_CAB'!$T$4:$T$387,B16)</f>
        <v>0</v>
      </c>
      <c r="S16" s="168">
        <f>SUM($K$10:$K$16)</f>
        <v>0</v>
      </c>
      <c r="T16" s="168"/>
      <c r="U16" s="151">
        <f t="shared" si="10"/>
        <v>0</v>
      </c>
      <c r="V16" s="168">
        <f>SUM($T$10:T16)</f>
        <v>0</v>
      </c>
      <c r="W16" s="168">
        <f t="shared" si="11"/>
        <v>0</v>
      </c>
      <c r="X16" s="169">
        <f t="shared" si="12"/>
        <v>0</v>
      </c>
      <c r="Y16" s="167">
        <f>SUM($K$10:$K$16)</f>
        <v>0</v>
      </c>
      <c r="Z16" s="168"/>
      <c r="AA16" s="151">
        <f t="shared" si="4"/>
        <v>0</v>
      </c>
      <c r="AB16" s="168">
        <f>SUM($Z$10:Z16)</f>
        <v>0</v>
      </c>
      <c r="AC16" s="168">
        <f t="shared" si="13"/>
        <v>0</v>
      </c>
      <c r="AD16" s="169">
        <f t="shared" si="5"/>
        <v>0</v>
      </c>
      <c r="AE16" s="167">
        <f>COUNTIF('Suivi Component'!$G$4:$G$400,B16)</f>
        <v>0</v>
      </c>
      <c r="AF16" s="150">
        <f>SUM($AE$10:$AE$16)</f>
        <v>0</v>
      </c>
      <c r="AG16" s="168"/>
      <c r="AH16" s="151">
        <f t="shared" si="14"/>
        <v>0</v>
      </c>
      <c r="AI16" s="168">
        <f>SUM(AG$10:AG16)</f>
        <v>0</v>
      </c>
      <c r="AJ16" s="168">
        <f t="shared" si="15"/>
        <v>0</v>
      </c>
      <c r="AK16" s="169">
        <f t="shared" si="16"/>
        <v>0</v>
      </c>
      <c r="AL16" s="167">
        <f>COUNTIF('Suivi Component'!$J$4:$J$400,B16)</f>
        <v>0</v>
      </c>
      <c r="AM16" s="150">
        <f>SUM($AL$10:$AL16)</f>
        <v>0</v>
      </c>
      <c r="AN16" s="168"/>
      <c r="AO16" s="151">
        <f t="shared" si="6"/>
        <v>0</v>
      </c>
      <c r="AP16" s="168">
        <f>SUM(AN$10:AN16)</f>
        <v>0</v>
      </c>
      <c r="AQ16" s="168">
        <f t="shared" si="17"/>
        <v>0</v>
      </c>
      <c r="AR16" s="169">
        <f t="shared" si="7"/>
        <v>0</v>
      </c>
      <c r="AS16" s="167">
        <f>COUNTIF('Suivi Implantation'!$I$4:$I$700,B16)</f>
        <v>0</v>
      </c>
      <c r="AT16" s="150">
        <f>SUM($AS$10:$AS16)</f>
        <v>0</v>
      </c>
      <c r="AU16" s="168"/>
      <c r="AV16" s="151">
        <f t="shared" si="18"/>
        <v>0</v>
      </c>
      <c r="AW16" s="168">
        <f>SUM(AU$10:AU16)</f>
        <v>0</v>
      </c>
      <c r="AX16" s="168">
        <f t="shared" si="19"/>
        <v>0</v>
      </c>
      <c r="AY16" s="169">
        <f t="shared" si="20"/>
        <v>0</v>
      </c>
    </row>
    <row r="17" spans="2:51" x14ac:dyDescent="0.3">
      <c r="B17" s="172">
        <f t="shared" si="25"/>
        <v>43665</v>
      </c>
      <c r="C17" s="166" t="str">
        <f>VLOOKUP(WEEKDAY(B17),A164:B170,2)</f>
        <v>V</v>
      </c>
      <c r="D17" s="167">
        <f>COUNTIF('Suivi PR_CAB'!$G$4:$G$387,B17)</f>
        <v>0</v>
      </c>
      <c r="E17" s="168">
        <f>SUM($D$10:$D$17)</f>
        <v>0</v>
      </c>
      <c r="F17" s="168"/>
      <c r="G17" s="151">
        <f t="shared" si="0"/>
        <v>0</v>
      </c>
      <c r="H17" s="168">
        <f>SUM($F$10:F17)</f>
        <v>0</v>
      </c>
      <c r="I17" s="168">
        <f t="shared" si="8"/>
        <v>0</v>
      </c>
      <c r="J17" s="169">
        <f t="shared" si="1"/>
        <v>0</v>
      </c>
      <c r="K17" s="167">
        <f>COUNTIF('Suivi PR_CAB'!$J$4:$J$387,B17)</f>
        <v>0</v>
      </c>
      <c r="L17" s="168">
        <f>SUM($K$10:$K$17)</f>
        <v>0</v>
      </c>
      <c r="M17" s="168"/>
      <c r="N17" s="151">
        <f t="shared" si="2"/>
        <v>0</v>
      </c>
      <c r="O17" s="168">
        <f>SUM($M$10:M17)</f>
        <v>0</v>
      </c>
      <c r="P17" s="168">
        <f t="shared" si="23"/>
        <v>0</v>
      </c>
      <c r="Q17" s="169">
        <f t="shared" si="24"/>
        <v>0</v>
      </c>
      <c r="R17" s="167">
        <f>COUNTIF('Suivi PR_CAB'!$T$4:$T$387,B17)</f>
        <v>0</v>
      </c>
      <c r="S17" s="168">
        <f>SUM($K$10:$K$17)</f>
        <v>0</v>
      </c>
      <c r="T17" s="168"/>
      <c r="U17" s="151">
        <f t="shared" si="10"/>
        <v>0</v>
      </c>
      <c r="V17" s="168">
        <f>SUM($T$10:T17)</f>
        <v>0</v>
      </c>
      <c r="W17" s="168">
        <f t="shared" si="11"/>
        <v>0</v>
      </c>
      <c r="X17" s="169">
        <f t="shared" si="12"/>
        <v>0</v>
      </c>
      <c r="Y17" s="167">
        <f>SUM($K$10:$K$17)</f>
        <v>0</v>
      </c>
      <c r="Z17" s="168"/>
      <c r="AA17" s="151">
        <f t="shared" si="4"/>
        <v>0</v>
      </c>
      <c r="AB17" s="168">
        <f>SUM($Z$10:Z17)</f>
        <v>0</v>
      </c>
      <c r="AC17" s="168">
        <f t="shared" si="13"/>
        <v>0</v>
      </c>
      <c r="AD17" s="169">
        <f t="shared" si="5"/>
        <v>0</v>
      </c>
      <c r="AE17" s="167">
        <f>COUNTIF('Suivi Component'!$G$4:$G$400,B17)</f>
        <v>0</v>
      </c>
      <c r="AF17" s="150">
        <f>SUM($AE$10:$AE$17)</f>
        <v>0</v>
      </c>
      <c r="AG17" s="168"/>
      <c r="AH17" s="151">
        <f t="shared" si="14"/>
        <v>0</v>
      </c>
      <c r="AI17" s="168">
        <f>SUM(AG$10:AG17)</f>
        <v>0</v>
      </c>
      <c r="AJ17" s="168">
        <f t="shared" si="15"/>
        <v>0</v>
      </c>
      <c r="AK17" s="169">
        <f t="shared" si="16"/>
        <v>0</v>
      </c>
      <c r="AL17" s="167">
        <f>COUNTIF('Suivi Component'!$J$4:$J$400,B17)</f>
        <v>0</v>
      </c>
      <c r="AM17" s="150">
        <f>SUM($AL$10:$AL17)</f>
        <v>0</v>
      </c>
      <c r="AN17" s="168"/>
      <c r="AO17" s="151">
        <f t="shared" si="6"/>
        <v>0</v>
      </c>
      <c r="AP17" s="168">
        <f>SUM(AN$10:AN17)</f>
        <v>0</v>
      </c>
      <c r="AQ17" s="168">
        <f t="shared" si="17"/>
        <v>0</v>
      </c>
      <c r="AR17" s="169">
        <f t="shared" si="7"/>
        <v>0</v>
      </c>
      <c r="AS17" s="167">
        <f>COUNTIF('Suivi Implantation'!$I$4:$I$700,B17)</f>
        <v>0</v>
      </c>
      <c r="AT17" s="150">
        <f>SUM($AS$10:$AS17)</f>
        <v>0</v>
      </c>
      <c r="AU17" s="168"/>
      <c r="AV17" s="151">
        <f t="shared" si="18"/>
        <v>0</v>
      </c>
      <c r="AW17" s="168">
        <f>SUM(AU$10:AU17)</f>
        <v>0</v>
      </c>
      <c r="AX17" s="168">
        <f t="shared" si="19"/>
        <v>0</v>
      </c>
      <c r="AY17" s="169">
        <f t="shared" si="20"/>
        <v>0</v>
      </c>
    </row>
    <row r="18" spans="2:51" x14ac:dyDescent="0.3">
      <c r="B18" s="172">
        <f t="shared" si="25"/>
        <v>43666</v>
      </c>
      <c r="C18" s="166" t="str">
        <f>VLOOKUP(WEEKDAY(B18),A164:B170,2)</f>
        <v>S</v>
      </c>
      <c r="D18" s="167">
        <f>COUNTIF('Suivi PR_CAB'!$G$4:$G$387,B18)</f>
        <v>0</v>
      </c>
      <c r="E18" s="168">
        <f>SUM($D$10:$D$18)</f>
        <v>0</v>
      </c>
      <c r="F18" s="168"/>
      <c r="G18" s="151">
        <f t="shared" si="0"/>
        <v>0</v>
      </c>
      <c r="H18" s="168">
        <f>SUM($F$10:F18)</f>
        <v>0</v>
      </c>
      <c r="I18" s="168">
        <f t="shared" si="8"/>
        <v>0</v>
      </c>
      <c r="J18" s="169">
        <f t="shared" si="1"/>
        <v>0</v>
      </c>
      <c r="K18" s="167">
        <f>COUNTIF('Suivi PR_CAB'!$J$4:$J$387,B18)</f>
        <v>0</v>
      </c>
      <c r="L18" s="168">
        <f>SUM($K$10:$K$18)</f>
        <v>0</v>
      </c>
      <c r="M18" s="168"/>
      <c r="N18" s="151">
        <f t="shared" si="2"/>
        <v>0</v>
      </c>
      <c r="O18" s="168">
        <f>SUM($M$10:M18)</f>
        <v>0</v>
      </c>
      <c r="P18" s="168">
        <f t="shared" si="23"/>
        <v>0</v>
      </c>
      <c r="Q18" s="169">
        <f t="shared" si="24"/>
        <v>0</v>
      </c>
      <c r="R18" s="167">
        <f>COUNTIF('Suivi PR_CAB'!$T$4:$T$387,B18)</f>
        <v>0</v>
      </c>
      <c r="S18" s="168">
        <f>SUM($K$10:$K$18)</f>
        <v>0</v>
      </c>
      <c r="T18" s="168"/>
      <c r="U18" s="151">
        <f t="shared" si="10"/>
        <v>0</v>
      </c>
      <c r="V18" s="168">
        <f>SUM($T$10:T18)</f>
        <v>0</v>
      </c>
      <c r="W18" s="168">
        <f t="shared" si="11"/>
        <v>0</v>
      </c>
      <c r="X18" s="169">
        <f t="shared" si="12"/>
        <v>0</v>
      </c>
      <c r="Y18" s="167">
        <f>SUM($K$10:$K$18)</f>
        <v>0</v>
      </c>
      <c r="Z18" s="168"/>
      <c r="AA18" s="151">
        <f t="shared" si="4"/>
        <v>0</v>
      </c>
      <c r="AB18" s="168">
        <f>SUM($Z$10:Z18)</f>
        <v>0</v>
      </c>
      <c r="AC18" s="168">
        <f t="shared" si="13"/>
        <v>0</v>
      </c>
      <c r="AD18" s="169">
        <f t="shared" si="5"/>
        <v>0</v>
      </c>
      <c r="AE18" s="167">
        <f>COUNTIF('Suivi Component'!$G$4:$G$400,B18)</f>
        <v>0</v>
      </c>
      <c r="AF18" s="150">
        <f>SUM($AE$10:$AE$18)</f>
        <v>0</v>
      </c>
      <c r="AG18" s="168"/>
      <c r="AH18" s="151">
        <f t="shared" si="14"/>
        <v>0</v>
      </c>
      <c r="AI18" s="168">
        <f>SUM(AG$10:AG18)</f>
        <v>0</v>
      </c>
      <c r="AJ18" s="168">
        <f t="shared" si="15"/>
        <v>0</v>
      </c>
      <c r="AK18" s="169">
        <f t="shared" si="16"/>
        <v>0</v>
      </c>
      <c r="AL18" s="167">
        <f>COUNTIF('Suivi Component'!$J$4:$J$400,B18)</f>
        <v>0</v>
      </c>
      <c r="AM18" s="150">
        <f>SUM($AL$10:$AL18)</f>
        <v>0</v>
      </c>
      <c r="AN18" s="168"/>
      <c r="AO18" s="151">
        <f t="shared" si="6"/>
        <v>0</v>
      </c>
      <c r="AP18" s="168">
        <f>SUM(AN$10:AN18)</f>
        <v>0</v>
      </c>
      <c r="AQ18" s="168">
        <f t="shared" si="17"/>
        <v>0</v>
      </c>
      <c r="AR18" s="169">
        <f t="shared" si="7"/>
        <v>0</v>
      </c>
      <c r="AS18" s="167">
        <f>COUNTIF('Suivi Implantation'!$I$4:$I$700,B18)</f>
        <v>0</v>
      </c>
      <c r="AT18" s="150">
        <f>SUM($AS$10:$AS18)</f>
        <v>0</v>
      </c>
      <c r="AU18" s="168"/>
      <c r="AV18" s="151">
        <f t="shared" si="18"/>
        <v>0</v>
      </c>
      <c r="AW18" s="168">
        <f>SUM(AU$10:AU18)</f>
        <v>0</v>
      </c>
      <c r="AX18" s="168">
        <f t="shared" si="19"/>
        <v>0</v>
      </c>
      <c r="AY18" s="169">
        <f t="shared" si="20"/>
        <v>0</v>
      </c>
    </row>
    <row r="19" spans="2:51" x14ac:dyDescent="0.3">
      <c r="B19" s="172">
        <f t="shared" si="25"/>
        <v>43667</v>
      </c>
      <c r="C19" s="166" t="str">
        <f>VLOOKUP(WEEKDAY(B19),A164:B170,2)</f>
        <v>D</v>
      </c>
      <c r="D19" s="167">
        <f>COUNTIF('Suivi PR_CAB'!$G$4:$G$387,B19)</f>
        <v>0</v>
      </c>
      <c r="E19" s="168">
        <f>SUM($D$10:$D$19)</f>
        <v>0</v>
      </c>
      <c r="F19" s="168"/>
      <c r="G19" s="151">
        <f t="shared" si="0"/>
        <v>0</v>
      </c>
      <c r="H19" s="168">
        <f>SUM($F$10:F19)</f>
        <v>0</v>
      </c>
      <c r="I19" s="168">
        <f t="shared" si="8"/>
        <v>0</v>
      </c>
      <c r="J19" s="169">
        <f t="shared" si="1"/>
        <v>0</v>
      </c>
      <c r="K19" s="167">
        <f>COUNTIF('Suivi PR_CAB'!$J$4:$J$387,B19)</f>
        <v>0</v>
      </c>
      <c r="L19" s="168">
        <f>SUM($K$10:$K$19)</f>
        <v>0</v>
      </c>
      <c r="M19" s="168"/>
      <c r="N19" s="151">
        <f t="shared" si="2"/>
        <v>0</v>
      </c>
      <c r="O19" s="168">
        <f>SUM($M$10:M19)</f>
        <v>0</v>
      </c>
      <c r="P19" s="168">
        <f t="shared" si="23"/>
        <v>0</v>
      </c>
      <c r="Q19" s="169">
        <f t="shared" si="24"/>
        <v>0</v>
      </c>
      <c r="R19" s="167">
        <f>COUNTIF('Suivi PR_CAB'!$T$4:$T$387,B19)</f>
        <v>0</v>
      </c>
      <c r="S19" s="168">
        <f>SUM($K$10:$K$19)</f>
        <v>0</v>
      </c>
      <c r="T19" s="168"/>
      <c r="U19" s="151">
        <f t="shared" si="10"/>
        <v>0</v>
      </c>
      <c r="V19" s="168">
        <f>SUM($T$10:T19)</f>
        <v>0</v>
      </c>
      <c r="W19" s="168">
        <f t="shared" si="11"/>
        <v>0</v>
      </c>
      <c r="X19" s="169">
        <f t="shared" si="12"/>
        <v>0</v>
      </c>
      <c r="Y19" s="167">
        <f>SUM($K$10:$K$19)</f>
        <v>0</v>
      </c>
      <c r="Z19" s="168"/>
      <c r="AA19" s="151">
        <f t="shared" si="4"/>
        <v>0</v>
      </c>
      <c r="AB19" s="168">
        <f>SUM($Z$10:Z19)</f>
        <v>0</v>
      </c>
      <c r="AC19" s="168">
        <f t="shared" si="13"/>
        <v>0</v>
      </c>
      <c r="AD19" s="169">
        <f t="shared" si="5"/>
        <v>0</v>
      </c>
      <c r="AE19" s="167">
        <f>COUNTIF('Suivi Component'!$G$4:$G$400,B19)</f>
        <v>0</v>
      </c>
      <c r="AF19" s="150">
        <f>SUM($AE$10:$AE$19)</f>
        <v>0</v>
      </c>
      <c r="AG19" s="168"/>
      <c r="AH19" s="151">
        <f t="shared" si="14"/>
        <v>0</v>
      </c>
      <c r="AI19" s="168">
        <f>SUM(AG$10:AG19)</f>
        <v>0</v>
      </c>
      <c r="AJ19" s="168">
        <f t="shared" si="15"/>
        <v>0</v>
      </c>
      <c r="AK19" s="169">
        <f t="shared" si="16"/>
        <v>0</v>
      </c>
      <c r="AL19" s="167">
        <f>COUNTIF('Suivi Component'!$J$4:$J$400,B19)</f>
        <v>0</v>
      </c>
      <c r="AM19" s="150">
        <f>SUM($AL$10:$AL19)</f>
        <v>0</v>
      </c>
      <c r="AN19" s="168"/>
      <c r="AO19" s="151">
        <f t="shared" si="6"/>
        <v>0</v>
      </c>
      <c r="AP19" s="168">
        <f>SUM(AN$10:AN19)</f>
        <v>0</v>
      </c>
      <c r="AQ19" s="168">
        <f t="shared" si="17"/>
        <v>0</v>
      </c>
      <c r="AR19" s="169">
        <f t="shared" si="7"/>
        <v>0</v>
      </c>
      <c r="AS19" s="167">
        <f>COUNTIF('Suivi Implantation'!$I$4:$I$700,B19)</f>
        <v>0</v>
      </c>
      <c r="AT19" s="150">
        <f>SUM($AS$10:$AS19)</f>
        <v>0</v>
      </c>
      <c r="AU19" s="168"/>
      <c r="AV19" s="151">
        <f t="shared" si="18"/>
        <v>0</v>
      </c>
      <c r="AW19" s="168">
        <f>SUM(AU$10:AU19)</f>
        <v>0</v>
      </c>
      <c r="AX19" s="168">
        <f t="shared" si="19"/>
        <v>0</v>
      </c>
      <c r="AY19" s="169">
        <f t="shared" si="20"/>
        <v>0</v>
      </c>
    </row>
    <row r="20" spans="2:51" x14ac:dyDescent="0.3">
      <c r="B20" s="172">
        <f t="shared" si="25"/>
        <v>43668</v>
      </c>
      <c r="C20" s="166" t="str">
        <f>VLOOKUP(WEEKDAY(B20),A164:B170,2)</f>
        <v>L</v>
      </c>
      <c r="D20" s="167">
        <f>COUNTIF('Suivi PR_CAB'!$G$4:$G$387,B20)</f>
        <v>0</v>
      </c>
      <c r="E20" s="168">
        <f>SUM($D$10:$D$20)</f>
        <v>0</v>
      </c>
      <c r="F20" s="168"/>
      <c r="G20" s="151">
        <f t="shared" si="0"/>
        <v>0</v>
      </c>
      <c r="H20" s="168">
        <f>SUM($F$10:F20)</f>
        <v>0</v>
      </c>
      <c r="I20" s="168">
        <f t="shared" si="8"/>
        <v>0</v>
      </c>
      <c r="J20" s="169">
        <f t="shared" si="1"/>
        <v>0</v>
      </c>
      <c r="K20" s="167">
        <f>COUNTIF('Suivi PR_CAB'!$J$4:$J$387,B20)</f>
        <v>0</v>
      </c>
      <c r="L20" s="168">
        <f>SUM($K$10:$K$20)</f>
        <v>0</v>
      </c>
      <c r="M20" s="168"/>
      <c r="N20" s="151">
        <f t="shared" si="2"/>
        <v>0</v>
      </c>
      <c r="O20" s="168">
        <f>SUM($M$10:M20)</f>
        <v>0</v>
      </c>
      <c r="P20" s="168">
        <f t="shared" si="23"/>
        <v>0</v>
      </c>
      <c r="Q20" s="169">
        <f t="shared" si="24"/>
        <v>0</v>
      </c>
      <c r="R20" s="167">
        <f>COUNTIF('Suivi PR_CAB'!$T$4:$T$387,B20)</f>
        <v>0</v>
      </c>
      <c r="S20" s="168">
        <f>SUM($K$10:$K$20)</f>
        <v>0</v>
      </c>
      <c r="T20" s="168"/>
      <c r="U20" s="151">
        <f t="shared" si="10"/>
        <v>0</v>
      </c>
      <c r="V20" s="168">
        <f>SUM($T$10:T20)</f>
        <v>0</v>
      </c>
      <c r="W20" s="168">
        <f t="shared" si="11"/>
        <v>0</v>
      </c>
      <c r="X20" s="169">
        <f t="shared" si="12"/>
        <v>0</v>
      </c>
      <c r="Y20" s="167">
        <f>SUM($K$10:$K$20)</f>
        <v>0</v>
      </c>
      <c r="Z20" s="168"/>
      <c r="AA20" s="151">
        <f t="shared" si="4"/>
        <v>0</v>
      </c>
      <c r="AB20" s="168">
        <f>SUM($Z$10:Z20)</f>
        <v>0</v>
      </c>
      <c r="AC20" s="168">
        <f t="shared" si="13"/>
        <v>0</v>
      </c>
      <c r="AD20" s="169">
        <f t="shared" si="5"/>
        <v>0</v>
      </c>
      <c r="AE20" s="167">
        <f>COUNTIF('Suivi Component'!$G$4:$G$400,B20)</f>
        <v>0</v>
      </c>
      <c r="AF20" s="150">
        <f>SUM($AE$10:$AE$20)</f>
        <v>0</v>
      </c>
      <c r="AG20" s="168"/>
      <c r="AH20" s="151">
        <f t="shared" si="14"/>
        <v>0</v>
      </c>
      <c r="AI20" s="168">
        <f>SUM(AG$10:AG20)</f>
        <v>0</v>
      </c>
      <c r="AJ20" s="168">
        <f t="shared" si="15"/>
        <v>0</v>
      </c>
      <c r="AK20" s="169">
        <f t="shared" si="16"/>
        <v>0</v>
      </c>
      <c r="AL20" s="167">
        <f>COUNTIF('Suivi Component'!$J$4:$J$400,B20)</f>
        <v>0</v>
      </c>
      <c r="AM20" s="150">
        <f>SUM($AL$10:$AL20)</f>
        <v>0</v>
      </c>
      <c r="AN20" s="168"/>
      <c r="AO20" s="151">
        <f t="shared" si="6"/>
        <v>0</v>
      </c>
      <c r="AP20" s="168">
        <f>SUM(AN$10:AN20)</f>
        <v>0</v>
      </c>
      <c r="AQ20" s="168">
        <f t="shared" si="17"/>
        <v>0</v>
      </c>
      <c r="AR20" s="169">
        <f t="shared" si="7"/>
        <v>0</v>
      </c>
      <c r="AS20" s="167">
        <f>COUNTIF('Suivi Implantation'!$I$4:$I$700,B20)</f>
        <v>0</v>
      </c>
      <c r="AT20" s="150">
        <f>SUM($AS$10:$AS20)</f>
        <v>0</v>
      </c>
      <c r="AU20" s="168"/>
      <c r="AV20" s="151">
        <f t="shared" si="18"/>
        <v>0</v>
      </c>
      <c r="AW20" s="168">
        <f>SUM(AU$10:AU20)</f>
        <v>0</v>
      </c>
      <c r="AX20" s="168">
        <f t="shared" si="19"/>
        <v>0</v>
      </c>
      <c r="AY20" s="169">
        <f t="shared" si="20"/>
        <v>0</v>
      </c>
    </row>
    <row r="21" spans="2:51" x14ac:dyDescent="0.3">
      <c r="B21" s="172">
        <f t="shared" si="25"/>
        <v>43669</v>
      </c>
      <c r="C21" s="166" t="str">
        <f>VLOOKUP(WEEKDAY(B21),A164:B170,2)</f>
        <v>M</v>
      </c>
      <c r="D21" s="167">
        <f>COUNTIF('Suivi PR_CAB'!$G$4:$G$387,B21)</f>
        <v>0</v>
      </c>
      <c r="E21" s="168">
        <f>SUM($D$10:$D$21)</f>
        <v>0</v>
      </c>
      <c r="F21" s="168"/>
      <c r="G21" s="151">
        <f t="shared" si="0"/>
        <v>0</v>
      </c>
      <c r="H21" s="168">
        <f>SUM($F$10:F21)</f>
        <v>0</v>
      </c>
      <c r="I21" s="168">
        <f t="shared" ref="I21:I29" si="26">SUM(E21-H21)</f>
        <v>0</v>
      </c>
      <c r="J21" s="169">
        <f t="shared" ref="J21:J29" si="27">IF($F$157&lt;&gt;0,SUM(1-($F$157-E21)/$F$157),0)</f>
        <v>0</v>
      </c>
      <c r="K21" s="167">
        <f>COUNTIF('Suivi PR_CAB'!$J$4:$J$387,B21)</f>
        <v>0</v>
      </c>
      <c r="L21" s="168">
        <f>SUM($K$10:$K$21)</f>
        <v>0</v>
      </c>
      <c r="M21" s="168"/>
      <c r="N21" s="151">
        <f t="shared" si="2"/>
        <v>0</v>
      </c>
      <c r="O21" s="168">
        <f>SUM($M$10:M21)</f>
        <v>0</v>
      </c>
      <c r="P21" s="168">
        <f t="shared" si="23"/>
        <v>0</v>
      </c>
      <c r="Q21" s="169">
        <f t="shared" si="24"/>
        <v>0</v>
      </c>
      <c r="R21" s="167">
        <f>COUNTIF('Suivi PR_CAB'!$T$4:$T$387,B21)</f>
        <v>0</v>
      </c>
      <c r="S21" s="168">
        <f>SUM($K$10:$K$21)</f>
        <v>0</v>
      </c>
      <c r="T21" s="168"/>
      <c r="U21" s="151">
        <f t="shared" si="10"/>
        <v>0</v>
      </c>
      <c r="V21" s="168">
        <f>SUM($T$10:T21)</f>
        <v>0</v>
      </c>
      <c r="W21" s="168">
        <f t="shared" si="11"/>
        <v>0</v>
      </c>
      <c r="X21" s="169">
        <f t="shared" si="12"/>
        <v>0</v>
      </c>
      <c r="Y21" s="167">
        <f>SUM($K$10:$K$21)</f>
        <v>0</v>
      </c>
      <c r="Z21" s="168"/>
      <c r="AA21" s="151">
        <f t="shared" si="4"/>
        <v>0</v>
      </c>
      <c r="AB21" s="168">
        <f>SUM($Z$10:Z21)</f>
        <v>0</v>
      </c>
      <c r="AC21" s="168">
        <f t="shared" si="13"/>
        <v>0</v>
      </c>
      <c r="AD21" s="169">
        <f t="shared" si="5"/>
        <v>0</v>
      </c>
      <c r="AE21" s="167">
        <f>COUNTIF('Suivi Component'!$G$4:$G$400,B21)</f>
        <v>0</v>
      </c>
      <c r="AF21" s="150">
        <f>SUM($AE$10:$AE$21)</f>
        <v>0</v>
      </c>
      <c r="AG21" s="168"/>
      <c r="AH21" s="151">
        <f t="shared" si="14"/>
        <v>0</v>
      </c>
      <c r="AI21" s="168">
        <f>SUM(AG$10:AG21)</f>
        <v>0</v>
      </c>
      <c r="AJ21" s="168">
        <f t="shared" si="15"/>
        <v>0</v>
      </c>
      <c r="AK21" s="169">
        <f t="shared" si="16"/>
        <v>0</v>
      </c>
      <c r="AL21" s="167">
        <f>COUNTIF('Suivi Component'!$J$4:$J$400,B21)</f>
        <v>0</v>
      </c>
      <c r="AM21" s="150">
        <f>SUM($AL$10:$AL21)</f>
        <v>0</v>
      </c>
      <c r="AN21" s="168"/>
      <c r="AO21" s="151">
        <f t="shared" si="6"/>
        <v>0</v>
      </c>
      <c r="AP21" s="168">
        <f>SUM(AN$10:AN21)</f>
        <v>0</v>
      </c>
      <c r="AQ21" s="168">
        <f t="shared" si="17"/>
        <v>0</v>
      </c>
      <c r="AR21" s="169">
        <f t="shared" si="7"/>
        <v>0</v>
      </c>
      <c r="AS21" s="167">
        <f>COUNTIF('Suivi Implantation'!$I$4:$I$700,B21)</f>
        <v>0</v>
      </c>
      <c r="AT21" s="150">
        <f>SUM($AS$10:$AS21)</f>
        <v>0</v>
      </c>
      <c r="AU21" s="168"/>
      <c r="AV21" s="151">
        <f t="shared" si="18"/>
        <v>0</v>
      </c>
      <c r="AW21" s="168">
        <f>SUM(AU$10:AU21)</f>
        <v>0</v>
      </c>
      <c r="AX21" s="168">
        <f t="shared" si="19"/>
        <v>0</v>
      </c>
      <c r="AY21" s="169">
        <f t="shared" si="20"/>
        <v>0</v>
      </c>
    </row>
    <row r="22" spans="2:51" x14ac:dyDescent="0.3">
      <c r="B22" s="172">
        <f t="shared" si="25"/>
        <v>43670</v>
      </c>
      <c r="C22" s="166" t="str">
        <f>VLOOKUP(WEEKDAY(B22),A164:B170,2)</f>
        <v>M</v>
      </c>
      <c r="D22" s="167">
        <f>COUNTIF('Suivi PR_CAB'!$G$4:$G$387,B22)</f>
        <v>0</v>
      </c>
      <c r="E22" s="168">
        <f>SUM($D$10:$D$22)</f>
        <v>0</v>
      </c>
      <c r="F22" s="168"/>
      <c r="G22" s="151">
        <f t="shared" si="0"/>
        <v>0</v>
      </c>
      <c r="H22" s="168">
        <f>SUM($F$10:F22)</f>
        <v>0</v>
      </c>
      <c r="I22" s="168">
        <f t="shared" si="26"/>
        <v>0</v>
      </c>
      <c r="J22" s="169">
        <f t="shared" si="27"/>
        <v>0</v>
      </c>
      <c r="K22" s="167">
        <f>COUNTIF('Suivi PR_CAB'!$J$4:$J$387,B22)</f>
        <v>0</v>
      </c>
      <c r="L22" s="168">
        <f>SUM($K$10:$K$22)</f>
        <v>0</v>
      </c>
      <c r="M22" s="168"/>
      <c r="N22" s="151">
        <f t="shared" si="2"/>
        <v>0</v>
      </c>
      <c r="O22" s="168">
        <f>SUM($M$10:M22)</f>
        <v>0</v>
      </c>
      <c r="P22" s="168">
        <f t="shared" si="23"/>
        <v>0</v>
      </c>
      <c r="Q22" s="169">
        <f t="shared" si="24"/>
        <v>0</v>
      </c>
      <c r="R22" s="167">
        <f>COUNTIF('Suivi PR_CAB'!$T$4:$T$387,B22)</f>
        <v>0</v>
      </c>
      <c r="S22" s="168">
        <f>SUM($K$10:$K$22)</f>
        <v>0</v>
      </c>
      <c r="T22" s="168"/>
      <c r="U22" s="151">
        <f t="shared" si="10"/>
        <v>0</v>
      </c>
      <c r="V22" s="168">
        <f>SUM($T$10:T22)</f>
        <v>0</v>
      </c>
      <c r="W22" s="168">
        <f t="shared" si="11"/>
        <v>0</v>
      </c>
      <c r="X22" s="169">
        <f t="shared" si="12"/>
        <v>0</v>
      </c>
      <c r="Y22" s="167">
        <f>SUM($K$10:$K$22)</f>
        <v>0</v>
      </c>
      <c r="Z22" s="168"/>
      <c r="AA22" s="151">
        <f t="shared" si="4"/>
        <v>0</v>
      </c>
      <c r="AB22" s="168">
        <f>SUM($Z$10:Z22)</f>
        <v>0</v>
      </c>
      <c r="AC22" s="168">
        <f t="shared" si="13"/>
        <v>0</v>
      </c>
      <c r="AD22" s="169">
        <f t="shared" si="5"/>
        <v>0</v>
      </c>
      <c r="AE22" s="167">
        <f>COUNTIF('Suivi Component'!$G$4:$G$400,B22)</f>
        <v>0</v>
      </c>
      <c r="AF22" s="150">
        <f>SUM($AE$10:$AE$22)</f>
        <v>0</v>
      </c>
      <c r="AG22" s="168"/>
      <c r="AH22" s="151">
        <f t="shared" si="14"/>
        <v>0</v>
      </c>
      <c r="AI22" s="168">
        <f>SUM(AG$10:AG22)</f>
        <v>0</v>
      </c>
      <c r="AJ22" s="168">
        <f t="shared" si="15"/>
        <v>0</v>
      </c>
      <c r="AK22" s="169">
        <f t="shared" si="16"/>
        <v>0</v>
      </c>
      <c r="AL22" s="167">
        <f>COUNTIF('Suivi Component'!$J$4:$J$400,B22)</f>
        <v>0</v>
      </c>
      <c r="AM22" s="150">
        <f>SUM($AL$10:$AL22)</f>
        <v>0</v>
      </c>
      <c r="AN22" s="168"/>
      <c r="AO22" s="151">
        <f t="shared" si="6"/>
        <v>0</v>
      </c>
      <c r="AP22" s="168">
        <f>SUM(AN$10:AN22)</f>
        <v>0</v>
      </c>
      <c r="AQ22" s="168">
        <f t="shared" si="17"/>
        <v>0</v>
      </c>
      <c r="AR22" s="169">
        <f t="shared" si="7"/>
        <v>0</v>
      </c>
      <c r="AS22" s="167">
        <f>COUNTIF('Suivi Implantation'!$I$4:$I$700,B22)</f>
        <v>0</v>
      </c>
      <c r="AT22" s="150">
        <f>SUM($AS$10:$AS22)</f>
        <v>0</v>
      </c>
      <c r="AU22" s="168"/>
      <c r="AV22" s="151">
        <f t="shared" si="18"/>
        <v>0</v>
      </c>
      <c r="AW22" s="168">
        <f>SUM(AU$10:AU22)</f>
        <v>0</v>
      </c>
      <c r="AX22" s="168">
        <f t="shared" si="19"/>
        <v>0</v>
      </c>
      <c r="AY22" s="169">
        <f t="shared" si="20"/>
        <v>0</v>
      </c>
    </row>
    <row r="23" spans="2:51" x14ac:dyDescent="0.3">
      <c r="B23" s="172">
        <f t="shared" si="25"/>
        <v>43671</v>
      </c>
      <c r="C23" s="166" t="str">
        <f>VLOOKUP(WEEKDAY(B23),A164:B170,2)</f>
        <v>J</v>
      </c>
      <c r="D23" s="167">
        <f>COUNTIF('Suivi PR_CAB'!$G$4:$G$387,B23)</f>
        <v>0</v>
      </c>
      <c r="E23" s="168">
        <f>SUM($D$10:$D$23)</f>
        <v>0</v>
      </c>
      <c r="F23" s="168"/>
      <c r="G23" s="151">
        <f t="shared" si="0"/>
        <v>0</v>
      </c>
      <c r="H23" s="168">
        <f>SUM($F$10:F23)</f>
        <v>0</v>
      </c>
      <c r="I23" s="168">
        <f t="shared" si="26"/>
        <v>0</v>
      </c>
      <c r="J23" s="169">
        <f t="shared" si="27"/>
        <v>0</v>
      </c>
      <c r="K23" s="167">
        <f>COUNTIF('Suivi PR_CAB'!$J$4:$J$387,B23)</f>
        <v>0</v>
      </c>
      <c r="L23" s="168">
        <f>SUM($K$10:$K$23)</f>
        <v>0</v>
      </c>
      <c r="M23" s="168"/>
      <c r="N23" s="151">
        <f t="shared" si="2"/>
        <v>0</v>
      </c>
      <c r="O23" s="168">
        <f>SUM($M$10:M23)</f>
        <v>0</v>
      </c>
      <c r="P23" s="168">
        <f t="shared" si="23"/>
        <v>0</v>
      </c>
      <c r="Q23" s="169">
        <f t="shared" si="24"/>
        <v>0</v>
      </c>
      <c r="R23" s="167">
        <f>COUNTIF('Suivi PR_CAB'!$T$4:$T$387,B23)</f>
        <v>0</v>
      </c>
      <c r="S23" s="168">
        <f>SUM($K$10:$K$23)</f>
        <v>0</v>
      </c>
      <c r="T23" s="168"/>
      <c r="U23" s="151">
        <f t="shared" si="10"/>
        <v>0</v>
      </c>
      <c r="V23" s="168">
        <f>SUM($T$10:T23)</f>
        <v>0</v>
      </c>
      <c r="W23" s="168">
        <f t="shared" si="11"/>
        <v>0</v>
      </c>
      <c r="X23" s="169">
        <f t="shared" si="12"/>
        <v>0</v>
      </c>
      <c r="Y23" s="167">
        <f>SUM($K$10:$K$23)</f>
        <v>0</v>
      </c>
      <c r="Z23" s="168"/>
      <c r="AA23" s="151">
        <f t="shared" si="4"/>
        <v>0</v>
      </c>
      <c r="AB23" s="168">
        <f>SUM($Z$10:Z23)</f>
        <v>0</v>
      </c>
      <c r="AC23" s="168">
        <f t="shared" si="13"/>
        <v>0</v>
      </c>
      <c r="AD23" s="169">
        <f t="shared" si="5"/>
        <v>0</v>
      </c>
      <c r="AE23" s="167">
        <f>COUNTIF('Suivi Component'!$G$4:$G$400,B23)</f>
        <v>0</v>
      </c>
      <c r="AF23" s="150">
        <f>SUM($AE$10:$AE$23)</f>
        <v>0</v>
      </c>
      <c r="AG23" s="168"/>
      <c r="AH23" s="151">
        <f t="shared" si="14"/>
        <v>0</v>
      </c>
      <c r="AI23" s="168">
        <f>SUM(AG$10:AG23)</f>
        <v>0</v>
      </c>
      <c r="AJ23" s="168">
        <f t="shared" si="15"/>
        <v>0</v>
      </c>
      <c r="AK23" s="169">
        <f t="shared" si="16"/>
        <v>0</v>
      </c>
      <c r="AL23" s="167">
        <f>COUNTIF('Suivi Component'!$J$4:$J$400,B23)</f>
        <v>0</v>
      </c>
      <c r="AM23" s="150">
        <f>SUM($AL$10:$AL23)</f>
        <v>0</v>
      </c>
      <c r="AN23" s="168"/>
      <c r="AO23" s="151">
        <f t="shared" si="6"/>
        <v>0</v>
      </c>
      <c r="AP23" s="168">
        <f>SUM(AN$10:AN23)</f>
        <v>0</v>
      </c>
      <c r="AQ23" s="168">
        <f t="shared" si="17"/>
        <v>0</v>
      </c>
      <c r="AR23" s="169">
        <f t="shared" si="7"/>
        <v>0</v>
      </c>
      <c r="AS23" s="167">
        <f>COUNTIF('Suivi Implantation'!$I$4:$I$700,B23)</f>
        <v>0</v>
      </c>
      <c r="AT23" s="150">
        <f>SUM($AS$10:$AS23)</f>
        <v>0</v>
      </c>
      <c r="AU23" s="168"/>
      <c r="AV23" s="151">
        <f t="shared" si="18"/>
        <v>0</v>
      </c>
      <c r="AW23" s="168">
        <f>SUM(AU$10:AU23)</f>
        <v>0</v>
      </c>
      <c r="AX23" s="168">
        <f t="shared" si="19"/>
        <v>0</v>
      </c>
      <c r="AY23" s="169">
        <f t="shared" si="20"/>
        <v>0</v>
      </c>
    </row>
    <row r="24" spans="2:51" x14ac:dyDescent="0.3">
      <c r="B24" s="172">
        <f t="shared" si="25"/>
        <v>43672</v>
      </c>
      <c r="C24" s="166" t="str">
        <f>VLOOKUP(WEEKDAY(B24),A164:B170,2)</f>
        <v>V</v>
      </c>
      <c r="D24" s="167">
        <f>COUNTIF('Suivi PR_CAB'!$G$4:$G$387,B24)</f>
        <v>0</v>
      </c>
      <c r="E24" s="168">
        <f>SUM($D$10:$D$24)</f>
        <v>0</v>
      </c>
      <c r="F24" s="168"/>
      <c r="G24" s="151">
        <f t="shared" si="0"/>
        <v>0</v>
      </c>
      <c r="H24" s="168">
        <f>SUM($F$10:F24)</f>
        <v>0</v>
      </c>
      <c r="I24" s="168">
        <f t="shared" si="26"/>
        <v>0</v>
      </c>
      <c r="J24" s="169">
        <f t="shared" si="27"/>
        <v>0</v>
      </c>
      <c r="K24" s="167">
        <f>COUNTIF('Suivi PR_CAB'!$J$4:$J$387,B24)</f>
        <v>0</v>
      </c>
      <c r="L24" s="168">
        <f>SUM($K$10:$K$24)</f>
        <v>0</v>
      </c>
      <c r="M24" s="168"/>
      <c r="N24" s="151">
        <f t="shared" si="2"/>
        <v>0</v>
      </c>
      <c r="O24" s="168">
        <f>SUM($M$10:M24)</f>
        <v>0</v>
      </c>
      <c r="P24" s="168">
        <f t="shared" si="23"/>
        <v>0</v>
      </c>
      <c r="Q24" s="169">
        <f t="shared" si="24"/>
        <v>0</v>
      </c>
      <c r="R24" s="167">
        <f>COUNTIF('Suivi PR_CAB'!$T$4:$T$387,B24)</f>
        <v>0</v>
      </c>
      <c r="S24" s="168">
        <f>SUM($K$10:$K$24)</f>
        <v>0</v>
      </c>
      <c r="T24" s="168"/>
      <c r="U24" s="151">
        <f t="shared" si="10"/>
        <v>0</v>
      </c>
      <c r="V24" s="168">
        <f>SUM($T$10:T24)</f>
        <v>0</v>
      </c>
      <c r="W24" s="168">
        <f t="shared" si="11"/>
        <v>0</v>
      </c>
      <c r="X24" s="169">
        <f t="shared" si="12"/>
        <v>0</v>
      </c>
      <c r="Y24" s="167">
        <f>SUM($K$10:$K$24)</f>
        <v>0</v>
      </c>
      <c r="Z24" s="168"/>
      <c r="AA24" s="151">
        <f t="shared" si="4"/>
        <v>0</v>
      </c>
      <c r="AB24" s="168">
        <f>SUM($Z$10:Z24)</f>
        <v>0</v>
      </c>
      <c r="AC24" s="168">
        <f t="shared" si="13"/>
        <v>0</v>
      </c>
      <c r="AD24" s="169">
        <f t="shared" si="5"/>
        <v>0</v>
      </c>
      <c r="AE24" s="167">
        <f>COUNTIF('Suivi Component'!$G$4:$G$400,B24)</f>
        <v>0</v>
      </c>
      <c r="AF24" s="150">
        <f>SUM($AE$10:$AE$24)</f>
        <v>0</v>
      </c>
      <c r="AG24" s="168"/>
      <c r="AH24" s="151">
        <f t="shared" si="14"/>
        <v>0</v>
      </c>
      <c r="AI24" s="168">
        <f>SUM(AG$10:AG24)</f>
        <v>0</v>
      </c>
      <c r="AJ24" s="168">
        <f t="shared" si="15"/>
        <v>0</v>
      </c>
      <c r="AK24" s="169">
        <f t="shared" si="16"/>
        <v>0</v>
      </c>
      <c r="AL24" s="167">
        <f>COUNTIF('Suivi Component'!$J$4:$J$400,B24)</f>
        <v>0</v>
      </c>
      <c r="AM24" s="150">
        <f>SUM($AL$10:$AL24)</f>
        <v>0</v>
      </c>
      <c r="AN24" s="168"/>
      <c r="AO24" s="151">
        <f t="shared" si="6"/>
        <v>0</v>
      </c>
      <c r="AP24" s="168">
        <f>SUM(AN$10:AN24)</f>
        <v>0</v>
      </c>
      <c r="AQ24" s="168">
        <f t="shared" si="17"/>
        <v>0</v>
      </c>
      <c r="AR24" s="169">
        <f t="shared" si="7"/>
        <v>0</v>
      </c>
      <c r="AS24" s="167">
        <f>COUNTIF('Suivi Implantation'!$I$4:$I$700,B24)</f>
        <v>0</v>
      </c>
      <c r="AT24" s="150">
        <f>SUM($AS$10:$AS24)</f>
        <v>0</v>
      </c>
      <c r="AU24" s="168"/>
      <c r="AV24" s="151">
        <f t="shared" si="18"/>
        <v>0</v>
      </c>
      <c r="AW24" s="168">
        <f>SUM(AU$10:AU24)</f>
        <v>0</v>
      </c>
      <c r="AX24" s="168">
        <f t="shared" si="19"/>
        <v>0</v>
      </c>
      <c r="AY24" s="169">
        <f t="shared" si="20"/>
        <v>0</v>
      </c>
    </row>
    <row r="25" spans="2:51" x14ac:dyDescent="0.3">
      <c r="B25" s="172">
        <f t="shared" si="25"/>
        <v>43673</v>
      </c>
      <c r="C25" s="166" t="str">
        <f>VLOOKUP(WEEKDAY(B25),A164:B170,2)</f>
        <v>S</v>
      </c>
      <c r="D25" s="167">
        <f>COUNTIF('Suivi PR_CAB'!$G$4:$G$387,B25)</f>
        <v>0</v>
      </c>
      <c r="E25" s="168">
        <f>SUM($D$10:$D$25)</f>
        <v>0</v>
      </c>
      <c r="F25" s="168"/>
      <c r="G25" s="151">
        <f t="shared" si="0"/>
        <v>0</v>
      </c>
      <c r="H25" s="168">
        <f>SUM($F$10:F25)</f>
        <v>0</v>
      </c>
      <c r="I25" s="168">
        <f t="shared" si="26"/>
        <v>0</v>
      </c>
      <c r="J25" s="169">
        <f t="shared" si="27"/>
        <v>0</v>
      </c>
      <c r="K25" s="167">
        <f>COUNTIF('Suivi PR_CAB'!$J$4:$J$387,B25)</f>
        <v>0</v>
      </c>
      <c r="L25" s="168">
        <f>SUM($K$10:$K$25)</f>
        <v>0</v>
      </c>
      <c r="M25" s="168"/>
      <c r="N25" s="151">
        <f t="shared" si="2"/>
        <v>0</v>
      </c>
      <c r="O25" s="168">
        <f>SUM($M$10:M25)</f>
        <v>0</v>
      </c>
      <c r="P25" s="168">
        <f t="shared" si="23"/>
        <v>0</v>
      </c>
      <c r="Q25" s="169">
        <f t="shared" si="24"/>
        <v>0</v>
      </c>
      <c r="R25" s="167">
        <f>COUNTIF('Suivi PR_CAB'!$T$4:$T$387,B25)</f>
        <v>0</v>
      </c>
      <c r="S25" s="168">
        <f>SUM($K$10:$K$25)</f>
        <v>0</v>
      </c>
      <c r="T25" s="168"/>
      <c r="U25" s="151">
        <f t="shared" si="10"/>
        <v>0</v>
      </c>
      <c r="V25" s="168">
        <f>SUM($T$10:T25)</f>
        <v>0</v>
      </c>
      <c r="W25" s="168">
        <f t="shared" si="11"/>
        <v>0</v>
      </c>
      <c r="X25" s="169">
        <f t="shared" si="12"/>
        <v>0</v>
      </c>
      <c r="Y25" s="167">
        <f>SUM($K$10:$K$25)</f>
        <v>0</v>
      </c>
      <c r="Z25" s="168"/>
      <c r="AA25" s="151">
        <f t="shared" si="4"/>
        <v>0</v>
      </c>
      <c r="AB25" s="168">
        <f>SUM($Z$10:Z25)</f>
        <v>0</v>
      </c>
      <c r="AC25" s="168">
        <f t="shared" si="13"/>
        <v>0</v>
      </c>
      <c r="AD25" s="169">
        <f t="shared" si="5"/>
        <v>0</v>
      </c>
      <c r="AE25" s="167">
        <f>COUNTIF('Suivi Component'!$G$4:$G$400,B25)</f>
        <v>0</v>
      </c>
      <c r="AF25" s="150">
        <f>SUM($AE$10:$AE$25)</f>
        <v>0</v>
      </c>
      <c r="AG25" s="168"/>
      <c r="AH25" s="151">
        <f t="shared" si="14"/>
        <v>0</v>
      </c>
      <c r="AI25" s="168">
        <f>SUM(AG$10:AG25)</f>
        <v>0</v>
      </c>
      <c r="AJ25" s="168">
        <f t="shared" si="15"/>
        <v>0</v>
      </c>
      <c r="AK25" s="169">
        <f t="shared" si="16"/>
        <v>0</v>
      </c>
      <c r="AL25" s="167">
        <f>COUNTIF('Suivi Component'!$J$4:$J$400,B25)</f>
        <v>0</v>
      </c>
      <c r="AM25" s="150">
        <f>SUM($AL$10:$AL25)</f>
        <v>0</v>
      </c>
      <c r="AN25" s="168"/>
      <c r="AO25" s="151">
        <f t="shared" si="6"/>
        <v>0</v>
      </c>
      <c r="AP25" s="168">
        <f>SUM(AN$10:AN25)</f>
        <v>0</v>
      </c>
      <c r="AQ25" s="168">
        <f t="shared" si="17"/>
        <v>0</v>
      </c>
      <c r="AR25" s="169">
        <f t="shared" si="7"/>
        <v>0</v>
      </c>
      <c r="AS25" s="167">
        <f>COUNTIF('Suivi Implantation'!$I$4:$I$700,B25)</f>
        <v>0</v>
      </c>
      <c r="AT25" s="150">
        <f>SUM($AS$10:$AS25)</f>
        <v>0</v>
      </c>
      <c r="AU25" s="168"/>
      <c r="AV25" s="151">
        <f t="shared" si="18"/>
        <v>0</v>
      </c>
      <c r="AW25" s="168">
        <f>SUM(AU$10:AU25)</f>
        <v>0</v>
      </c>
      <c r="AX25" s="168">
        <f t="shared" si="19"/>
        <v>0</v>
      </c>
      <c r="AY25" s="169">
        <f t="shared" si="20"/>
        <v>0</v>
      </c>
    </row>
    <row r="26" spans="2:51" x14ac:dyDescent="0.3">
      <c r="B26" s="172">
        <f t="shared" si="25"/>
        <v>43674</v>
      </c>
      <c r="C26" s="166" t="str">
        <f>VLOOKUP(WEEKDAY(B26),A164:B170,2)</f>
        <v>D</v>
      </c>
      <c r="D26" s="167">
        <f>COUNTIF('Suivi PR_CAB'!$G$4:$G$387,B26)</f>
        <v>0</v>
      </c>
      <c r="E26" s="168">
        <f>SUM($D$10:$D$26)</f>
        <v>0</v>
      </c>
      <c r="F26" s="168"/>
      <c r="G26" s="151">
        <f t="shared" si="0"/>
        <v>0</v>
      </c>
      <c r="H26" s="168">
        <f>SUM($F$10:F26)</f>
        <v>0</v>
      </c>
      <c r="I26" s="168">
        <f t="shared" si="26"/>
        <v>0</v>
      </c>
      <c r="J26" s="169">
        <f t="shared" si="27"/>
        <v>0</v>
      </c>
      <c r="K26" s="167">
        <f>COUNTIF('Suivi PR_CAB'!$J$4:$J$387,B26)</f>
        <v>0</v>
      </c>
      <c r="L26" s="168">
        <f>SUM($K$10:$K$26)</f>
        <v>0</v>
      </c>
      <c r="M26" s="168"/>
      <c r="N26" s="151">
        <f t="shared" si="2"/>
        <v>0</v>
      </c>
      <c r="O26" s="168">
        <f>SUM($M$10:M26)</f>
        <v>0</v>
      </c>
      <c r="P26" s="168">
        <f t="shared" si="23"/>
        <v>0</v>
      </c>
      <c r="Q26" s="169">
        <f t="shared" si="24"/>
        <v>0</v>
      </c>
      <c r="R26" s="167">
        <f>COUNTIF('Suivi PR_CAB'!$T$4:$T$387,B26)</f>
        <v>0</v>
      </c>
      <c r="S26" s="168">
        <f>SUM($K$10:$K$26)</f>
        <v>0</v>
      </c>
      <c r="T26" s="168"/>
      <c r="U26" s="151">
        <f t="shared" si="10"/>
        <v>0</v>
      </c>
      <c r="V26" s="168">
        <f>SUM($T$10:T26)</f>
        <v>0</v>
      </c>
      <c r="W26" s="168">
        <f t="shared" si="11"/>
        <v>0</v>
      </c>
      <c r="X26" s="169">
        <f t="shared" si="12"/>
        <v>0</v>
      </c>
      <c r="Y26" s="167">
        <f>SUM($K$10:$K$26)</f>
        <v>0</v>
      </c>
      <c r="Z26" s="168"/>
      <c r="AA26" s="151">
        <f t="shared" si="4"/>
        <v>0</v>
      </c>
      <c r="AB26" s="168">
        <f>SUM($Z$10:Z26)</f>
        <v>0</v>
      </c>
      <c r="AC26" s="168">
        <f t="shared" si="13"/>
        <v>0</v>
      </c>
      <c r="AD26" s="169">
        <f t="shared" si="5"/>
        <v>0</v>
      </c>
      <c r="AE26" s="167">
        <f>COUNTIF('Suivi Component'!$G$4:$G$400,B26)</f>
        <v>0</v>
      </c>
      <c r="AF26" s="150">
        <f>SUM($AE$10:$AE$26)</f>
        <v>0</v>
      </c>
      <c r="AG26" s="168"/>
      <c r="AH26" s="151">
        <f t="shared" si="14"/>
        <v>0</v>
      </c>
      <c r="AI26" s="168">
        <f>SUM(AG$10:AG26)</f>
        <v>0</v>
      </c>
      <c r="AJ26" s="168">
        <f t="shared" si="15"/>
        <v>0</v>
      </c>
      <c r="AK26" s="169">
        <f t="shared" si="16"/>
        <v>0</v>
      </c>
      <c r="AL26" s="167">
        <f>COUNTIF('Suivi Component'!$J$4:$J$400,B26)</f>
        <v>0</v>
      </c>
      <c r="AM26" s="150">
        <f>SUM($AL$10:$AL26)</f>
        <v>0</v>
      </c>
      <c r="AN26" s="168"/>
      <c r="AO26" s="151">
        <f t="shared" si="6"/>
        <v>0</v>
      </c>
      <c r="AP26" s="168">
        <f>SUM(AN$10:AN26)</f>
        <v>0</v>
      </c>
      <c r="AQ26" s="168">
        <f t="shared" si="17"/>
        <v>0</v>
      </c>
      <c r="AR26" s="169">
        <f t="shared" si="7"/>
        <v>0</v>
      </c>
      <c r="AS26" s="167">
        <f>COUNTIF('Suivi Implantation'!$I$4:$I$700,B26)</f>
        <v>0</v>
      </c>
      <c r="AT26" s="150">
        <f>SUM($AS$10:$AS26)</f>
        <v>0</v>
      </c>
      <c r="AU26" s="168"/>
      <c r="AV26" s="151">
        <f t="shared" si="18"/>
        <v>0</v>
      </c>
      <c r="AW26" s="168">
        <f>SUM(AU$10:AU26)</f>
        <v>0</v>
      </c>
      <c r="AX26" s="168">
        <f t="shared" si="19"/>
        <v>0</v>
      </c>
      <c r="AY26" s="169">
        <f t="shared" si="20"/>
        <v>0</v>
      </c>
    </row>
    <row r="27" spans="2:51" x14ac:dyDescent="0.3">
      <c r="B27" s="172">
        <f t="shared" si="25"/>
        <v>43675</v>
      </c>
      <c r="C27" s="166" t="str">
        <f>VLOOKUP(WEEKDAY(B27),A164:B170,2)</f>
        <v>L</v>
      </c>
      <c r="D27" s="167">
        <f>COUNTIF('Suivi PR_CAB'!$G$4:$G$387,B27)</f>
        <v>0</v>
      </c>
      <c r="E27" s="168">
        <f>SUM($D$10:$D$27)</f>
        <v>0</v>
      </c>
      <c r="F27" s="168"/>
      <c r="G27" s="151">
        <f t="shared" si="0"/>
        <v>0</v>
      </c>
      <c r="H27" s="168">
        <f>SUM($F$10:F27)</f>
        <v>0</v>
      </c>
      <c r="I27" s="168">
        <f t="shared" si="26"/>
        <v>0</v>
      </c>
      <c r="J27" s="169">
        <f t="shared" si="27"/>
        <v>0</v>
      </c>
      <c r="K27" s="167">
        <f>COUNTIF('Suivi PR_CAB'!$J$4:$J$387,B27)</f>
        <v>0</v>
      </c>
      <c r="L27" s="168">
        <f>SUM($K$10:$K$27)</f>
        <v>0</v>
      </c>
      <c r="M27" s="168"/>
      <c r="N27" s="151">
        <f t="shared" si="2"/>
        <v>0</v>
      </c>
      <c r="O27" s="168">
        <f>SUM($M$10:M27)</f>
        <v>0</v>
      </c>
      <c r="P27" s="168">
        <f t="shared" si="23"/>
        <v>0</v>
      </c>
      <c r="Q27" s="169">
        <f t="shared" si="24"/>
        <v>0</v>
      </c>
      <c r="R27" s="167">
        <f>COUNTIF('Suivi PR_CAB'!$T$4:$T$387,B27)</f>
        <v>0</v>
      </c>
      <c r="S27" s="168">
        <f>SUM($K$10:$K$27)</f>
        <v>0</v>
      </c>
      <c r="T27" s="168"/>
      <c r="U27" s="151">
        <f t="shared" si="10"/>
        <v>0</v>
      </c>
      <c r="V27" s="168">
        <f>SUM($T$10:T27)</f>
        <v>0</v>
      </c>
      <c r="W27" s="168">
        <f t="shared" si="11"/>
        <v>0</v>
      </c>
      <c r="X27" s="169">
        <f t="shared" si="12"/>
        <v>0</v>
      </c>
      <c r="Y27" s="167">
        <f>SUM($K$10:$K$27)</f>
        <v>0</v>
      </c>
      <c r="Z27" s="168"/>
      <c r="AA27" s="151">
        <f t="shared" si="4"/>
        <v>0</v>
      </c>
      <c r="AB27" s="168">
        <f>SUM($Z$10:Z27)</f>
        <v>0</v>
      </c>
      <c r="AC27" s="168">
        <f t="shared" si="13"/>
        <v>0</v>
      </c>
      <c r="AD27" s="169">
        <f t="shared" si="5"/>
        <v>0</v>
      </c>
      <c r="AE27" s="167">
        <f>COUNTIF('Suivi Component'!$G$4:$G$400,B27)</f>
        <v>0</v>
      </c>
      <c r="AF27" s="150">
        <f>SUM($AE$10:$AE$27)</f>
        <v>0</v>
      </c>
      <c r="AG27" s="168"/>
      <c r="AH27" s="151">
        <f t="shared" si="14"/>
        <v>0</v>
      </c>
      <c r="AI27" s="168">
        <f>SUM(AG$10:AG27)</f>
        <v>0</v>
      </c>
      <c r="AJ27" s="168">
        <f t="shared" si="15"/>
        <v>0</v>
      </c>
      <c r="AK27" s="169">
        <f t="shared" si="16"/>
        <v>0</v>
      </c>
      <c r="AL27" s="167">
        <f>COUNTIF('Suivi Component'!$J$4:$J$400,B27)</f>
        <v>0</v>
      </c>
      <c r="AM27" s="150">
        <f>SUM($AL$10:$AL27)</f>
        <v>0</v>
      </c>
      <c r="AN27" s="168"/>
      <c r="AO27" s="151">
        <f t="shared" si="6"/>
        <v>0</v>
      </c>
      <c r="AP27" s="168">
        <f>SUM(AN$10:AN27)</f>
        <v>0</v>
      </c>
      <c r="AQ27" s="168">
        <f t="shared" si="17"/>
        <v>0</v>
      </c>
      <c r="AR27" s="169">
        <f t="shared" si="7"/>
        <v>0</v>
      </c>
      <c r="AS27" s="167">
        <f>COUNTIF('Suivi Implantation'!$I$4:$I$700,B27)</f>
        <v>0</v>
      </c>
      <c r="AT27" s="150">
        <f>SUM($AS$10:$AS27)</f>
        <v>0</v>
      </c>
      <c r="AU27" s="168"/>
      <c r="AV27" s="151">
        <f t="shared" si="18"/>
        <v>0</v>
      </c>
      <c r="AW27" s="168">
        <f>SUM(AU$10:AU27)</f>
        <v>0</v>
      </c>
      <c r="AX27" s="168">
        <f t="shared" si="19"/>
        <v>0</v>
      </c>
      <c r="AY27" s="169">
        <f t="shared" si="20"/>
        <v>0</v>
      </c>
    </row>
    <row r="28" spans="2:51" x14ac:dyDescent="0.3">
      <c r="B28" s="172">
        <f t="shared" si="25"/>
        <v>43676</v>
      </c>
      <c r="C28" s="166" t="str">
        <f>VLOOKUP(WEEKDAY(B28),A164:B170,2)</f>
        <v>M</v>
      </c>
      <c r="D28" s="167">
        <f>COUNTIF('Suivi PR_CAB'!$G$4:$G$387,B28)</f>
        <v>0</v>
      </c>
      <c r="E28" s="168">
        <f>SUM($D$10:$D$28)</f>
        <v>0</v>
      </c>
      <c r="F28" s="168"/>
      <c r="G28" s="151">
        <f t="shared" si="0"/>
        <v>0</v>
      </c>
      <c r="H28" s="168">
        <f>SUM($F$10:F28)</f>
        <v>0</v>
      </c>
      <c r="I28" s="168">
        <f t="shared" si="26"/>
        <v>0</v>
      </c>
      <c r="J28" s="169">
        <f t="shared" si="27"/>
        <v>0</v>
      </c>
      <c r="K28" s="167">
        <f>COUNTIF('Suivi PR_CAB'!$J$4:$J$387,B28)</f>
        <v>0</v>
      </c>
      <c r="L28" s="168">
        <f>SUM($K$10:$K$28)</f>
        <v>0</v>
      </c>
      <c r="M28" s="168"/>
      <c r="N28" s="151">
        <f t="shared" si="2"/>
        <v>0</v>
      </c>
      <c r="O28" s="168">
        <f>SUM($M$10:M28)</f>
        <v>0</v>
      </c>
      <c r="P28" s="168">
        <f t="shared" si="23"/>
        <v>0</v>
      </c>
      <c r="Q28" s="169">
        <f t="shared" si="24"/>
        <v>0</v>
      </c>
      <c r="R28" s="167">
        <f>COUNTIF('Suivi PR_CAB'!$T$4:$T$387,B28)</f>
        <v>0</v>
      </c>
      <c r="S28" s="168">
        <f>SUM($K$10:$K$28)</f>
        <v>0</v>
      </c>
      <c r="T28" s="168"/>
      <c r="U28" s="151">
        <f t="shared" si="10"/>
        <v>0</v>
      </c>
      <c r="V28" s="168">
        <f>SUM($T$10:T28)</f>
        <v>0</v>
      </c>
      <c r="W28" s="168">
        <f t="shared" si="11"/>
        <v>0</v>
      </c>
      <c r="X28" s="169">
        <f t="shared" si="12"/>
        <v>0</v>
      </c>
      <c r="Y28" s="167">
        <f>SUM($K$10:$K$28)</f>
        <v>0</v>
      </c>
      <c r="Z28" s="168"/>
      <c r="AA28" s="151">
        <f t="shared" si="4"/>
        <v>0</v>
      </c>
      <c r="AB28" s="168">
        <f>SUM($Z$10:Z28)</f>
        <v>0</v>
      </c>
      <c r="AC28" s="168">
        <f t="shared" si="13"/>
        <v>0</v>
      </c>
      <c r="AD28" s="169">
        <f t="shared" si="5"/>
        <v>0</v>
      </c>
      <c r="AE28" s="167">
        <f>COUNTIF('Suivi Component'!$G$4:$G$400,B28)</f>
        <v>0</v>
      </c>
      <c r="AF28" s="150">
        <f>SUM($AE$10:$AE$28)</f>
        <v>0</v>
      </c>
      <c r="AG28" s="168"/>
      <c r="AH28" s="151">
        <f t="shared" si="14"/>
        <v>0</v>
      </c>
      <c r="AI28" s="168">
        <f>SUM(AG$10:AG28)</f>
        <v>0</v>
      </c>
      <c r="AJ28" s="168">
        <f t="shared" si="15"/>
        <v>0</v>
      </c>
      <c r="AK28" s="169">
        <f t="shared" si="16"/>
        <v>0</v>
      </c>
      <c r="AL28" s="167">
        <f>COUNTIF('Suivi Component'!$J$4:$J$400,B28)</f>
        <v>0</v>
      </c>
      <c r="AM28" s="150">
        <f>SUM($AL$10:$AL28)</f>
        <v>0</v>
      </c>
      <c r="AN28" s="168"/>
      <c r="AO28" s="151">
        <f t="shared" si="6"/>
        <v>0</v>
      </c>
      <c r="AP28" s="168">
        <f>SUM(AN$10:AN28)</f>
        <v>0</v>
      </c>
      <c r="AQ28" s="168">
        <f t="shared" si="17"/>
        <v>0</v>
      </c>
      <c r="AR28" s="169">
        <f t="shared" si="7"/>
        <v>0</v>
      </c>
      <c r="AS28" s="167">
        <f>COUNTIF('Suivi Implantation'!$I$4:$I$700,B28)</f>
        <v>0</v>
      </c>
      <c r="AT28" s="150">
        <f>SUM($AS$10:$AS28)</f>
        <v>0</v>
      </c>
      <c r="AU28" s="168"/>
      <c r="AV28" s="151">
        <f t="shared" si="18"/>
        <v>0</v>
      </c>
      <c r="AW28" s="168">
        <f>SUM(AU$10:AU28)</f>
        <v>0</v>
      </c>
      <c r="AX28" s="168">
        <f t="shared" si="19"/>
        <v>0</v>
      </c>
      <c r="AY28" s="169">
        <f t="shared" si="20"/>
        <v>0</v>
      </c>
    </row>
    <row r="29" spans="2:51" x14ac:dyDescent="0.3">
      <c r="B29" s="172">
        <f t="shared" si="25"/>
        <v>43677</v>
      </c>
      <c r="C29" s="166" t="str">
        <f>VLOOKUP(WEEKDAY(B29),A164:B170,2)</f>
        <v>M</v>
      </c>
      <c r="D29" s="167">
        <f>COUNTIF('Suivi PR_CAB'!$G$4:$G$387,B29)</f>
        <v>0</v>
      </c>
      <c r="E29" s="168">
        <f>SUM($D$10:$D$29)</f>
        <v>0</v>
      </c>
      <c r="F29" s="168"/>
      <c r="G29" s="151">
        <f t="shared" si="0"/>
        <v>0</v>
      </c>
      <c r="H29" s="168">
        <f>SUM($F$10:F29)</f>
        <v>0</v>
      </c>
      <c r="I29" s="168">
        <f t="shared" si="26"/>
        <v>0</v>
      </c>
      <c r="J29" s="169">
        <f t="shared" si="27"/>
        <v>0</v>
      </c>
      <c r="K29" s="167">
        <f>COUNTIF('Suivi PR_CAB'!$J$4:$J$387,B29)</f>
        <v>0</v>
      </c>
      <c r="L29" s="168">
        <f>SUM($K$10:$K$29)</f>
        <v>0</v>
      </c>
      <c r="M29" s="168"/>
      <c r="N29" s="151">
        <f t="shared" si="2"/>
        <v>0</v>
      </c>
      <c r="O29" s="168">
        <f>SUM($M$10:M29)</f>
        <v>0</v>
      </c>
      <c r="P29" s="168">
        <f t="shared" si="23"/>
        <v>0</v>
      </c>
      <c r="Q29" s="169">
        <f t="shared" si="24"/>
        <v>0</v>
      </c>
      <c r="R29" s="167">
        <f>COUNTIF('Suivi PR_CAB'!$T$4:$T$387,B29)</f>
        <v>0</v>
      </c>
      <c r="S29" s="168">
        <f>SUM($K$10:$K$29)</f>
        <v>0</v>
      </c>
      <c r="T29" s="168"/>
      <c r="U29" s="151">
        <f t="shared" si="10"/>
        <v>0</v>
      </c>
      <c r="V29" s="168">
        <f>SUM($T$10:T29)</f>
        <v>0</v>
      </c>
      <c r="W29" s="168">
        <f t="shared" si="11"/>
        <v>0</v>
      </c>
      <c r="X29" s="169">
        <f t="shared" si="12"/>
        <v>0</v>
      </c>
      <c r="Y29" s="167">
        <f>SUM($K$10:$K$29)</f>
        <v>0</v>
      </c>
      <c r="Z29" s="168"/>
      <c r="AA29" s="151">
        <f t="shared" si="4"/>
        <v>0</v>
      </c>
      <c r="AB29" s="168">
        <f>SUM($Z$10:Z29)</f>
        <v>0</v>
      </c>
      <c r="AC29" s="168">
        <f t="shared" si="13"/>
        <v>0</v>
      </c>
      <c r="AD29" s="169">
        <f t="shared" si="5"/>
        <v>0</v>
      </c>
      <c r="AE29" s="167">
        <f>COUNTIF('Suivi Component'!$G$4:$G$400,B29)</f>
        <v>0</v>
      </c>
      <c r="AF29" s="150">
        <f>SUM($AE$10:$AE$29)</f>
        <v>0</v>
      </c>
      <c r="AG29" s="168"/>
      <c r="AH29" s="151">
        <f t="shared" si="14"/>
        <v>0</v>
      </c>
      <c r="AI29" s="168">
        <f>SUM(AG$10:AG29)</f>
        <v>0</v>
      </c>
      <c r="AJ29" s="168">
        <f t="shared" si="15"/>
        <v>0</v>
      </c>
      <c r="AK29" s="169">
        <f t="shared" si="16"/>
        <v>0</v>
      </c>
      <c r="AL29" s="167">
        <f>COUNTIF('Suivi Component'!$J$4:$J$400,B29)</f>
        <v>0</v>
      </c>
      <c r="AM29" s="150">
        <f>SUM($AL$10:$AL29)</f>
        <v>0</v>
      </c>
      <c r="AN29" s="168"/>
      <c r="AO29" s="151">
        <f t="shared" si="6"/>
        <v>0</v>
      </c>
      <c r="AP29" s="168">
        <f>SUM(AN$10:AN29)</f>
        <v>0</v>
      </c>
      <c r="AQ29" s="168">
        <f t="shared" si="17"/>
        <v>0</v>
      </c>
      <c r="AR29" s="169">
        <f t="shared" si="7"/>
        <v>0</v>
      </c>
      <c r="AS29" s="167">
        <f>COUNTIF('Suivi Implantation'!$I$4:$I$700,B29)</f>
        <v>0</v>
      </c>
      <c r="AT29" s="150">
        <f>SUM($AS$10:$AS29)</f>
        <v>0</v>
      </c>
      <c r="AU29" s="168"/>
      <c r="AV29" s="151">
        <f t="shared" si="18"/>
        <v>0</v>
      </c>
      <c r="AW29" s="168">
        <f>SUM(AU$10:AU29)</f>
        <v>0</v>
      </c>
      <c r="AX29" s="168">
        <f t="shared" si="19"/>
        <v>0</v>
      </c>
      <c r="AY29" s="169">
        <f t="shared" si="20"/>
        <v>0</v>
      </c>
    </row>
    <row r="30" spans="2:51" x14ac:dyDescent="0.3">
      <c r="B30" s="172">
        <f t="shared" si="25"/>
        <v>43678</v>
      </c>
      <c r="C30" s="166" t="str">
        <f>VLOOKUP(WEEKDAY(B30),A164:B170,2)</f>
        <v>J</v>
      </c>
      <c r="D30" s="167">
        <f>COUNTIF('Suivi PR_CAB'!$G$4:$G$387,B30)</f>
        <v>0</v>
      </c>
      <c r="E30" s="168">
        <f>SUM($D$10:$D$30)</f>
        <v>0</v>
      </c>
      <c r="F30" s="168"/>
      <c r="G30" s="151">
        <f t="shared" si="0"/>
        <v>0</v>
      </c>
      <c r="H30" s="168">
        <f>SUM($F$10:F30)</f>
        <v>0</v>
      </c>
      <c r="I30" s="168">
        <f t="shared" ref="I30:I93" si="28">SUM(E30-H30)</f>
        <v>0</v>
      </c>
      <c r="J30" s="169">
        <f t="shared" ref="J30:J93" si="29">IF($F$157&lt;&gt;0,SUM(1-($F$157-E30)/$F$157),0)</f>
        <v>0</v>
      </c>
      <c r="K30" s="167">
        <f>COUNTIF('Suivi PR_CAB'!$J$4:$J$387,B30)</f>
        <v>0</v>
      </c>
      <c r="L30" s="168">
        <f>SUM($K$10:$K$30)</f>
        <v>0</v>
      </c>
      <c r="M30" s="168"/>
      <c r="N30" s="151">
        <f t="shared" si="2"/>
        <v>0</v>
      </c>
      <c r="O30" s="168">
        <f>SUM($M$10:M30)</f>
        <v>0</v>
      </c>
      <c r="P30" s="168">
        <f t="shared" si="23"/>
        <v>0</v>
      </c>
      <c r="Q30" s="169">
        <f t="shared" si="24"/>
        <v>0</v>
      </c>
      <c r="R30" s="167">
        <f>COUNTIF('Suivi PR_CAB'!$T$4:$T$387,B30)</f>
        <v>0</v>
      </c>
      <c r="S30" s="168">
        <f>SUM($K$10:$K$30)</f>
        <v>0</v>
      </c>
      <c r="T30" s="168"/>
      <c r="U30" s="151">
        <f t="shared" si="10"/>
        <v>0</v>
      </c>
      <c r="V30" s="168">
        <f>SUM($T$10:T30)</f>
        <v>0</v>
      </c>
      <c r="W30" s="168">
        <f t="shared" si="11"/>
        <v>0</v>
      </c>
      <c r="X30" s="169">
        <f t="shared" si="12"/>
        <v>0</v>
      </c>
      <c r="Y30" s="167">
        <f>SUM($K$10:$K$30)</f>
        <v>0</v>
      </c>
      <c r="Z30" s="168"/>
      <c r="AA30" s="151">
        <f t="shared" si="4"/>
        <v>0</v>
      </c>
      <c r="AB30" s="168">
        <f>SUM($Z$10:Z30)</f>
        <v>0</v>
      </c>
      <c r="AC30" s="168">
        <f t="shared" si="13"/>
        <v>0</v>
      </c>
      <c r="AD30" s="169">
        <f t="shared" si="5"/>
        <v>0</v>
      </c>
      <c r="AE30" s="167">
        <f>COUNTIF('Suivi Component'!$G$4:$G$400,B30)</f>
        <v>0</v>
      </c>
      <c r="AF30" s="150">
        <f>SUM($AE$10:$AE$30)</f>
        <v>0</v>
      </c>
      <c r="AG30" s="168"/>
      <c r="AH30" s="151">
        <f t="shared" si="14"/>
        <v>0</v>
      </c>
      <c r="AI30" s="168">
        <f>SUM(AG$10:AG30)</f>
        <v>0</v>
      </c>
      <c r="AJ30" s="168">
        <f t="shared" si="15"/>
        <v>0</v>
      </c>
      <c r="AK30" s="169">
        <f t="shared" si="16"/>
        <v>0</v>
      </c>
      <c r="AL30" s="167">
        <f>COUNTIF('Suivi Component'!$J$4:$J$400,B30)</f>
        <v>0</v>
      </c>
      <c r="AM30" s="150">
        <f>SUM($AL$10:$AL30)</f>
        <v>0</v>
      </c>
      <c r="AN30" s="168"/>
      <c r="AO30" s="151">
        <f t="shared" si="6"/>
        <v>0</v>
      </c>
      <c r="AP30" s="168">
        <f>SUM(AN$10:AN30)</f>
        <v>0</v>
      </c>
      <c r="AQ30" s="168">
        <f t="shared" si="17"/>
        <v>0</v>
      </c>
      <c r="AR30" s="169">
        <f t="shared" si="7"/>
        <v>0</v>
      </c>
      <c r="AS30" s="167">
        <f>COUNTIF('Suivi Implantation'!$I$4:$I$700,B30)</f>
        <v>0</v>
      </c>
      <c r="AT30" s="150">
        <f>SUM($AS$10:$AS30)</f>
        <v>0</v>
      </c>
      <c r="AU30" s="168"/>
      <c r="AV30" s="151">
        <f t="shared" si="18"/>
        <v>0</v>
      </c>
      <c r="AW30" s="168">
        <f>SUM(AU$10:AU30)</f>
        <v>0</v>
      </c>
      <c r="AX30" s="168">
        <f t="shared" si="19"/>
        <v>0</v>
      </c>
      <c r="AY30" s="169">
        <f t="shared" si="20"/>
        <v>0</v>
      </c>
    </row>
    <row r="31" spans="2:51" x14ac:dyDescent="0.3">
      <c r="B31" s="172">
        <f t="shared" si="25"/>
        <v>43679</v>
      </c>
      <c r="C31" s="166" t="str">
        <f>VLOOKUP(WEEKDAY(B31),A164:B170,2)</f>
        <v>V</v>
      </c>
      <c r="D31" s="167">
        <f>COUNTIF('Suivi PR_CAB'!$G$4:$G$387,B31)</f>
        <v>0</v>
      </c>
      <c r="E31" s="168">
        <f>SUM($D$10:$D$31)</f>
        <v>0</v>
      </c>
      <c r="F31" s="168"/>
      <c r="G31" s="151">
        <f t="shared" si="0"/>
        <v>0</v>
      </c>
      <c r="H31" s="168">
        <f>SUM($F$10:F31)</f>
        <v>0</v>
      </c>
      <c r="I31" s="168">
        <f t="shared" si="28"/>
        <v>0</v>
      </c>
      <c r="J31" s="169">
        <f t="shared" si="29"/>
        <v>0</v>
      </c>
      <c r="K31" s="167">
        <f>COUNTIF('Suivi PR_CAB'!$J$4:$J$387,B31)</f>
        <v>0</v>
      </c>
      <c r="L31" s="168">
        <f>SUM($K$10:$K$31)</f>
        <v>0</v>
      </c>
      <c r="M31" s="168"/>
      <c r="N31" s="151">
        <f t="shared" si="2"/>
        <v>0</v>
      </c>
      <c r="O31" s="168">
        <f>SUM($M$10:M31)</f>
        <v>0</v>
      </c>
      <c r="P31" s="168">
        <f t="shared" si="23"/>
        <v>0</v>
      </c>
      <c r="Q31" s="169">
        <f t="shared" si="24"/>
        <v>0</v>
      </c>
      <c r="R31" s="167">
        <f>COUNTIF('Suivi PR_CAB'!$T$4:$T$387,B31)</f>
        <v>0</v>
      </c>
      <c r="S31" s="168">
        <f>SUM($K$10:$K$31)</f>
        <v>0</v>
      </c>
      <c r="T31" s="168"/>
      <c r="U31" s="151">
        <f t="shared" si="10"/>
        <v>0</v>
      </c>
      <c r="V31" s="168">
        <f>SUM($T$10:T31)</f>
        <v>0</v>
      </c>
      <c r="W31" s="168">
        <f t="shared" si="11"/>
        <v>0</v>
      </c>
      <c r="X31" s="169">
        <f t="shared" si="12"/>
        <v>0</v>
      </c>
      <c r="Y31" s="167">
        <f>SUM($K$10:$K$31)</f>
        <v>0</v>
      </c>
      <c r="Z31" s="168"/>
      <c r="AA31" s="151">
        <f t="shared" si="4"/>
        <v>0</v>
      </c>
      <c r="AB31" s="168">
        <f>SUM($Z$10:Z31)</f>
        <v>0</v>
      </c>
      <c r="AC31" s="168">
        <f t="shared" si="13"/>
        <v>0</v>
      </c>
      <c r="AD31" s="169">
        <f t="shared" si="5"/>
        <v>0</v>
      </c>
      <c r="AE31" s="167">
        <f>COUNTIF('Suivi Component'!$G$4:$G$400,B31)</f>
        <v>0</v>
      </c>
      <c r="AF31" s="150">
        <f>SUM($AE$10:$AE$31)</f>
        <v>0</v>
      </c>
      <c r="AG31" s="168"/>
      <c r="AH31" s="151">
        <f t="shared" si="14"/>
        <v>0</v>
      </c>
      <c r="AI31" s="168">
        <f>SUM(AG$10:AG31)</f>
        <v>0</v>
      </c>
      <c r="AJ31" s="168">
        <f t="shared" si="15"/>
        <v>0</v>
      </c>
      <c r="AK31" s="169">
        <f t="shared" si="16"/>
        <v>0</v>
      </c>
      <c r="AL31" s="167">
        <f>COUNTIF('Suivi Component'!$J$4:$J$400,B31)</f>
        <v>0</v>
      </c>
      <c r="AM31" s="150">
        <f>SUM($AL$10:$AL31)</f>
        <v>0</v>
      </c>
      <c r="AN31" s="168"/>
      <c r="AO31" s="151">
        <f t="shared" si="6"/>
        <v>0</v>
      </c>
      <c r="AP31" s="168">
        <f>SUM(AN$10:AN31)</f>
        <v>0</v>
      </c>
      <c r="AQ31" s="168">
        <f t="shared" si="17"/>
        <v>0</v>
      </c>
      <c r="AR31" s="169">
        <f t="shared" si="7"/>
        <v>0</v>
      </c>
      <c r="AS31" s="167">
        <f>COUNTIF('Suivi Implantation'!$I$4:$I$700,B31)</f>
        <v>0</v>
      </c>
      <c r="AT31" s="150">
        <f>SUM($AS$10:$AS31)</f>
        <v>0</v>
      </c>
      <c r="AU31" s="168"/>
      <c r="AV31" s="151">
        <f t="shared" si="18"/>
        <v>0</v>
      </c>
      <c r="AW31" s="168">
        <f>SUM(AU$10:AU31)</f>
        <v>0</v>
      </c>
      <c r="AX31" s="168">
        <f t="shared" si="19"/>
        <v>0</v>
      </c>
      <c r="AY31" s="169">
        <f t="shared" si="20"/>
        <v>0</v>
      </c>
    </row>
    <row r="32" spans="2:51" x14ac:dyDescent="0.3">
      <c r="B32" s="172">
        <f t="shared" si="25"/>
        <v>43680</v>
      </c>
      <c r="C32" s="166" t="str">
        <f>VLOOKUP(WEEKDAY(B32),A164:B170,2)</f>
        <v>S</v>
      </c>
      <c r="D32" s="167">
        <f>COUNTIF('Suivi PR_CAB'!$G$4:$G$387,B32)</f>
        <v>0</v>
      </c>
      <c r="E32" s="168">
        <f>SUM($D$10:$D$32)</f>
        <v>0</v>
      </c>
      <c r="F32" s="168"/>
      <c r="G32" s="151">
        <f t="shared" si="0"/>
        <v>0</v>
      </c>
      <c r="H32" s="168">
        <f>SUM($F$10:F32)</f>
        <v>0</v>
      </c>
      <c r="I32" s="168">
        <f t="shared" si="28"/>
        <v>0</v>
      </c>
      <c r="J32" s="169">
        <f t="shared" si="29"/>
        <v>0</v>
      </c>
      <c r="K32" s="167">
        <f>COUNTIF('Suivi PR_CAB'!$J$4:$J$387,B32)</f>
        <v>0</v>
      </c>
      <c r="L32" s="168">
        <f>SUM($K$10:$K$32)</f>
        <v>0</v>
      </c>
      <c r="M32" s="168"/>
      <c r="N32" s="151">
        <f t="shared" si="2"/>
        <v>0</v>
      </c>
      <c r="O32" s="168">
        <f>SUM($M$10:M32)</f>
        <v>0</v>
      </c>
      <c r="P32" s="168">
        <f t="shared" si="23"/>
        <v>0</v>
      </c>
      <c r="Q32" s="169">
        <f t="shared" si="24"/>
        <v>0</v>
      </c>
      <c r="R32" s="167">
        <f>COUNTIF('Suivi PR_CAB'!$T$4:$T$387,B32)</f>
        <v>0</v>
      </c>
      <c r="S32" s="168">
        <f>SUM($K$10:$K$32)</f>
        <v>0</v>
      </c>
      <c r="T32" s="168"/>
      <c r="U32" s="151">
        <f t="shared" si="10"/>
        <v>0</v>
      </c>
      <c r="V32" s="168">
        <f>SUM($T$10:T32)</f>
        <v>0</v>
      </c>
      <c r="W32" s="168">
        <f t="shared" si="11"/>
        <v>0</v>
      </c>
      <c r="X32" s="169">
        <f t="shared" si="12"/>
        <v>0</v>
      </c>
      <c r="Y32" s="167">
        <f>SUM($K$10:$K$32)</f>
        <v>0</v>
      </c>
      <c r="Z32" s="168"/>
      <c r="AA32" s="151">
        <f t="shared" si="4"/>
        <v>0</v>
      </c>
      <c r="AB32" s="168">
        <f>SUM($Z$10:Z32)</f>
        <v>0</v>
      </c>
      <c r="AC32" s="168">
        <f t="shared" si="13"/>
        <v>0</v>
      </c>
      <c r="AD32" s="169">
        <f t="shared" si="5"/>
        <v>0</v>
      </c>
      <c r="AE32" s="167">
        <f>COUNTIF('Suivi Component'!$G$4:$G$400,B32)</f>
        <v>0</v>
      </c>
      <c r="AF32" s="150">
        <f>SUM($AE$10:$AE$32)</f>
        <v>0</v>
      </c>
      <c r="AG32" s="168"/>
      <c r="AH32" s="151">
        <f t="shared" si="14"/>
        <v>0</v>
      </c>
      <c r="AI32" s="168">
        <f>SUM(AG$10:AG32)</f>
        <v>0</v>
      </c>
      <c r="AJ32" s="168">
        <f t="shared" si="15"/>
        <v>0</v>
      </c>
      <c r="AK32" s="169">
        <f t="shared" si="16"/>
        <v>0</v>
      </c>
      <c r="AL32" s="167">
        <f>COUNTIF('Suivi Component'!$J$4:$J$400,B32)</f>
        <v>0</v>
      </c>
      <c r="AM32" s="150">
        <f>SUM($AL$10:$AL32)</f>
        <v>0</v>
      </c>
      <c r="AN32" s="168"/>
      <c r="AO32" s="151">
        <f t="shared" si="6"/>
        <v>0</v>
      </c>
      <c r="AP32" s="168">
        <f>SUM(AN$10:AN32)</f>
        <v>0</v>
      </c>
      <c r="AQ32" s="168">
        <f t="shared" si="17"/>
        <v>0</v>
      </c>
      <c r="AR32" s="169">
        <f t="shared" si="7"/>
        <v>0</v>
      </c>
      <c r="AS32" s="167">
        <f>COUNTIF('Suivi Implantation'!$I$4:$I$700,B32)</f>
        <v>0</v>
      </c>
      <c r="AT32" s="150">
        <f>SUM($AS$10:$AS32)</f>
        <v>0</v>
      </c>
      <c r="AU32" s="168"/>
      <c r="AV32" s="151">
        <f t="shared" si="18"/>
        <v>0</v>
      </c>
      <c r="AW32" s="168">
        <f>SUM(AU$10:AU32)</f>
        <v>0</v>
      </c>
      <c r="AX32" s="168">
        <f t="shared" si="19"/>
        <v>0</v>
      </c>
      <c r="AY32" s="169">
        <f t="shared" si="20"/>
        <v>0</v>
      </c>
    </row>
    <row r="33" spans="2:51" x14ac:dyDescent="0.3">
      <c r="B33" s="172">
        <f t="shared" si="25"/>
        <v>43681</v>
      </c>
      <c r="C33" s="166" t="str">
        <f>VLOOKUP(WEEKDAY(B33),A164:B170,2)</f>
        <v>D</v>
      </c>
      <c r="D33" s="167">
        <f>COUNTIF('Suivi PR_CAB'!$G$4:$G$387,B33)</f>
        <v>0</v>
      </c>
      <c r="E33" s="168">
        <f>SUM($D$10:$D$33)</f>
        <v>0</v>
      </c>
      <c r="F33" s="168"/>
      <c r="G33" s="151">
        <f t="shared" si="0"/>
        <v>0</v>
      </c>
      <c r="H33" s="168">
        <f>SUM($F$10:F33)</f>
        <v>0</v>
      </c>
      <c r="I33" s="168">
        <f t="shared" si="28"/>
        <v>0</v>
      </c>
      <c r="J33" s="169">
        <f t="shared" si="29"/>
        <v>0</v>
      </c>
      <c r="K33" s="167">
        <f>COUNTIF('Suivi PR_CAB'!$J$4:$J$387,B33)</f>
        <v>0</v>
      </c>
      <c r="L33" s="168">
        <f>SUM($K$10:$K$33)</f>
        <v>0</v>
      </c>
      <c r="M33" s="168"/>
      <c r="N33" s="151">
        <f t="shared" si="2"/>
        <v>0</v>
      </c>
      <c r="O33" s="168">
        <f>SUM($M$10:M33)</f>
        <v>0</v>
      </c>
      <c r="P33" s="168">
        <f t="shared" si="23"/>
        <v>0</v>
      </c>
      <c r="Q33" s="169">
        <f t="shared" si="24"/>
        <v>0</v>
      </c>
      <c r="R33" s="167">
        <f>COUNTIF('Suivi PR_CAB'!$T$4:$T$387,B33)</f>
        <v>0</v>
      </c>
      <c r="S33" s="168">
        <f>SUM($K$10:$K$33)</f>
        <v>0</v>
      </c>
      <c r="T33" s="168"/>
      <c r="U33" s="151">
        <f t="shared" si="10"/>
        <v>0</v>
      </c>
      <c r="V33" s="168">
        <f>SUM($T$10:T33)</f>
        <v>0</v>
      </c>
      <c r="W33" s="168">
        <f t="shared" si="11"/>
        <v>0</v>
      </c>
      <c r="X33" s="169">
        <f t="shared" si="12"/>
        <v>0</v>
      </c>
      <c r="Y33" s="167">
        <f>SUM($K$10:$K$33)</f>
        <v>0</v>
      </c>
      <c r="Z33" s="168"/>
      <c r="AA33" s="151">
        <f t="shared" si="4"/>
        <v>0</v>
      </c>
      <c r="AB33" s="168">
        <f>SUM($Z$10:Z33)</f>
        <v>0</v>
      </c>
      <c r="AC33" s="168">
        <f t="shared" si="13"/>
        <v>0</v>
      </c>
      <c r="AD33" s="169">
        <f t="shared" si="5"/>
        <v>0</v>
      </c>
      <c r="AE33" s="167">
        <f>COUNTIF('Suivi Component'!$G$4:$G$400,B33)</f>
        <v>0</v>
      </c>
      <c r="AF33" s="150">
        <f>SUM($AE$10:$AE$33)</f>
        <v>0</v>
      </c>
      <c r="AG33" s="168"/>
      <c r="AH33" s="151">
        <f t="shared" si="14"/>
        <v>0</v>
      </c>
      <c r="AI33" s="168">
        <f>SUM(AG$10:AG33)</f>
        <v>0</v>
      </c>
      <c r="AJ33" s="168">
        <f t="shared" si="15"/>
        <v>0</v>
      </c>
      <c r="AK33" s="169">
        <f t="shared" si="16"/>
        <v>0</v>
      </c>
      <c r="AL33" s="167">
        <f>COUNTIF('Suivi Component'!$J$4:$J$400,B33)</f>
        <v>0</v>
      </c>
      <c r="AM33" s="150">
        <f>SUM($AL$10:$AL33)</f>
        <v>0</v>
      </c>
      <c r="AN33" s="168"/>
      <c r="AO33" s="151">
        <f t="shared" si="6"/>
        <v>0</v>
      </c>
      <c r="AP33" s="168">
        <f>SUM(AN$10:AN33)</f>
        <v>0</v>
      </c>
      <c r="AQ33" s="168">
        <f t="shared" si="17"/>
        <v>0</v>
      </c>
      <c r="AR33" s="169">
        <f t="shared" si="7"/>
        <v>0</v>
      </c>
      <c r="AS33" s="167">
        <f>COUNTIF('Suivi Implantation'!$I$4:$I$700,B33)</f>
        <v>0</v>
      </c>
      <c r="AT33" s="150">
        <f>SUM($AS$10:$AS33)</f>
        <v>0</v>
      </c>
      <c r="AU33" s="168"/>
      <c r="AV33" s="151">
        <f t="shared" si="18"/>
        <v>0</v>
      </c>
      <c r="AW33" s="168">
        <f>SUM(AU$10:AU33)</f>
        <v>0</v>
      </c>
      <c r="AX33" s="168">
        <f t="shared" si="19"/>
        <v>0</v>
      </c>
      <c r="AY33" s="169">
        <f t="shared" si="20"/>
        <v>0</v>
      </c>
    </row>
    <row r="34" spans="2:51" x14ac:dyDescent="0.3">
      <c r="B34" s="172">
        <f t="shared" si="25"/>
        <v>43682</v>
      </c>
      <c r="C34" s="166" t="str">
        <f>VLOOKUP(WEEKDAY(B34),A164:B170,2)</f>
        <v>L</v>
      </c>
      <c r="D34" s="167">
        <f>COUNTIF('Suivi PR_CAB'!$G$4:$G$387,B34)</f>
        <v>0</v>
      </c>
      <c r="E34" s="168">
        <f>SUM($D$10:$D$34)</f>
        <v>0</v>
      </c>
      <c r="F34" s="168"/>
      <c r="G34" s="151">
        <f t="shared" si="0"/>
        <v>0</v>
      </c>
      <c r="H34" s="168">
        <f>SUM($F$10:F34)</f>
        <v>0</v>
      </c>
      <c r="I34" s="168">
        <f t="shared" si="28"/>
        <v>0</v>
      </c>
      <c r="J34" s="169">
        <f t="shared" si="29"/>
        <v>0</v>
      </c>
      <c r="K34" s="167">
        <f>COUNTIF('Suivi PR_CAB'!$J$4:$J$387,B34)</f>
        <v>0</v>
      </c>
      <c r="L34" s="168">
        <f>SUM($K$10:$K$34)</f>
        <v>0</v>
      </c>
      <c r="M34" s="168"/>
      <c r="N34" s="151">
        <f t="shared" si="2"/>
        <v>0</v>
      </c>
      <c r="O34" s="168">
        <f>SUM($M$10:M34)</f>
        <v>0</v>
      </c>
      <c r="P34" s="168">
        <f t="shared" si="23"/>
        <v>0</v>
      </c>
      <c r="Q34" s="169">
        <f t="shared" si="24"/>
        <v>0</v>
      </c>
      <c r="R34" s="167">
        <f>COUNTIF('Suivi PR_CAB'!$T$4:$T$387,B34)</f>
        <v>0</v>
      </c>
      <c r="S34" s="168">
        <f>SUM($K$10:$K$34)</f>
        <v>0</v>
      </c>
      <c r="T34" s="168"/>
      <c r="U34" s="151">
        <f t="shared" si="10"/>
        <v>0</v>
      </c>
      <c r="V34" s="168">
        <f>SUM($T$10:T34)</f>
        <v>0</v>
      </c>
      <c r="W34" s="168">
        <f t="shared" si="11"/>
        <v>0</v>
      </c>
      <c r="X34" s="169">
        <f t="shared" si="12"/>
        <v>0</v>
      </c>
      <c r="Y34" s="167">
        <f>SUM($K$10:$K$34)</f>
        <v>0</v>
      </c>
      <c r="Z34" s="168"/>
      <c r="AA34" s="151">
        <f t="shared" si="4"/>
        <v>0</v>
      </c>
      <c r="AB34" s="168">
        <f>SUM($Z$10:Z34)</f>
        <v>0</v>
      </c>
      <c r="AC34" s="168">
        <f t="shared" si="13"/>
        <v>0</v>
      </c>
      <c r="AD34" s="169">
        <f t="shared" si="5"/>
        <v>0</v>
      </c>
      <c r="AE34" s="167">
        <f>COUNTIF('Suivi Component'!$G$4:$G$400,B34)</f>
        <v>0</v>
      </c>
      <c r="AF34" s="150">
        <f>SUM($AE$10:$AE$34)</f>
        <v>0</v>
      </c>
      <c r="AG34" s="168"/>
      <c r="AH34" s="151">
        <f t="shared" si="14"/>
        <v>0</v>
      </c>
      <c r="AI34" s="168">
        <f>SUM(AG$10:AG34)</f>
        <v>0</v>
      </c>
      <c r="AJ34" s="168">
        <f t="shared" si="15"/>
        <v>0</v>
      </c>
      <c r="AK34" s="169">
        <f t="shared" si="16"/>
        <v>0</v>
      </c>
      <c r="AL34" s="167">
        <f>COUNTIF('Suivi Component'!$J$4:$J$400,B34)</f>
        <v>0</v>
      </c>
      <c r="AM34" s="150">
        <f>SUM($AL$10:$AL34)</f>
        <v>0</v>
      </c>
      <c r="AN34" s="168"/>
      <c r="AO34" s="151">
        <f t="shared" si="6"/>
        <v>0</v>
      </c>
      <c r="AP34" s="168">
        <f>SUM(AN$10:AN34)</f>
        <v>0</v>
      </c>
      <c r="AQ34" s="168">
        <f t="shared" si="17"/>
        <v>0</v>
      </c>
      <c r="AR34" s="169">
        <f t="shared" si="7"/>
        <v>0</v>
      </c>
      <c r="AS34" s="167">
        <f>COUNTIF('Suivi Implantation'!$I$4:$I$700,B34)</f>
        <v>0</v>
      </c>
      <c r="AT34" s="150">
        <f>SUM($AS$10:$AS34)</f>
        <v>0</v>
      </c>
      <c r="AU34" s="168"/>
      <c r="AV34" s="151">
        <f t="shared" si="18"/>
        <v>0</v>
      </c>
      <c r="AW34" s="168">
        <f>SUM(AU$10:AU34)</f>
        <v>0</v>
      </c>
      <c r="AX34" s="168">
        <f t="shared" si="19"/>
        <v>0</v>
      </c>
      <c r="AY34" s="169">
        <f t="shared" si="20"/>
        <v>0</v>
      </c>
    </row>
    <row r="35" spans="2:51" x14ac:dyDescent="0.3">
      <c r="B35" s="172">
        <f t="shared" si="25"/>
        <v>43683</v>
      </c>
      <c r="C35" s="166" t="str">
        <f>VLOOKUP(WEEKDAY(B35),A164:B170,2)</f>
        <v>M</v>
      </c>
      <c r="D35" s="167">
        <f>COUNTIF('Suivi PR_CAB'!$G$4:$G$387,B35)</f>
        <v>0</v>
      </c>
      <c r="E35" s="168">
        <f>SUM($D$10:$D$35)</f>
        <v>0</v>
      </c>
      <c r="F35" s="168"/>
      <c r="G35" s="151">
        <f t="shared" si="0"/>
        <v>0</v>
      </c>
      <c r="H35" s="168">
        <f>SUM($F$10:F35)</f>
        <v>0</v>
      </c>
      <c r="I35" s="168">
        <f t="shared" si="28"/>
        <v>0</v>
      </c>
      <c r="J35" s="169">
        <f t="shared" si="29"/>
        <v>0</v>
      </c>
      <c r="K35" s="167">
        <f>COUNTIF('Suivi PR_CAB'!$J$4:$J$387,B35)</f>
        <v>0</v>
      </c>
      <c r="L35" s="168">
        <f>SUM($K$10:$K$35)</f>
        <v>0</v>
      </c>
      <c r="M35" s="168"/>
      <c r="N35" s="151">
        <f t="shared" si="2"/>
        <v>0</v>
      </c>
      <c r="O35" s="168">
        <f>SUM($M$10:M35)</f>
        <v>0</v>
      </c>
      <c r="P35" s="168">
        <f t="shared" si="23"/>
        <v>0</v>
      </c>
      <c r="Q35" s="169">
        <f t="shared" si="24"/>
        <v>0</v>
      </c>
      <c r="R35" s="167">
        <f>COUNTIF('Suivi PR_CAB'!$T$4:$T$387,B35)</f>
        <v>0</v>
      </c>
      <c r="S35" s="168">
        <f>SUM($K$10:$K$35)</f>
        <v>0</v>
      </c>
      <c r="T35" s="168"/>
      <c r="U35" s="151">
        <f t="shared" si="10"/>
        <v>0</v>
      </c>
      <c r="V35" s="168">
        <f>SUM($T$10:T35)</f>
        <v>0</v>
      </c>
      <c r="W35" s="168">
        <f t="shared" si="11"/>
        <v>0</v>
      </c>
      <c r="X35" s="169">
        <f t="shared" si="12"/>
        <v>0</v>
      </c>
      <c r="Y35" s="167">
        <f>SUM($K$10:$K$35)</f>
        <v>0</v>
      </c>
      <c r="Z35" s="168"/>
      <c r="AA35" s="151">
        <f t="shared" si="4"/>
        <v>0</v>
      </c>
      <c r="AB35" s="168">
        <f>SUM($Z$10:Z35)</f>
        <v>0</v>
      </c>
      <c r="AC35" s="168">
        <f t="shared" si="13"/>
        <v>0</v>
      </c>
      <c r="AD35" s="169">
        <f t="shared" si="5"/>
        <v>0</v>
      </c>
      <c r="AE35" s="167">
        <f>COUNTIF('Suivi Component'!$G$4:$G$400,B35)</f>
        <v>0</v>
      </c>
      <c r="AF35" s="150">
        <f>SUM($AE$10:$AE$35)</f>
        <v>0</v>
      </c>
      <c r="AG35" s="168"/>
      <c r="AH35" s="151">
        <f t="shared" si="14"/>
        <v>0</v>
      </c>
      <c r="AI35" s="168">
        <f>SUM(AG$10:AG35)</f>
        <v>0</v>
      </c>
      <c r="AJ35" s="168">
        <f t="shared" si="15"/>
        <v>0</v>
      </c>
      <c r="AK35" s="169">
        <f t="shared" si="16"/>
        <v>0</v>
      </c>
      <c r="AL35" s="167">
        <f>COUNTIF('Suivi Component'!$J$4:$J$400,B35)</f>
        <v>0</v>
      </c>
      <c r="AM35" s="150">
        <f>SUM($AL$10:$AL35)</f>
        <v>0</v>
      </c>
      <c r="AN35" s="168"/>
      <c r="AO35" s="151">
        <f t="shared" si="6"/>
        <v>0</v>
      </c>
      <c r="AP35" s="168">
        <f>SUM(AN$10:AN35)</f>
        <v>0</v>
      </c>
      <c r="AQ35" s="168">
        <f t="shared" si="17"/>
        <v>0</v>
      </c>
      <c r="AR35" s="169">
        <f t="shared" si="7"/>
        <v>0</v>
      </c>
      <c r="AS35" s="167">
        <f>COUNTIF('Suivi Implantation'!$I$4:$I$700,B35)</f>
        <v>0</v>
      </c>
      <c r="AT35" s="150">
        <f>SUM($AS$10:$AS35)</f>
        <v>0</v>
      </c>
      <c r="AU35" s="168"/>
      <c r="AV35" s="151">
        <f t="shared" si="18"/>
        <v>0</v>
      </c>
      <c r="AW35" s="168">
        <f>SUM(AU$10:AU35)</f>
        <v>0</v>
      </c>
      <c r="AX35" s="168">
        <f t="shared" si="19"/>
        <v>0</v>
      </c>
      <c r="AY35" s="169">
        <f t="shared" si="20"/>
        <v>0</v>
      </c>
    </row>
    <row r="36" spans="2:51" x14ac:dyDescent="0.3">
      <c r="B36" s="172">
        <f t="shared" si="25"/>
        <v>43684</v>
      </c>
      <c r="C36" s="166" t="str">
        <f>VLOOKUP(WEEKDAY(B36),A164:B170,2)</f>
        <v>M</v>
      </c>
      <c r="D36" s="167">
        <f>COUNTIF('Suivi PR_CAB'!$G$4:$G$387,B36)</f>
        <v>0</v>
      </c>
      <c r="E36" s="168">
        <f>SUM($D$10:$D$36)</f>
        <v>0</v>
      </c>
      <c r="F36" s="168"/>
      <c r="G36" s="151">
        <f t="shared" si="0"/>
        <v>0</v>
      </c>
      <c r="H36" s="168">
        <f>SUM($F$10:F36)</f>
        <v>0</v>
      </c>
      <c r="I36" s="168">
        <f t="shared" si="28"/>
        <v>0</v>
      </c>
      <c r="J36" s="169">
        <f t="shared" si="29"/>
        <v>0</v>
      </c>
      <c r="K36" s="167">
        <f>COUNTIF('Suivi PR_CAB'!$J$4:$J$387,B36)</f>
        <v>0</v>
      </c>
      <c r="L36" s="168">
        <f>SUM($K$10:$K$36)</f>
        <v>0</v>
      </c>
      <c r="M36" s="168"/>
      <c r="N36" s="151">
        <f t="shared" si="2"/>
        <v>0</v>
      </c>
      <c r="O36" s="168">
        <f>SUM($M$10:M36)</f>
        <v>0</v>
      </c>
      <c r="P36" s="168">
        <f t="shared" si="23"/>
        <v>0</v>
      </c>
      <c r="Q36" s="169">
        <f t="shared" si="24"/>
        <v>0</v>
      </c>
      <c r="R36" s="167">
        <f>COUNTIF('Suivi PR_CAB'!$T$4:$T$387,B36)</f>
        <v>0</v>
      </c>
      <c r="S36" s="168">
        <f>SUM($K$10:$K$36)</f>
        <v>0</v>
      </c>
      <c r="T36" s="168"/>
      <c r="U36" s="151">
        <f t="shared" si="10"/>
        <v>0</v>
      </c>
      <c r="V36" s="168">
        <f>SUM($T$10:T36)</f>
        <v>0</v>
      </c>
      <c r="W36" s="168">
        <f t="shared" si="11"/>
        <v>0</v>
      </c>
      <c r="X36" s="169">
        <f t="shared" si="12"/>
        <v>0</v>
      </c>
      <c r="Y36" s="167">
        <f>SUM($K$10:$K$36)</f>
        <v>0</v>
      </c>
      <c r="Z36" s="168"/>
      <c r="AA36" s="151">
        <f t="shared" si="4"/>
        <v>0</v>
      </c>
      <c r="AB36" s="168">
        <f>SUM($Z$10:Z36)</f>
        <v>0</v>
      </c>
      <c r="AC36" s="168">
        <f t="shared" si="13"/>
        <v>0</v>
      </c>
      <c r="AD36" s="169">
        <f t="shared" si="5"/>
        <v>0</v>
      </c>
      <c r="AE36" s="167">
        <f>COUNTIF('Suivi Component'!$G$4:$G$400,B36)</f>
        <v>0</v>
      </c>
      <c r="AF36" s="150">
        <f>SUM($AE$10:$AE$36)</f>
        <v>0</v>
      </c>
      <c r="AG36" s="168"/>
      <c r="AH36" s="151">
        <f t="shared" si="14"/>
        <v>0</v>
      </c>
      <c r="AI36" s="168">
        <f>SUM(AG$10:AG36)</f>
        <v>0</v>
      </c>
      <c r="AJ36" s="168">
        <f t="shared" si="15"/>
        <v>0</v>
      </c>
      <c r="AK36" s="169">
        <f t="shared" si="16"/>
        <v>0</v>
      </c>
      <c r="AL36" s="167">
        <f>COUNTIF('Suivi Component'!$J$4:$J$400,B36)</f>
        <v>0</v>
      </c>
      <c r="AM36" s="150">
        <f>SUM($AL$10:$AL36)</f>
        <v>0</v>
      </c>
      <c r="AN36" s="168"/>
      <c r="AO36" s="151">
        <f t="shared" si="6"/>
        <v>0</v>
      </c>
      <c r="AP36" s="168">
        <f>SUM(AN$10:AN36)</f>
        <v>0</v>
      </c>
      <c r="AQ36" s="168">
        <f t="shared" si="17"/>
        <v>0</v>
      </c>
      <c r="AR36" s="169">
        <f t="shared" si="7"/>
        <v>0</v>
      </c>
      <c r="AS36" s="167">
        <f>COUNTIF('Suivi Implantation'!$I$4:$I$700,B36)</f>
        <v>0</v>
      </c>
      <c r="AT36" s="150">
        <f>SUM($AS$10:$AS36)</f>
        <v>0</v>
      </c>
      <c r="AU36" s="168"/>
      <c r="AV36" s="151">
        <f t="shared" si="18"/>
        <v>0</v>
      </c>
      <c r="AW36" s="168">
        <f>SUM(AU$10:AU36)</f>
        <v>0</v>
      </c>
      <c r="AX36" s="168">
        <f t="shared" si="19"/>
        <v>0</v>
      </c>
      <c r="AY36" s="169">
        <f t="shared" si="20"/>
        <v>0</v>
      </c>
    </row>
    <row r="37" spans="2:51" x14ac:dyDescent="0.3">
      <c r="B37" s="172">
        <f t="shared" si="25"/>
        <v>43685</v>
      </c>
      <c r="C37" s="166" t="str">
        <f>VLOOKUP(WEEKDAY(B37),A164:B170,2)</f>
        <v>J</v>
      </c>
      <c r="D37" s="167">
        <f>COUNTIF('Suivi PR_CAB'!$G$4:$G$387,B37)</f>
        <v>0</v>
      </c>
      <c r="E37" s="168">
        <f>SUM($D$10:$D$37)</f>
        <v>0</v>
      </c>
      <c r="F37" s="168"/>
      <c r="G37" s="151">
        <f t="shared" si="0"/>
        <v>0</v>
      </c>
      <c r="H37" s="168">
        <f>SUM($F$10:F37)</f>
        <v>0</v>
      </c>
      <c r="I37" s="168">
        <f t="shared" si="28"/>
        <v>0</v>
      </c>
      <c r="J37" s="169">
        <f t="shared" si="29"/>
        <v>0</v>
      </c>
      <c r="K37" s="167">
        <f>COUNTIF('Suivi PR_CAB'!$J$4:$J$387,B37)</f>
        <v>0</v>
      </c>
      <c r="L37" s="168">
        <f>SUM($K$10:$K$37)</f>
        <v>0</v>
      </c>
      <c r="M37" s="168"/>
      <c r="N37" s="151">
        <f t="shared" ref="N37:N100" si="30">IF($M$157&lt;&gt;0,SUM(1-($M$157-O37)/$M$157),0)</f>
        <v>0</v>
      </c>
      <c r="O37" s="168">
        <f>SUM($M$10:M37)</f>
        <v>0</v>
      </c>
      <c r="P37" s="168">
        <f t="shared" si="23"/>
        <v>0</v>
      </c>
      <c r="Q37" s="169">
        <f t="shared" si="24"/>
        <v>0</v>
      </c>
      <c r="R37" s="167">
        <f>COUNTIF('Suivi PR_CAB'!$T$4:$T$387,B37)</f>
        <v>0</v>
      </c>
      <c r="S37" s="168">
        <f>SUM($K$10:$K$37)</f>
        <v>0</v>
      </c>
      <c r="T37" s="168"/>
      <c r="U37" s="151">
        <f t="shared" si="10"/>
        <v>0</v>
      </c>
      <c r="V37" s="168">
        <f>SUM($T$10:T37)</f>
        <v>0</v>
      </c>
      <c r="W37" s="168">
        <f t="shared" si="11"/>
        <v>0</v>
      </c>
      <c r="X37" s="169">
        <f t="shared" si="12"/>
        <v>0</v>
      </c>
      <c r="Y37" s="167">
        <f>SUM($K$10:$K$37)</f>
        <v>0</v>
      </c>
      <c r="Z37" s="168"/>
      <c r="AA37" s="151">
        <f t="shared" si="4"/>
        <v>0</v>
      </c>
      <c r="AB37" s="168">
        <f>SUM($Z$10:Z37)</f>
        <v>0</v>
      </c>
      <c r="AC37" s="168">
        <f t="shared" si="13"/>
        <v>0</v>
      </c>
      <c r="AD37" s="169">
        <f t="shared" si="5"/>
        <v>0</v>
      </c>
      <c r="AE37" s="167">
        <f>COUNTIF('Suivi Component'!$G$4:$G$400,B37)</f>
        <v>0</v>
      </c>
      <c r="AF37" s="150">
        <f>SUM($AE$10:$AE$37)</f>
        <v>0</v>
      </c>
      <c r="AG37" s="168"/>
      <c r="AH37" s="151">
        <f t="shared" si="14"/>
        <v>0</v>
      </c>
      <c r="AI37" s="168">
        <f>SUM(AG$10:AG37)</f>
        <v>0</v>
      </c>
      <c r="AJ37" s="168">
        <f t="shared" si="15"/>
        <v>0</v>
      </c>
      <c r="AK37" s="169">
        <f t="shared" si="16"/>
        <v>0</v>
      </c>
      <c r="AL37" s="167">
        <f>COUNTIF('Suivi Component'!$J$4:$J$400,B37)</f>
        <v>0</v>
      </c>
      <c r="AM37" s="150">
        <f>SUM($AL$10:$AL37)</f>
        <v>0</v>
      </c>
      <c r="AN37" s="168"/>
      <c r="AO37" s="151">
        <f t="shared" si="6"/>
        <v>0</v>
      </c>
      <c r="AP37" s="168">
        <f>SUM(AN$10:AN37)</f>
        <v>0</v>
      </c>
      <c r="AQ37" s="168">
        <f t="shared" si="17"/>
        <v>0</v>
      </c>
      <c r="AR37" s="169">
        <f t="shared" si="7"/>
        <v>0</v>
      </c>
      <c r="AS37" s="167">
        <f>COUNTIF('Suivi Implantation'!$I$4:$I$700,B37)</f>
        <v>0</v>
      </c>
      <c r="AT37" s="150">
        <f>SUM($AS$10:$AS37)</f>
        <v>0</v>
      </c>
      <c r="AU37" s="168"/>
      <c r="AV37" s="151">
        <f t="shared" si="18"/>
        <v>0</v>
      </c>
      <c r="AW37" s="168">
        <f>SUM(AU$10:AU37)</f>
        <v>0</v>
      </c>
      <c r="AX37" s="168">
        <f t="shared" si="19"/>
        <v>0</v>
      </c>
      <c r="AY37" s="169">
        <f t="shared" si="20"/>
        <v>0</v>
      </c>
    </row>
    <row r="38" spans="2:51" x14ac:dyDescent="0.3">
      <c r="B38" s="172">
        <f t="shared" si="25"/>
        <v>43686</v>
      </c>
      <c r="C38" s="166" t="str">
        <f>VLOOKUP(WEEKDAY(B38),A164:B170,2)</f>
        <v>V</v>
      </c>
      <c r="D38" s="167">
        <f>COUNTIF('Suivi PR_CAB'!$G$4:$G$387,B38)</f>
        <v>0</v>
      </c>
      <c r="E38" s="168">
        <f>SUM($D$10:$D$38)</f>
        <v>0</v>
      </c>
      <c r="F38" s="168"/>
      <c r="G38" s="151">
        <f t="shared" si="0"/>
        <v>0</v>
      </c>
      <c r="H38" s="168">
        <f>SUM($F$10:F38)</f>
        <v>0</v>
      </c>
      <c r="I38" s="168">
        <f t="shared" si="28"/>
        <v>0</v>
      </c>
      <c r="J38" s="169">
        <f t="shared" si="29"/>
        <v>0</v>
      </c>
      <c r="K38" s="167">
        <f>COUNTIF('Suivi PR_CAB'!$J$4:$J$387,B38)</f>
        <v>0</v>
      </c>
      <c r="L38" s="168">
        <f>SUM($K$10:$K$38)</f>
        <v>0</v>
      </c>
      <c r="M38" s="168"/>
      <c r="N38" s="151">
        <f t="shared" si="30"/>
        <v>0</v>
      </c>
      <c r="O38" s="168">
        <f>SUM($M$10:M38)</f>
        <v>0</v>
      </c>
      <c r="P38" s="168">
        <f t="shared" si="23"/>
        <v>0</v>
      </c>
      <c r="Q38" s="169">
        <f t="shared" si="24"/>
        <v>0</v>
      </c>
      <c r="R38" s="167">
        <f>COUNTIF('Suivi PR_CAB'!$T$4:$T$387,B38)</f>
        <v>0</v>
      </c>
      <c r="S38" s="168">
        <f>SUM($K$10:$K$38)</f>
        <v>0</v>
      </c>
      <c r="T38" s="168"/>
      <c r="U38" s="151">
        <f t="shared" si="10"/>
        <v>0</v>
      </c>
      <c r="V38" s="168">
        <f>SUM($T$10:T38)</f>
        <v>0</v>
      </c>
      <c r="W38" s="168">
        <f t="shared" si="11"/>
        <v>0</v>
      </c>
      <c r="X38" s="169">
        <f t="shared" si="12"/>
        <v>0</v>
      </c>
      <c r="Y38" s="167">
        <f>SUM($K$10:$K$38)</f>
        <v>0</v>
      </c>
      <c r="Z38" s="168"/>
      <c r="AA38" s="151">
        <f t="shared" si="4"/>
        <v>0</v>
      </c>
      <c r="AB38" s="168">
        <f>SUM($Z$10:Z38)</f>
        <v>0</v>
      </c>
      <c r="AC38" s="168">
        <f t="shared" si="13"/>
        <v>0</v>
      </c>
      <c r="AD38" s="169">
        <f t="shared" si="5"/>
        <v>0</v>
      </c>
      <c r="AE38" s="167">
        <f>COUNTIF('Suivi Component'!$G$4:$G$400,B38)</f>
        <v>0</v>
      </c>
      <c r="AF38" s="150">
        <f>SUM($AE$10:$AE$38)</f>
        <v>0</v>
      </c>
      <c r="AG38" s="168"/>
      <c r="AH38" s="151">
        <f t="shared" si="14"/>
        <v>0</v>
      </c>
      <c r="AI38" s="168">
        <f>SUM(AG$10:AG38)</f>
        <v>0</v>
      </c>
      <c r="AJ38" s="168">
        <f t="shared" si="15"/>
        <v>0</v>
      </c>
      <c r="AK38" s="169">
        <f t="shared" si="16"/>
        <v>0</v>
      </c>
      <c r="AL38" s="167">
        <f>COUNTIF('Suivi Component'!$J$4:$J$400,B38)</f>
        <v>0</v>
      </c>
      <c r="AM38" s="150">
        <f>SUM($AL$10:$AL38)</f>
        <v>0</v>
      </c>
      <c r="AN38" s="168"/>
      <c r="AO38" s="151">
        <f t="shared" si="6"/>
        <v>0</v>
      </c>
      <c r="AP38" s="168">
        <f>SUM(AN$10:AN38)</f>
        <v>0</v>
      </c>
      <c r="AQ38" s="168">
        <f t="shared" si="17"/>
        <v>0</v>
      </c>
      <c r="AR38" s="169">
        <f t="shared" si="7"/>
        <v>0</v>
      </c>
      <c r="AS38" s="167">
        <f>COUNTIF('Suivi Implantation'!$I$4:$I$700,B38)</f>
        <v>0</v>
      </c>
      <c r="AT38" s="150">
        <f>SUM($AS$10:$AS38)</f>
        <v>0</v>
      </c>
      <c r="AU38" s="168"/>
      <c r="AV38" s="151">
        <f t="shared" si="18"/>
        <v>0</v>
      </c>
      <c r="AW38" s="168">
        <f>SUM(AU$10:AU38)</f>
        <v>0</v>
      </c>
      <c r="AX38" s="168">
        <f t="shared" si="19"/>
        <v>0</v>
      </c>
      <c r="AY38" s="169">
        <f t="shared" si="20"/>
        <v>0</v>
      </c>
    </row>
    <row r="39" spans="2:51" x14ac:dyDescent="0.3">
      <c r="B39" s="172">
        <f t="shared" si="25"/>
        <v>43687</v>
      </c>
      <c r="C39" s="166" t="str">
        <f>VLOOKUP(WEEKDAY(B39),A164:B170,2)</f>
        <v>S</v>
      </c>
      <c r="D39" s="167">
        <f>COUNTIF('Suivi PR_CAB'!$G$4:$G$387,B39)</f>
        <v>0</v>
      </c>
      <c r="E39" s="168">
        <f>SUM($D$10:$D$39)</f>
        <v>0</v>
      </c>
      <c r="F39" s="168"/>
      <c r="G39" s="151">
        <f t="shared" si="0"/>
        <v>0</v>
      </c>
      <c r="H39" s="168">
        <f>SUM($F$10:F39)</f>
        <v>0</v>
      </c>
      <c r="I39" s="168">
        <f t="shared" si="28"/>
        <v>0</v>
      </c>
      <c r="J39" s="169">
        <f t="shared" si="29"/>
        <v>0</v>
      </c>
      <c r="K39" s="167">
        <f>COUNTIF('Suivi PR_CAB'!$J$4:$J$387,B39)</f>
        <v>0</v>
      </c>
      <c r="L39" s="168">
        <f>SUM($K$10:$K$39)</f>
        <v>0</v>
      </c>
      <c r="M39" s="168"/>
      <c r="N39" s="151">
        <f t="shared" si="30"/>
        <v>0</v>
      </c>
      <c r="O39" s="168">
        <f>SUM($M$10:M39)</f>
        <v>0</v>
      </c>
      <c r="P39" s="168">
        <f t="shared" si="23"/>
        <v>0</v>
      </c>
      <c r="Q39" s="169">
        <f t="shared" si="24"/>
        <v>0</v>
      </c>
      <c r="R39" s="167">
        <f>COUNTIF('Suivi PR_CAB'!$T$4:$T$387,B39)</f>
        <v>0</v>
      </c>
      <c r="S39" s="168">
        <f>SUM($K$10:$K$39)</f>
        <v>0</v>
      </c>
      <c r="T39" s="168"/>
      <c r="U39" s="151">
        <f t="shared" si="10"/>
        <v>0</v>
      </c>
      <c r="V39" s="168">
        <f>SUM($T$10:T39)</f>
        <v>0</v>
      </c>
      <c r="W39" s="168">
        <f t="shared" si="11"/>
        <v>0</v>
      </c>
      <c r="X39" s="169">
        <f t="shared" si="12"/>
        <v>0</v>
      </c>
      <c r="Y39" s="167">
        <f>SUM($K$10:$K$39)</f>
        <v>0</v>
      </c>
      <c r="Z39" s="168"/>
      <c r="AA39" s="151">
        <f t="shared" si="4"/>
        <v>0</v>
      </c>
      <c r="AB39" s="168">
        <f>SUM($Z$10:Z39)</f>
        <v>0</v>
      </c>
      <c r="AC39" s="168">
        <f t="shared" si="13"/>
        <v>0</v>
      </c>
      <c r="AD39" s="169">
        <f t="shared" si="5"/>
        <v>0</v>
      </c>
      <c r="AE39" s="167">
        <f>COUNTIF('Suivi Component'!$G$4:$G$400,B39)</f>
        <v>0</v>
      </c>
      <c r="AF39" s="150">
        <f>SUM($AE$10:$AE$39)</f>
        <v>0</v>
      </c>
      <c r="AG39" s="168"/>
      <c r="AH39" s="151">
        <f t="shared" si="14"/>
        <v>0</v>
      </c>
      <c r="AI39" s="168">
        <f>SUM(AG$10:AG39)</f>
        <v>0</v>
      </c>
      <c r="AJ39" s="168">
        <f t="shared" si="15"/>
        <v>0</v>
      </c>
      <c r="AK39" s="169">
        <f t="shared" si="16"/>
        <v>0</v>
      </c>
      <c r="AL39" s="167">
        <f>COUNTIF('Suivi Component'!$J$4:$J$400,B39)</f>
        <v>0</v>
      </c>
      <c r="AM39" s="150">
        <f>SUM($AL$10:$AL39)</f>
        <v>0</v>
      </c>
      <c r="AN39" s="168"/>
      <c r="AO39" s="151">
        <f t="shared" si="6"/>
        <v>0</v>
      </c>
      <c r="AP39" s="168">
        <f>SUM(AN$10:AN39)</f>
        <v>0</v>
      </c>
      <c r="AQ39" s="168">
        <f t="shared" si="17"/>
        <v>0</v>
      </c>
      <c r="AR39" s="169">
        <f t="shared" si="7"/>
        <v>0</v>
      </c>
      <c r="AS39" s="167">
        <f>COUNTIF('Suivi Implantation'!$I$4:$I$700,B39)</f>
        <v>0</v>
      </c>
      <c r="AT39" s="150">
        <f>SUM($AS$10:$AS39)</f>
        <v>0</v>
      </c>
      <c r="AU39" s="168"/>
      <c r="AV39" s="151">
        <f t="shared" si="18"/>
        <v>0</v>
      </c>
      <c r="AW39" s="168">
        <f>SUM(AU$10:AU39)</f>
        <v>0</v>
      </c>
      <c r="AX39" s="168">
        <f t="shared" si="19"/>
        <v>0</v>
      </c>
      <c r="AY39" s="169">
        <f t="shared" si="20"/>
        <v>0</v>
      </c>
    </row>
    <row r="40" spans="2:51" x14ac:dyDescent="0.3">
      <c r="B40" s="172">
        <f t="shared" si="25"/>
        <v>43688</v>
      </c>
      <c r="C40" s="166" t="str">
        <f>VLOOKUP(WEEKDAY(B40),A164:B170,2)</f>
        <v>D</v>
      </c>
      <c r="D40" s="167">
        <f>COUNTIF('Suivi PR_CAB'!$G$4:$G$387,B40)</f>
        <v>0</v>
      </c>
      <c r="E40" s="168">
        <f>SUM($D$10:$D$40)</f>
        <v>0</v>
      </c>
      <c r="F40" s="168"/>
      <c r="G40" s="151">
        <f t="shared" si="0"/>
        <v>0</v>
      </c>
      <c r="H40" s="168">
        <f>SUM($F$10:F40)</f>
        <v>0</v>
      </c>
      <c r="I40" s="168">
        <f t="shared" si="28"/>
        <v>0</v>
      </c>
      <c r="J40" s="169">
        <f t="shared" si="29"/>
        <v>0</v>
      </c>
      <c r="K40" s="167">
        <f>COUNTIF('Suivi PR_CAB'!$J$4:$J$387,B40)</f>
        <v>0</v>
      </c>
      <c r="L40" s="168">
        <f>SUM($K$10:$K$40)</f>
        <v>0</v>
      </c>
      <c r="M40" s="168"/>
      <c r="N40" s="151">
        <f t="shared" si="30"/>
        <v>0</v>
      </c>
      <c r="O40" s="168">
        <f>SUM($M$10:M40)</f>
        <v>0</v>
      </c>
      <c r="P40" s="168">
        <f t="shared" si="23"/>
        <v>0</v>
      </c>
      <c r="Q40" s="169">
        <f t="shared" si="24"/>
        <v>0</v>
      </c>
      <c r="R40" s="167">
        <f>COUNTIF('Suivi PR_CAB'!$T$4:$T$387,B40)</f>
        <v>0</v>
      </c>
      <c r="S40" s="168">
        <f>SUM($K$10:$K$40)</f>
        <v>0</v>
      </c>
      <c r="T40" s="168"/>
      <c r="U40" s="151">
        <f t="shared" si="10"/>
        <v>0</v>
      </c>
      <c r="V40" s="168">
        <f>SUM($T$10:T40)</f>
        <v>0</v>
      </c>
      <c r="W40" s="168">
        <f t="shared" si="11"/>
        <v>0</v>
      </c>
      <c r="X40" s="169">
        <f t="shared" si="12"/>
        <v>0</v>
      </c>
      <c r="Y40" s="167">
        <f>SUM($K$10:$K$40)</f>
        <v>0</v>
      </c>
      <c r="Z40" s="168"/>
      <c r="AA40" s="151">
        <f t="shared" si="4"/>
        <v>0</v>
      </c>
      <c r="AB40" s="168">
        <f>SUM($Z$10:Z40)</f>
        <v>0</v>
      </c>
      <c r="AC40" s="168">
        <f t="shared" si="13"/>
        <v>0</v>
      </c>
      <c r="AD40" s="169">
        <f t="shared" si="5"/>
        <v>0</v>
      </c>
      <c r="AE40" s="167">
        <f>COUNTIF('Suivi Component'!$G$4:$G$400,B40)</f>
        <v>0</v>
      </c>
      <c r="AF40" s="150">
        <f>SUM($AE$10:$AE$40)</f>
        <v>0</v>
      </c>
      <c r="AG40" s="168"/>
      <c r="AH40" s="151">
        <f t="shared" si="14"/>
        <v>0</v>
      </c>
      <c r="AI40" s="168">
        <f>SUM(AG$10:AG40)</f>
        <v>0</v>
      </c>
      <c r="AJ40" s="168">
        <f t="shared" si="15"/>
        <v>0</v>
      </c>
      <c r="AK40" s="169">
        <f t="shared" si="16"/>
        <v>0</v>
      </c>
      <c r="AL40" s="167">
        <f>COUNTIF('Suivi Component'!$J$4:$J$400,B40)</f>
        <v>0</v>
      </c>
      <c r="AM40" s="150">
        <f>SUM($AL$10:$AL40)</f>
        <v>0</v>
      </c>
      <c r="AN40" s="168"/>
      <c r="AO40" s="151">
        <f t="shared" si="6"/>
        <v>0</v>
      </c>
      <c r="AP40" s="168">
        <f>SUM(AN$10:AN40)</f>
        <v>0</v>
      </c>
      <c r="AQ40" s="168">
        <f t="shared" si="17"/>
        <v>0</v>
      </c>
      <c r="AR40" s="169">
        <f t="shared" si="7"/>
        <v>0</v>
      </c>
      <c r="AS40" s="167">
        <f>COUNTIF('Suivi Implantation'!$I$4:$I$700,B40)</f>
        <v>0</v>
      </c>
      <c r="AT40" s="150">
        <f>SUM($AS$10:$AS40)</f>
        <v>0</v>
      </c>
      <c r="AU40" s="168"/>
      <c r="AV40" s="151">
        <f t="shared" si="18"/>
        <v>0</v>
      </c>
      <c r="AW40" s="168">
        <f>SUM(AU$10:AU40)</f>
        <v>0</v>
      </c>
      <c r="AX40" s="168">
        <f t="shared" si="19"/>
        <v>0</v>
      </c>
      <c r="AY40" s="169">
        <f t="shared" si="20"/>
        <v>0</v>
      </c>
    </row>
    <row r="41" spans="2:51" x14ac:dyDescent="0.3">
      <c r="B41" s="172">
        <f t="shared" si="25"/>
        <v>43689</v>
      </c>
      <c r="C41" s="166" t="str">
        <f>VLOOKUP(WEEKDAY(B41),A164:B170,2)</f>
        <v>L</v>
      </c>
      <c r="D41" s="167">
        <f>COUNTIF('Suivi PR_CAB'!$G$4:$G$387,B41)</f>
        <v>0</v>
      </c>
      <c r="E41" s="168">
        <f>SUM($D$10:$D$41)</f>
        <v>0</v>
      </c>
      <c r="F41" s="168"/>
      <c r="G41" s="151">
        <f t="shared" si="0"/>
        <v>0</v>
      </c>
      <c r="H41" s="168">
        <f>SUM($F$10:F41)</f>
        <v>0</v>
      </c>
      <c r="I41" s="168">
        <f t="shared" si="28"/>
        <v>0</v>
      </c>
      <c r="J41" s="169">
        <f t="shared" si="29"/>
        <v>0</v>
      </c>
      <c r="K41" s="167">
        <f>COUNTIF('Suivi PR_CAB'!$J$4:$J$387,B41)</f>
        <v>0</v>
      </c>
      <c r="L41" s="168">
        <f>SUM($K$10:$K$41)</f>
        <v>0</v>
      </c>
      <c r="M41" s="168"/>
      <c r="N41" s="151">
        <f t="shared" si="30"/>
        <v>0</v>
      </c>
      <c r="O41" s="168">
        <f>SUM($M$10:M41)</f>
        <v>0</v>
      </c>
      <c r="P41" s="168">
        <f t="shared" ref="P41:P104" si="31">SUM(L41-O41)</f>
        <v>0</v>
      </c>
      <c r="Q41" s="169">
        <f t="shared" ref="Q41:Q104" si="32">IF($M$157&lt;&gt;0,SUM(1-($M$157-L41)/$M$157),0)</f>
        <v>0</v>
      </c>
      <c r="R41" s="167">
        <f>COUNTIF('Suivi PR_CAB'!$T$4:$T$387,B41)</f>
        <v>0</v>
      </c>
      <c r="S41" s="168">
        <f>SUM($K$10:$K$41)</f>
        <v>0</v>
      </c>
      <c r="T41" s="168"/>
      <c r="U41" s="151">
        <f t="shared" si="10"/>
        <v>0</v>
      </c>
      <c r="V41" s="168">
        <f>SUM($T$10:T41)</f>
        <v>0</v>
      </c>
      <c r="W41" s="168">
        <f t="shared" si="11"/>
        <v>0</v>
      </c>
      <c r="X41" s="169">
        <f t="shared" si="12"/>
        <v>0</v>
      </c>
      <c r="Y41" s="167">
        <f>SUM($K$10:$K$41)</f>
        <v>0</v>
      </c>
      <c r="Z41" s="168"/>
      <c r="AA41" s="151">
        <f t="shared" si="4"/>
        <v>0</v>
      </c>
      <c r="AB41" s="168">
        <f>SUM($Z$10:Z41)</f>
        <v>0</v>
      </c>
      <c r="AC41" s="168">
        <f t="shared" si="13"/>
        <v>0</v>
      </c>
      <c r="AD41" s="169">
        <f t="shared" si="5"/>
        <v>0</v>
      </c>
      <c r="AE41" s="167">
        <f>COUNTIF('Suivi Component'!$G$4:$G$400,B41)</f>
        <v>0</v>
      </c>
      <c r="AF41" s="150">
        <f>SUM($AE$10:$AE$41)</f>
        <v>0</v>
      </c>
      <c r="AG41" s="168"/>
      <c r="AH41" s="151">
        <f t="shared" si="14"/>
        <v>0</v>
      </c>
      <c r="AI41" s="168">
        <f>SUM(AG$10:AG41)</f>
        <v>0</v>
      </c>
      <c r="AJ41" s="168">
        <f t="shared" si="15"/>
        <v>0</v>
      </c>
      <c r="AK41" s="169">
        <f t="shared" si="16"/>
        <v>0</v>
      </c>
      <c r="AL41" s="167">
        <f>COUNTIF('Suivi Component'!$J$4:$J$400,B41)</f>
        <v>0</v>
      </c>
      <c r="AM41" s="150">
        <f>SUM($AL$10:$AL41)</f>
        <v>0</v>
      </c>
      <c r="AN41" s="168"/>
      <c r="AO41" s="151">
        <f t="shared" si="6"/>
        <v>0</v>
      </c>
      <c r="AP41" s="168">
        <f>SUM(AN$10:AN41)</f>
        <v>0</v>
      </c>
      <c r="AQ41" s="168">
        <f t="shared" si="17"/>
        <v>0</v>
      </c>
      <c r="AR41" s="169">
        <f t="shared" si="7"/>
        <v>0</v>
      </c>
      <c r="AS41" s="167">
        <f>COUNTIF('Suivi Implantation'!$I$4:$I$700,B41)</f>
        <v>0</v>
      </c>
      <c r="AT41" s="150">
        <f>SUM($AS$10:$AS41)</f>
        <v>0</v>
      </c>
      <c r="AU41" s="168"/>
      <c r="AV41" s="151">
        <f t="shared" si="18"/>
        <v>0</v>
      </c>
      <c r="AW41" s="168">
        <f>SUM(AU$10:AU41)</f>
        <v>0</v>
      </c>
      <c r="AX41" s="168">
        <f t="shared" si="19"/>
        <v>0</v>
      </c>
      <c r="AY41" s="169">
        <f t="shared" si="20"/>
        <v>0</v>
      </c>
    </row>
    <row r="42" spans="2:51" x14ac:dyDescent="0.3">
      <c r="B42" s="172">
        <f t="shared" si="25"/>
        <v>43690</v>
      </c>
      <c r="C42" s="166" t="str">
        <f>VLOOKUP(WEEKDAY(B42),A164:B170,2)</f>
        <v>M</v>
      </c>
      <c r="D42" s="167">
        <f>COUNTIF('Suivi PR_CAB'!$G$4:$G$387,B42)</f>
        <v>0</v>
      </c>
      <c r="E42" s="168">
        <f>SUM($D$10:$D$42)</f>
        <v>0</v>
      </c>
      <c r="F42" s="168"/>
      <c r="G42" s="151">
        <f t="shared" si="0"/>
        <v>0</v>
      </c>
      <c r="H42" s="168">
        <f>SUM($F$10:F42)</f>
        <v>0</v>
      </c>
      <c r="I42" s="168">
        <f t="shared" si="28"/>
        <v>0</v>
      </c>
      <c r="J42" s="169">
        <f t="shared" si="29"/>
        <v>0</v>
      </c>
      <c r="K42" s="167">
        <f>COUNTIF('Suivi PR_CAB'!$J$4:$J$387,B42)</f>
        <v>0</v>
      </c>
      <c r="L42" s="168">
        <f>SUM($K$10:$K$42)</f>
        <v>0</v>
      </c>
      <c r="M42" s="168"/>
      <c r="N42" s="151">
        <f t="shared" si="30"/>
        <v>0</v>
      </c>
      <c r="O42" s="168">
        <f>SUM($M$10:M42)</f>
        <v>0</v>
      </c>
      <c r="P42" s="168">
        <f t="shared" si="31"/>
        <v>0</v>
      </c>
      <c r="Q42" s="169">
        <f t="shared" si="32"/>
        <v>0</v>
      </c>
      <c r="R42" s="167">
        <f>COUNTIF('Suivi PR_CAB'!$T$4:$T$387,B42)</f>
        <v>0</v>
      </c>
      <c r="S42" s="168">
        <f>SUM($K$10:$K$42)</f>
        <v>0</v>
      </c>
      <c r="T42" s="168"/>
      <c r="U42" s="151">
        <f t="shared" si="10"/>
        <v>0</v>
      </c>
      <c r="V42" s="168">
        <f>SUM($T$10:T42)</f>
        <v>0</v>
      </c>
      <c r="W42" s="168">
        <f t="shared" si="11"/>
        <v>0</v>
      </c>
      <c r="X42" s="169">
        <f t="shared" si="12"/>
        <v>0</v>
      </c>
      <c r="Y42" s="167">
        <f>SUM($K$10:$K$42)</f>
        <v>0</v>
      </c>
      <c r="Z42" s="168"/>
      <c r="AA42" s="151">
        <f t="shared" si="4"/>
        <v>0</v>
      </c>
      <c r="AB42" s="168">
        <f>SUM($Z$10:Z42)</f>
        <v>0</v>
      </c>
      <c r="AC42" s="168">
        <f t="shared" si="13"/>
        <v>0</v>
      </c>
      <c r="AD42" s="169">
        <f t="shared" si="5"/>
        <v>0</v>
      </c>
      <c r="AE42" s="167">
        <f>COUNTIF('Suivi Component'!$G$4:$G$400,B42)</f>
        <v>0</v>
      </c>
      <c r="AF42" s="150">
        <f>SUM($AE$10:$AE$42)</f>
        <v>0</v>
      </c>
      <c r="AG42" s="168"/>
      <c r="AH42" s="151">
        <f t="shared" si="14"/>
        <v>0</v>
      </c>
      <c r="AI42" s="168">
        <f>SUM(AG$10:AG42)</f>
        <v>0</v>
      </c>
      <c r="AJ42" s="168">
        <f t="shared" si="15"/>
        <v>0</v>
      </c>
      <c r="AK42" s="169">
        <f t="shared" si="16"/>
        <v>0</v>
      </c>
      <c r="AL42" s="167">
        <f>COUNTIF('Suivi Component'!$J$4:$J$400,B42)</f>
        <v>0</v>
      </c>
      <c r="AM42" s="150">
        <f>SUM($AL$10:$AL42)</f>
        <v>0</v>
      </c>
      <c r="AN42" s="168"/>
      <c r="AO42" s="151">
        <f t="shared" si="6"/>
        <v>0</v>
      </c>
      <c r="AP42" s="168">
        <f>SUM(AN$10:AN42)</f>
        <v>0</v>
      </c>
      <c r="AQ42" s="168">
        <f t="shared" si="17"/>
        <v>0</v>
      </c>
      <c r="AR42" s="169">
        <f t="shared" si="7"/>
        <v>0</v>
      </c>
      <c r="AS42" s="167">
        <f>COUNTIF('Suivi Implantation'!$I$4:$I$700,B42)</f>
        <v>0</v>
      </c>
      <c r="AT42" s="150">
        <f>SUM($AS$10:$AS42)</f>
        <v>0</v>
      </c>
      <c r="AU42" s="168"/>
      <c r="AV42" s="151">
        <f t="shared" si="18"/>
        <v>0</v>
      </c>
      <c r="AW42" s="168">
        <f>SUM(AU$10:AU42)</f>
        <v>0</v>
      </c>
      <c r="AX42" s="168">
        <f t="shared" si="19"/>
        <v>0</v>
      </c>
      <c r="AY42" s="169">
        <f t="shared" si="20"/>
        <v>0</v>
      </c>
    </row>
    <row r="43" spans="2:51" x14ac:dyDescent="0.3">
      <c r="B43" s="172">
        <f t="shared" si="25"/>
        <v>43691</v>
      </c>
      <c r="C43" s="166" t="str">
        <f>VLOOKUP(WEEKDAY(B43),A164:B170,2)</f>
        <v>M</v>
      </c>
      <c r="D43" s="167">
        <f>COUNTIF('Suivi PR_CAB'!$G$4:$G$387,B43)</f>
        <v>0</v>
      </c>
      <c r="E43" s="168">
        <f>SUM($D$10:$D$43)</f>
        <v>0</v>
      </c>
      <c r="F43" s="168"/>
      <c r="G43" s="151">
        <f t="shared" si="0"/>
        <v>0</v>
      </c>
      <c r="H43" s="168">
        <f>SUM($F$10:F43)</f>
        <v>0</v>
      </c>
      <c r="I43" s="168">
        <f t="shared" si="28"/>
        <v>0</v>
      </c>
      <c r="J43" s="169">
        <f t="shared" si="29"/>
        <v>0</v>
      </c>
      <c r="K43" s="167">
        <f>COUNTIF('Suivi PR_CAB'!$J$4:$J$387,B43)</f>
        <v>0</v>
      </c>
      <c r="L43" s="168">
        <f>SUM($K$10:$K$43)</f>
        <v>0</v>
      </c>
      <c r="M43" s="168"/>
      <c r="N43" s="151">
        <f t="shared" si="30"/>
        <v>0</v>
      </c>
      <c r="O43" s="168">
        <f>SUM($M$10:M43)</f>
        <v>0</v>
      </c>
      <c r="P43" s="168">
        <f t="shared" si="31"/>
        <v>0</v>
      </c>
      <c r="Q43" s="169">
        <f t="shared" si="32"/>
        <v>0</v>
      </c>
      <c r="R43" s="167">
        <f>COUNTIF('Suivi PR_CAB'!$T$4:$T$387,B43)</f>
        <v>0</v>
      </c>
      <c r="S43" s="168">
        <f>SUM($K$10:$K$43)</f>
        <v>0</v>
      </c>
      <c r="T43" s="168"/>
      <c r="U43" s="151">
        <f t="shared" si="10"/>
        <v>0</v>
      </c>
      <c r="V43" s="168">
        <f>SUM($T$10:T43)</f>
        <v>0</v>
      </c>
      <c r="W43" s="168">
        <f t="shared" si="11"/>
        <v>0</v>
      </c>
      <c r="X43" s="169">
        <f t="shared" si="12"/>
        <v>0</v>
      </c>
      <c r="Y43" s="167">
        <f>SUM($K$10:$K$43)</f>
        <v>0</v>
      </c>
      <c r="Z43" s="168"/>
      <c r="AA43" s="151">
        <f t="shared" si="4"/>
        <v>0</v>
      </c>
      <c r="AB43" s="168">
        <f>SUM($Z$10:Z43)</f>
        <v>0</v>
      </c>
      <c r="AC43" s="168">
        <f t="shared" si="13"/>
        <v>0</v>
      </c>
      <c r="AD43" s="169">
        <f t="shared" si="5"/>
        <v>0</v>
      </c>
      <c r="AE43" s="167">
        <f>COUNTIF('Suivi Component'!$G$4:$G$400,B43)</f>
        <v>0</v>
      </c>
      <c r="AF43" s="150">
        <f>SUM($AE$10:$AE$43)</f>
        <v>0</v>
      </c>
      <c r="AG43" s="168"/>
      <c r="AH43" s="151">
        <f t="shared" si="14"/>
        <v>0</v>
      </c>
      <c r="AI43" s="168">
        <f>SUM(AG$10:AG43)</f>
        <v>0</v>
      </c>
      <c r="AJ43" s="168">
        <f t="shared" si="15"/>
        <v>0</v>
      </c>
      <c r="AK43" s="169">
        <f t="shared" si="16"/>
        <v>0</v>
      </c>
      <c r="AL43" s="167">
        <f>COUNTIF('Suivi Component'!$J$4:$J$400,B43)</f>
        <v>0</v>
      </c>
      <c r="AM43" s="150">
        <f>SUM($AL$10:$AL43)</f>
        <v>0</v>
      </c>
      <c r="AN43" s="168"/>
      <c r="AO43" s="151">
        <f t="shared" si="6"/>
        <v>0</v>
      </c>
      <c r="AP43" s="168">
        <f>SUM(AN$10:AN43)</f>
        <v>0</v>
      </c>
      <c r="AQ43" s="168">
        <f t="shared" si="17"/>
        <v>0</v>
      </c>
      <c r="AR43" s="169">
        <f t="shared" si="7"/>
        <v>0</v>
      </c>
      <c r="AS43" s="167">
        <f>COUNTIF('Suivi Implantation'!$I$4:$I$700,B43)</f>
        <v>0</v>
      </c>
      <c r="AT43" s="150">
        <f>SUM($AS$10:$AS43)</f>
        <v>0</v>
      </c>
      <c r="AU43" s="168"/>
      <c r="AV43" s="151">
        <f t="shared" si="18"/>
        <v>0</v>
      </c>
      <c r="AW43" s="168">
        <f>SUM(AU$10:AU43)</f>
        <v>0</v>
      </c>
      <c r="AX43" s="168">
        <f t="shared" si="19"/>
        <v>0</v>
      </c>
      <c r="AY43" s="169">
        <f t="shared" si="20"/>
        <v>0</v>
      </c>
    </row>
    <row r="44" spans="2:51" x14ac:dyDescent="0.3">
      <c r="B44" s="172">
        <f t="shared" si="25"/>
        <v>43692</v>
      </c>
      <c r="C44" s="166" t="str">
        <f>VLOOKUP(WEEKDAY(B44),A164:B170,2)</f>
        <v>J</v>
      </c>
      <c r="D44" s="167">
        <f>COUNTIF('Suivi PR_CAB'!$G$4:$G$387,B44)</f>
        <v>0</v>
      </c>
      <c r="E44" s="168">
        <f>SUM($D$10:$D$44)</f>
        <v>0</v>
      </c>
      <c r="F44" s="168"/>
      <c r="G44" s="151">
        <f t="shared" si="0"/>
        <v>0</v>
      </c>
      <c r="H44" s="168">
        <f>SUM($F$10:F44)</f>
        <v>0</v>
      </c>
      <c r="I44" s="168">
        <f t="shared" si="28"/>
        <v>0</v>
      </c>
      <c r="J44" s="169">
        <f t="shared" si="29"/>
        <v>0</v>
      </c>
      <c r="K44" s="167">
        <f>COUNTIF('Suivi PR_CAB'!$J$4:$J$387,B44)</f>
        <v>0</v>
      </c>
      <c r="L44" s="168">
        <f>SUM($K$10:$K$44)</f>
        <v>0</v>
      </c>
      <c r="M44" s="168"/>
      <c r="N44" s="151">
        <f t="shared" si="30"/>
        <v>0</v>
      </c>
      <c r="O44" s="168">
        <f>SUM($M$10:M44)</f>
        <v>0</v>
      </c>
      <c r="P44" s="168">
        <f t="shared" si="31"/>
        <v>0</v>
      </c>
      <c r="Q44" s="169">
        <f t="shared" si="32"/>
        <v>0</v>
      </c>
      <c r="R44" s="167">
        <f>COUNTIF('Suivi PR_CAB'!$T$4:$T$387,B44)</f>
        <v>0</v>
      </c>
      <c r="S44" s="168">
        <f>SUM($K$10:$K$44)</f>
        <v>0</v>
      </c>
      <c r="T44" s="168"/>
      <c r="U44" s="151">
        <f t="shared" si="10"/>
        <v>0</v>
      </c>
      <c r="V44" s="168">
        <f>SUM($T$10:T44)</f>
        <v>0</v>
      </c>
      <c r="W44" s="168">
        <f t="shared" si="11"/>
        <v>0</v>
      </c>
      <c r="X44" s="169">
        <f t="shared" si="12"/>
        <v>0</v>
      </c>
      <c r="Y44" s="167">
        <f>SUM($K$10:$K$44)</f>
        <v>0</v>
      </c>
      <c r="Z44" s="168"/>
      <c r="AA44" s="151">
        <f t="shared" si="4"/>
        <v>0</v>
      </c>
      <c r="AB44" s="168">
        <f>SUM($Z$10:Z44)</f>
        <v>0</v>
      </c>
      <c r="AC44" s="168">
        <f t="shared" si="13"/>
        <v>0</v>
      </c>
      <c r="AD44" s="169">
        <f t="shared" si="5"/>
        <v>0</v>
      </c>
      <c r="AE44" s="167">
        <f>COUNTIF('Suivi Component'!$G$4:$G$400,B44)</f>
        <v>0</v>
      </c>
      <c r="AF44" s="150">
        <f>SUM($AE$10:$AE$44)</f>
        <v>0</v>
      </c>
      <c r="AG44" s="168"/>
      <c r="AH44" s="151">
        <f t="shared" si="14"/>
        <v>0</v>
      </c>
      <c r="AI44" s="168">
        <f>SUM(AG$10:AG44)</f>
        <v>0</v>
      </c>
      <c r="AJ44" s="168">
        <f t="shared" si="15"/>
        <v>0</v>
      </c>
      <c r="AK44" s="169">
        <f t="shared" si="16"/>
        <v>0</v>
      </c>
      <c r="AL44" s="167">
        <f>COUNTIF('Suivi Component'!$J$4:$J$400,B44)</f>
        <v>0</v>
      </c>
      <c r="AM44" s="150">
        <f>SUM($AL$10:$AL44)</f>
        <v>0</v>
      </c>
      <c r="AN44" s="168"/>
      <c r="AO44" s="151">
        <f t="shared" si="6"/>
        <v>0</v>
      </c>
      <c r="AP44" s="168">
        <f>SUM(AN$10:AN44)</f>
        <v>0</v>
      </c>
      <c r="AQ44" s="168">
        <f t="shared" si="17"/>
        <v>0</v>
      </c>
      <c r="AR44" s="169">
        <f t="shared" si="7"/>
        <v>0</v>
      </c>
      <c r="AS44" s="167">
        <f>COUNTIF('Suivi Implantation'!$I$4:$I$700,B44)</f>
        <v>0</v>
      </c>
      <c r="AT44" s="150">
        <f>SUM($AS$10:$AS44)</f>
        <v>0</v>
      </c>
      <c r="AU44" s="168"/>
      <c r="AV44" s="151">
        <f t="shared" si="18"/>
        <v>0</v>
      </c>
      <c r="AW44" s="168">
        <f>SUM(AU$10:AU44)</f>
        <v>0</v>
      </c>
      <c r="AX44" s="168">
        <f t="shared" si="19"/>
        <v>0</v>
      </c>
      <c r="AY44" s="169">
        <f t="shared" si="20"/>
        <v>0</v>
      </c>
    </row>
    <row r="45" spans="2:51" x14ac:dyDescent="0.3">
      <c r="B45" s="172">
        <f t="shared" si="25"/>
        <v>43693</v>
      </c>
      <c r="C45" s="166" t="str">
        <f>VLOOKUP(WEEKDAY(B45),A164:B170,2)</f>
        <v>V</v>
      </c>
      <c r="D45" s="167">
        <f>COUNTIF('Suivi PR_CAB'!$G$4:$G$387,B45)</f>
        <v>0</v>
      </c>
      <c r="E45" s="168">
        <f>SUM($D$10:$D$45)</f>
        <v>0</v>
      </c>
      <c r="F45" s="168"/>
      <c r="G45" s="151">
        <f t="shared" si="0"/>
        <v>0</v>
      </c>
      <c r="H45" s="168">
        <f>SUM($F$10:F45)</f>
        <v>0</v>
      </c>
      <c r="I45" s="168">
        <f t="shared" si="28"/>
        <v>0</v>
      </c>
      <c r="J45" s="169">
        <f t="shared" si="29"/>
        <v>0</v>
      </c>
      <c r="K45" s="167">
        <f>COUNTIF('Suivi PR_CAB'!$J$4:$J$387,B45)</f>
        <v>0</v>
      </c>
      <c r="L45" s="168">
        <f>SUM($K$10:$K$45)</f>
        <v>0</v>
      </c>
      <c r="M45" s="168"/>
      <c r="N45" s="151">
        <f t="shared" si="30"/>
        <v>0</v>
      </c>
      <c r="O45" s="168">
        <f>SUM($M$10:M45)</f>
        <v>0</v>
      </c>
      <c r="P45" s="168">
        <f t="shared" si="31"/>
        <v>0</v>
      </c>
      <c r="Q45" s="169">
        <f t="shared" si="32"/>
        <v>0</v>
      </c>
      <c r="R45" s="167">
        <f>COUNTIF('Suivi PR_CAB'!$T$4:$T$387,B45)</f>
        <v>0</v>
      </c>
      <c r="S45" s="168">
        <f>SUM($K$10:$K$45)</f>
        <v>0</v>
      </c>
      <c r="T45" s="168"/>
      <c r="U45" s="151">
        <f t="shared" si="10"/>
        <v>0</v>
      </c>
      <c r="V45" s="168">
        <f>SUM($T$10:T45)</f>
        <v>0</v>
      </c>
      <c r="W45" s="168">
        <f t="shared" si="11"/>
        <v>0</v>
      </c>
      <c r="X45" s="169">
        <f t="shared" si="12"/>
        <v>0</v>
      </c>
      <c r="Y45" s="167">
        <f>SUM($K$10:$K$45)</f>
        <v>0</v>
      </c>
      <c r="Z45" s="168"/>
      <c r="AA45" s="151">
        <f t="shared" si="4"/>
        <v>0</v>
      </c>
      <c r="AB45" s="168">
        <f>SUM($Z$10:Z45)</f>
        <v>0</v>
      </c>
      <c r="AC45" s="168">
        <f t="shared" si="13"/>
        <v>0</v>
      </c>
      <c r="AD45" s="169">
        <f t="shared" si="5"/>
        <v>0</v>
      </c>
      <c r="AE45" s="167">
        <f>COUNTIF('Suivi Component'!$G$4:$G$400,B45)</f>
        <v>0</v>
      </c>
      <c r="AF45" s="150">
        <f>SUM($AE$10:$AE$45)</f>
        <v>0</v>
      </c>
      <c r="AG45" s="168"/>
      <c r="AH45" s="151">
        <f t="shared" si="14"/>
        <v>0</v>
      </c>
      <c r="AI45" s="168">
        <f>SUM(AG$10:AG45)</f>
        <v>0</v>
      </c>
      <c r="AJ45" s="168">
        <f t="shared" si="15"/>
        <v>0</v>
      </c>
      <c r="AK45" s="169">
        <f t="shared" si="16"/>
        <v>0</v>
      </c>
      <c r="AL45" s="167">
        <f>COUNTIF('Suivi Component'!$J$4:$J$400,B45)</f>
        <v>0</v>
      </c>
      <c r="AM45" s="150">
        <f>SUM($AL$10:$AL45)</f>
        <v>0</v>
      </c>
      <c r="AN45" s="168"/>
      <c r="AO45" s="151">
        <f t="shared" si="6"/>
        <v>0</v>
      </c>
      <c r="AP45" s="168">
        <f>SUM(AN$10:AN45)</f>
        <v>0</v>
      </c>
      <c r="AQ45" s="168">
        <f t="shared" si="17"/>
        <v>0</v>
      </c>
      <c r="AR45" s="169">
        <f t="shared" si="7"/>
        <v>0</v>
      </c>
      <c r="AS45" s="167">
        <f>COUNTIF('Suivi Implantation'!$I$4:$I$700,B45)</f>
        <v>0</v>
      </c>
      <c r="AT45" s="150">
        <f>SUM($AS$10:$AS45)</f>
        <v>0</v>
      </c>
      <c r="AU45" s="168"/>
      <c r="AV45" s="151">
        <f t="shared" si="18"/>
        <v>0</v>
      </c>
      <c r="AW45" s="168">
        <f>SUM(AU$10:AU45)</f>
        <v>0</v>
      </c>
      <c r="AX45" s="168">
        <f t="shared" si="19"/>
        <v>0</v>
      </c>
      <c r="AY45" s="169">
        <f t="shared" si="20"/>
        <v>0</v>
      </c>
    </row>
    <row r="46" spans="2:51" x14ac:dyDescent="0.3">
      <c r="B46" s="172">
        <f t="shared" si="25"/>
        <v>43694</v>
      </c>
      <c r="C46" s="166" t="str">
        <f>VLOOKUP(WEEKDAY(B46),A164:B170,2)</f>
        <v>S</v>
      </c>
      <c r="D46" s="167">
        <f>COUNTIF('Suivi PR_CAB'!$G$4:$G$387,B46)</f>
        <v>0</v>
      </c>
      <c r="E46" s="168">
        <f>SUM($D$10:$D$46)</f>
        <v>0</v>
      </c>
      <c r="F46" s="168">
        <v>2</v>
      </c>
      <c r="G46" s="151">
        <f t="shared" si="0"/>
        <v>0</v>
      </c>
      <c r="H46" s="168">
        <f>SUM($F$10:F46)</f>
        <v>2</v>
      </c>
      <c r="I46" s="168">
        <f t="shared" si="28"/>
        <v>-2</v>
      </c>
      <c r="J46" s="169">
        <f t="shared" si="29"/>
        <v>0</v>
      </c>
      <c r="K46" s="167">
        <f>COUNTIF('Suivi PR_CAB'!$J$4:$J$387,B46)</f>
        <v>0</v>
      </c>
      <c r="L46" s="168">
        <f>SUM($K$10:$K$46)</f>
        <v>0</v>
      </c>
      <c r="M46" s="168"/>
      <c r="N46" s="151">
        <f t="shared" si="30"/>
        <v>0</v>
      </c>
      <c r="O46" s="168">
        <f>SUM($M$10:M46)</f>
        <v>0</v>
      </c>
      <c r="P46" s="168">
        <f t="shared" si="31"/>
        <v>0</v>
      </c>
      <c r="Q46" s="169">
        <f t="shared" si="32"/>
        <v>0</v>
      </c>
      <c r="R46" s="167">
        <f>COUNTIF('Suivi PR_CAB'!$T$4:$T$387,B46)</f>
        <v>0</v>
      </c>
      <c r="S46" s="168">
        <f>SUM($K$10:$K$46)</f>
        <v>0</v>
      </c>
      <c r="T46" s="168"/>
      <c r="U46" s="151">
        <f t="shared" si="10"/>
        <v>0</v>
      </c>
      <c r="V46" s="168">
        <f>SUM($T$10:T46)</f>
        <v>0</v>
      </c>
      <c r="W46" s="168">
        <f t="shared" si="11"/>
        <v>0</v>
      </c>
      <c r="X46" s="169">
        <f t="shared" si="12"/>
        <v>0</v>
      </c>
      <c r="Y46" s="167">
        <f>SUM($K$10:$K$46)</f>
        <v>0</v>
      </c>
      <c r="Z46" s="168"/>
      <c r="AA46" s="151">
        <f t="shared" si="4"/>
        <v>0</v>
      </c>
      <c r="AB46" s="168">
        <f>SUM($Z$10:Z46)</f>
        <v>0</v>
      </c>
      <c r="AC46" s="168">
        <f t="shared" si="13"/>
        <v>0</v>
      </c>
      <c r="AD46" s="169">
        <f t="shared" si="5"/>
        <v>0</v>
      </c>
      <c r="AE46" s="167">
        <f>COUNTIF('Suivi Component'!$G$4:$G$400,B46)</f>
        <v>0</v>
      </c>
      <c r="AF46" s="150">
        <f>SUM($AE$10:$AE$46)</f>
        <v>0</v>
      </c>
      <c r="AG46" s="168"/>
      <c r="AH46" s="151">
        <f t="shared" si="14"/>
        <v>0</v>
      </c>
      <c r="AI46" s="168">
        <f>SUM(AG$10:AG46)</f>
        <v>0</v>
      </c>
      <c r="AJ46" s="168">
        <f t="shared" si="15"/>
        <v>0</v>
      </c>
      <c r="AK46" s="169">
        <f t="shared" si="16"/>
        <v>0</v>
      </c>
      <c r="AL46" s="167">
        <f>COUNTIF('Suivi Component'!$J$4:$J$400,B46)</f>
        <v>0</v>
      </c>
      <c r="AM46" s="150">
        <f>SUM($AL$10:$AL46)</f>
        <v>0</v>
      </c>
      <c r="AN46" s="168"/>
      <c r="AO46" s="151">
        <f t="shared" si="6"/>
        <v>0</v>
      </c>
      <c r="AP46" s="168">
        <f>SUM(AN$10:AN46)</f>
        <v>0</v>
      </c>
      <c r="AQ46" s="168">
        <f t="shared" si="17"/>
        <v>0</v>
      </c>
      <c r="AR46" s="169">
        <f t="shared" si="7"/>
        <v>0</v>
      </c>
      <c r="AS46" s="167">
        <f>COUNTIF('Suivi Implantation'!$I$4:$I$700,B46)</f>
        <v>0</v>
      </c>
      <c r="AT46" s="150">
        <f>SUM($AS$10:$AS46)</f>
        <v>0</v>
      </c>
      <c r="AU46" s="168"/>
      <c r="AV46" s="151">
        <f t="shared" si="18"/>
        <v>0</v>
      </c>
      <c r="AW46" s="168">
        <f>SUM(AU$10:AU46)</f>
        <v>0</v>
      </c>
      <c r="AX46" s="168">
        <f t="shared" si="19"/>
        <v>0</v>
      </c>
      <c r="AY46" s="169">
        <f t="shared" si="20"/>
        <v>0</v>
      </c>
    </row>
    <row r="47" spans="2:51" x14ac:dyDescent="0.3">
      <c r="B47" s="172">
        <f t="shared" si="25"/>
        <v>43695</v>
      </c>
      <c r="C47" s="166" t="str">
        <f>VLOOKUP(WEEKDAY(B47),A164:B170,2)</f>
        <v>D</v>
      </c>
      <c r="D47" s="167">
        <f>COUNTIF('Suivi PR_CAB'!$G$4:$G$387,B47)</f>
        <v>0</v>
      </c>
      <c r="E47" s="168">
        <f>SUM($D$10:$D$47)</f>
        <v>0</v>
      </c>
      <c r="F47" s="168">
        <v>1</v>
      </c>
      <c r="G47" s="151">
        <f t="shared" si="0"/>
        <v>0</v>
      </c>
      <c r="H47" s="168">
        <f>SUM($F$10:F47)</f>
        <v>3</v>
      </c>
      <c r="I47" s="168">
        <f t="shared" si="28"/>
        <v>-3</v>
      </c>
      <c r="J47" s="169">
        <f t="shared" si="29"/>
        <v>0</v>
      </c>
      <c r="K47" s="167">
        <f>COUNTIF('Suivi PR_CAB'!$J$4:$J$387,B47)</f>
        <v>0</v>
      </c>
      <c r="L47" s="168">
        <f>SUM($K$10:$K$47)</f>
        <v>0</v>
      </c>
      <c r="M47" s="168"/>
      <c r="N47" s="151">
        <f t="shared" si="30"/>
        <v>0</v>
      </c>
      <c r="O47" s="168">
        <f>SUM($M$10:M47)</f>
        <v>0</v>
      </c>
      <c r="P47" s="168">
        <f t="shared" si="31"/>
        <v>0</v>
      </c>
      <c r="Q47" s="169">
        <f t="shared" si="32"/>
        <v>0</v>
      </c>
      <c r="R47" s="167">
        <f>COUNTIF('Suivi PR_CAB'!$T$4:$T$387,B47)</f>
        <v>0</v>
      </c>
      <c r="S47" s="168">
        <f>SUM($K$10:$K$47)</f>
        <v>0</v>
      </c>
      <c r="T47" s="168"/>
      <c r="U47" s="151">
        <f t="shared" si="10"/>
        <v>0</v>
      </c>
      <c r="V47" s="168">
        <f>SUM($T$10:T47)</f>
        <v>0</v>
      </c>
      <c r="W47" s="168">
        <f t="shared" si="11"/>
        <v>0</v>
      </c>
      <c r="X47" s="169">
        <f t="shared" si="12"/>
        <v>0</v>
      </c>
      <c r="Y47" s="167">
        <f>SUM($K$10:$K$47)</f>
        <v>0</v>
      </c>
      <c r="Z47" s="168"/>
      <c r="AA47" s="151">
        <f t="shared" si="4"/>
        <v>0</v>
      </c>
      <c r="AB47" s="168">
        <f>SUM($Z$10:Z47)</f>
        <v>0</v>
      </c>
      <c r="AC47" s="168">
        <f t="shared" si="13"/>
        <v>0</v>
      </c>
      <c r="AD47" s="169">
        <f t="shared" si="5"/>
        <v>0</v>
      </c>
      <c r="AE47" s="167">
        <f>COUNTIF('Suivi Component'!$G$4:$G$400,B47)</f>
        <v>0</v>
      </c>
      <c r="AF47" s="150">
        <f>SUM($AE$10:$AE$47)</f>
        <v>0</v>
      </c>
      <c r="AG47" s="168"/>
      <c r="AH47" s="151">
        <f t="shared" si="14"/>
        <v>0</v>
      </c>
      <c r="AI47" s="168">
        <f>SUM(AG$10:AG47)</f>
        <v>0</v>
      </c>
      <c r="AJ47" s="168">
        <f t="shared" si="15"/>
        <v>0</v>
      </c>
      <c r="AK47" s="169">
        <f t="shared" si="16"/>
        <v>0</v>
      </c>
      <c r="AL47" s="167">
        <f>COUNTIF('Suivi Component'!$J$4:$J$400,B47)</f>
        <v>0</v>
      </c>
      <c r="AM47" s="150">
        <f>SUM($AL$10:$AL47)</f>
        <v>0</v>
      </c>
      <c r="AN47" s="168"/>
      <c r="AO47" s="151">
        <f t="shared" si="6"/>
        <v>0</v>
      </c>
      <c r="AP47" s="168">
        <f>SUM(AN$10:AN47)</f>
        <v>0</v>
      </c>
      <c r="AQ47" s="168">
        <f t="shared" si="17"/>
        <v>0</v>
      </c>
      <c r="AR47" s="169">
        <f t="shared" si="7"/>
        <v>0</v>
      </c>
      <c r="AS47" s="167">
        <f>COUNTIF('Suivi Implantation'!$I$4:$I$700,B47)</f>
        <v>0</v>
      </c>
      <c r="AT47" s="150">
        <f>SUM($AS$10:$AS47)</f>
        <v>0</v>
      </c>
      <c r="AU47" s="168"/>
      <c r="AV47" s="151">
        <f t="shared" si="18"/>
        <v>0</v>
      </c>
      <c r="AW47" s="168">
        <f>SUM(AU$10:AU47)</f>
        <v>0</v>
      </c>
      <c r="AX47" s="168">
        <f t="shared" si="19"/>
        <v>0</v>
      </c>
      <c r="AY47" s="169">
        <f t="shared" si="20"/>
        <v>0</v>
      </c>
    </row>
    <row r="48" spans="2:51" x14ac:dyDescent="0.3">
      <c r="B48" s="172">
        <f t="shared" si="25"/>
        <v>43696</v>
      </c>
      <c r="C48" s="166" t="str">
        <f>VLOOKUP(WEEKDAY(B48),A164:B170,2)</f>
        <v>L</v>
      </c>
      <c r="D48" s="167">
        <f>COUNTIF('Suivi PR_CAB'!$G$4:$G$387,B48)</f>
        <v>0</v>
      </c>
      <c r="E48" s="168">
        <f>SUM($D$10:$D$48)</f>
        <v>0</v>
      </c>
      <c r="F48" s="168"/>
      <c r="G48" s="151">
        <f t="shared" si="0"/>
        <v>0</v>
      </c>
      <c r="H48" s="168">
        <f>SUM($F$10:F48)</f>
        <v>3</v>
      </c>
      <c r="I48" s="168">
        <f t="shared" si="28"/>
        <v>-3</v>
      </c>
      <c r="J48" s="169">
        <f t="shared" si="29"/>
        <v>0</v>
      </c>
      <c r="K48" s="167">
        <f>COUNTIF('Suivi PR_CAB'!$J$4:$J$387,B48)</f>
        <v>0</v>
      </c>
      <c r="L48" s="168">
        <f>SUM($K$10:$K$48)</f>
        <v>0</v>
      </c>
      <c r="M48" s="168"/>
      <c r="N48" s="151">
        <f t="shared" si="30"/>
        <v>0</v>
      </c>
      <c r="O48" s="168">
        <f>SUM($M$10:M48)</f>
        <v>0</v>
      </c>
      <c r="P48" s="168">
        <f t="shared" si="31"/>
        <v>0</v>
      </c>
      <c r="Q48" s="169">
        <f t="shared" si="32"/>
        <v>0</v>
      </c>
      <c r="R48" s="167">
        <f>COUNTIF('Suivi PR_CAB'!$T$4:$T$387,B48)</f>
        <v>0</v>
      </c>
      <c r="S48" s="168">
        <f>SUM($K$10:$K$48)</f>
        <v>0</v>
      </c>
      <c r="T48" s="168"/>
      <c r="U48" s="151">
        <f t="shared" si="10"/>
        <v>0</v>
      </c>
      <c r="V48" s="168">
        <f>SUM($T$10:T48)</f>
        <v>0</v>
      </c>
      <c r="W48" s="168">
        <f t="shared" si="11"/>
        <v>0</v>
      </c>
      <c r="X48" s="169">
        <f t="shared" si="12"/>
        <v>0</v>
      </c>
      <c r="Y48" s="167">
        <f>SUM($K$10:$K$48)</f>
        <v>0</v>
      </c>
      <c r="Z48" s="168"/>
      <c r="AA48" s="151">
        <f t="shared" si="4"/>
        <v>0</v>
      </c>
      <c r="AB48" s="168">
        <f>SUM($Z$10:Z48)</f>
        <v>0</v>
      </c>
      <c r="AC48" s="168">
        <f t="shared" si="13"/>
        <v>0</v>
      </c>
      <c r="AD48" s="169">
        <f t="shared" si="5"/>
        <v>0</v>
      </c>
      <c r="AE48" s="167">
        <f>COUNTIF('Suivi Component'!$G$4:$G$400,B48)</f>
        <v>0</v>
      </c>
      <c r="AF48" s="150">
        <f>SUM($AE$10:$AE$48)</f>
        <v>0</v>
      </c>
      <c r="AG48" s="168"/>
      <c r="AH48" s="151">
        <f t="shared" si="14"/>
        <v>0</v>
      </c>
      <c r="AI48" s="168">
        <f>SUM(AG$10:AG48)</f>
        <v>0</v>
      </c>
      <c r="AJ48" s="168">
        <f t="shared" si="15"/>
        <v>0</v>
      </c>
      <c r="AK48" s="169">
        <f t="shared" si="16"/>
        <v>0</v>
      </c>
      <c r="AL48" s="167">
        <f>COUNTIF('Suivi Component'!$J$4:$J$400,B48)</f>
        <v>0</v>
      </c>
      <c r="AM48" s="150">
        <f>SUM($AL$10:$AL48)</f>
        <v>0</v>
      </c>
      <c r="AN48" s="168"/>
      <c r="AO48" s="151">
        <f t="shared" si="6"/>
        <v>0</v>
      </c>
      <c r="AP48" s="168">
        <f>SUM(AN$10:AN48)</f>
        <v>0</v>
      </c>
      <c r="AQ48" s="168">
        <f t="shared" si="17"/>
        <v>0</v>
      </c>
      <c r="AR48" s="169">
        <f t="shared" si="7"/>
        <v>0</v>
      </c>
      <c r="AS48" s="167">
        <f>COUNTIF('Suivi Implantation'!$I$4:$I$700,B48)</f>
        <v>0</v>
      </c>
      <c r="AT48" s="150">
        <f>SUM($AS$10:$AS48)</f>
        <v>0</v>
      </c>
      <c r="AU48" s="168"/>
      <c r="AV48" s="151">
        <f t="shared" si="18"/>
        <v>0</v>
      </c>
      <c r="AW48" s="168">
        <f>SUM(AU$10:AU48)</f>
        <v>0</v>
      </c>
      <c r="AX48" s="168">
        <f t="shared" si="19"/>
        <v>0</v>
      </c>
      <c r="AY48" s="169">
        <f t="shared" si="20"/>
        <v>0</v>
      </c>
    </row>
    <row r="49" spans="2:51" x14ac:dyDescent="0.3">
      <c r="B49" s="172">
        <f t="shared" si="25"/>
        <v>43697</v>
      </c>
      <c r="C49" s="166" t="str">
        <f>VLOOKUP(WEEKDAY(B49),A164:B170,2)</f>
        <v>M</v>
      </c>
      <c r="D49" s="167">
        <f>COUNTIF('Suivi PR_CAB'!$G$4:$G$387,B49)</f>
        <v>0</v>
      </c>
      <c r="E49" s="168">
        <f>SUM($D$10:$D$49)</f>
        <v>0</v>
      </c>
      <c r="F49" s="168"/>
      <c r="G49" s="151">
        <f t="shared" si="0"/>
        <v>0</v>
      </c>
      <c r="H49" s="168">
        <f>SUM($F$10:F49)</f>
        <v>3</v>
      </c>
      <c r="I49" s="168">
        <f t="shared" si="28"/>
        <v>-3</v>
      </c>
      <c r="J49" s="169">
        <f t="shared" si="29"/>
        <v>0</v>
      </c>
      <c r="K49" s="167">
        <f>COUNTIF('Suivi PR_CAB'!$J$4:$J$387,B49)</f>
        <v>0</v>
      </c>
      <c r="L49" s="168">
        <f>SUM($K$10:$K$49)</f>
        <v>0</v>
      </c>
      <c r="M49" s="168"/>
      <c r="N49" s="151">
        <f t="shared" si="30"/>
        <v>0</v>
      </c>
      <c r="O49" s="168">
        <f>SUM($M$10:M49)</f>
        <v>0</v>
      </c>
      <c r="P49" s="168">
        <f t="shared" si="31"/>
        <v>0</v>
      </c>
      <c r="Q49" s="169">
        <f t="shared" si="32"/>
        <v>0</v>
      </c>
      <c r="R49" s="167">
        <f>COUNTIF('Suivi PR_CAB'!$T$4:$T$387,B49)</f>
        <v>0</v>
      </c>
      <c r="S49" s="168">
        <f>SUM($K$10:$K$49)</f>
        <v>0</v>
      </c>
      <c r="T49" s="168"/>
      <c r="U49" s="151">
        <f t="shared" si="10"/>
        <v>0</v>
      </c>
      <c r="V49" s="168">
        <f>SUM($T$10:T49)</f>
        <v>0</v>
      </c>
      <c r="W49" s="168">
        <f t="shared" si="11"/>
        <v>0</v>
      </c>
      <c r="X49" s="169">
        <f t="shared" si="12"/>
        <v>0</v>
      </c>
      <c r="Y49" s="167">
        <f>SUM($K$10:$K$49)</f>
        <v>0</v>
      </c>
      <c r="Z49" s="168"/>
      <c r="AA49" s="151">
        <f t="shared" si="4"/>
        <v>0</v>
      </c>
      <c r="AB49" s="168">
        <f>SUM($Z$10:Z49)</f>
        <v>0</v>
      </c>
      <c r="AC49" s="168">
        <f t="shared" si="13"/>
        <v>0</v>
      </c>
      <c r="AD49" s="169">
        <f t="shared" si="5"/>
        <v>0</v>
      </c>
      <c r="AE49" s="167">
        <f>COUNTIF('Suivi Component'!$G$4:$G$400,B49)</f>
        <v>0</v>
      </c>
      <c r="AF49" s="150">
        <f>SUM($AE$10:$AE$49)</f>
        <v>0</v>
      </c>
      <c r="AG49" s="168"/>
      <c r="AH49" s="151">
        <f t="shared" si="14"/>
        <v>0</v>
      </c>
      <c r="AI49" s="168">
        <f>SUM(AG$10:AG49)</f>
        <v>0</v>
      </c>
      <c r="AJ49" s="168">
        <f t="shared" si="15"/>
        <v>0</v>
      </c>
      <c r="AK49" s="169">
        <f t="shared" si="16"/>
        <v>0</v>
      </c>
      <c r="AL49" s="167">
        <f>COUNTIF('Suivi Component'!$J$4:$J$400,B49)</f>
        <v>0</v>
      </c>
      <c r="AM49" s="150">
        <f>SUM($AL$10:$AL49)</f>
        <v>0</v>
      </c>
      <c r="AN49" s="168"/>
      <c r="AO49" s="151">
        <f t="shared" si="6"/>
        <v>0</v>
      </c>
      <c r="AP49" s="168">
        <f>SUM(AN$10:AN49)</f>
        <v>0</v>
      </c>
      <c r="AQ49" s="168">
        <f t="shared" si="17"/>
        <v>0</v>
      </c>
      <c r="AR49" s="169">
        <f t="shared" si="7"/>
        <v>0</v>
      </c>
      <c r="AS49" s="167">
        <f>COUNTIF('Suivi Implantation'!$I$4:$I$700,B49)</f>
        <v>0</v>
      </c>
      <c r="AT49" s="150">
        <f>SUM($AS$10:$AS49)</f>
        <v>0</v>
      </c>
      <c r="AU49" s="168"/>
      <c r="AV49" s="151">
        <f t="shared" si="18"/>
        <v>0</v>
      </c>
      <c r="AW49" s="168">
        <f>SUM(AU$10:AU49)</f>
        <v>0</v>
      </c>
      <c r="AX49" s="168">
        <f t="shared" si="19"/>
        <v>0</v>
      </c>
      <c r="AY49" s="169">
        <f t="shared" si="20"/>
        <v>0</v>
      </c>
    </row>
    <row r="50" spans="2:51" x14ac:dyDescent="0.3">
      <c r="B50" s="172">
        <f t="shared" si="25"/>
        <v>43698</v>
      </c>
      <c r="C50" s="166" t="str">
        <f>VLOOKUP(WEEKDAY(B50),A164:B170,2)</f>
        <v>M</v>
      </c>
      <c r="D50" s="167">
        <f>COUNTIF('Suivi PR_CAB'!$G$4:$G$387,B50)</f>
        <v>0</v>
      </c>
      <c r="E50" s="168">
        <f>SUM($D$10:$D$50)</f>
        <v>0</v>
      </c>
      <c r="F50" s="168"/>
      <c r="G50" s="151">
        <f t="shared" si="0"/>
        <v>0</v>
      </c>
      <c r="H50" s="168">
        <f>SUM($F$10:F50)</f>
        <v>3</v>
      </c>
      <c r="I50" s="168">
        <f t="shared" si="28"/>
        <v>-3</v>
      </c>
      <c r="J50" s="169">
        <f t="shared" si="29"/>
        <v>0</v>
      </c>
      <c r="K50" s="167">
        <f>COUNTIF('Suivi PR_CAB'!$J$4:$J$387,B50)</f>
        <v>0</v>
      </c>
      <c r="L50" s="168">
        <f>SUM($K$10:$K$50)</f>
        <v>0</v>
      </c>
      <c r="M50" s="168"/>
      <c r="N50" s="151">
        <f t="shared" si="30"/>
        <v>0</v>
      </c>
      <c r="O50" s="168">
        <f>SUM($M$10:M50)</f>
        <v>0</v>
      </c>
      <c r="P50" s="168">
        <f t="shared" si="31"/>
        <v>0</v>
      </c>
      <c r="Q50" s="169">
        <f t="shared" si="32"/>
        <v>0</v>
      </c>
      <c r="R50" s="167">
        <f>COUNTIF('Suivi PR_CAB'!$T$4:$T$387,B50)</f>
        <v>0</v>
      </c>
      <c r="S50" s="168">
        <f>SUM($K$10:$K$50)</f>
        <v>0</v>
      </c>
      <c r="T50" s="168"/>
      <c r="U50" s="151">
        <f t="shared" si="10"/>
        <v>0</v>
      </c>
      <c r="V50" s="168">
        <f>SUM($T$10:T50)</f>
        <v>0</v>
      </c>
      <c r="W50" s="168">
        <f t="shared" si="11"/>
        <v>0</v>
      </c>
      <c r="X50" s="169">
        <f t="shared" si="12"/>
        <v>0</v>
      </c>
      <c r="Y50" s="167">
        <f>SUM($K$10:$K$50)</f>
        <v>0</v>
      </c>
      <c r="Z50" s="168"/>
      <c r="AA50" s="151">
        <f t="shared" si="4"/>
        <v>0</v>
      </c>
      <c r="AB50" s="168">
        <f>SUM($Z$10:Z50)</f>
        <v>0</v>
      </c>
      <c r="AC50" s="168">
        <f t="shared" si="13"/>
        <v>0</v>
      </c>
      <c r="AD50" s="169">
        <f t="shared" si="5"/>
        <v>0</v>
      </c>
      <c r="AE50" s="167">
        <f>COUNTIF('Suivi Component'!$G$4:$G$400,B50)</f>
        <v>0</v>
      </c>
      <c r="AF50" s="150">
        <f>SUM($AE$10:$AE$50)</f>
        <v>0</v>
      </c>
      <c r="AG50" s="168"/>
      <c r="AH50" s="151">
        <f t="shared" si="14"/>
        <v>0</v>
      </c>
      <c r="AI50" s="168">
        <f>SUM(AG$10:AG50)</f>
        <v>0</v>
      </c>
      <c r="AJ50" s="168">
        <f t="shared" si="15"/>
        <v>0</v>
      </c>
      <c r="AK50" s="169">
        <f t="shared" si="16"/>
        <v>0</v>
      </c>
      <c r="AL50" s="167">
        <f>COUNTIF('Suivi Component'!$J$4:$J$400,B50)</f>
        <v>0</v>
      </c>
      <c r="AM50" s="150">
        <f>SUM($AL$10:$AL50)</f>
        <v>0</v>
      </c>
      <c r="AN50" s="168"/>
      <c r="AO50" s="151">
        <f t="shared" si="6"/>
        <v>0</v>
      </c>
      <c r="AP50" s="168">
        <f>SUM(AN$10:AN50)</f>
        <v>0</v>
      </c>
      <c r="AQ50" s="168">
        <f t="shared" si="17"/>
        <v>0</v>
      </c>
      <c r="AR50" s="169">
        <f t="shared" si="7"/>
        <v>0</v>
      </c>
      <c r="AS50" s="167">
        <f>COUNTIF('Suivi Implantation'!$I$4:$I$700,B50)</f>
        <v>0</v>
      </c>
      <c r="AT50" s="150">
        <f>SUM($AS$10:$AS50)</f>
        <v>0</v>
      </c>
      <c r="AU50" s="168"/>
      <c r="AV50" s="151">
        <f t="shared" si="18"/>
        <v>0</v>
      </c>
      <c r="AW50" s="168">
        <f>SUM(AU$10:AU50)</f>
        <v>0</v>
      </c>
      <c r="AX50" s="168">
        <f t="shared" si="19"/>
        <v>0</v>
      </c>
      <c r="AY50" s="169">
        <f t="shared" si="20"/>
        <v>0</v>
      </c>
    </row>
    <row r="51" spans="2:51" x14ac:dyDescent="0.3">
      <c r="B51" s="172">
        <f t="shared" si="25"/>
        <v>43699</v>
      </c>
      <c r="C51" s="166" t="str">
        <f>VLOOKUP(WEEKDAY(B51),A164:B170,2)</f>
        <v>J</v>
      </c>
      <c r="D51" s="167">
        <f>COUNTIF('Suivi PR_CAB'!$G$4:$G$387,B51)</f>
        <v>0</v>
      </c>
      <c r="E51" s="168">
        <f>SUM($D$10:$D$51)</f>
        <v>0</v>
      </c>
      <c r="F51" s="168"/>
      <c r="G51" s="151">
        <f t="shared" si="0"/>
        <v>0</v>
      </c>
      <c r="H51" s="168">
        <f>SUM($F$10:F51)</f>
        <v>3</v>
      </c>
      <c r="I51" s="168">
        <f t="shared" si="28"/>
        <v>-3</v>
      </c>
      <c r="J51" s="169">
        <f t="shared" si="29"/>
        <v>0</v>
      </c>
      <c r="K51" s="167">
        <f>COUNTIF('Suivi PR_CAB'!$J$4:$J$387,B51)</f>
        <v>0</v>
      </c>
      <c r="L51" s="168">
        <f>SUM($K$10:$K$51)</f>
        <v>0</v>
      </c>
      <c r="M51" s="168"/>
      <c r="N51" s="151">
        <f t="shared" si="30"/>
        <v>0</v>
      </c>
      <c r="O51" s="168">
        <f>SUM($M$10:M51)</f>
        <v>0</v>
      </c>
      <c r="P51" s="168">
        <f t="shared" si="31"/>
        <v>0</v>
      </c>
      <c r="Q51" s="169">
        <f t="shared" si="32"/>
        <v>0</v>
      </c>
      <c r="R51" s="167">
        <f>COUNTIF('Suivi PR_CAB'!$T$4:$T$387,B51)</f>
        <v>0</v>
      </c>
      <c r="S51" s="168">
        <f>SUM($K$10:$K$51)</f>
        <v>0</v>
      </c>
      <c r="T51" s="168"/>
      <c r="U51" s="151">
        <f t="shared" si="10"/>
        <v>0</v>
      </c>
      <c r="V51" s="168">
        <f>SUM($T$10:T51)</f>
        <v>0</v>
      </c>
      <c r="W51" s="168">
        <f t="shared" si="11"/>
        <v>0</v>
      </c>
      <c r="X51" s="169">
        <f t="shared" si="12"/>
        <v>0</v>
      </c>
      <c r="Y51" s="167">
        <f>SUM($K$10:$K$51)</f>
        <v>0</v>
      </c>
      <c r="Z51" s="168"/>
      <c r="AA51" s="151">
        <f t="shared" si="4"/>
        <v>0</v>
      </c>
      <c r="AB51" s="168">
        <f>SUM($Z$10:Z51)</f>
        <v>0</v>
      </c>
      <c r="AC51" s="168">
        <f t="shared" si="13"/>
        <v>0</v>
      </c>
      <c r="AD51" s="169">
        <f t="shared" si="5"/>
        <v>0</v>
      </c>
      <c r="AE51" s="167">
        <f>COUNTIF('Suivi Component'!$G$4:$G$400,B51)</f>
        <v>0</v>
      </c>
      <c r="AF51" s="150">
        <f>SUM($AE$10:$AE$51)</f>
        <v>0</v>
      </c>
      <c r="AG51" s="168"/>
      <c r="AH51" s="151">
        <f t="shared" si="14"/>
        <v>0</v>
      </c>
      <c r="AI51" s="168">
        <f>SUM(AG$10:AG51)</f>
        <v>0</v>
      </c>
      <c r="AJ51" s="168">
        <f t="shared" si="15"/>
        <v>0</v>
      </c>
      <c r="AK51" s="169">
        <f t="shared" si="16"/>
        <v>0</v>
      </c>
      <c r="AL51" s="167">
        <f>COUNTIF('Suivi Component'!$J$4:$J$400,B51)</f>
        <v>0</v>
      </c>
      <c r="AM51" s="150">
        <f>SUM($AL$10:$AL51)</f>
        <v>0</v>
      </c>
      <c r="AN51" s="168"/>
      <c r="AO51" s="151">
        <f t="shared" si="6"/>
        <v>0</v>
      </c>
      <c r="AP51" s="168">
        <f>SUM(AN$10:AN51)</f>
        <v>0</v>
      </c>
      <c r="AQ51" s="168">
        <f t="shared" si="17"/>
        <v>0</v>
      </c>
      <c r="AR51" s="169">
        <f t="shared" si="7"/>
        <v>0</v>
      </c>
      <c r="AS51" s="167">
        <f>COUNTIF('Suivi Implantation'!$I$4:$I$700,B51)</f>
        <v>0</v>
      </c>
      <c r="AT51" s="150">
        <f>SUM($AS$10:$AS51)</f>
        <v>0</v>
      </c>
      <c r="AU51" s="168"/>
      <c r="AV51" s="151">
        <f t="shared" si="18"/>
        <v>0</v>
      </c>
      <c r="AW51" s="168">
        <f>SUM(AU$10:AU51)</f>
        <v>0</v>
      </c>
      <c r="AX51" s="168">
        <f t="shared" si="19"/>
        <v>0</v>
      </c>
      <c r="AY51" s="169">
        <f t="shared" si="20"/>
        <v>0</v>
      </c>
    </row>
    <row r="52" spans="2:51" x14ac:dyDescent="0.3">
      <c r="B52" s="172">
        <f t="shared" si="25"/>
        <v>43700</v>
      </c>
      <c r="C52" s="166" t="str">
        <f>VLOOKUP(WEEKDAY(B52),A164:B170,2)</f>
        <v>V</v>
      </c>
      <c r="D52" s="167">
        <f>COUNTIF('Suivi PR_CAB'!$G$4:$G$387,B52)</f>
        <v>0</v>
      </c>
      <c r="E52" s="168">
        <f>SUM($D$10:$D$52)</f>
        <v>0</v>
      </c>
      <c r="F52" s="168"/>
      <c r="G52" s="151">
        <f t="shared" si="0"/>
        <v>0</v>
      </c>
      <c r="H52" s="168">
        <f>SUM($F$10:F52)</f>
        <v>3</v>
      </c>
      <c r="I52" s="168">
        <f t="shared" si="28"/>
        <v>-3</v>
      </c>
      <c r="J52" s="169">
        <f t="shared" si="29"/>
        <v>0</v>
      </c>
      <c r="K52" s="167">
        <f>COUNTIF('Suivi PR_CAB'!$J$4:$J$387,B52)</f>
        <v>0</v>
      </c>
      <c r="L52" s="168">
        <f>SUM($K$10:$K$52)</f>
        <v>0</v>
      </c>
      <c r="M52" s="168"/>
      <c r="N52" s="151">
        <f t="shared" si="30"/>
        <v>0</v>
      </c>
      <c r="O52" s="168">
        <f>SUM($M$10:M52)</f>
        <v>0</v>
      </c>
      <c r="P52" s="168">
        <f t="shared" si="31"/>
        <v>0</v>
      </c>
      <c r="Q52" s="169">
        <f t="shared" si="32"/>
        <v>0</v>
      </c>
      <c r="R52" s="167">
        <f>COUNTIF('Suivi PR_CAB'!$T$4:$T$387,B52)</f>
        <v>0</v>
      </c>
      <c r="S52" s="168">
        <f>SUM($K$10:$K$52)</f>
        <v>0</v>
      </c>
      <c r="T52" s="168"/>
      <c r="U52" s="151">
        <f t="shared" si="10"/>
        <v>0</v>
      </c>
      <c r="V52" s="168">
        <f>SUM($T$10:T52)</f>
        <v>0</v>
      </c>
      <c r="W52" s="168">
        <f t="shared" si="11"/>
        <v>0</v>
      </c>
      <c r="X52" s="169">
        <f t="shared" si="12"/>
        <v>0</v>
      </c>
      <c r="Y52" s="167">
        <f>SUM($K$10:$K$52)</f>
        <v>0</v>
      </c>
      <c r="Z52" s="168"/>
      <c r="AA52" s="151">
        <f t="shared" si="4"/>
        <v>0</v>
      </c>
      <c r="AB52" s="168">
        <f>SUM($Z$10:Z52)</f>
        <v>0</v>
      </c>
      <c r="AC52" s="168">
        <f t="shared" si="13"/>
        <v>0</v>
      </c>
      <c r="AD52" s="169">
        <f t="shared" si="5"/>
        <v>0</v>
      </c>
      <c r="AE52" s="167">
        <f>COUNTIF('Suivi Component'!$G$4:$G$400,B52)</f>
        <v>0</v>
      </c>
      <c r="AF52" s="150">
        <f>SUM($AE$10:$AE$52)</f>
        <v>0</v>
      </c>
      <c r="AG52" s="168"/>
      <c r="AH52" s="151">
        <f t="shared" si="14"/>
        <v>0</v>
      </c>
      <c r="AI52" s="168">
        <f>SUM(AG$10:AG52)</f>
        <v>0</v>
      </c>
      <c r="AJ52" s="168">
        <f t="shared" si="15"/>
        <v>0</v>
      </c>
      <c r="AK52" s="169">
        <f t="shared" si="16"/>
        <v>0</v>
      </c>
      <c r="AL52" s="167">
        <f>COUNTIF('Suivi Component'!$J$4:$J$400,B52)</f>
        <v>0</v>
      </c>
      <c r="AM52" s="150">
        <f>SUM($AL$10:$AL52)</f>
        <v>0</v>
      </c>
      <c r="AN52" s="168"/>
      <c r="AO52" s="151">
        <f t="shared" si="6"/>
        <v>0</v>
      </c>
      <c r="AP52" s="168">
        <f>SUM(AN$10:AN52)</f>
        <v>0</v>
      </c>
      <c r="AQ52" s="168">
        <f t="shared" si="17"/>
        <v>0</v>
      </c>
      <c r="AR52" s="169">
        <f t="shared" si="7"/>
        <v>0</v>
      </c>
      <c r="AS52" s="167">
        <f>COUNTIF('Suivi Implantation'!$I$4:$I$700,B52)</f>
        <v>0</v>
      </c>
      <c r="AT52" s="150">
        <f>SUM($AS$10:$AS52)</f>
        <v>0</v>
      </c>
      <c r="AU52" s="168"/>
      <c r="AV52" s="151">
        <f t="shared" si="18"/>
        <v>0</v>
      </c>
      <c r="AW52" s="168">
        <f>SUM(AU$10:AU52)</f>
        <v>0</v>
      </c>
      <c r="AX52" s="168">
        <f t="shared" si="19"/>
        <v>0</v>
      </c>
      <c r="AY52" s="169">
        <f t="shared" si="20"/>
        <v>0</v>
      </c>
    </row>
    <row r="53" spans="2:51" x14ac:dyDescent="0.3">
      <c r="B53" s="172">
        <f t="shared" si="25"/>
        <v>43701</v>
      </c>
      <c r="C53" s="166" t="str">
        <f>VLOOKUP(WEEKDAY(B53),A164:B170,2)</f>
        <v>S</v>
      </c>
      <c r="D53" s="167">
        <f>COUNTIF('Suivi PR_CAB'!$G$4:$G$387,B53)</f>
        <v>0</v>
      </c>
      <c r="E53" s="168">
        <f>SUM($D$10:$D$53)</f>
        <v>0</v>
      </c>
      <c r="F53" s="168"/>
      <c r="G53" s="151">
        <f t="shared" si="0"/>
        <v>0</v>
      </c>
      <c r="H53" s="168">
        <f>SUM($F$10:F53)</f>
        <v>3</v>
      </c>
      <c r="I53" s="168">
        <f t="shared" si="28"/>
        <v>-3</v>
      </c>
      <c r="J53" s="169">
        <f t="shared" si="29"/>
        <v>0</v>
      </c>
      <c r="K53" s="167">
        <f>COUNTIF('Suivi PR_CAB'!$J$4:$J$387,B53)</f>
        <v>0</v>
      </c>
      <c r="L53" s="168">
        <f>SUM($K$10:$K$53)</f>
        <v>0</v>
      </c>
      <c r="M53" s="168"/>
      <c r="N53" s="151">
        <f t="shared" si="30"/>
        <v>0</v>
      </c>
      <c r="O53" s="168">
        <f>SUM($M$10:M53)</f>
        <v>0</v>
      </c>
      <c r="P53" s="168">
        <f t="shared" si="31"/>
        <v>0</v>
      </c>
      <c r="Q53" s="169">
        <f t="shared" si="32"/>
        <v>0</v>
      </c>
      <c r="R53" s="167">
        <f>COUNTIF('Suivi PR_CAB'!$T$4:$T$387,B53)</f>
        <v>0</v>
      </c>
      <c r="S53" s="168">
        <f>SUM($K$10:$K$53)</f>
        <v>0</v>
      </c>
      <c r="T53" s="168"/>
      <c r="U53" s="151">
        <f t="shared" si="10"/>
        <v>0</v>
      </c>
      <c r="V53" s="168">
        <f>SUM($T$10:T53)</f>
        <v>0</v>
      </c>
      <c r="W53" s="168">
        <f t="shared" si="11"/>
        <v>0</v>
      </c>
      <c r="X53" s="169">
        <f t="shared" si="12"/>
        <v>0</v>
      </c>
      <c r="Y53" s="167">
        <f>SUM($K$10:$K$53)</f>
        <v>0</v>
      </c>
      <c r="Z53" s="168"/>
      <c r="AA53" s="151">
        <f t="shared" si="4"/>
        <v>0</v>
      </c>
      <c r="AB53" s="168">
        <f>SUM($Z$10:Z53)</f>
        <v>0</v>
      </c>
      <c r="AC53" s="168">
        <f t="shared" si="13"/>
        <v>0</v>
      </c>
      <c r="AD53" s="169">
        <f t="shared" si="5"/>
        <v>0</v>
      </c>
      <c r="AE53" s="167">
        <f>COUNTIF('Suivi Component'!$G$4:$G$400,B53)</f>
        <v>0</v>
      </c>
      <c r="AF53" s="150">
        <f>SUM($AE$10:$AE$53)</f>
        <v>0</v>
      </c>
      <c r="AG53" s="168"/>
      <c r="AH53" s="151">
        <f t="shared" si="14"/>
        <v>0</v>
      </c>
      <c r="AI53" s="168">
        <f>SUM(AG$10:AG53)</f>
        <v>0</v>
      </c>
      <c r="AJ53" s="168">
        <f t="shared" si="15"/>
        <v>0</v>
      </c>
      <c r="AK53" s="169">
        <f t="shared" si="16"/>
        <v>0</v>
      </c>
      <c r="AL53" s="167">
        <f>COUNTIF('Suivi Component'!$J$4:$J$400,B53)</f>
        <v>0</v>
      </c>
      <c r="AM53" s="150">
        <f>SUM($AL$10:$AL53)</f>
        <v>0</v>
      </c>
      <c r="AN53" s="168"/>
      <c r="AO53" s="151">
        <f t="shared" si="6"/>
        <v>0</v>
      </c>
      <c r="AP53" s="168">
        <f>SUM(AN$10:AN53)</f>
        <v>0</v>
      </c>
      <c r="AQ53" s="168">
        <f t="shared" si="17"/>
        <v>0</v>
      </c>
      <c r="AR53" s="169">
        <f t="shared" si="7"/>
        <v>0</v>
      </c>
      <c r="AS53" s="167">
        <f>COUNTIF('Suivi Implantation'!$I$4:$I$700,B53)</f>
        <v>0</v>
      </c>
      <c r="AT53" s="150">
        <f>SUM($AS$10:$AS53)</f>
        <v>0</v>
      </c>
      <c r="AU53" s="168"/>
      <c r="AV53" s="151">
        <f t="shared" si="18"/>
        <v>0</v>
      </c>
      <c r="AW53" s="168">
        <f>SUM(AU$10:AU53)</f>
        <v>0</v>
      </c>
      <c r="AX53" s="168">
        <f t="shared" si="19"/>
        <v>0</v>
      </c>
      <c r="AY53" s="169">
        <f t="shared" si="20"/>
        <v>0</v>
      </c>
    </row>
    <row r="54" spans="2:51" x14ac:dyDescent="0.3">
      <c r="B54" s="172">
        <f t="shared" si="25"/>
        <v>43702</v>
      </c>
      <c r="C54" s="166" t="str">
        <f>VLOOKUP(WEEKDAY(B54),A164:B170,2)</f>
        <v>D</v>
      </c>
      <c r="D54" s="167">
        <f>COUNTIF('Suivi PR_CAB'!$G$4:$G$387,B54)</f>
        <v>0</v>
      </c>
      <c r="E54" s="168">
        <f>SUM($D$10:$D$54)</f>
        <v>0</v>
      </c>
      <c r="F54" s="168"/>
      <c r="G54" s="151">
        <f t="shared" si="0"/>
        <v>0</v>
      </c>
      <c r="H54" s="168">
        <f>SUM($F$10:F54)</f>
        <v>3</v>
      </c>
      <c r="I54" s="168">
        <f t="shared" si="28"/>
        <v>-3</v>
      </c>
      <c r="J54" s="169">
        <f t="shared" si="29"/>
        <v>0</v>
      </c>
      <c r="K54" s="167">
        <f>COUNTIF('Suivi PR_CAB'!$J$4:$J$387,B54)</f>
        <v>0</v>
      </c>
      <c r="L54" s="168">
        <f>SUM($K$10:$K$54)</f>
        <v>0</v>
      </c>
      <c r="M54" s="168"/>
      <c r="N54" s="151">
        <f t="shared" si="30"/>
        <v>0</v>
      </c>
      <c r="O54" s="168">
        <f>SUM($M$10:M54)</f>
        <v>0</v>
      </c>
      <c r="P54" s="168">
        <f t="shared" si="31"/>
        <v>0</v>
      </c>
      <c r="Q54" s="169">
        <f t="shared" si="32"/>
        <v>0</v>
      </c>
      <c r="R54" s="167">
        <f>COUNTIF('Suivi PR_CAB'!$T$4:$T$387,B54)</f>
        <v>0</v>
      </c>
      <c r="S54" s="168">
        <f>SUM($K$10:$K$54)</f>
        <v>0</v>
      </c>
      <c r="T54" s="168"/>
      <c r="U54" s="151">
        <f t="shared" si="10"/>
        <v>0</v>
      </c>
      <c r="V54" s="168">
        <f>SUM($T$10:T54)</f>
        <v>0</v>
      </c>
      <c r="W54" s="168">
        <f t="shared" si="11"/>
        <v>0</v>
      </c>
      <c r="X54" s="169">
        <f t="shared" si="12"/>
        <v>0</v>
      </c>
      <c r="Y54" s="167">
        <f>SUM($K$10:$K$54)</f>
        <v>0</v>
      </c>
      <c r="Z54" s="168"/>
      <c r="AA54" s="151">
        <f t="shared" si="4"/>
        <v>0</v>
      </c>
      <c r="AB54" s="168">
        <f>SUM($Z$10:Z54)</f>
        <v>0</v>
      </c>
      <c r="AC54" s="168">
        <f t="shared" si="13"/>
        <v>0</v>
      </c>
      <c r="AD54" s="169">
        <f t="shared" si="5"/>
        <v>0</v>
      </c>
      <c r="AE54" s="167">
        <f>COUNTIF('Suivi Component'!$G$4:$G$400,B54)</f>
        <v>0</v>
      </c>
      <c r="AF54" s="150">
        <f>SUM($AE$10:$AE$54)</f>
        <v>0</v>
      </c>
      <c r="AG54" s="168"/>
      <c r="AH54" s="151">
        <f t="shared" si="14"/>
        <v>0</v>
      </c>
      <c r="AI54" s="168">
        <f>SUM(AG$10:AG54)</f>
        <v>0</v>
      </c>
      <c r="AJ54" s="168">
        <f t="shared" si="15"/>
        <v>0</v>
      </c>
      <c r="AK54" s="169">
        <f t="shared" si="16"/>
        <v>0</v>
      </c>
      <c r="AL54" s="167">
        <f>COUNTIF('Suivi Component'!$J$4:$J$400,B54)</f>
        <v>0</v>
      </c>
      <c r="AM54" s="150">
        <f>SUM($AL$10:$AL54)</f>
        <v>0</v>
      </c>
      <c r="AN54" s="168"/>
      <c r="AO54" s="151">
        <f t="shared" si="6"/>
        <v>0</v>
      </c>
      <c r="AP54" s="168">
        <f>SUM(AN$10:AN54)</f>
        <v>0</v>
      </c>
      <c r="AQ54" s="168">
        <f t="shared" si="17"/>
        <v>0</v>
      </c>
      <c r="AR54" s="169">
        <f t="shared" si="7"/>
        <v>0</v>
      </c>
      <c r="AS54" s="167">
        <f>COUNTIF('Suivi Implantation'!$I$4:$I$700,B54)</f>
        <v>0</v>
      </c>
      <c r="AT54" s="150">
        <f>SUM($AS$10:$AS54)</f>
        <v>0</v>
      </c>
      <c r="AU54" s="168"/>
      <c r="AV54" s="151">
        <f t="shared" si="18"/>
        <v>0</v>
      </c>
      <c r="AW54" s="168">
        <f>SUM(AU$10:AU54)</f>
        <v>0</v>
      </c>
      <c r="AX54" s="168">
        <f t="shared" si="19"/>
        <v>0</v>
      </c>
      <c r="AY54" s="169">
        <f t="shared" si="20"/>
        <v>0</v>
      </c>
    </row>
    <row r="55" spans="2:51" x14ac:dyDescent="0.3">
      <c r="B55" s="172">
        <f t="shared" si="25"/>
        <v>43703</v>
      </c>
      <c r="C55" s="166" t="str">
        <f>VLOOKUP(WEEKDAY(B55),A164:B170,2)</f>
        <v>L</v>
      </c>
      <c r="D55" s="167">
        <f>COUNTIF('Suivi PR_CAB'!$G$4:$G$387,B55)</f>
        <v>0</v>
      </c>
      <c r="E55" s="168">
        <f>SUM($D$10:$D$55)</f>
        <v>0</v>
      </c>
      <c r="F55" s="168"/>
      <c r="G55" s="151">
        <f t="shared" si="0"/>
        <v>0</v>
      </c>
      <c r="H55" s="168">
        <f>SUM($F$10:F55)</f>
        <v>3</v>
      </c>
      <c r="I55" s="168">
        <f t="shared" si="28"/>
        <v>-3</v>
      </c>
      <c r="J55" s="169">
        <f t="shared" si="29"/>
        <v>0</v>
      </c>
      <c r="K55" s="167">
        <f>COUNTIF('Suivi PR_CAB'!$J$4:$J$387,B55)</f>
        <v>0</v>
      </c>
      <c r="L55" s="168">
        <f>SUM($K$10:$K$55)</f>
        <v>0</v>
      </c>
      <c r="M55" s="168"/>
      <c r="N55" s="151">
        <f t="shared" si="30"/>
        <v>0</v>
      </c>
      <c r="O55" s="168">
        <f>SUM($M$10:M55)</f>
        <v>0</v>
      </c>
      <c r="P55" s="168">
        <f t="shared" si="31"/>
        <v>0</v>
      </c>
      <c r="Q55" s="169">
        <f t="shared" si="32"/>
        <v>0</v>
      </c>
      <c r="R55" s="167">
        <f>COUNTIF('Suivi PR_CAB'!$T$4:$T$387,B55)</f>
        <v>0</v>
      </c>
      <c r="S55" s="168">
        <f>SUM($K$10:$K$55)</f>
        <v>0</v>
      </c>
      <c r="T55" s="168"/>
      <c r="U55" s="151">
        <f t="shared" si="10"/>
        <v>0</v>
      </c>
      <c r="V55" s="168">
        <f>SUM($T$10:T55)</f>
        <v>0</v>
      </c>
      <c r="W55" s="168">
        <f t="shared" si="11"/>
        <v>0</v>
      </c>
      <c r="X55" s="169">
        <f t="shared" si="12"/>
        <v>0</v>
      </c>
      <c r="Y55" s="167">
        <f>SUM($K$10:$K$55)</f>
        <v>0</v>
      </c>
      <c r="Z55" s="168"/>
      <c r="AA55" s="151">
        <f t="shared" si="4"/>
        <v>0</v>
      </c>
      <c r="AB55" s="168">
        <f>SUM($Z$10:Z55)</f>
        <v>0</v>
      </c>
      <c r="AC55" s="168">
        <f t="shared" si="13"/>
        <v>0</v>
      </c>
      <c r="AD55" s="169">
        <f t="shared" si="5"/>
        <v>0</v>
      </c>
      <c r="AE55" s="167">
        <f>COUNTIF('Suivi Component'!$G$4:$G$400,B55)</f>
        <v>0</v>
      </c>
      <c r="AF55" s="150">
        <f>SUM($AE$10:$AE$55)</f>
        <v>0</v>
      </c>
      <c r="AG55" s="168"/>
      <c r="AH55" s="151">
        <f t="shared" si="14"/>
        <v>0</v>
      </c>
      <c r="AI55" s="168">
        <f>SUM(AG$10:AG55)</f>
        <v>0</v>
      </c>
      <c r="AJ55" s="168">
        <f t="shared" si="15"/>
        <v>0</v>
      </c>
      <c r="AK55" s="169">
        <f t="shared" si="16"/>
        <v>0</v>
      </c>
      <c r="AL55" s="167">
        <f>COUNTIF('Suivi Component'!$J$4:$J$400,B55)</f>
        <v>0</v>
      </c>
      <c r="AM55" s="150">
        <f>SUM($AL$10:$AL55)</f>
        <v>0</v>
      </c>
      <c r="AN55" s="168"/>
      <c r="AO55" s="151">
        <f t="shared" si="6"/>
        <v>0</v>
      </c>
      <c r="AP55" s="168">
        <f>SUM(AN$10:AN55)</f>
        <v>0</v>
      </c>
      <c r="AQ55" s="168">
        <f t="shared" si="17"/>
        <v>0</v>
      </c>
      <c r="AR55" s="169">
        <f t="shared" si="7"/>
        <v>0</v>
      </c>
      <c r="AS55" s="167">
        <f>COUNTIF('Suivi Implantation'!$I$4:$I$700,B55)</f>
        <v>0</v>
      </c>
      <c r="AT55" s="150">
        <f>SUM($AS$10:$AS55)</f>
        <v>0</v>
      </c>
      <c r="AU55" s="168"/>
      <c r="AV55" s="151">
        <f t="shared" si="18"/>
        <v>0</v>
      </c>
      <c r="AW55" s="168">
        <f>SUM(AU$10:AU55)</f>
        <v>0</v>
      </c>
      <c r="AX55" s="168">
        <f t="shared" si="19"/>
        <v>0</v>
      </c>
      <c r="AY55" s="169">
        <f t="shared" si="20"/>
        <v>0</v>
      </c>
    </row>
    <row r="56" spans="2:51" x14ac:dyDescent="0.3">
      <c r="B56" s="172">
        <f t="shared" si="25"/>
        <v>43704</v>
      </c>
      <c r="C56" s="166" t="str">
        <f>VLOOKUP(WEEKDAY(B56),A164:B170,2)</f>
        <v>M</v>
      </c>
      <c r="D56" s="167">
        <f>COUNTIF('Suivi PR_CAB'!$G$4:$G$387,B56)</f>
        <v>0</v>
      </c>
      <c r="E56" s="168">
        <f>SUM($D$10:$D$56)</f>
        <v>0</v>
      </c>
      <c r="F56" s="168"/>
      <c r="G56" s="151">
        <f t="shared" si="0"/>
        <v>0</v>
      </c>
      <c r="H56" s="168">
        <f>SUM($F$10:F56)</f>
        <v>3</v>
      </c>
      <c r="I56" s="168">
        <f t="shared" si="28"/>
        <v>-3</v>
      </c>
      <c r="J56" s="169">
        <f t="shared" si="29"/>
        <v>0</v>
      </c>
      <c r="K56" s="167">
        <f>COUNTIF('Suivi PR_CAB'!$J$4:$J$387,B56)</f>
        <v>0</v>
      </c>
      <c r="L56" s="168">
        <f>SUM($K$10:$K$56)</f>
        <v>0</v>
      </c>
      <c r="M56" s="168"/>
      <c r="N56" s="151">
        <f t="shared" si="30"/>
        <v>0</v>
      </c>
      <c r="O56" s="168">
        <f>SUM($M$10:M56)</f>
        <v>0</v>
      </c>
      <c r="P56" s="168">
        <f t="shared" si="31"/>
        <v>0</v>
      </c>
      <c r="Q56" s="169">
        <f t="shared" si="32"/>
        <v>0</v>
      </c>
      <c r="R56" s="167">
        <f>COUNTIF('Suivi PR_CAB'!$T$4:$T$387,B56)</f>
        <v>0</v>
      </c>
      <c r="S56" s="168">
        <f>SUM($K$10:$K$56)</f>
        <v>0</v>
      </c>
      <c r="T56" s="168"/>
      <c r="U56" s="151">
        <f t="shared" si="10"/>
        <v>0</v>
      </c>
      <c r="V56" s="168">
        <f>SUM($T$10:T56)</f>
        <v>0</v>
      </c>
      <c r="W56" s="168">
        <f t="shared" si="11"/>
        <v>0</v>
      </c>
      <c r="X56" s="169">
        <f t="shared" si="12"/>
        <v>0</v>
      </c>
      <c r="Y56" s="167">
        <f>SUM($K$10:$K$56)</f>
        <v>0</v>
      </c>
      <c r="Z56" s="168"/>
      <c r="AA56" s="151">
        <f t="shared" si="4"/>
        <v>0</v>
      </c>
      <c r="AB56" s="168">
        <f>SUM($Z$10:Z56)</f>
        <v>0</v>
      </c>
      <c r="AC56" s="168">
        <f t="shared" si="13"/>
        <v>0</v>
      </c>
      <c r="AD56" s="169">
        <f t="shared" si="5"/>
        <v>0</v>
      </c>
      <c r="AE56" s="167">
        <f>COUNTIF('Suivi Component'!$G$4:$G$400,B56)</f>
        <v>0</v>
      </c>
      <c r="AF56" s="150">
        <f>SUM($AE$10:$AE$56)</f>
        <v>0</v>
      </c>
      <c r="AG56" s="168"/>
      <c r="AH56" s="151">
        <f t="shared" si="14"/>
        <v>0</v>
      </c>
      <c r="AI56" s="168">
        <f>SUM(AG$10:AG56)</f>
        <v>0</v>
      </c>
      <c r="AJ56" s="168">
        <f t="shared" si="15"/>
        <v>0</v>
      </c>
      <c r="AK56" s="169">
        <f t="shared" si="16"/>
        <v>0</v>
      </c>
      <c r="AL56" s="167">
        <f>COUNTIF('Suivi Component'!$J$4:$J$400,B56)</f>
        <v>0</v>
      </c>
      <c r="AM56" s="150">
        <f>SUM($AL$10:$AL56)</f>
        <v>0</v>
      </c>
      <c r="AN56" s="168"/>
      <c r="AO56" s="151">
        <f t="shared" si="6"/>
        <v>0</v>
      </c>
      <c r="AP56" s="168">
        <f>SUM(AN$10:AN56)</f>
        <v>0</v>
      </c>
      <c r="AQ56" s="168">
        <f t="shared" si="17"/>
        <v>0</v>
      </c>
      <c r="AR56" s="169">
        <f t="shared" si="7"/>
        <v>0</v>
      </c>
      <c r="AS56" s="167">
        <f>COUNTIF('Suivi Implantation'!$I$4:$I$700,B56)</f>
        <v>0</v>
      </c>
      <c r="AT56" s="150">
        <f>SUM($AS$10:$AS56)</f>
        <v>0</v>
      </c>
      <c r="AU56" s="168"/>
      <c r="AV56" s="151">
        <f t="shared" si="18"/>
        <v>0</v>
      </c>
      <c r="AW56" s="168">
        <f>SUM(AU$10:AU56)</f>
        <v>0</v>
      </c>
      <c r="AX56" s="168">
        <f t="shared" si="19"/>
        <v>0</v>
      </c>
      <c r="AY56" s="169">
        <f t="shared" si="20"/>
        <v>0</v>
      </c>
    </row>
    <row r="57" spans="2:51" x14ac:dyDescent="0.3">
      <c r="B57" s="172">
        <f t="shared" si="25"/>
        <v>43705</v>
      </c>
      <c r="C57" s="166" t="str">
        <f>VLOOKUP(WEEKDAY(B57),A164:B170,2)</f>
        <v>M</v>
      </c>
      <c r="D57" s="167">
        <f>COUNTIF('Suivi PR_CAB'!$G$4:$G$387,B57)</f>
        <v>0</v>
      </c>
      <c r="E57" s="168">
        <f>SUM($D$10:$D$57)</f>
        <v>0</v>
      </c>
      <c r="F57" s="168"/>
      <c r="G57" s="151">
        <f t="shared" si="0"/>
        <v>0</v>
      </c>
      <c r="H57" s="168">
        <f>SUM($F$10:F57)</f>
        <v>3</v>
      </c>
      <c r="I57" s="168">
        <f t="shared" si="28"/>
        <v>-3</v>
      </c>
      <c r="J57" s="169">
        <f t="shared" si="29"/>
        <v>0</v>
      </c>
      <c r="K57" s="167">
        <f>COUNTIF('Suivi PR_CAB'!$J$4:$J$387,B57)</f>
        <v>0</v>
      </c>
      <c r="L57" s="168">
        <f>SUM($K$10:$K$57)</f>
        <v>0</v>
      </c>
      <c r="M57" s="168"/>
      <c r="N57" s="151">
        <f t="shared" si="30"/>
        <v>0</v>
      </c>
      <c r="O57" s="168">
        <f>SUM($M$10:M57)</f>
        <v>0</v>
      </c>
      <c r="P57" s="168">
        <f t="shared" si="31"/>
        <v>0</v>
      </c>
      <c r="Q57" s="169">
        <f t="shared" si="32"/>
        <v>0</v>
      </c>
      <c r="R57" s="167">
        <f>COUNTIF('Suivi PR_CAB'!$T$4:$T$387,B57)</f>
        <v>0</v>
      </c>
      <c r="S57" s="168">
        <f>SUM($K$10:$K$57)</f>
        <v>0</v>
      </c>
      <c r="T57" s="168"/>
      <c r="U57" s="151">
        <f t="shared" si="10"/>
        <v>0</v>
      </c>
      <c r="V57" s="168">
        <f>SUM($T$10:T57)</f>
        <v>0</v>
      </c>
      <c r="W57" s="168">
        <f t="shared" si="11"/>
        <v>0</v>
      </c>
      <c r="X57" s="169">
        <f t="shared" si="12"/>
        <v>0</v>
      </c>
      <c r="Y57" s="167">
        <f>SUM($K$10:$K$57)</f>
        <v>0</v>
      </c>
      <c r="Z57" s="168"/>
      <c r="AA57" s="151">
        <f t="shared" si="4"/>
        <v>0</v>
      </c>
      <c r="AB57" s="168">
        <f>SUM($Z$10:Z57)</f>
        <v>0</v>
      </c>
      <c r="AC57" s="168">
        <f t="shared" si="13"/>
        <v>0</v>
      </c>
      <c r="AD57" s="169">
        <f t="shared" si="5"/>
        <v>0</v>
      </c>
      <c r="AE57" s="167">
        <f>COUNTIF('Suivi Component'!$G$4:$G$400,B57)</f>
        <v>0</v>
      </c>
      <c r="AF57" s="150">
        <f>SUM($AE$10:$AE$57)</f>
        <v>0</v>
      </c>
      <c r="AG57" s="168"/>
      <c r="AH57" s="151">
        <f t="shared" si="14"/>
        <v>0</v>
      </c>
      <c r="AI57" s="168">
        <f>SUM(AG$10:AG57)</f>
        <v>0</v>
      </c>
      <c r="AJ57" s="168">
        <f t="shared" si="15"/>
        <v>0</v>
      </c>
      <c r="AK57" s="169">
        <f t="shared" si="16"/>
        <v>0</v>
      </c>
      <c r="AL57" s="167">
        <f>COUNTIF('Suivi Component'!$J$4:$J$400,B57)</f>
        <v>0</v>
      </c>
      <c r="AM57" s="150">
        <f>SUM($AL$10:$AL57)</f>
        <v>0</v>
      </c>
      <c r="AN57" s="168"/>
      <c r="AO57" s="151">
        <f t="shared" si="6"/>
        <v>0</v>
      </c>
      <c r="AP57" s="168">
        <f>SUM(AN$10:AN57)</f>
        <v>0</v>
      </c>
      <c r="AQ57" s="168">
        <f t="shared" si="17"/>
        <v>0</v>
      </c>
      <c r="AR57" s="169">
        <f t="shared" si="7"/>
        <v>0</v>
      </c>
      <c r="AS57" s="167">
        <f>COUNTIF('Suivi Implantation'!$I$4:$I$700,B57)</f>
        <v>0</v>
      </c>
      <c r="AT57" s="150">
        <f>SUM($AS$10:$AS57)</f>
        <v>0</v>
      </c>
      <c r="AU57" s="168"/>
      <c r="AV57" s="151">
        <f t="shared" si="18"/>
        <v>0</v>
      </c>
      <c r="AW57" s="168">
        <f>SUM(AU$10:AU57)</f>
        <v>0</v>
      </c>
      <c r="AX57" s="168">
        <f t="shared" si="19"/>
        <v>0</v>
      </c>
      <c r="AY57" s="169">
        <f t="shared" si="20"/>
        <v>0</v>
      </c>
    </row>
    <row r="58" spans="2:51" x14ac:dyDescent="0.3">
      <c r="B58" s="172">
        <f t="shared" si="25"/>
        <v>43706</v>
      </c>
      <c r="C58" s="166" t="str">
        <f>VLOOKUP(WEEKDAY(B58),A164:B170,2)</f>
        <v>J</v>
      </c>
      <c r="D58" s="167">
        <f>COUNTIF('Suivi PR_CAB'!$G$4:$G$387,B58)</f>
        <v>0</v>
      </c>
      <c r="E58" s="168">
        <f>SUM($D$10:$D$58)</f>
        <v>0</v>
      </c>
      <c r="F58" s="168"/>
      <c r="G58" s="151">
        <f t="shared" si="0"/>
        <v>0</v>
      </c>
      <c r="H58" s="168">
        <f>SUM($F$10:F58)</f>
        <v>3</v>
      </c>
      <c r="I58" s="168">
        <f t="shared" si="28"/>
        <v>-3</v>
      </c>
      <c r="J58" s="169">
        <f t="shared" si="29"/>
        <v>0</v>
      </c>
      <c r="K58" s="167">
        <f>COUNTIF('Suivi PR_CAB'!$J$4:$J$387,B58)</f>
        <v>0</v>
      </c>
      <c r="L58" s="168">
        <f>SUM($K$10:$K$58)</f>
        <v>0</v>
      </c>
      <c r="M58" s="168"/>
      <c r="N58" s="151">
        <f t="shared" si="30"/>
        <v>0</v>
      </c>
      <c r="O58" s="168">
        <f>SUM($M$10:M58)</f>
        <v>0</v>
      </c>
      <c r="P58" s="168">
        <f t="shared" si="31"/>
        <v>0</v>
      </c>
      <c r="Q58" s="169">
        <f t="shared" si="32"/>
        <v>0</v>
      </c>
      <c r="R58" s="167">
        <f>COUNTIF('Suivi PR_CAB'!$T$4:$T$387,B58)</f>
        <v>0</v>
      </c>
      <c r="S58" s="168">
        <f>SUM($K$10:$K$58)</f>
        <v>0</v>
      </c>
      <c r="T58" s="168"/>
      <c r="U58" s="151">
        <f t="shared" si="10"/>
        <v>0</v>
      </c>
      <c r="V58" s="168">
        <f>SUM($T$10:T58)</f>
        <v>0</v>
      </c>
      <c r="W58" s="168">
        <f t="shared" si="11"/>
        <v>0</v>
      </c>
      <c r="X58" s="169">
        <f t="shared" si="12"/>
        <v>0</v>
      </c>
      <c r="Y58" s="167">
        <f>SUM($K$10:$K$58)</f>
        <v>0</v>
      </c>
      <c r="Z58" s="168"/>
      <c r="AA58" s="151">
        <f t="shared" si="4"/>
        <v>0</v>
      </c>
      <c r="AB58" s="168">
        <f>SUM($Z$10:Z58)</f>
        <v>0</v>
      </c>
      <c r="AC58" s="168">
        <f t="shared" si="13"/>
        <v>0</v>
      </c>
      <c r="AD58" s="169">
        <f t="shared" si="5"/>
        <v>0</v>
      </c>
      <c r="AE58" s="167">
        <f>COUNTIF('Suivi Component'!$G$4:$G$400,B58)</f>
        <v>0</v>
      </c>
      <c r="AF58" s="150">
        <f>SUM($AE$10:$AE$58)</f>
        <v>0</v>
      </c>
      <c r="AG58" s="168"/>
      <c r="AH58" s="151">
        <f t="shared" si="14"/>
        <v>0</v>
      </c>
      <c r="AI58" s="168">
        <f>SUM(AG$10:AG58)</f>
        <v>0</v>
      </c>
      <c r="AJ58" s="168">
        <f t="shared" si="15"/>
        <v>0</v>
      </c>
      <c r="AK58" s="169">
        <f t="shared" si="16"/>
        <v>0</v>
      </c>
      <c r="AL58" s="167">
        <f>COUNTIF('Suivi Component'!$J$4:$J$400,B58)</f>
        <v>0</v>
      </c>
      <c r="AM58" s="150">
        <f>SUM($AL$10:$AL58)</f>
        <v>0</v>
      </c>
      <c r="AN58" s="168"/>
      <c r="AO58" s="151">
        <f t="shared" si="6"/>
        <v>0</v>
      </c>
      <c r="AP58" s="168">
        <f>SUM(AN$10:AN58)</f>
        <v>0</v>
      </c>
      <c r="AQ58" s="168">
        <f t="shared" si="17"/>
        <v>0</v>
      </c>
      <c r="AR58" s="169">
        <f t="shared" si="7"/>
        <v>0</v>
      </c>
      <c r="AS58" s="167">
        <f>COUNTIF('Suivi Implantation'!$I$4:$I$700,B58)</f>
        <v>0</v>
      </c>
      <c r="AT58" s="150">
        <f>SUM($AS$10:$AS58)</f>
        <v>0</v>
      </c>
      <c r="AU58" s="168"/>
      <c r="AV58" s="151">
        <f t="shared" si="18"/>
        <v>0</v>
      </c>
      <c r="AW58" s="168">
        <f>SUM(AU$10:AU58)</f>
        <v>0</v>
      </c>
      <c r="AX58" s="168">
        <f t="shared" si="19"/>
        <v>0</v>
      </c>
      <c r="AY58" s="169">
        <f t="shared" si="20"/>
        <v>0</v>
      </c>
    </row>
    <row r="59" spans="2:51" x14ac:dyDescent="0.3">
      <c r="B59" s="172">
        <f t="shared" si="25"/>
        <v>43707</v>
      </c>
      <c r="C59" s="166" t="str">
        <f>VLOOKUP(WEEKDAY(B59),A164:B170,2)</f>
        <v>V</v>
      </c>
      <c r="D59" s="167">
        <f>COUNTIF('Suivi PR_CAB'!$G$4:$G$387,B59)</f>
        <v>0</v>
      </c>
      <c r="E59" s="168">
        <f>SUM($D$10:$D$59)</f>
        <v>0</v>
      </c>
      <c r="F59" s="168"/>
      <c r="G59" s="151">
        <f t="shared" si="0"/>
        <v>0</v>
      </c>
      <c r="H59" s="168">
        <f>SUM($F$10:F59)</f>
        <v>3</v>
      </c>
      <c r="I59" s="168">
        <f t="shared" si="28"/>
        <v>-3</v>
      </c>
      <c r="J59" s="169">
        <f t="shared" si="29"/>
        <v>0</v>
      </c>
      <c r="K59" s="167">
        <f>COUNTIF('Suivi PR_CAB'!$J$4:$J$387,B59)</f>
        <v>0</v>
      </c>
      <c r="L59" s="168">
        <f>SUM($K$10:$K$59)</f>
        <v>0</v>
      </c>
      <c r="M59" s="168"/>
      <c r="N59" s="151">
        <f t="shared" si="30"/>
        <v>0</v>
      </c>
      <c r="O59" s="168">
        <f>SUM($M$10:M59)</f>
        <v>0</v>
      </c>
      <c r="P59" s="168">
        <f t="shared" si="31"/>
        <v>0</v>
      </c>
      <c r="Q59" s="169">
        <f t="shared" si="32"/>
        <v>0</v>
      </c>
      <c r="R59" s="167">
        <f>COUNTIF('Suivi PR_CAB'!$T$4:$T$387,B59)</f>
        <v>0</v>
      </c>
      <c r="S59" s="168">
        <f>SUM($K$10:$K$59)</f>
        <v>0</v>
      </c>
      <c r="T59" s="168"/>
      <c r="U59" s="151">
        <f t="shared" si="10"/>
        <v>0</v>
      </c>
      <c r="V59" s="168">
        <f>SUM($T$10:T59)</f>
        <v>0</v>
      </c>
      <c r="W59" s="168">
        <f t="shared" si="11"/>
        <v>0</v>
      </c>
      <c r="X59" s="169">
        <f t="shared" si="12"/>
        <v>0</v>
      </c>
      <c r="Y59" s="167">
        <f>SUM($K$10:$K$59)</f>
        <v>0</v>
      </c>
      <c r="Z59" s="168"/>
      <c r="AA59" s="151">
        <f t="shared" si="4"/>
        <v>0</v>
      </c>
      <c r="AB59" s="168">
        <f>SUM($Z$10:Z59)</f>
        <v>0</v>
      </c>
      <c r="AC59" s="168">
        <f t="shared" si="13"/>
        <v>0</v>
      </c>
      <c r="AD59" s="169">
        <f t="shared" si="5"/>
        <v>0</v>
      </c>
      <c r="AE59" s="167">
        <f>COUNTIF('Suivi Component'!$G$4:$G$400,B59)</f>
        <v>0</v>
      </c>
      <c r="AF59" s="150">
        <f>SUM($AE$10:$AE$59)</f>
        <v>0</v>
      </c>
      <c r="AG59" s="168"/>
      <c r="AH59" s="151">
        <f t="shared" si="14"/>
        <v>0</v>
      </c>
      <c r="AI59" s="168">
        <f>SUM(AG$10:AG59)</f>
        <v>0</v>
      </c>
      <c r="AJ59" s="168">
        <f t="shared" si="15"/>
        <v>0</v>
      </c>
      <c r="AK59" s="169">
        <f t="shared" si="16"/>
        <v>0</v>
      </c>
      <c r="AL59" s="167">
        <f>COUNTIF('Suivi Component'!$J$4:$J$400,B59)</f>
        <v>0</v>
      </c>
      <c r="AM59" s="150">
        <f>SUM($AL$10:$AL59)</f>
        <v>0</v>
      </c>
      <c r="AN59" s="168"/>
      <c r="AO59" s="151">
        <f t="shared" si="6"/>
        <v>0</v>
      </c>
      <c r="AP59" s="168">
        <f>SUM(AN$10:AN59)</f>
        <v>0</v>
      </c>
      <c r="AQ59" s="168">
        <f t="shared" si="17"/>
        <v>0</v>
      </c>
      <c r="AR59" s="169">
        <f t="shared" si="7"/>
        <v>0</v>
      </c>
      <c r="AS59" s="167">
        <f>COUNTIF('Suivi Implantation'!$I$4:$I$700,B59)</f>
        <v>0</v>
      </c>
      <c r="AT59" s="150">
        <f>SUM($AS$10:$AS59)</f>
        <v>0</v>
      </c>
      <c r="AU59" s="168"/>
      <c r="AV59" s="151">
        <f t="shared" si="18"/>
        <v>0</v>
      </c>
      <c r="AW59" s="168">
        <f>SUM(AU$10:AU59)</f>
        <v>0</v>
      </c>
      <c r="AX59" s="168">
        <f t="shared" si="19"/>
        <v>0</v>
      </c>
      <c r="AY59" s="169">
        <f t="shared" si="20"/>
        <v>0</v>
      </c>
    </row>
    <row r="60" spans="2:51" x14ac:dyDescent="0.3">
      <c r="B60" s="172">
        <f t="shared" si="25"/>
        <v>43708</v>
      </c>
      <c r="C60" s="166" t="str">
        <f>VLOOKUP(WEEKDAY(B60),A164:B170,2)</f>
        <v>S</v>
      </c>
      <c r="D60" s="167">
        <f>COUNTIF('Suivi PR_CAB'!$G$4:$G$387,B60)</f>
        <v>0</v>
      </c>
      <c r="E60" s="168">
        <f>SUM($D$10:$D$60)</f>
        <v>0</v>
      </c>
      <c r="F60" s="168"/>
      <c r="G60" s="151">
        <f t="shared" si="0"/>
        <v>0</v>
      </c>
      <c r="H60" s="168">
        <f>SUM($F$10:F60)</f>
        <v>3</v>
      </c>
      <c r="I60" s="168">
        <f t="shared" si="28"/>
        <v>-3</v>
      </c>
      <c r="J60" s="169">
        <f t="shared" si="29"/>
        <v>0</v>
      </c>
      <c r="K60" s="167">
        <f>COUNTIF('Suivi PR_CAB'!$J$4:$J$387,B60)</f>
        <v>0</v>
      </c>
      <c r="L60" s="168">
        <f>SUM($K$10:$K$60)</f>
        <v>0</v>
      </c>
      <c r="M60" s="168"/>
      <c r="N60" s="151">
        <f t="shared" si="30"/>
        <v>0</v>
      </c>
      <c r="O60" s="168">
        <f>SUM($M$10:M60)</f>
        <v>0</v>
      </c>
      <c r="P60" s="168">
        <f t="shared" si="31"/>
        <v>0</v>
      </c>
      <c r="Q60" s="169">
        <f t="shared" si="32"/>
        <v>0</v>
      </c>
      <c r="R60" s="167">
        <f>COUNTIF('Suivi PR_CAB'!$T$4:$T$387,B60)</f>
        <v>0</v>
      </c>
      <c r="S60" s="168">
        <f>SUM($K$10:$K$60)</f>
        <v>0</v>
      </c>
      <c r="T60" s="168"/>
      <c r="U60" s="151">
        <f t="shared" si="10"/>
        <v>0</v>
      </c>
      <c r="V60" s="168">
        <f>SUM($T$10:T60)</f>
        <v>0</v>
      </c>
      <c r="W60" s="168">
        <f t="shared" si="11"/>
        <v>0</v>
      </c>
      <c r="X60" s="169">
        <f t="shared" si="12"/>
        <v>0</v>
      </c>
      <c r="Y60" s="167">
        <f>SUM($K$10:$K$60)</f>
        <v>0</v>
      </c>
      <c r="Z60" s="168"/>
      <c r="AA60" s="151">
        <f t="shared" si="4"/>
        <v>0</v>
      </c>
      <c r="AB60" s="168">
        <f>SUM($Z$10:Z60)</f>
        <v>0</v>
      </c>
      <c r="AC60" s="168">
        <f t="shared" si="13"/>
        <v>0</v>
      </c>
      <c r="AD60" s="169">
        <f t="shared" si="5"/>
        <v>0</v>
      </c>
      <c r="AE60" s="167">
        <f>COUNTIF('Suivi Component'!$G$4:$G$400,B60)</f>
        <v>0</v>
      </c>
      <c r="AF60" s="150">
        <f>SUM($AE$10:$AE$60)</f>
        <v>0</v>
      </c>
      <c r="AG60" s="168"/>
      <c r="AH60" s="151">
        <f t="shared" si="14"/>
        <v>0</v>
      </c>
      <c r="AI60" s="168">
        <f>SUM(AG$10:AG60)</f>
        <v>0</v>
      </c>
      <c r="AJ60" s="168">
        <f t="shared" si="15"/>
        <v>0</v>
      </c>
      <c r="AK60" s="169">
        <f t="shared" si="16"/>
        <v>0</v>
      </c>
      <c r="AL60" s="167">
        <f>COUNTIF('Suivi Component'!$J$4:$J$400,B60)</f>
        <v>0</v>
      </c>
      <c r="AM60" s="150">
        <f>SUM($AL$10:$AL60)</f>
        <v>0</v>
      </c>
      <c r="AN60" s="168"/>
      <c r="AO60" s="151">
        <f t="shared" si="6"/>
        <v>0</v>
      </c>
      <c r="AP60" s="168">
        <f>SUM(AN$10:AN60)</f>
        <v>0</v>
      </c>
      <c r="AQ60" s="168">
        <f t="shared" si="17"/>
        <v>0</v>
      </c>
      <c r="AR60" s="169">
        <f t="shared" si="7"/>
        <v>0</v>
      </c>
      <c r="AS60" s="167">
        <f>COUNTIF('Suivi Implantation'!$I$4:$I$700,B60)</f>
        <v>0</v>
      </c>
      <c r="AT60" s="150">
        <f>SUM($AS$10:$AS60)</f>
        <v>0</v>
      </c>
      <c r="AU60" s="168"/>
      <c r="AV60" s="151">
        <f t="shared" si="18"/>
        <v>0</v>
      </c>
      <c r="AW60" s="168">
        <f>SUM(AU$10:AU60)</f>
        <v>0</v>
      </c>
      <c r="AX60" s="168">
        <f t="shared" si="19"/>
        <v>0</v>
      </c>
      <c r="AY60" s="169">
        <f t="shared" si="20"/>
        <v>0</v>
      </c>
    </row>
    <row r="61" spans="2:51" x14ac:dyDescent="0.3">
      <c r="B61" s="172">
        <f t="shared" si="25"/>
        <v>43709</v>
      </c>
      <c r="C61" s="166" t="str">
        <f>VLOOKUP(WEEKDAY(B61),A164:B170,2)</f>
        <v>D</v>
      </c>
      <c r="D61" s="167">
        <f>COUNTIF('Suivi PR_CAB'!$G$4:$G$387,B61)</f>
        <v>0</v>
      </c>
      <c r="E61" s="168">
        <f>SUM($D$10:$D$61)</f>
        <v>0</v>
      </c>
      <c r="F61" s="168"/>
      <c r="G61" s="151">
        <f t="shared" si="0"/>
        <v>0</v>
      </c>
      <c r="H61" s="168">
        <f>SUM($F$10:F61)</f>
        <v>3</v>
      </c>
      <c r="I61" s="168">
        <f t="shared" si="28"/>
        <v>-3</v>
      </c>
      <c r="J61" s="169">
        <f t="shared" si="29"/>
        <v>0</v>
      </c>
      <c r="K61" s="167">
        <f>COUNTIF('Suivi PR_CAB'!$J$4:$J$387,B61)</f>
        <v>0</v>
      </c>
      <c r="L61" s="168">
        <f>SUM($K$10:$K$61)</f>
        <v>0</v>
      </c>
      <c r="M61" s="168"/>
      <c r="N61" s="151">
        <f t="shared" si="30"/>
        <v>0</v>
      </c>
      <c r="O61" s="168">
        <f>SUM($M$10:M61)</f>
        <v>0</v>
      </c>
      <c r="P61" s="168">
        <f t="shared" si="31"/>
        <v>0</v>
      </c>
      <c r="Q61" s="169">
        <f t="shared" si="32"/>
        <v>0</v>
      </c>
      <c r="R61" s="167">
        <f>COUNTIF('Suivi PR_CAB'!$T$4:$T$387,B61)</f>
        <v>0</v>
      </c>
      <c r="S61" s="168">
        <f>SUM($K$10:$K$61)</f>
        <v>0</v>
      </c>
      <c r="T61" s="168"/>
      <c r="U61" s="151">
        <f t="shared" si="10"/>
        <v>0</v>
      </c>
      <c r="V61" s="168">
        <f>SUM($T$10:T61)</f>
        <v>0</v>
      </c>
      <c r="W61" s="168">
        <f t="shared" si="11"/>
        <v>0</v>
      </c>
      <c r="X61" s="169">
        <f t="shared" si="12"/>
        <v>0</v>
      </c>
      <c r="Y61" s="167">
        <f>SUM($K$10:$K$61)</f>
        <v>0</v>
      </c>
      <c r="Z61" s="168"/>
      <c r="AA61" s="151">
        <f t="shared" si="4"/>
        <v>0</v>
      </c>
      <c r="AB61" s="168">
        <f>SUM($Z$10:Z61)</f>
        <v>0</v>
      </c>
      <c r="AC61" s="168">
        <f t="shared" si="13"/>
        <v>0</v>
      </c>
      <c r="AD61" s="169">
        <f t="shared" si="5"/>
        <v>0</v>
      </c>
      <c r="AE61" s="167">
        <f>COUNTIF('Suivi Component'!$G$4:$G$400,B61)</f>
        <v>0</v>
      </c>
      <c r="AF61" s="150">
        <f>SUM($AE$10:$AE$61)</f>
        <v>0</v>
      </c>
      <c r="AG61" s="168"/>
      <c r="AH61" s="151">
        <f t="shared" si="14"/>
        <v>0</v>
      </c>
      <c r="AI61" s="168">
        <f>SUM(AG$10:AG61)</f>
        <v>0</v>
      </c>
      <c r="AJ61" s="168">
        <f t="shared" si="15"/>
        <v>0</v>
      </c>
      <c r="AK61" s="169">
        <f t="shared" si="16"/>
        <v>0</v>
      </c>
      <c r="AL61" s="167">
        <f>COUNTIF('Suivi Component'!$J$4:$J$400,B61)</f>
        <v>0</v>
      </c>
      <c r="AM61" s="150">
        <f>SUM($AL$10:$AL61)</f>
        <v>0</v>
      </c>
      <c r="AN61" s="168"/>
      <c r="AO61" s="151">
        <f t="shared" si="6"/>
        <v>0</v>
      </c>
      <c r="AP61" s="168">
        <f>SUM(AN$10:AN61)</f>
        <v>0</v>
      </c>
      <c r="AQ61" s="168">
        <f t="shared" si="17"/>
        <v>0</v>
      </c>
      <c r="AR61" s="169">
        <f t="shared" si="7"/>
        <v>0</v>
      </c>
      <c r="AS61" s="167">
        <f>COUNTIF('Suivi Implantation'!$I$4:$I$700,B61)</f>
        <v>0</v>
      </c>
      <c r="AT61" s="150">
        <f>SUM($AS$10:$AS61)</f>
        <v>0</v>
      </c>
      <c r="AU61" s="168"/>
      <c r="AV61" s="151">
        <f t="shared" si="18"/>
        <v>0</v>
      </c>
      <c r="AW61" s="168">
        <f>SUM(AU$10:AU61)</f>
        <v>0</v>
      </c>
      <c r="AX61" s="168">
        <f t="shared" si="19"/>
        <v>0</v>
      </c>
      <c r="AY61" s="169">
        <f t="shared" si="20"/>
        <v>0</v>
      </c>
    </row>
    <row r="62" spans="2:51" x14ac:dyDescent="0.3">
      <c r="B62" s="172">
        <f t="shared" si="25"/>
        <v>43710</v>
      </c>
      <c r="C62" s="166" t="str">
        <f>VLOOKUP(WEEKDAY(B62),A164:B170,2)</f>
        <v>L</v>
      </c>
      <c r="D62" s="167">
        <f>COUNTIF('Suivi PR_CAB'!$G$4:$G$387,B62)</f>
        <v>0</v>
      </c>
      <c r="E62" s="168">
        <f>SUM($D$10:$D$62)</f>
        <v>0</v>
      </c>
      <c r="F62" s="168"/>
      <c r="G62" s="151">
        <f t="shared" si="0"/>
        <v>0</v>
      </c>
      <c r="H62" s="168">
        <f>SUM($F$10:F62)</f>
        <v>3</v>
      </c>
      <c r="I62" s="168">
        <f t="shared" si="28"/>
        <v>-3</v>
      </c>
      <c r="J62" s="169">
        <f t="shared" si="29"/>
        <v>0</v>
      </c>
      <c r="K62" s="167">
        <f>COUNTIF('Suivi PR_CAB'!$J$4:$J$387,B62)</f>
        <v>0</v>
      </c>
      <c r="L62" s="168">
        <f>SUM($K$10:$K$62)</f>
        <v>0</v>
      </c>
      <c r="M62" s="168"/>
      <c r="N62" s="151">
        <f t="shared" si="30"/>
        <v>0</v>
      </c>
      <c r="O62" s="168">
        <f>SUM($M$10:M62)</f>
        <v>0</v>
      </c>
      <c r="P62" s="168">
        <f t="shared" si="31"/>
        <v>0</v>
      </c>
      <c r="Q62" s="169">
        <f t="shared" si="32"/>
        <v>0</v>
      </c>
      <c r="R62" s="167">
        <f>COUNTIF('Suivi PR_CAB'!$T$4:$T$387,B62)</f>
        <v>0</v>
      </c>
      <c r="S62" s="168">
        <f>SUM($K$10:$K$62)</f>
        <v>0</v>
      </c>
      <c r="T62" s="168"/>
      <c r="U62" s="151">
        <f t="shared" si="10"/>
        <v>0</v>
      </c>
      <c r="V62" s="168">
        <f>SUM($T$10:T62)</f>
        <v>0</v>
      </c>
      <c r="W62" s="168">
        <f t="shared" si="11"/>
        <v>0</v>
      </c>
      <c r="X62" s="169">
        <f t="shared" si="12"/>
        <v>0</v>
      </c>
      <c r="Y62" s="167">
        <f>SUM($K$10:$K$62)</f>
        <v>0</v>
      </c>
      <c r="Z62" s="168"/>
      <c r="AA62" s="151">
        <f t="shared" si="4"/>
        <v>0</v>
      </c>
      <c r="AB62" s="168">
        <f>SUM($Z$10:Z62)</f>
        <v>0</v>
      </c>
      <c r="AC62" s="168">
        <f t="shared" si="13"/>
        <v>0</v>
      </c>
      <c r="AD62" s="169">
        <f t="shared" si="5"/>
        <v>0</v>
      </c>
      <c r="AE62" s="167">
        <f>COUNTIF('Suivi Component'!$G$4:$G$400,B62)</f>
        <v>0</v>
      </c>
      <c r="AF62" s="150">
        <f>SUM($AE$10:$AE$62)</f>
        <v>0</v>
      </c>
      <c r="AG62" s="168"/>
      <c r="AH62" s="151">
        <f t="shared" si="14"/>
        <v>0</v>
      </c>
      <c r="AI62" s="168">
        <f>SUM(AG$10:AG62)</f>
        <v>0</v>
      </c>
      <c r="AJ62" s="168">
        <f t="shared" si="15"/>
        <v>0</v>
      </c>
      <c r="AK62" s="169">
        <f t="shared" si="16"/>
        <v>0</v>
      </c>
      <c r="AL62" s="167">
        <f>COUNTIF('Suivi Component'!$J$4:$J$400,B62)</f>
        <v>0</v>
      </c>
      <c r="AM62" s="150">
        <f>SUM($AL$10:$AL62)</f>
        <v>0</v>
      </c>
      <c r="AN62" s="168"/>
      <c r="AO62" s="151">
        <f t="shared" si="6"/>
        <v>0</v>
      </c>
      <c r="AP62" s="168">
        <f>SUM(AN$10:AN62)</f>
        <v>0</v>
      </c>
      <c r="AQ62" s="168">
        <f t="shared" si="17"/>
        <v>0</v>
      </c>
      <c r="AR62" s="169">
        <f t="shared" si="7"/>
        <v>0</v>
      </c>
      <c r="AS62" s="167">
        <f>COUNTIF('Suivi Implantation'!$I$4:$I$700,B62)</f>
        <v>0</v>
      </c>
      <c r="AT62" s="150">
        <f>SUM($AS$10:$AS62)</f>
        <v>0</v>
      </c>
      <c r="AU62" s="168"/>
      <c r="AV62" s="151">
        <f t="shared" si="18"/>
        <v>0</v>
      </c>
      <c r="AW62" s="168">
        <f>SUM(AU$10:AU62)</f>
        <v>0</v>
      </c>
      <c r="AX62" s="168">
        <f t="shared" si="19"/>
        <v>0</v>
      </c>
      <c r="AY62" s="169">
        <f t="shared" si="20"/>
        <v>0</v>
      </c>
    </row>
    <row r="63" spans="2:51" x14ac:dyDescent="0.3">
      <c r="B63" s="172">
        <f t="shared" si="25"/>
        <v>43711</v>
      </c>
      <c r="C63" s="166" t="str">
        <f>VLOOKUP(WEEKDAY(B63),A164:B170,2)</f>
        <v>M</v>
      </c>
      <c r="D63" s="167">
        <f>COUNTIF('Suivi PR_CAB'!$G$4:$G$387,B63)</f>
        <v>0</v>
      </c>
      <c r="E63" s="168">
        <f>SUM($D$10:$D$63)</f>
        <v>0</v>
      </c>
      <c r="F63" s="168"/>
      <c r="G63" s="151">
        <f t="shared" si="0"/>
        <v>0</v>
      </c>
      <c r="H63" s="168">
        <f>SUM($F$10:F63)</f>
        <v>3</v>
      </c>
      <c r="I63" s="168">
        <f t="shared" si="28"/>
        <v>-3</v>
      </c>
      <c r="J63" s="169">
        <f t="shared" si="29"/>
        <v>0</v>
      </c>
      <c r="K63" s="167">
        <f>COUNTIF('Suivi PR_CAB'!$J$4:$J$387,B63)</f>
        <v>0</v>
      </c>
      <c r="L63" s="168">
        <f>SUM($K$10:$K$63)</f>
        <v>0</v>
      </c>
      <c r="M63" s="168"/>
      <c r="N63" s="151">
        <f t="shared" si="30"/>
        <v>0</v>
      </c>
      <c r="O63" s="168">
        <f>SUM($M$10:M63)</f>
        <v>0</v>
      </c>
      <c r="P63" s="168">
        <f t="shared" si="31"/>
        <v>0</v>
      </c>
      <c r="Q63" s="169">
        <f t="shared" si="32"/>
        <v>0</v>
      </c>
      <c r="R63" s="167">
        <f>COUNTIF('Suivi PR_CAB'!$T$4:$T$387,B63)</f>
        <v>0</v>
      </c>
      <c r="S63" s="168">
        <f>SUM($K$10:$K$63)</f>
        <v>0</v>
      </c>
      <c r="T63" s="168"/>
      <c r="U63" s="151">
        <f t="shared" si="10"/>
        <v>0</v>
      </c>
      <c r="V63" s="168">
        <f>SUM($T$10:T63)</f>
        <v>0</v>
      </c>
      <c r="W63" s="168">
        <f t="shared" si="11"/>
        <v>0</v>
      </c>
      <c r="X63" s="169">
        <f t="shared" si="12"/>
        <v>0</v>
      </c>
      <c r="Y63" s="167">
        <f>SUM($K$10:$K$63)</f>
        <v>0</v>
      </c>
      <c r="Z63" s="168"/>
      <c r="AA63" s="151">
        <f t="shared" si="4"/>
        <v>0</v>
      </c>
      <c r="AB63" s="168">
        <f>SUM($Z$10:Z63)</f>
        <v>0</v>
      </c>
      <c r="AC63" s="168">
        <f t="shared" si="13"/>
        <v>0</v>
      </c>
      <c r="AD63" s="169">
        <f t="shared" si="5"/>
        <v>0</v>
      </c>
      <c r="AE63" s="167">
        <f>COUNTIF('Suivi Component'!$G$4:$G$400,B63)</f>
        <v>0</v>
      </c>
      <c r="AF63" s="150">
        <f>SUM($AE$10:$AE$63)</f>
        <v>0</v>
      </c>
      <c r="AG63" s="168"/>
      <c r="AH63" s="151">
        <f t="shared" si="14"/>
        <v>0</v>
      </c>
      <c r="AI63" s="168">
        <f>SUM(AG$10:AG63)</f>
        <v>0</v>
      </c>
      <c r="AJ63" s="168">
        <f t="shared" si="15"/>
        <v>0</v>
      </c>
      <c r="AK63" s="169">
        <f t="shared" si="16"/>
        <v>0</v>
      </c>
      <c r="AL63" s="167">
        <f>COUNTIF('Suivi Component'!$J$4:$J$400,B63)</f>
        <v>0</v>
      </c>
      <c r="AM63" s="150">
        <f>SUM($AL$10:$AL63)</f>
        <v>0</v>
      </c>
      <c r="AN63" s="168"/>
      <c r="AO63" s="151">
        <f t="shared" si="6"/>
        <v>0</v>
      </c>
      <c r="AP63" s="168">
        <f>SUM(AN$10:AN63)</f>
        <v>0</v>
      </c>
      <c r="AQ63" s="168">
        <f t="shared" si="17"/>
        <v>0</v>
      </c>
      <c r="AR63" s="169">
        <f t="shared" si="7"/>
        <v>0</v>
      </c>
      <c r="AS63" s="167">
        <f>COUNTIF('Suivi Implantation'!$I$4:$I$700,B63)</f>
        <v>0</v>
      </c>
      <c r="AT63" s="150">
        <f>SUM($AS$10:$AS63)</f>
        <v>0</v>
      </c>
      <c r="AU63" s="168"/>
      <c r="AV63" s="151">
        <f t="shared" si="18"/>
        <v>0</v>
      </c>
      <c r="AW63" s="168">
        <f>SUM(AU$10:AU63)</f>
        <v>0</v>
      </c>
      <c r="AX63" s="168">
        <f t="shared" si="19"/>
        <v>0</v>
      </c>
      <c r="AY63" s="169">
        <f t="shared" si="20"/>
        <v>0</v>
      </c>
    </row>
    <row r="64" spans="2:51" x14ac:dyDescent="0.3">
      <c r="B64" s="172">
        <f t="shared" si="25"/>
        <v>43712</v>
      </c>
      <c r="C64" s="166" t="str">
        <f>VLOOKUP(WEEKDAY(B64),A164:B170,2)</f>
        <v>M</v>
      </c>
      <c r="D64" s="167">
        <f>COUNTIF('Suivi PR_CAB'!$G$4:$G$387,B64)</f>
        <v>0</v>
      </c>
      <c r="E64" s="168">
        <f>SUM($D$10:$D$64)</f>
        <v>0</v>
      </c>
      <c r="F64" s="168"/>
      <c r="G64" s="151">
        <f t="shared" si="0"/>
        <v>0</v>
      </c>
      <c r="H64" s="168">
        <f>SUM($F$10:F64)</f>
        <v>3</v>
      </c>
      <c r="I64" s="168">
        <f t="shared" si="28"/>
        <v>-3</v>
      </c>
      <c r="J64" s="169">
        <f t="shared" si="29"/>
        <v>0</v>
      </c>
      <c r="K64" s="167">
        <f>COUNTIF('Suivi PR_CAB'!$J$4:$J$387,B64)</f>
        <v>0</v>
      </c>
      <c r="L64" s="168">
        <f>SUM($K$10:$K$64)</f>
        <v>0</v>
      </c>
      <c r="M64" s="168"/>
      <c r="N64" s="151">
        <f t="shared" si="30"/>
        <v>0</v>
      </c>
      <c r="O64" s="168">
        <f>SUM($M$10:M64)</f>
        <v>0</v>
      </c>
      <c r="P64" s="168">
        <f t="shared" si="31"/>
        <v>0</v>
      </c>
      <c r="Q64" s="169">
        <f t="shared" si="32"/>
        <v>0</v>
      </c>
      <c r="R64" s="167">
        <f>COUNTIF('Suivi PR_CAB'!$T$4:$T$387,B64)</f>
        <v>0</v>
      </c>
      <c r="S64" s="168">
        <f>SUM($K$10:$K$64)</f>
        <v>0</v>
      </c>
      <c r="T64" s="168"/>
      <c r="U64" s="151">
        <f t="shared" si="10"/>
        <v>0</v>
      </c>
      <c r="V64" s="168">
        <f>SUM($T$10:T64)</f>
        <v>0</v>
      </c>
      <c r="W64" s="168">
        <f t="shared" si="11"/>
        <v>0</v>
      </c>
      <c r="X64" s="169">
        <f t="shared" si="12"/>
        <v>0</v>
      </c>
      <c r="Y64" s="167">
        <f>SUM($K$10:$K$64)</f>
        <v>0</v>
      </c>
      <c r="Z64" s="168"/>
      <c r="AA64" s="151">
        <f t="shared" si="4"/>
        <v>0</v>
      </c>
      <c r="AB64" s="168">
        <f>SUM($Z$10:Z64)</f>
        <v>0</v>
      </c>
      <c r="AC64" s="168">
        <f t="shared" si="13"/>
        <v>0</v>
      </c>
      <c r="AD64" s="169">
        <f t="shared" si="5"/>
        <v>0</v>
      </c>
      <c r="AE64" s="167">
        <f>COUNTIF('Suivi Component'!$G$4:$G$400,B64)</f>
        <v>0</v>
      </c>
      <c r="AF64" s="150">
        <f>SUM($AE$10:$AE$64)</f>
        <v>0</v>
      </c>
      <c r="AG64" s="168"/>
      <c r="AH64" s="151">
        <f t="shared" si="14"/>
        <v>0</v>
      </c>
      <c r="AI64" s="168">
        <f>SUM(AG$10:AG64)</f>
        <v>0</v>
      </c>
      <c r="AJ64" s="168">
        <f t="shared" si="15"/>
        <v>0</v>
      </c>
      <c r="AK64" s="169">
        <f t="shared" si="16"/>
        <v>0</v>
      </c>
      <c r="AL64" s="167">
        <f>COUNTIF('Suivi Component'!$J$4:$J$400,B64)</f>
        <v>0</v>
      </c>
      <c r="AM64" s="150">
        <f>SUM($AL$10:$AL64)</f>
        <v>0</v>
      </c>
      <c r="AN64" s="168"/>
      <c r="AO64" s="151">
        <f t="shared" si="6"/>
        <v>0</v>
      </c>
      <c r="AP64" s="168">
        <f>SUM(AN$10:AN64)</f>
        <v>0</v>
      </c>
      <c r="AQ64" s="168">
        <f t="shared" si="17"/>
        <v>0</v>
      </c>
      <c r="AR64" s="169">
        <f t="shared" si="7"/>
        <v>0</v>
      </c>
      <c r="AS64" s="167">
        <f>COUNTIF('Suivi Implantation'!$I$4:$I$700,B64)</f>
        <v>0</v>
      </c>
      <c r="AT64" s="150">
        <f>SUM($AS$10:$AS64)</f>
        <v>0</v>
      </c>
      <c r="AU64" s="168"/>
      <c r="AV64" s="151">
        <f t="shared" si="18"/>
        <v>0</v>
      </c>
      <c r="AW64" s="168">
        <f>SUM(AU$10:AU64)</f>
        <v>0</v>
      </c>
      <c r="AX64" s="168">
        <f t="shared" si="19"/>
        <v>0</v>
      </c>
      <c r="AY64" s="169">
        <f t="shared" si="20"/>
        <v>0</v>
      </c>
    </row>
    <row r="65" spans="2:51" x14ac:dyDescent="0.3">
      <c r="B65" s="172">
        <f t="shared" si="25"/>
        <v>43713</v>
      </c>
      <c r="C65" s="166" t="str">
        <f>VLOOKUP(WEEKDAY(B65),A164:B170,2)</f>
        <v>J</v>
      </c>
      <c r="D65" s="167">
        <f>COUNTIF('Suivi PR_CAB'!$G$4:$G$387,B65)</f>
        <v>0</v>
      </c>
      <c r="E65" s="168">
        <f>SUM($D$10:$D$65)</f>
        <v>0</v>
      </c>
      <c r="F65" s="168"/>
      <c r="G65" s="151">
        <f t="shared" si="0"/>
        <v>0</v>
      </c>
      <c r="H65" s="168">
        <f>SUM($F$10:F65)</f>
        <v>3</v>
      </c>
      <c r="I65" s="168">
        <f t="shared" si="28"/>
        <v>-3</v>
      </c>
      <c r="J65" s="169">
        <f t="shared" si="29"/>
        <v>0</v>
      </c>
      <c r="K65" s="167">
        <f>COUNTIF('Suivi PR_CAB'!$J$4:$J$387,B65)</f>
        <v>0</v>
      </c>
      <c r="L65" s="168">
        <f>SUM($K$10:$K$65)</f>
        <v>0</v>
      </c>
      <c r="M65" s="168"/>
      <c r="N65" s="151">
        <f t="shared" si="30"/>
        <v>0</v>
      </c>
      <c r="O65" s="168">
        <f>SUM($M$10:M65)</f>
        <v>0</v>
      </c>
      <c r="P65" s="168">
        <f t="shared" si="31"/>
        <v>0</v>
      </c>
      <c r="Q65" s="169">
        <f t="shared" si="32"/>
        <v>0</v>
      </c>
      <c r="R65" s="167">
        <f>COUNTIF('Suivi PR_CAB'!$T$4:$T$387,B65)</f>
        <v>0</v>
      </c>
      <c r="S65" s="168">
        <f>SUM($K$10:$K$65)</f>
        <v>0</v>
      </c>
      <c r="T65" s="168"/>
      <c r="U65" s="151">
        <f t="shared" si="10"/>
        <v>0</v>
      </c>
      <c r="V65" s="168">
        <f>SUM($T$10:T65)</f>
        <v>0</v>
      </c>
      <c r="W65" s="168">
        <f t="shared" si="11"/>
        <v>0</v>
      </c>
      <c r="X65" s="169">
        <f t="shared" si="12"/>
        <v>0</v>
      </c>
      <c r="Y65" s="167">
        <f>SUM($K$10:$K$65)</f>
        <v>0</v>
      </c>
      <c r="Z65" s="168"/>
      <c r="AA65" s="151">
        <f t="shared" si="4"/>
        <v>0</v>
      </c>
      <c r="AB65" s="168">
        <f>SUM($Z$10:Z65)</f>
        <v>0</v>
      </c>
      <c r="AC65" s="168">
        <f t="shared" si="13"/>
        <v>0</v>
      </c>
      <c r="AD65" s="169">
        <f t="shared" si="5"/>
        <v>0</v>
      </c>
      <c r="AE65" s="167">
        <f>COUNTIF('Suivi Component'!$G$4:$G$400,B65)</f>
        <v>0</v>
      </c>
      <c r="AF65" s="150">
        <f>SUM($AE$10:$AE$65)</f>
        <v>0</v>
      </c>
      <c r="AG65" s="168"/>
      <c r="AH65" s="151">
        <f t="shared" si="14"/>
        <v>0</v>
      </c>
      <c r="AI65" s="168">
        <f>SUM(AG$10:AG65)</f>
        <v>0</v>
      </c>
      <c r="AJ65" s="168">
        <f t="shared" si="15"/>
        <v>0</v>
      </c>
      <c r="AK65" s="169">
        <f t="shared" si="16"/>
        <v>0</v>
      </c>
      <c r="AL65" s="167">
        <f>COUNTIF('Suivi Component'!$J$4:$J$400,B65)</f>
        <v>0</v>
      </c>
      <c r="AM65" s="150">
        <f>SUM($AL$10:$AL65)</f>
        <v>0</v>
      </c>
      <c r="AN65" s="168"/>
      <c r="AO65" s="151">
        <f t="shared" si="6"/>
        <v>0</v>
      </c>
      <c r="AP65" s="168">
        <f>SUM(AN$10:AN65)</f>
        <v>0</v>
      </c>
      <c r="AQ65" s="168">
        <f t="shared" si="17"/>
        <v>0</v>
      </c>
      <c r="AR65" s="169">
        <f t="shared" si="7"/>
        <v>0</v>
      </c>
      <c r="AS65" s="167">
        <f>COUNTIF('Suivi Implantation'!$I$4:$I$700,B65)</f>
        <v>0</v>
      </c>
      <c r="AT65" s="150">
        <f>SUM($AS$10:$AS65)</f>
        <v>0</v>
      </c>
      <c r="AU65" s="168"/>
      <c r="AV65" s="151">
        <f t="shared" si="18"/>
        <v>0</v>
      </c>
      <c r="AW65" s="168">
        <f>SUM(AU$10:AU65)</f>
        <v>0</v>
      </c>
      <c r="AX65" s="168">
        <f t="shared" si="19"/>
        <v>0</v>
      </c>
      <c r="AY65" s="169">
        <f t="shared" si="20"/>
        <v>0</v>
      </c>
    </row>
    <row r="66" spans="2:51" x14ac:dyDescent="0.3">
      <c r="B66" s="172">
        <f t="shared" si="25"/>
        <v>43714</v>
      </c>
      <c r="C66" s="166" t="str">
        <f>VLOOKUP(WEEKDAY(B66),A164:B170,2)</f>
        <v>V</v>
      </c>
      <c r="D66" s="167">
        <f>COUNTIF('Suivi PR_CAB'!$G$4:$G$387,B66)</f>
        <v>0</v>
      </c>
      <c r="E66" s="168">
        <f>SUM($D$10:$D$66)</f>
        <v>0</v>
      </c>
      <c r="F66" s="168"/>
      <c r="G66" s="151">
        <f t="shared" si="0"/>
        <v>0</v>
      </c>
      <c r="H66" s="168">
        <f>SUM($F$10:F66)</f>
        <v>3</v>
      </c>
      <c r="I66" s="168">
        <f t="shared" si="28"/>
        <v>-3</v>
      </c>
      <c r="J66" s="169">
        <f t="shared" si="29"/>
        <v>0</v>
      </c>
      <c r="K66" s="167">
        <f>COUNTIF('Suivi PR_CAB'!$J$4:$J$387,B66)</f>
        <v>0</v>
      </c>
      <c r="L66" s="168">
        <f>SUM($K$10:$K$66)</f>
        <v>0</v>
      </c>
      <c r="M66" s="168"/>
      <c r="N66" s="151">
        <f t="shared" si="30"/>
        <v>0</v>
      </c>
      <c r="O66" s="168">
        <f>SUM($M$10:M66)</f>
        <v>0</v>
      </c>
      <c r="P66" s="168">
        <f t="shared" si="31"/>
        <v>0</v>
      </c>
      <c r="Q66" s="169">
        <f t="shared" si="32"/>
        <v>0</v>
      </c>
      <c r="R66" s="167">
        <f>COUNTIF('Suivi PR_CAB'!$T$4:$T$387,B66)</f>
        <v>0</v>
      </c>
      <c r="S66" s="168">
        <f>SUM($K$10:$K$66)</f>
        <v>0</v>
      </c>
      <c r="T66" s="168"/>
      <c r="U66" s="151">
        <f t="shared" si="10"/>
        <v>0</v>
      </c>
      <c r="V66" s="168">
        <f>SUM($T$10:T66)</f>
        <v>0</v>
      </c>
      <c r="W66" s="168">
        <f t="shared" si="11"/>
        <v>0</v>
      </c>
      <c r="X66" s="169">
        <f t="shared" si="12"/>
        <v>0</v>
      </c>
      <c r="Y66" s="167">
        <f>SUM($K$10:$K$66)</f>
        <v>0</v>
      </c>
      <c r="Z66" s="168"/>
      <c r="AA66" s="151">
        <f t="shared" si="4"/>
        <v>0</v>
      </c>
      <c r="AB66" s="168">
        <f>SUM($Z$10:Z66)</f>
        <v>0</v>
      </c>
      <c r="AC66" s="168">
        <f t="shared" si="13"/>
        <v>0</v>
      </c>
      <c r="AD66" s="169">
        <f t="shared" si="5"/>
        <v>0</v>
      </c>
      <c r="AE66" s="167">
        <f>COUNTIF('Suivi Component'!$G$4:$G$400,B66)</f>
        <v>0</v>
      </c>
      <c r="AF66" s="150">
        <f>SUM($AE$10:$AE$66)</f>
        <v>0</v>
      </c>
      <c r="AG66" s="168"/>
      <c r="AH66" s="151">
        <f t="shared" si="14"/>
        <v>0</v>
      </c>
      <c r="AI66" s="168">
        <f>SUM(AG$10:AG66)</f>
        <v>0</v>
      </c>
      <c r="AJ66" s="168">
        <f t="shared" si="15"/>
        <v>0</v>
      </c>
      <c r="AK66" s="169">
        <f t="shared" si="16"/>
        <v>0</v>
      </c>
      <c r="AL66" s="167">
        <f>COUNTIF('Suivi Component'!$J$4:$J$400,B66)</f>
        <v>0</v>
      </c>
      <c r="AM66" s="150">
        <f>SUM($AL$10:$AL66)</f>
        <v>0</v>
      </c>
      <c r="AN66" s="168"/>
      <c r="AO66" s="151">
        <f t="shared" si="6"/>
        <v>0</v>
      </c>
      <c r="AP66" s="168">
        <f>SUM(AN$10:AN66)</f>
        <v>0</v>
      </c>
      <c r="AQ66" s="168">
        <f t="shared" si="17"/>
        <v>0</v>
      </c>
      <c r="AR66" s="169">
        <f t="shared" si="7"/>
        <v>0</v>
      </c>
      <c r="AS66" s="167">
        <f>COUNTIF('Suivi Implantation'!$I$4:$I$700,B66)</f>
        <v>0</v>
      </c>
      <c r="AT66" s="150">
        <f>SUM($AS$10:$AS66)</f>
        <v>0</v>
      </c>
      <c r="AU66" s="168"/>
      <c r="AV66" s="151">
        <f t="shared" si="18"/>
        <v>0</v>
      </c>
      <c r="AW66" s="168">
        <f>SUM(AU$10:AU66)</f>
        <v>0</v>
      </c>
      <c r="AX66" s="168">
        <f t="shared" si="19"/>
        <v>0</v>
      </c>
      <c r="AY66" s="169">
        <f t="shared" si="20"/>
        <v>0</v>
      </c>
    </row>
    <row r="67" spans="2:51" x14ac:dyDescent="0.3">
      <c r="B67" s="172">
        <f t="shared" si="25"/>
        <v>43715</v>
      </c>
      <c r="C67" s="166" t="str">
        <f>VLOOKUP(WEEKDAY(B67),A164:B170,2)</f>
        <v>S</v>
      </c>
      <c r="D67" s="167">
        <f>COUNTIF('Suivi PR_CAB'!$G$4:$G$387,B67)</f>
        <v>0</v>
      </c>
      <c r="E67" s="168">
        <f>SUM($D$10:$D$67)</f>
        <v>0</v>
      </c>
      <c r="F67" s="168"/>
      <c r="G67" s="151">
        <f t="shared" si="0"/>
        <v>0</v>
      </c>
      <c r="H67" s="168">
        <f>SUM($F$10:F67)</f>
        <v>3</v>
      </c>
      <c r="I67" s="168">
        <f t="shared" si="28"/>
        <v>-3</v>
      </c>
      <c r="J67" s="169">
        <f t="shared" si="29"/>
        <v>0</v>
      </c>
      <c r="K67" s="167">
        <f>COUNTIF('Suivi PR_CAB'!$J$4:$J$387,B67)</f>
        <v>0</v>
      </c>
      <c r="L67" s="168">
        <f>SUM($K$10:$K$67)</f>
        <v>0</v>
      </c>
      <c r="M67" s="168"/>
      <c r="N67" s="151">
        <f t="shared" si="30"/>
        <v>0</v>
      </c>
      <c r="O67" s="168">
        <f>SUM($M$10:M67)</f>
        <v>0</v>
      </c>
      <c r="P67" s="168">
        <f t="shared" si="31"/>
        <v>0</v>
      </c>
      <c r="Q67" s="169">
        <f t="shared" si="32"/>
        <v>0</v>
      </c>
      <c r="R67" s="167">
        <f>COUNTIF('Suivi PR_CAB'!$T$4:$T$387,B67)</f>
        <v>0</v>
      </c>
      <c r="S67" s="168">
        <f>SUM($K$10:$K$67)</f>
        <v>0</v>
      </c>
      <c r="T67" s="168"/>
      <c r="U67" s="151">
        <f t="shared" si="10"/>
        <v>0</v>
      </c>
      <c r="V67" s="168">
        <f>SUM($T$10:T67)</f>
        <v>0</v>
      </c>
      <c r="W67" s="168">
        <f t="shared" si="11"/>
        <v>0</v>
      </c>
      <c r="X67" s="169">
        <f t="shared" si="12"/>
        <v>0</v>
      </c>
      <c r="Y67" s="167">
        <f>SUM($K$10:$K$67)</f>
        <v>0</v>
      </c>
      <c r="Z67" s="168"/>
      <c r="AA67" s="151">
        <f t="shared" si="4"/>
        <v>0</v>
      </c>
      <c r="AB67" s="168">
        <f>SUM($Z$10:Z67)</f>
        <v>0</v>
      </c>
      <c r="AC67" s="168">
        <f t="shared" si="13"/>
        <v>0</v>
      </c>
      <c r="AD67" s="169">
        <f t="shared" si="5"/>
        <v>0</v>
      </c>
      <c r="AE67" s="167">
        <f>COUNTIF('Suivi Component'!$G$4:$G$400,B67)</f>
        <v>0</v>
      </c>
      <c r="AF67" s="150">
        <f>SUM($AE$10:$AE$67)</f>
        <v>0</v>
      </c>
      <c r="AG67" s="168"/>
      <c r="AH67" s="151">
        <f t="shared" si="14"/>
        <v>0</v>
      </c>
      <c r="AI67" s="168">
        <f>SUM(AG$10:AG67)</f>
        <v>0</v>
      </c>
      <c r="AJ67" s="168">
        <f t="shared" si="15"/>
        <v>0</v>
      </c>
      <c r="AK67" s="169">
        <f t="shared" si="16"/>
        <v>0</v>
      </c>
      <c r="AL67" s="167">
        <f>COUNTIF('Suivi Component'!$J$4:$J$400,B67)</f>
        <v>0</v>
      </c>
      <c r="AM67" s="150">
        <f>SUM($AL$10:$AL67)</f>
        <v>0</v>
      </c>
      <c r="AN67" s="168"/>
      <c r="AO67" s="151">
        <f t="shared" si="6"/>
        <v>0</v>
      </c>
      <c r="AP67" s="168">
        <f>SUM(AN$10:AN67)</f>
        <v>0</v>
      </c>
      <c r="AQ67" s="168">
        <f t="shared" si="17"/>
        <v>0</v>
      </c>
      <c r="AR67" s="169">
        <f t="shared" si="7"/>
        <v>0</v>
      </c>
      <c r="AS67" s="167">
        <f>COUNTIF('Suivi Implantation'!$I$4:$I$700,B67)</f>
        <v>0</v>
      </c>
      <c r="AT67" s="150">
        <f>SUM($AS$10:$AS67)</f>
        <v>0</v>
      </c>
      <c r="AU67" s="168"/>
      <c r="AV67" s="151">
        <f t="shared" si="18"/>
        <v>0</v>
      </c>
      <c r="AW67" s="168">
        <f>SUM(AU$10:AU67)</f>
        <v>0</v>
      </c>
      <c r="AX67" s="168">
        <f t="shared" si="19"/>
        <v>0</v>
      </c>
      <c r="AY67" s="169">
        <f t="shared" si="20"/>
        <v>0</v>
      </c>
    </row>
    <row r="68" spans="2:51" x14ac:dyDescent="0.3">
      <c r="B68" s="172">
        <f t="shared" si="25"/>
        <v>43716</v>
      </c>
      <c r="C68" s="166" t="str">
        <f>VLOOKUP(WEEKDAY(B68),A164:B170,2)</f>
        <v>D</v>
      </c>
      <c r="D68" s="167">
        <f>COUNTIF('Suivi PR_CAB'!$G$4:$G$387,B68)</f>
        <v>0</v>
      </c>
      <c r="E68" s="168">
        <f>SUM($D$10:$D$68)</f>
        <v>0</v>
      </c>
      <c r="F68" s="168"/>
      <c r="G68" s="151">
        <f t="shared" si="0"/>
        <v>0</v>
      </c>
      <c r="H68" s="168">
        <f>SUM($F$10:F68)</f>
        <v>3</v>
      </c>
      <c r="I68" s="168">
        <f t="shared" si="28"/>
        <v>-3</v>
      </c>
      <c r="J68" s="169">
        <f t="shared" si="29"/>
        <v>0</v>
      </c>
      <c r="K68" s="167">
        <f>COUNTIF('Suivi PR_CAB'!$J$4:$J$387,B68)</f>
        <v>0</v>
      </c>
      <c r="L68" s="168">
        <f>SUM($K$10:$K$68)</f>
        <v>0</v>
      </c>
      <c r="M68" s="168"/>
      <c r="N68" s="151">
        <f t="shared" si="30"/>
        <v>0</v>
      </c>
      <c r="O68" s="168">
        <f>SUM($M$10:M68)</f>
        <v>0</v>
      </c>
      <c r="P68" s="168">
        <f t="shared" si="31"/>
        <v>0</v>
      </c>
      <c r="Q68" s="169">
        <f t="shared" si="32"/>
        <v>0</v>
      </c>
      <c r="R68" s="167">
        <f>COUNTIF('Suivi PR_CAB'!$T$4:$T$387,B68)</f>
        <v>0</v>
      </c>
      <c r="S68" s="168">
        <f>SUM($K$10:$K$68)</f>
        <v>0</v>
      </c>
      <c r="T68" s="168"/>
      <c r="U68" s="151">
        <f t="shared" si="10"/>
        <v>0</v>
      </c>
      <c r="V68" s="168">
        <f>SUM($T$10:T68)</f>
        <v>0</v>
      </c>
      <c r="W68" s="168">
        <f t="shared" si="11"/>
        <v>0</v>
      </c>
      <c r="X68" s="169">
        <f t="shared" si="12"/>
        <v>0</v>
      </c>
      <c r="Y68" s="167">
        <f>SUM($K$10:$K$68)</f>
        <v>0</v>
      </c>
      <c r="Z68" s="168"/>
      <c r="AA68" s="151">
        <f t="shared" si="4"/>
        <v>0</v>
      </c>
      <c r="AB68" s="168">
        <f>SUM($Z$10:Z68)</f>
        <v>0</v>
      </c>
      <c r="AC68" s="168">
        <f t="shared" si="13"/>
        <v>0</v>
      </c>
      <c r="AD68" s="169">
        <f t="shared" si="5"/>
        <v>0</v>
      </c>
      <c r="AE68" s="167">
        <f>COUNTIF('Suivi Component'!$G$4:$G$400,B68)</f>
        <v>0</v>
      </c>
      <c r="AF68" s="150">
        <f>SUM($AE$10:$AE$68)</f>
        <v>0</v>
      </c>
      <c r="AG68" s="168"/>
      <c r="AH68" s="151">
        <f t="shared" si="14"/>
        <v>0</v>
      </c>
      <c r="AI68" s="168">
        <f>SUM(AG$10:AG68)</f>
        <v>0</v>
      </c>
      <c r="AJ68" s="168">
        <f t="shared" si="15"/>
        <v>0</v>
      </c>
      <c r="AK68" s="169">
        <f t="shared" si="16"/>
        <v>0</v>
      </c>
      <c r="AL68" s="167">
        <f>COUNTIF('Suivi Component'!$J$4:$J$400,B68)</f>
        <v>0</v>
      </c>
      <c r="AM68" s="150">
        <f>SUM($AL$10:$AL68)</f>
        <v>0</v>
      </c>
      <c r="AN68" s="168"/>
      <c r="AO68" s="151">
        <f t="shared" si="6"/>
        <v>0</v>
      </c>
      <c r="AP68" s="168">
        <f>SUM(AN$10:AN68)</f>
        <v>0</v>
      </c>
      <c r="AQ68" s="168">
        <f t="shared" si="17"/>
        <v>0</v>
      </c>
      <c r="AR68" s="169">
        <f t="shared" si="7"/>
        <v>0</v>
      </c>
      <c r="AS68" s="167">
        <f>COUNTIF('Suivi Implantation'!$I$4:$I$700,B68)</f>
        <v>0</v>
      </c>
      <c r="AT68" s="150">
        <f>SUM($AS$10:$AS68)</f>
        <v>0</v>
      </c>
      <c r="AU68" s="168"/>
      <c r="AV68" s="151">
        <f t="shared" si="18"/>
        <v>0</v>
      </c>
      <c r="AW68" s="168">
        <f>SUM(AU$10:AU68)</f>
        <v>0</v>
      </c>
      <c r="AX68" s="168">
        <f t="shared" si="19"/>
        <v>0</v>
      </c>
      <c r="AY68" s="169">
        <f t="shared" si="20"/>
        <v>0</v>
      </c>
    </row>
    <row r="69" spans="2:51" x14ac:dyDescent="0.3">
      <c r="B69" s="172">
        <f t="shared" si="25"/>
        <v>43717</v>
      </c>
      <c r="C69" s="166" t="str">
        <f>VLOOKUP(WEEKDAY(B69),A164:B170,2)</f>
        <v>L</v>
      </c>
      <c r="D69" s="167">
        <f>COUNTIF('Suivi PR_CAB'!$G$4:$G$387,B69)</f>
        <v>0</v>
      </c>
      <c r="E69" s="168">
        <f>SUM($D$10:$D$69)</f>
        <v>0</v>
      </c>
      <c r="F69" s="168"/>
      <c r="G69" s="151">
        <f t="shared" si="0"/>
        <v>0</v>
      </c>
      <c r="H69" s="168">
        <f>SUM($F$10:F69)</f>
        <v>3</v>
      </c>
      <c r="I69" s="168">
        <f t="shared" si="28"/>
        <v>-3</v>
      </c>
      <c r="J69" s="169">
        <f t="shared" si="29"/>
        <v>0</v>
      </c>
      <c r="K69" s="167">
        <f>COUNTIF('Suivi PR_CAB'!$J$4:$J$387,B69)</f>
        <v>0</v>
      </c>
      <c r="L69" s="168">
        <f>SUM($K$10:$K$69)</f>
        <v>0</v>
      </c>
      <c r="M69" s="168"/>
      <c r="N69" s="151">
        <f t="shared" si="30"/>
        <v>0</v>
      </c>
      <c r="O69" s="168">
        <f>SUM($M$10:M69)</f>
        <v>0</v>
      </c>
      <c r="P69" s="168">
        <f t="shared" si="31"/>
        <v>0</v>
      </c>
      <c r="Q69" s="169">
        <f t="shared" si="32"/>
        <v>0</v>
      </c>
      <c r="R69" s="167">
        <f>COUNTIF('Suivi PR_CAB'!$T$4:$T$387,B69)</f>
        <v>0</v>
      </c>
      <c r="S69" s="168">
        <f>SUM($K$10:$K$69)</f>
        <v>0</v>
      </c>
      <c r="T69" s="168"/>
      <c r="U69" s="151">
        <f t="shared" si="10"/>
        <v>0</v>
      </c>
      <c r="V69" s="168">
        <f>SUM($T$10:T69)</f>
        <v>0</v>
      </c>
      <c r="W69" s="168">
        <f t="shared" si="11"/>
        <v>0</v>
      </c>
      <c r="X69" s="169">
        <f t="shared" si="12"/>
        <v>0</v>
      </c>
      <c r="Y69" s="167">
        <f>SUM($K$10:$K$69)</f>
        <v>0</v>
      </c>
      <c r="Z69" s="168"/>
      <c r="AA69" s="151">
        <f t="shared" si="4"/>
        <v>0</v>
      </c>
      <c r="AB69" s="168">
        <f>SUM($Z$10:Z69)</f>
        <v>0</v>
      </c>
      <c r="AC69" s="168">
        <f t="shared" si="13"/>
        <v>0</v>
      </c>
      <c r="AD69" s="169">
        <f t="shared" si="5"/>
        <v>0</v>
      </c>
      <c r="AE69" s="167">
        <f>COUNTIF('Suivi Component'!$G$4:$G$400,B69)</f>
        <v>0</v>
      </c>
      <c r="AF69" s="150">
        <f>SUM($AE$10:$AE$69)</f>
        <v>0</v>
      </c>
      <c r="AG69" s="168"/>
      <c r="AH69" s="151">
        <f t="shared" si="14"/>
        <v>0</v>
      </c>
      <c r="AI69" s="168">
        <f>SUM(AG$10:AG69)</f>
        <v>0</v>
      </c>
      <c r="AJ69" s="168">
        <f t="shared" si="15"/>
        <v>0</v>
      </c>
      <c r="AK69" s="169">
        <f t="shared" si="16"/>
        <v>0</v>
      </c>
      <c r="AL69" s="167">
        <f>COUNTIF('Suivi Component'!$J$4:$J$400,B69)</f>
        <v>0</v>
      </c>
      <c r="AM69" s="150">
        <f>SUM($AL$10:$AL69)</f>
        <v>0</v>
      </c>
      <c r="AN69" s="168"/>
      <c r="AO69" s="151">
        <f t="shared" si="6"/>
        <v>0</v>
      </c>
      <c r="AP69" s="168">
        <f>SUM(AN$10:AN69)</f>
        <v>0</v>
      </c>
      <c r="AQ69" s="168">
        <f t="shared" si="17"/>
        <v>0</v>
      </c>
      <c r="AR69" s="169">
        <f t="shared" si="7"/>
        <v>0</v>
      </c>
      <c r="AS69" s="167">
        <f>COUNTIF('Suivi Implantation'!$I$4:$I$700,B69)</f>
        <v>0</v>
      </c>
      <c r="AT69" s="150">
        <f>SUM($AS$10:$AS69)</f>
        <v>0</v>
      </c>
      <c r="AU69" s="168"/>
      <c r="AV69" s="151">
        <f t="shared" si="18"/>
        <v>0</v>
      </c>
      <c r="AW69" s="168">
        <f>SUM(AU$10:AU69)</f>
        <v>0</v>
      </c>
      <c r="AX69" s="168">
        <f t="shared" si="19"/>
        <v>0</v>
      </c>
      <c r="AY69" s="169">
        <f t="shared" si="20"/>
        <v>0</v>
      </c>
    </row>
    <row r="70" spans="2:51" x14ac:dyDescent="0.3">
      <c r="B70" s="172">
        <f t="shared" si="25"/>
        <v>43718</v>
      </c>
      <c r="C70" s="166" t="str">
        <f>VLOOKUP(WEEKDAY(B70),A164:B170,2)</f>
        <v>M</v>
      </c>
      <c r="D70" s="167">
        <f>COUNTIF('Suivi PR_CAB'!$G$4:$G$387,B70)</f>
        <v>0</v>
      </c>
      <c r="E70" s="168">
        <f>SUM($D$10:$D$70)</f>
        <v>0</v>
      </c>
      <c r="F70" s="168"/>
      <c r="G70" s="151">
        <f t="shared" si="0"/>
        <v>0</v>
      </c>
      <c r="H70" s="168">
        <f>SUM($F$10:F70)</f>
        <v>3</v>
      </c>
      <c r="I70" s="168">
        <f t="shared" si="28"/>
        <v>-3</v>
      </c>
      <c r="J70" s="169">
        <f t="shared" si="29"/>
        <v>0</v>
      </c>
      <c r="K70" s="167">
        <f>COUNTIF('Suivi PR_CAB'!$J$4:$J$387,B70)</f>
        <v>0</v>
      </c>
      <c r="L70" s="168">
        <f>SUM($K$10:$K$70)</f>
        <v>0</v>
      </c>
      <c r="M70" s="168"/>
      <c r="N70" s="151">
        <f t="shared" si="30"/>
        <v>0</v>
      </c>
      <c r="O70" s="168">
        <f>SUM($M$10:M70)</f>
        <v>0</v>
      </c>
      <c r="P70" s="168">
        <f t="shared" si="31"/>
        <v>0</v>
      </c>
      <c r="Q70" s="169">
        <f t="shared" si="32"/>
        <v>0</v>
      </c>
      <c r="R70" s="167">
        <f>COUNTIF('Suivi PR_CAB'!$T$4:$T$387,B70)</f>
        <v>0</v>
      </c>
      <c r="S70" s="168">
        <f>SUM($K$10:$K$70)</f>
        <v>0</v>
      </c>
      <c r="T70" s="168"/>
      <c r="U70" s="151">
        <f t="shared" si="10"/>
        <v>0</v>
      </c>
      <c r="V70" s="168">
        <f>SUM($T$10:T70)</f>
        <v>0</v>
      </c>
      <c r="W70" s="168">
        <f t="shared" si="11"/>
        <v>0</v>
      </c>
      <c r="X70" s="169">
        <f t="shared" si="12"/>
        <v>0</v>
      </c>
      <c r="Y70" s="167">
        <f>SUM($K$10:$K$70)</f>
        <v>0</v>
      </c>
      <c r="Z70" s="168"/>
      <c r="AA70" s="151">
        <f t="shared" si="4"/>
        <v>0</v>
      </c>
      <c r="AB70" s="168">
        <f>SUM($Z$10:Z70)</f>
        <v>0</v>
      </c>
      <c r="AC70" s="168">
        <f t="shared" si="13"/>
        <v>0</v>
      </c>
      <c r="AD70" s="169">
        <f t="shared" si="5"/>
        <v>0</v>
      </c>
      <c r="AE70" s="167">
        <f>COUNTIF('Suivi Component'!$G$4:$G$400,B70)</f>
        <v>0</v>
      </c>
      <c r="AF70" s="150">
        <f>SUM($AE$10:$AE$70)</f>
        <v>0</v>
      </c>
      <c r="AG70" s="168"/>
      <c r="AH70" s="151">
        <f t="shared" si="14"/>
        <v>0</v>
      </c>
      <c r="AI70" s="168">
        <f>SUM(AG$10:AG70)</f>
        <v>0</v>
      </c>
      <c r="AJ70" s="168">
        <f t="shared" si="15"/>
        <v>0</v>
      </c>
      <c r="AK70" s="169">
        <f t="shared" si="16"/>
        <v>0</v>
      </c>
      <c r="AL70" s="167">
        <f>COUNTIF('Suivi Component'!$J$4:$J$400,B70)</f>
        <v>0</v>
      </c>
      <c r="AM70" s="150">
        <f>SUM($AL$10:$AL70)</f>
        <v>0</v>
      </c>
      <c r="AN70" s="168"/>
      <c r="AO70" s="151">
        <f t="shared" si="6"/>
        <v>0</v>
      </c>
      <c r="AP70" s="168">
        <f>SUM(AN$10:AN70)</f>
        <v>0</v>
      </c>
      <c r="AQ70" s="168">
        <f t="shared" si="17"/>
        <v>0</v>
      </c>
      <c r="AR70" s="169">
        <f t="shared" si="7"/>
        <v>0</v>
      </c>
      <c r="AS70" s="167">
        <f>COUNTIF('Suivi Implantation'!$I$4:$I$700,B70)</f>
        <v>0</v>
      </c>
      <c r="AT70" s="150">
        <f>SUM($AS$10:$AS70)</f>
        <v>0</v>
      </c>
      <c r="AU70" s="168"/>
      <c r="AV70" s="151">
        <f t="shared" si="18"/>
        <v>0</v>
      </c>
      <c r="AW70" s="168">
        <f>SUM(AU$10:AU70)</f>
        <v>0</v>
      </c>
      <c r="AX70" s="168">
        <f t="shared" si="19"/>
        <v>0</v>
      </c>
      <c r="AY70" s="169">
        <f t="shared" si="20"/>
        <v>0</v>
      </c>
    </row>
    <row r="71" spans="2:51" x14ac:dyDescent="0.3">
      <c r="B71" s="172">
        <f t="shared" si="25"/>
        <v>43719</v>
      </c>
      <c r="C71" s="166" t="str">
        <f>VLOOKUP(WEEKDAY(B71),A164:B170,2)</f>
        <v>M</v>
      </c>
      <c r="D71" s="167">
        <f>COUNTIF('Suivi PR_CAB'!$G$4:$G$387,B71)</f>
        <v>0</v>
      </c>
      <c r="E71" s="168">
        <f>SUM($D$10:$D$71)</f>
        <v>0</v>
      </c>
      <c r="F71" s="168"/>
      <c r="G71" s="151">
        <f t="shared" si="0"/>
        <v>0</v>
      </c>
      <c r="H71" s="168">
        <f>SUM($F$10:F71)</f>
        <v>3</v>
      </c>
      <c r="I71" s="168">
        <f t="shared" si="28"/>
        <v>-3</v>
      </c>
      <c r="J71" s="169">
        <f t="shared" si="29"/>
        <v>0</v>
      </c>
      <c r="K71" s="167">
        <f>COUNTIF('Suivi PR_CAB'!$J$4:$J$387,B71)</f>
        <v>0</v>
      </c>
      <c r="L71" s="168">
        <f>SUM($K$10:$K$71)</f>
        <v>0</v>
      </c>
      <c r="M71" s="168"/>
      <c r="N71" s="151">
        <f t="shared" si="30"/>
        <v>0</v>
      </c>
      <c r="O71" s="168">
        <f>SUM($M$10:M71)</f>
        <v>0</v>
      </c>
      <c r="P71" s="168">
        <f t="shared" si="31"/>
        <v>0</v>
      </c>
      <c r="Q71" s="169">
        <f t="shared" si="32"/>
        <v>0</v>
      </c>
      <c r="R71" s="167">
        <f>COUNTIF('Suivi PR_CAB'!$T$4:$T$387,B71)</f>
        <v>0</v>
      </c>
      <c r="S71" s="168">
        <f>SUM($K$10:$K$71)</f>
        <v>0</v>
      </c>
      <c r="T71" s="168"/>
      <c r="U71" s="151">
        <f t="shared" si="10"/>
        <v>0</v>
      </c>
      <c r="V71" s="168">
        <f>SUM($T$10:T71)</f>
        <v>0</v>
      </c>
      <c r="W71" s="168">
        <f t="shared" si="11"/>
        <v>0</v>
      </c>
      <c r="X71" s="169">
        <f t="shared" si="12"/>
        <v>0</v>
      </c>
      <c r="Y71" s="167">
        <f>SUM($K$10:$K$71)</f>
        <v>0</v>
      </c>
      <c r="Z71" s="168"/>
      <c r="AA71" s="151">
        <f t="shared" si="4"/>
        <v>0</v>
      </c>
      <c r="AB71" s="168">
        <f>SUM($Z$10:Z71)</f>
        <v>0</v>
      </c>
      <c r="AC71" s="168">
        <f t="shared" si="13"/>
        <v>0</v>
      </c>
      <c r="AD71" s="169">
        <f t="shared" si="5"/>
        <v>0</v>
      </c>
      <c r="AE71" s="167">
        <f>COUNTIF('Suivi Component'!$G$4:$G$400,B71)</f>
        <v>0</v>
      </c>
      <c r="AF71" s="150">
        <f>SUM($AE$10:$AE$71)</f>
        <v>0</v>
      </c>
      <c r="AG71" s="168"/>
      <c r="AH71" s="151">
        <f t="shared" si="14"/>
        <v>0</v>
      </c>
      <c r="AI71" s="168">
        <f>SUM(AG$10:AG71)</f>
        <v>0</v>
      </c>
      <c r="AJ71" s="168">
        <f t="shared" si="15"/>
        <v>0</v>
      </c>
      <c r="AK71" s="169">
        <f t="shared" si="16"/>
        <v>0</v>
      </c>
      <c r="AL71" s="167">
        <f>COUNTIF('Suivi Component'!$J$4:$J$400,B71)</f>
        <v>0</v>
      </c>
      <c r="AM71" s="150">
        <f>SUM($AL$10:$AL71)</f>
        <v>0</v>
      </c>
      <c r="AN71" s="168"/>
      <c r="AO71" s="151">
        <f t="shared" si="6"/>
        <v>0</v>
      </c>
      <c r="AP71" s="168">
        <f>SUM(AN$10:AN71)</f>
        <v>0</v>
      </c>
      <c r="AQ71" s="168">
        <f t="shared" si="17"/>
        <v>0</v>
      </c>
      <c r="AR71" s="169">
        <f t="shared" si="7"/>
        <v>0</v>
      </c>
      <c r="AS71" s="167">
        <f>COUNTIF('Suivi Implantation'!$I$4:$I$700,B71)</f>
        <v>0</v>
      </c>
      <c r="AT71" s="150">
        <f>SUM($AS$10:$AS71)</f>
        <v>0</v>
      </c>
      <c r="AU71" s="168"/>
      <c r="AV71" s="151">
        <f t="shared" si="18"/>
        <v>0</v>
      </c>
      <c r="AW71" s="168">
        <f>SUM(AU$10:AU71)</f>
        <v>0</v>
      </c>
      <c r="AX71" s="168">
        <f t="shared" si="19"/>
        <v>0</v>
      </c>
      <c r="AY71" s="169">
        <f t="shared" si="20"/>
        <v>0</v>
      </c>
    </row>
    <row r="72" spans="2:51" x14ac:dyDescent="0.3">
      <c r="B72" s="172">
        <f t="shared" si="25"/>
        <v>43720</v>
      </c>
      <c r="C72" s="166" t="str">
        <f>VLOOKUP(WEEKDAY(B72),A164:B170,2)</f>
        <v>J</v>
      </c>
      <c r="D72" s="167">
        <f>COUNTIF('Suivi PR_CAB'!$G$4:$G$387,B72)</f>
        <v>0</v>
      </c>
      <c r="E72" s="168">
        <f>SUM($D$10:$D$72)</f>
        <v>0</v>
      </c>
      <c r="F72" s="168"/>
      <c r="G72" s="151">
        <f t="shared" si="0"/>
        <v>0</v>
      </c>
      <c r="H72" s="168">
        <f>SUM($F$10:F72)</f>
        <v>3</v>
      </c>
      <c r="I72" s="168">
        <f t="shared" si="28"/>
        <v>-3</v>
      </c>
      <c r="J72" s="169">
        <f t="shared" si="29"/>
        <v>0</v>
      </c>
      <c r="K72" s="167">
        <f>COUNTIF('Suivi PR_CAB'!$J$4:$J$387,B72)</f>
        <v>0</v>
      </c>
      <c r="L72" s="168">
        <f>SUM($K$10:$K$72)</f>
        <v>0</v>
      </c>
      <c r="M72" s="168"/>
      <c r="N72" s="151">
        <f t="shared" si="30"/>
        <v>0</v>
      </c>
      <c r="O72" s="168">
        <f>SUM($M$10:M72)</f>
        <v>0</v>
      </c>
      <c r="P72" s="168">
        <f t="shared" si="31"/>
        <v>0</v>
      </c>
      <c r="Q72" s="169">
        <f t="shared" si="32"/>
        <v>0</v>
      </c>
      <c r="R72" s="167">
        <f>COUNTIF('Suivi PR_CAB'!$T$4:$T$387,B72)</f>
        <v>0</v>
      </c>
      <c r="S72" s="168">
        <f>SUM($K$10:$K$72)</f>
        <v>0</v>
      </c>
      <c r="T72" s="168"/>
      <c r="U72" s="151">
        <f t="shared" si="10"/>
        <v>0</v>
      </c>
      <c r="V72" s="168">
        <f>SUM($T$10:T72)</f>
        <v>0</v>
      </c>
      <c r="W72" s="168">
        <f t="shared" si="11"/>
        <v>0</v>
      </c>
      <c r="X72" s="169">
        <f t="shared" si="12"/>
        <v>0</v>
      </c>
      <c r="Y72" s="167">
        <f>SUM($K$10:$K$72)</f>
        <v>0</v>
      </c>
      <c r="Z72" s="168"/>
      <c r="AA72" s="151">
        <f t="shared" si="4"/>
        <v>0</v>
      </c>
      <c r="AB72" s="168">
        <f>SUM($Z$10:Z72)</f>
        <v>0</v>
      </c>
      <c r="AC72" s="168">
        <f t="shared" si="13"/>
        <v>0</v>
      </c>
      <c r="AD72" s="169">
        <f t="shared" si="5"/>
        <v>0</v>
      </c>
      <c r="AE72" s="167">
        <f>COUNTIF('Suivi Component'!$G$4:$G$400,B72)</f>
        <v>0</v>
      </c>
      <c r="AF72" s="150">
        <f>SUM($AE$10:$AE$72)</f>
        <v>0</v>
      </c>
      <c r="AG72" s="168"/>
      <c r="AH72" s="151">
        <f t="shared" si="14"/>
        <v>0</v>
      </c>
      <c r="AI72" s="168">
        <f>SUM(AG$10:AG72)</f>
        <v>0</v>
      </c>
      <c r="AJ72" s="168">
        <f t="shared" si="15"/>
        <v>0</v>
      </c>
      <c r="AK72" s="169">
        <f t="shared" si="16"/>
        <v>0</v>
      </c>
      <c r="AL72" s="167">
        <f>COUNTIF('Suivi Component'!$J$4:$J$400,B72)</f>
        <v>0</v>
      </c>
      <c r="AM72" s="150">
        <f>SUM($AL$10:$AL72)</f>
        <v>0</v>
      </c>
      <c r="AN72" s="168"/>
      <c r="AO72" s="151">
        <f t="shared" si="6"/>
        <v>0</v>
      </c>
      <c r="AP72" s="168">
        <f>SUM(AN$10:AN72)</f>
        <v>0</v>
      </c>
      <c r="AQ72" s="168">
        <f t="shared" si="17"/>
        <v>0</v>
      </c>
      <c r="AR72" s="169">
        <f t="shared" si="7"/>
        <v>0</v>
      </c>
      <c r="AS72" s="167">
        <f>COUNTIF('Suivi Implantation'!$I$4:$I$700,B72)</f>
        <v>0</v>
      </c>
      <c r="AT72" s="150">
        <f>SUM($AS$10:$AS72)</f>
        <v>0</v>
      </c>
      <c r="AU72" s="168"/>
      <c r="AV72" s="151">
        <f t="shared" si="18"/>
        <v>0</v>
      </c>
      <c r="AW72" s="168">
        <f>SUM(AU$10:AU72)</f>
        <v>0</v>
      </c>
      <c r="AX72" s="168">
        <f t="shared" si="19"/>
        <v>0</v>
      </c>
      <c r="AY72" s="169">
        <f t="shared" si="20"/>
        <v>0</v>
      </c>
    </row>
    <row r="73" spans="2:51" x14ac:dyDescent="0.3">
      <c r="B73" s="172">
        <f t="shared" si="25"/>
        <v>43721</v>
      </c>
      <c r="C73" s="166" t="str">
        <f>VLOOKUP(WEEKDAY(B73),A164:B170,2)</f>
        <v>V</v>
      </c>
      <c r="D73" s="167">
        <f>COUNTIF('Suivi PR_CAB'!$G$4:$G$387,B73)</f>
        <v>0</v>
      </c>
      <c r="E73" s="168">
        <f>SUM($D$10:$D$73)</f>
        <v>0</v>
      </c>
      <c r="F73" s="168"/>
      <c r="G73" s="151">
        <f t="shared" si="0"/>
        <v>0</v>
      </c>
      <c r="H73" s="168">
        <f>SUM($F$10:F73)</f>
        <v>3</v>
      </c>
      <c r="I73" s="168">
        <f t="shared" si="28"/>
        <v>-3</v>
      </c>
      <c r="J73" s="169">
        <f t="shared" si="29"/>
        <v>0</v>
      </c>
      <c r="K73" s="167">
        <f>COUNTIF('Suivi PR_CAB'!$J$4:$J$387,B73)</f>
        <v>0</v>
      </c>
      <c r="L73" s="168">
        <f>SUM($K$10:$K$73)</f>
        <v>0</v>
      </c>
      <c r="M73" s="168"/>
      <c r="N73" s="151">
        <f t="shared" si="30"/>
        <v>0</v>
      </c>
      <c r="O73" s="168">
        <f>SUM($M$10:M73)</f>
        <v>0</v>
      </c>
      <c r="P73" s="168">
        <f t="shared" si="31"/>
        <v>0</v>
      </c>
      <c r="Q73" s="169">
        <f t="shared" si="32"/>
        <v>0</v>
      </c>
      <c r="R73" s="167">
        <f>COUNTIF('Suivi PR_CAB'!$T$4:$T$387,B73)</f>
        <v>0</v>
      </c>
      <c r="S73" s="168">
        <f>SUM($K$10:$K$73)</f>
        <v>0</v>
      </c>
      <c r="T73" s="168"/>
      <c r="U73" s="151">
        <f t="shared" si="10"/>
        <v>0</v>
      </c>
      <c r="V73" s="168">
        <f>SUM($T$10:T73)</f>
        <v>0</v>
      </c>
      <c r="W73" s="168">
        <f t="shared" si="11"/>
        <v>0</v>
      </c>
      <c r="X73" s="169">
        <f t="shared" si="12"/>
        <v>0</v>
      </c>
      <c r="Y73" s="167">
        <f>SUM($K$10:$K$73)</f>
        <v>0</v>
      </c>
      <c r="Z73" s="168"/>
      <c r="AA73" s="151">
        <f t="shared" si="4"/>
        <v>0</v>
      </c>
      <c r="AB73" s="168">
        <f>SUM($Z$10:Z73)</f>
        <v>0</v>
      </c>
      <c r="AC73" s="168">
        <f t="shared" si="13"/>
        <v>0</v>
      </c>
      <c r="AD73" s="169">
        <f t="shared" si="5"/>
        <v>0</v>
      </c>
      <c r="AE73" s="167">
        <f>COUNTIF('Suivi Component'!$G$4:$G$400,B73)</f>
        <v>0</v>
      </c>
      <c r="AF73" s="150">
        <f>SUM($AE$10:$AE$73)</f>
        <v>0</v>
      </c>
      <c r="AG73" s="168"/>
      <c r="AH73" s="151">
        <f t="shared" si="14"/>
        <v>0</v>
      </c>
      <c r="AI73" s="168">
        <f>SUM(AG$10:AG73)</f>
        <v>0</v>
      </c>
      <c r="AJ73" s="168">
        <f t="shared" si="15"/>
        <v>0</v>
      </c>
      <c r="AK73" s="169">
        <f t="shared" si="16"/>
        <v>0</v>
      </c>
      <c r="AL73" s="167">
        <f>COUNTIF('Suivi Component'!$J$4:$J$400,B73)</f>
        <v>0</v>
      </c>
      <c r="AM73" s="150">
        <f>SUM($AL$10:$AL73)</f>
        <v>0</v>
      </c>
      <c r="AN73" s="168"/>
      <c r="AO73" s="151">
        <f t="shared" si="6"/>
        <v>0</v>
      </c>
      <c r="AP73" s="168">
        <f>SUM(AN$10:AN73)</f>
        <v>0</v>
      </c>
      <c r="AQ73" s="168">
        <f t="shared" si="17"/>
        <v>0</v>
      </c>
      <c r="AR73" s="169">
        <f t="shared" si="7"/>
        <v>0</v>
      </c>
      <c r="AS73" s="167">
        <f>COUNTIF('Suivi Implantation'!$I$4:$I$700,B73)</f>
        <v>0</v>
      </c>
      <c r="AT73" s="150">
        <f>SUM($AS$10:$AS73)</f>
        <v>0</v>
      </c>
      <c r="AU73" s="168"/>
      <c r="AV73" s="151">
        <f t="shared" si="18"/>
        <v>0</v>
      </c>
      <c r="AW73" s="168">
        <f>SUM(AU$10:AU73)</f>
        <v>0</v>
      </c>
      <c r="AX73" s="168">
        <f t="shared" si="19"/>
        <v>0</v>
      </c>
      <c r="AY73" s="169">
        <f t="shared" si="20"/>
        <v>0</v>
      </c>
    </row>
    <row r="74" spans="2:51" x14ac:dyDescent="0.3">
      <c r="B74" s="172">
        <f t="shared" si="25"/>
        <v>43722</v>
      </c>
      <c r="C74" s="166" t="str">
        <f>VLOOKUP(WEEKDAY(B74),A164:B170,2)</f>
        <v>S</v>
      </c>
      <c r="D74" s="167">
        <f>COUNTIF('Suivi PR_CAB'!$G$4:$G$387,B74)</f>
        <v>0</v>
      </c>
      <c r="E74" s="168">
        <f>SUM($D$10:$D$74)</f>
        <v>0</v>
      </c>
      <c r="F74" s="168"/>
      <c r="G74" s="151">
        <f t="shared" ref="G74:G137" si="33">IF($F$157&lt;&gt;0,SUM(1-($F$157-H74)/$F$157),0)</f>
        <v>0</v>
      </c>
      <c r="H74" s="168">
        <f>SUM($F$10:F74)</f>
        <v>3</v>
      </c>
      <c r="I74" s="168">
        <f t="shared" si="28"/>
        <v>-3</v>
      </c>
      <c r="J74" s="169">
        <f t="shared" si="29"/>
        <v>0</v>
      </c>
      <c r="K74" s="167">
        <f>COUNTIF('Suivi PR_CAB'!$J$4:$J$387,B74)</f>
        <v>0</v>
      </c>
      <c r="L74" s="168">
        <f>SUM($K$10:$K$74)</f>
        <v>0</v>
      </c>
      <c r="M74" s="168"/>
      <c r="N74" s="151">
        <f t="shared" si="30"/>
        <v>0</v>
      </c>
      <c r="O74" s="168">
        <f>SUM($M$10:M74)</f>
        <v>0</v>
      </c>
      <c r="P74" s="168">
        <f t="shared" si="31"/>
        <v>0</v>
      </c>
      <c r="Q74" s="169">
        <f t="shared" si="32"/>
        <v>0</v>
      </c>
      <c r="R74" s="167">
        <f>COUNTIF('Suivi PR_CAB'!$T$4:$T$387,B74)</f>
        <v>0</v>
      </c>
      <c r="S74" s="168">
        <f>SUM($K$10:$K$74)</f>
        <v>0</v>
      </c>
      <c r="T74" s="168"/>
      <c r="U74" s="151">
        <f t="shared" si="10"/>
        <v>0</v>
      </c>
      <c r="V74" s="168">
        <f>SUM($T$10:T74)</f>
        <v>0</v>
      </c>
      <c r="W74" s="168">
        <f t="shared" si="11"/>
        <v>0</v>
      </c>
      <c r="X74" s="169">
        <f t="shared" si="12"/>
        <v>0</v>
      </c>
      <c r="Y74" s="167">
        <f>SUM($K$10:$K$74)</f>
        <v>0</v>
      </c>
      <c r="Z74" s="168"/>
      <c r="AA74" s="151">
        <f t="shared" ref="AA74:AA137" si="34">IF($Z$157&lt;&gt;0,SUM(1-($Z$157-AB74)/$Z$157),0)</f>
        <v>0</v>
      </c>
      <c r="AB74" s="168">
        <f>SUM($Z$10:Z74)</f>
        <v>0</v>
      </c>
      <c r="AC74" s="168">
        <f t="shared" si="13"/>
        <v>0</v>
      </c>
      <c r="AD74" s="169">
        <f t="shared" ref="AD74:AD137" si="35">IF($Z$157&lt;&gt;0,SUM(1-($Z$157-Y74)/$Z$157),0)</f>
        <v>0</v>
      </c>
      <c r="AE74" s="167">
        <f>COUNTIF('Suivi Component'!$G$4:$G$400,B74)</f>
        <v>0</v>
      </c>
      <c r="AF74" s="150">
        <f>SUM($AE$10:$AE$74)</f>
        <v>0</v>
      </c>
      <c r="AG74" s="168"/>
      <c r="AH74" s="151">
        <f t="shared" si="14"/>
        <v>0</v>
      </c>
      <c r="AI74" s="168">
        <f>SUM(AG$10:AG74)</f>
        <v>0</v>
      </c>
      <c r="AJ74" s="168">
        <f t="shared" si="15"/>
        <v>0</v>
      </c>
      <c r="AK74" s="169">
        <f t="shared" si="16"/>
        <v>0</v>
      </c>
      <c r="AL74" s="167">
        <f>COUNTIF('Suivi Component'!$J$4:$J$400,B74)</f>
        <v>0</v>
      </c>
      <c r="AM74" s="150">
        <f>SUM($AL$10:$AL74)</f>
        <v>0</v>
      </c>
      <c r="AN74" s="168"/>
      <c r="AO74" s="151">
        <f t="shared" ref="AO74:AO137" si="36">IF($AN$157&lt;&gt;0,SUM(1-($AN$157-AP74)/$AN$157),0)</f>
        <v>0</v>
      </c>
      <c r="AP74" s="168">
        <f>SUM(AN$10:AN74)</f>
        <v>0</v>
      </c>
      <c r="AQ74" s="168">
        <f t="shared" si="17"/>
        <v>0</v>
      </c>
      <c r="AR74" s="169">
        <f t="shared" ref="AR74:AR137" si="37">IF($AN$157&lt;&gt;0,SUM(1-($AN$157-AM74)/$AN$157),0)</f>
        <v>0</v>
      </c>
      <c r="AS74" s="167">
        <f>COUNTIF('Suivi Implantation'!$I$4:$I$700,B74)</f>
        <v>0</v>
      </c>
      <c r="AT74" s="150">
        <f>SUM($AS$10:$AS74)</f>
        <v>0</v>
      </c>
      <c r="AU74" s="168"/>
      <c r="AV74" s="151">
        <f t="shared" si="18"/>
        <v>0</v>
      </c>
      <c r="AW74" s="168">
        <f>SUM(AU$10:AU74)</f>
        <v>0</v>
      </c>
      <c r="AX74" s="168">
        <f t="shared" si="19"/>
        <v>0</v>
      </c>
      <c r="AY74" s="169">
        <f t="shared" si="20"/>
        <v>0</v>
      </c>
    </row>
    <row r="75" spans="2:51" x14ac:dyDescent="0.3">
      <c r="B75" s="172">
        <f t="shared" si="25"/>
        <v>43723</v>
      </c>
      <c r="C75" s="166" t="str">
        <f>VLOOKUP(WEEKDAY(B75),A164:B170,2)</f>
        <v>D</v>
      </c>
      <c r="D75" s="167">
        <f>COUNTIF('Suivi PR_CAB'!$G$4:$G$387,B75)</f>
        <v>0</v>
      </c>
      <c r="E75" s="168">
        <f>SUM($D$10:$D$75)</f>
        <v>0</v>
      </c>
      <c r="F75" s="168"/>
      <c r="G75" s="151">
        <f t="shared" si="33"/>
        <v>0</v>
      </c>
      <c r="H75" s="168">
        <f>SUM($F$10:F75)</f>
        <v>3</v>
      </c>
      <c r="I75" s="168">
        <f t="shared" si="28"/>
        <v>-3</v>
      </c>
      <c r="J75" s="169">
        <f t="shared" si="29"/>
        <v>0</v>
      </c>
      <c r="K75" s="167">
        <f>COUNTIF('Suivi PR_CAB'!$J$4:$J$387,B75)</f>
        <v>0</v>
      </c>
      <c r="L75" s="168">
        <f>SUM($K$10:$K$75)</f>
        <v>0</v>
      </c>
      <c r="M75" s="168"/>
      <c r="N75" s="151">
        <f t="shared" si="30"/>
        <v>0</v>
      </c>
      <c r="O75" s="168">
        <f>SUM($M$10:M75)</f>
        <v>0</v>
      </c>
      <c r="P75" s="168">
        <f t="shared" si="31"/>
        <v>0</v>
      </c>
      <c r="Q75" s="169">
        <f t="shared" si="32"/>
        <v>0</v>
      </c>
      <c r="R75" s="167">
        <f>COUNTIF('Suivi PR_CAB'!$T$4:$T$387,B75)</f>
        <v>0</v>
      </c>
      <c r="S75" s="168">
        <f>SUM($K$10:$K$75)</f>
        <v>0</v>
      </c>
      <c r="T75" s="168"/>
      <c r="U75" s="151">
        <f t="shared" ref="U75:U138" si="38">IF($T$157&lt;&gt;0,SUM(1-($T$157-V75)/$T$157),0)</f>
        <v>0</v>
      </c>
      <c r="V75" s="168">
        <f>SUM($T$10:T75)</f>
        <v>0</v>
      </c>
      <c r="W75" s="168">
        <f t="shared" ref="W75:W138" si="39">SUM(S75-V75)</f>
        <v>0</v>
      </c>
      <c r="X75" s="169">
        <f t="shared" ref="X75:X138" si="40">IF($T$157&lt;&gt;0,SUM(1-($T$157-S75)/$T$157),0)</f>
        <v>0</v>
      </c>
      <c r="Y75" s="167">
        <f>SUM($K$10:$K$75)</f>
        <v>0</v>
      </c>
      <c r="Z75" s="168"/>
      <c r="AA75" s="151">
        <f t="shared" si="34"/>
        <v>0</v>
      </c>
      <c r="AB75" s="168">
        <f>SUM($Z$10:Z75)</f>
        <v>0</v>
      </c>
      <c r="AC75" s="168">
        <f t="shared" ref="AC75:AC138" si="41">SUM(Y75-AB75)</f>
        <v>0</v>
      </c>
      <c r="AD75" s="169">
        <f t="shared" si="35"/>
        <v>0</v>
      </c>
      <c r="AE75" s="167">
        <f>COUNTIF('Suivi Component'!$G$4:$G$400,B75)</f>
        <v>0</v>
      </c>
      <c r="AF75" s="150">
        <f>SUM($AE$10:$AE$75)</f>
        <v>0</v>
      </c>
      <c r="AG75" s="168"/>
      <c r="AH75" s="151">
        <f t="shared" ref="AH75:AH138" si="42">IF($AG$157&lt;&gt;0,SUM(1-($AG$157-AI75)/$AG$157),0)</f>
        <v>0</v>
      </c>
      <c r="AI75" s="168">
        <f>SUM(AG$10:AG75)</f>
        <v>0</v>
      </c>
      <c r="AJ75" s="168">
        <f t="shared" ref="AJ75:AJ138" si="43">SUM(AF75-AI75)</f>
        <v>0</v>
      </c>
      <c r="AK75" s="169">
        <f t="shared" ref="AK75:AK138" si="44">IF($AG$157&lt;&gt;0,SUM(1-($AG$157-AF75)/$AG$157),0)</f>
        <v>0</v>
      </c>
      <c r="AL75" s="167">
        <f>COUNTIF('Suivi Component'!$J$4:$J$400,B75)</f>
        <v>0</v>
      </c>
      <c r="AM75" s="150">
        <f>SUM($AL$10:$AL75)</f>
        <v>0</v>
      </c>
      <c r="AN75" s="168"/>
      <c r="AO75" s="151">
        <f t="shared" si="36"/>
        <v>0</v>
      </c>
      <c r="AP75" s="168">
        <f>SUM(AN$10:AN75)</f>
        <v>0</v>
      </c>
      <c r="AQ75" s="168">
        <f t="shared" ref="AQ75:AQ138" si="45">SUM(AM75-AP75)</f>
        <v>0</v>
      </c>
      <c r="AR75" s="169">
        <f t="shared" si="37"/>
        <v>0</v>
      </c>
      <c r="AS75" s="167">
        <f>COUNTIF('Suivi Implantation'!$I$4:$I$700,B75)</f>
        <v>0</v>
      </c>
      <c r="AT75" s="150">
        <f>SUM($AS$10:$AS75)</f>
        <v>0</v>
      </c>
      <c r="AU75" s="168"/>
      <c r="AV75" s="151">
        <f t="shared" ref="AV75:AV138" si="46">IF($AU$157&lt;&gt;0,SUM(1-($AU$157-AW75)/$AU$157),0)</f>
        <v>0</v>
      </c>
      <c r="AW75" s="168">
        <f>SUM(AU$10:AU75)</f>
        <v>0</v>
      </c>
      <c r="AX75" s="168">
        <f t="shared" ref="AX75:AX138" si="47">SUM(AT75-AW75)</f>
        <v>0</v>
      </c>
      <c r="AY75" s="169">
        <f t="shared" ref="AY75:AY138" si="48">IF($AU$157&lt;&gt;0,SUM(1-($AU$157-AT75)/$AU$157),0)</f>
        <v>0</v>
      </c>
    </row>
    <row r="76" spans="2:51" x14ac:dyDescent="0.3">
      <c r="B76" s="172">
        <f t="shared" si="25"/>
        <v>43724</v>
      </c>
      <c r="C76" s="166" t="str">
        <f>VLOOKUP(WEEKDAY(B76),A164:B170,2)</f>
        <v>L</v>
      </c>
      <c r="D76" s="167">
        <f>COUNTIF('Suivi PR_CAB'!$G$4:$G$387,B76)</f>
        <v>0</v>
      </c>
      <c r="E76" s="168">
        <f>SUM($D$10:$D$76)</f>
        <v>0</v>
      </c>
      <c r="F76" s="168"/>
      <c r="G76" s="151">
        <f t="shared" si="33"/>
        <v>0</v>
      </c>
      <c r="H76" s="168">
        <f>SUM($F$10:F76)</f>
        <v>3</v>
      </c>
      <c r="I76" s="168">
        <f t="shared" si="28"/>
        <v>-3</v>
      </c>
      <c r="J76" s="169">
        <f t="shared" si="29"/>
        <v>0</v>
      </c>
      <c r="K76" s="167">
        <f>COUNTIF('Suivi PR_CAB'!$J$4:$J$387,B76)</f>
        <v>0</v>
      </c>
      <c r="L76" s="168">
        <f>SUM($K$10:$K$76)</f>
        <v>0</v>
      </c>
      <c r="M76" s="168"/>
      <c r="N76" s="151">
        <f t="shared" si="30"/>
        <v>0</v>
      </c>
      <c r="O76" s="168">
        <f>SUM($M$10:M76)</f>
        <v>0</v>
      </c>
      <c r="P76" s="168">
        <f t="shared" si="31"/>
        <v>0</v>
      </c>
      <c r="Q76" s="169">
        <f t="shared" si="32"/>
        <v>0</v>
      </c>
      <c r="R76" s="167">
        <f>COUNTIF('Suivi PR_CAB'!$T$4:$T$387,B76)</f>
        <v>0</v>
      </c>
      <c r="S76" s="168">
        <f>SUM($K$10:$K$76)</f>
        <v>0</v>
      </c>
      <c r="T76" s="168"/>
      <c r="U76" s="151">
        <f t="shared" si="38"/>
        <v>0</v>
      </c>
      <c r="V76" s="168">
        <f>SUM($T$10:T76)</f>
        <v>0</v>
      </c>
      <c r="W76" s="168">
        <f t="shared" si="39"/>
        <v>0</v>
      </c>
      <c r="X76" s="169">
        <f t="shared" si="40"/>
        <v>0</v>
      </c>
      <c r="Y76" s="167">
        <f>SUM($K$10:$K$76)</f>
        <v>0</v>
      </c>
      <c r="Z76" s="168"/>
      <c r="AA76" s="151">
        <f t="shared" si="34"/>
        <v>0</v>
      </c>
      <c r="AB76" s="168">
        <f>SUM($Z$10:Z76)</f>
        <v>0</v>
      </c>
      <c r="AC76" s="168">
        <f t="shared" si="41"/>
        <v>0</v>
      </c>
      <c r="AD76" s="169">
        <f t="shared" si="35"/>
        <v>0</v>
      </c>
      <c r="AE76" s="167">
        <f>COUNTIF('Suivi Component'!$G$4:$G$400,B76)</f>
        <v>0</v>
      </c>
      <c r="AF76" s="150">
        <f>SUM($AE$10:$AE$76)</f>
        <v>0</v>
      </c>
      <c r="AG76" s="168"/>
      <c r="AH76" s="151">
        <f t="shared" si="42"/>
        <v>0</v>
      </c>
      <c r="AI76" s="168">
        <f>SUM(AG$10:AG76)</f>
        <v>0</v>
      </c>
      <c r="AJ76" s="168">
        <f t="shared" si="43"/>
        <v>0</v>
      </c>
      <c r="AK76" s="169">
        <f t="shared" si="44"/>
        <v>0</v>
      </c>
      <c r="AL76" s="167">
        <f>COUNTIF('Suivi Component'!$J$4:$J$400,B76)</f>
        <v>0</v>
      </c>
      <c r="AM76" s="150">
        <f>SUM($AL$10:$AL76)</f>
        <v>0</v>
      </c>
      <c r="AN76" s="168"/>
      <c r="AO76" s="151">
        <f t="shared" si="36"/>
        <v>0</v>
      </c>
      <c r="AP76" s="168">
        <f>SUM(AN$10:AN76)</f>
        <v>0</v>
      </c>
      <c r="AQ76" s="168">
        <f t="shared" si="45"/>
        <v>0</v>
      </c>
      <c r="AR76" s="169">
        <f t="shared" si="37"/>
        <v>0</v>
      </c>
      <c r="AS76" s="167">
        <f>COUNTIF('Suivi Implantation'!$I$4:$I$700,B76)</f>
        <v>0</v>
      </c>
      <c r="AT76" s="150">
        <f>SUM($AS$10:$AS76)</f>
        <v>0</v>
      </c>
      <c r="AU76" s="168"/>
      <c r="AV76" s="151">
        <f t="shared" si="46"/>
        <v>0</v>
      </c>
      <c r="AW76" s="168">
        <f>SUM(AU$10:AU76)</f>
        <v>0</v>
      </c>
      <c r="AX76" s="168">
        <f t="shared" si="47"/>
        <v>0</v>
      </c>
      <c r="AY76" s="169">
        <f t="shared" si="48"/>
        <v>0</v>
      </c>
    </row>
    <row r="77" spans="2:51" x14ac:dyDescent="0.3">
      <c r="B77" s="172">
        <f t="shared" si="25"/>
        <v>43725</v>
      </c>
      <c r="C77" s="166" t="str">
        <f>VLOOKUP(WEEKDAY(B77),A164:B170,2)</f>
        <v>M</v>
      </c>
      <c r="D77" s="167">
        <f>COUNTIF('Suivi PR_CAB'!$G$4:$G$387,B77)</f>
        <v>0</v>
      </c>
      <c r="E77" s="168">
        <f>SUM($D$10:$D$77)</f>
        <v>0</v>
      </c>
      <c r="F77" s="168"/>
      <c r="G77" s="151">
        <f t="shared" si="33"/>
        <v>0</v>
      </c>
      <c r="H77" s="168">
        <f>SUM($F$10:F77)</f>
        <v>3</v>
      </c>
      <c r="I77" s="168">
        <f t="shared" si="28"/>
        <v>-3</v>
      </c>
      <c r="J77" s="169">
        <f t="shared" si="29"/>
        <v>0</v>
      </c>
      <c r="K77" s="167">
        <f>COUNTIF('Suivi PR_CAB'!$J$4:$J$387,B77)</f>
        <v>0</v>
      </c>
      <c r="L77" s="168">
        <f>SUM($K$10:$K$77)</f>
        <v>0</v>
      </c>
      <c r="M77" s="168"/>
      <c r="N77" s="151">
        <f t="shared" si="30"/>
        <v>0</v>
      </c>
      <c r="O77" s="168">
        <f>SUM($M$10:M77)</f>
        <v>0</v>
      </c>
      <c r="P77" s="168">
        <f t="shared" si="31"/>
        <v>0</v>
      </c>
      <c r="Q77" s="169">
        <f t="shared" si="32"/>
        <v>0</v>
      </c>
      <c r="R77" s="167">
        <f>COUNTIF('Suivi PR_CAB'!$T$4:$T$387,B77)</f>
        <v>0</v>
      </c>
      <c r="S77" s="168">
        <f>SUM($K$10:$K$77)</f>
        <v>0</v>
      </c>
      <c r="T77" s="168"/>
      <c r="U77" s="151">
        <f t="shared" si="38"/>
        <v>0</v>
      </c>
      <c r="V77" s="168">
        <f>SUM($T$10:T77)</f>
        <v>0</v>
      </c>
      <c r="W77" s="168">
        <f t="shared" si="39"/>
        <v>0</v>
      </c>
      <c r="X77" s="169">
        <f t="shared" si="40"/>
        <v>0</v>
      </c>
      <c r="Y77" s="167">
        <f>SUM($K$10:$K$77)</f>
        <v>0</v>
      </c>
      <c r="Z77" s="168"/>
      <c r="AA77" s="151">
        <f t="shared" si="34"/>
        <v>0</v>
      </c>
      <c r="AB77" s="168">
        <f>SUM($Z$10:Z77)</f>
        <v>0</v>
      </c>
      <c r="AC77" s="168">
        <f t="shared" si="41"/>
        <v>0</v>
      </c>
      <c r="AD77" s="169">
        <f t="shared" si="35"/>
        <v>0</v>
      </c>
      <c r="AE77" s="167">
        <f>COUNTIF('Suivi Component'!$G$4:$G$400,B77)</f>
        <v>0</v>
      </c>
      <c r="AF77" s="150">
        <f>SUM($AE$10:$AE$77)</f>
        <v>0</v>
      </c>
      <c r="AG77" s="168"/>
      <c r="AH77" s="151">
        <f t="shared" si="42"/>
        <v>0</v>
      </c>
      <c r="AI77" s="168">
        <f>SUM(AG$10:AG77)</f>
        <v>0</v>
      </c>
      <c r="AJ77" s="168">
        <f t="shared" si="43"/>
        <v>0</v>
      </c>
      <c r="AK77" s="169">
        <f t="shared" si="44"/>
        <v>0</v>
      </c>
      <c r="AL77" s="167">
        <f>COUNTIF('Suivi Component'!$J$4:$J$400,B77)</f>
        <v>0</v>
      </c>
      <c r="AM77" s="150">
        <f>SUM($AL$10:$AL77)</f>
        <v>0</v>
      </c>
      <c r="AN77" s="168"/>
      <c r="AO77" s="151">
        <f t="shared" si="36"/>
        <v>0</v>
      </c>
      <c r="AP77" s="168">
        <f>SUM(AN$10:AN77)</f>
        <v>0</v>
      </c>
      <c r="AQ77" s="168">
        <f t="shared" si="45"/>
        <v>0</v>
      </c>
      <c r="AR77" s="169">
        <f t="shared" si="37"/>
        <v>0</v>
      </c>
      <c r="AS77" s="167">
        <f>COUNTIF('Suivi Implantation'!$I$4:$I$700,B77)</f>
        <v>0</v>
      </c>
      <c r="AT77" s="150">
        <f>SUM($AS$10:$AS77)</f>
        <v>0</v>
      </c>
      <c r="AU77" s="168"/>
      <c r="AV77" s="151">
        <f t="shared" si="46"/>
        <v>0</v>
      </c>
      <c r="AW77" s="168">
        <f>SUM(AU$10:AU77)</f>
        <v>0</v>
      </c>
      <c r="AX77" s="168">
        <f t="shared" si="47"/>
        <v>0</v>
      </c>
      <c r="AY77" s="169">
        <f t="shared" si="48"/>
        <v>0</v>
      </c>
    </row>
    <row r="78" spans="2:51" x14ac:dyDescent="0.3">
      <c r="B78" s="172">
        <f t="shared" si="25"/>
        <v>43726</v>
      </c>
      <c r="C78" s="166" t="str">
        <f>VLOOKUP(WEEKDAY(B78),A164:B170,2)</f>
        <v>M</v>
      </c>
      <c r="D78" s="167">
        <f>COUNTIF('Suivi PR_CAB'!$G$4:$G$387,B78)</f>
        <v>0</v>
      </c>
      <c r="E78" s="168">
        <f>SUM($D$10:$D$78)</f>
        <v>0</v>
      </c>
      <c r="F78" s="168"/>
      <c r="G78" s="151">
        <f t="shared" si="33"/>
        <v>0</v>
      </c>
      <c r="H78" s="168">
        <f>SUM($F$10:F78)</f>
        <v>3</v>
      </c>
      <c r="I78" s="168">
        <f t="shared" si="28"/>
        <v>-3</v>
      </c>
      <c r="J78" s="169">
        <f t="shared" si="29"/>
        <v>0</v>
      </c>
      <c r="K78" s="167">
        <f>COUNTIF('Suivi PR_CAB'!$J$4:$J$387,B78)</f>
        <v>0</v>
      </c>
      <c r="L78" s="168">
        <f>SUM($K$10:$K$78)</f>
        <v>0</v>
      </c>
      <c r="M78" s="168"/>
      <c r="N78" s="151">
        <f t="shared" si="30"/>
        <v>0</v>
      </c>
      <c r="O78" s="168">
        <f>SUM($M$10:M78)</f>
        <v>0</v>
      </c>
      <c r="P78" s="168">
        <f t="shared" si="31"/>
        <v>0</v>
      </c>
      <c r="Q78" s="169">
        <f t="shared" si="32"/>
        <v>0</v>
      </c>
      <c r="R78" s="167">
        <f>COUNTIF('Suivi PR_CAB'!$T$4:$T$387,B78)</f>
        <v>0</v>
      </c>
      <c r="S78" s="168">
        <f>SUM($K$10:$K$78)</f>
        <v>0</v>
      </c>
      <c r="T78" s="168"/>
      <c r="U78" s="151">
        <f t="shared" si="38"/>
        <v>0</v>
      </c>
      <c r="V78" s="168">
        <f>SUM($T$10:T78)</f>
        <v>0</v>
      </c>
      <c r="W78" s="168">
        <f t="shared" si="39"/>
        <v>0</v>
      </c>
      <c r="X78" s="169">
        <f t="shared" si="40"/>
        <v>0</v>
      </c>
      <c r="Y78" s="167">
        <f>SUM($K$10:$K$78)</f>
        <v>0</v>
      </c>
      <c r="Z78" s="168"/>
      <c r="AA78" s="151">
        <f t="shared" si="34"/>
        <v>0</v>
      </c>
      <c r="AB78" s="168">
        <f>SUM($Z$10:Z78)</f>
        <v>0</v>
      </c>
      <c r="AC78" s="168">
        <f t="shared" si="41"/>
        <v>0</v>
      </c>
      <c r="AD78" s="169">
        <f t="shared" si="35"/>
        <v>0</v>
      </c>
      <c r="AE78" s="167">
        <f>COUNTIF('Suivi Component'!$G$4:$G$400,B78)</f>
        <v>0</v>
      </c>
      <c r="AF78" s="150">
        <f>SUM($AE$10:$AE$78)</f>
        <v>0</v>
      </c>
      <c r="AG78" s="168"/>
      <c r="AH78" s="151">
        <f t="shared" si="42"/>
        <v>0</v>
      </c>
      <c r="AI78" s="168">
        <f>SUM(AG$10:AG78)</f>
        <v>0</v>
      </c>
      <c r="AJ78" s="168">
        <f t="shared" si="43"/>
        <v>0</v>
      </c>
      <c r="AK78" s="169">
        <f t="shared" si="44"/>
        <v>0</v>
      </c>
      <c r="AL78" s="167">
        <f>COUNTIF('Suivi Component'!$J$4:$J$400,B78)</f>
        <v>0</v>
      </c>
      <c r="AM78" s="150">
        <f>SUM($AL$10:$AL78)</f>
        <v>0</v>
      </c>
      <c r="AN78" s="168"/>
      <c r="AO78" s="151">
        <f t="shared" si="36"/>
        <v>0</v>
      </c>
      <c r="AP78" s="168">
        <f>SUM(AN$10:AN78)</f>
        <v>0</v>
      </c>
      <c r="AQ78" s="168">
        <f t="shared" si="45"/>
        <v>0</v>
      </c>
      <c r="AR78" s="169">
        <f t="shared" si="37"/>
        <v>0</v>
      </c>
      <c r="AS78" s="167">
        <f>COUNTIF('Suivi Implantation'!$I$4:$I$700,B78)</f>
        <v>0</v>
      </c>
      <c r="AT78" s="150">
        <f>SUM($AS$10:$AS78)</f>
        <v>0</v>
      </c>
      <c r="AU78" s="168"/>
      <c r="AV78" s="151">
        <f t="shared" si="46"/>
        <v>0</v>
      </c>
      <c r="AW78" s="168">
        <f>SUM(AU$10:AU78)</f>
        <v>0</v>
      </c>
      <c r="AX78" s="168">
        <f t="shared" si="47"/>
        <v>0</v>
      </c>
      <c r="AY78" s="169">
        <f t="shared" si="48"/>
        <v>0</v>
      </c>
    </row>
    <row r="79" spans="2:51" x14ac:dyDescent="0.3">
      <c r="B79" s="172">
        <f t="shared" ref="B79:B153" si="49">B78+1</f>
        <v>43727</v>
      </c>
      <c r="C79" s="166" t="str">
        <f>VLOOKUP(WEEKDAY(B79),A164:B170,2)</f>
        <v>J</v>
      </c>
      <c r="D79" s="167">
        <f>COUNTIF('Suivi PR_CAB'!$G$4:$G$387,B79)</f>
        <v>0</v>
      </c>
      <c r="E79" s="168">
        <f>SUM($D$10:$D$79)</f>
        <v>0</v>
      </c>
      <c r="F79" s="168"/>
      <c r="G79" s="151">
        <f t="shared" si="33"/>
        <v>0</v>
      </c>
      <c r="H79" s="168">
        <f>SUM($F$10:F79)</f>
        <v>3</v>
      </c>
      <c r="I79" s="168">
        <f t="shared" si="28"/>
        <v>-3</v>
      </c>
      <c r="J79" s="169">
        <f t="shared" si="29"/>
        <v>0</v>
      </c>
      <c r="K79" s="167">
        <f>COUNTIF('Suivi PR_CAB'!$J$4:$J$387,B79)</f>
        <v>0</v>
      </c>
      <c r="L79" s="168">
        <f>SUM($K$10:$K$79)</f>
        <v>0</v>
      </c>
      <c r="M79" s="168"/>
      <c r="N79" s="151">
        <f t="shared" si="30"/>
        <v>0</v>
      </c>
      <c r="O79" s="168">
        <f>SUM($M$10:M79)</f>
        <v>0</v>
      </c>
      <c r="P79" s="168">
        <f t="shared" si="31"/>
        <v>0</v>
      </c>
      <c r="Q79" s="169">
        <f t="shared" si="32"/>
        <v>0</v>
      </c>
      <c r="R79" s="167">
        <f>COUNTIF('Suivi PR_CAB'!$T$4:$T$387,B79)</f>
        <v>0</v>
      </c>
      <c r="S79" s="168">
        <f>SUM($K$10:$K$79)</f>
        <v>0</v>
      </c>
      <c r="T79" s="168"/>
      <c r="U79" s="151">
        <f t="shared" si="38"/>
        <v>0</v>
      </c>
      <c r="V79" s="168">
        <f>SUM($T$10:T79)</f>
        <v>0</v>
      </c>
      <c r="W79" s="168">
        <f t="shared" si="39"/>
        <v>0</v>
      </c>
      <c r="X79" s="169">
        <f t="shared" si="40"/>
        <v>0</v>
      </c>
      <c r="Y79" s="167">
        <f>SUM($K$10:$K$79)</f>
        <v>0</v>
      </c>
      <c r="Z79" s="168"/>
      <c r="AA79" s="151">
        <f t="shared" si="34"/>
        <v>0</v>
      </c>
      <c r="AB79" s="168">
        <f>SUM($Z$10:Z79)</f>
        <v>0</v>
      </c>
      <c r="AC79" s="168">
        <f t="shared" si="41"/>
        <v>0</v>
      </c>
      <c r="AD79" s="169">
        <f t="shared" si="35"/>
        <v>0</v>
      </c>
      <c r="AE79" s="167">
        <f>COUNTIF('Suivi Component'!$G$4:$G$400,B79)</f>
        <v>0</v>
      </c>
      <c r="AF79" s="150">
        <f>SUM($AE$10:$AE$79)</f>
        <v>0</v>
      </c>
      <c r="AG79" s="168"/>
      <c r="AH79" s="151">
        <f t="shared" si="42"/>
        <v>0</v>
      </c>
      <c r="AI79" s="168">
        <f>SUM(AG$10:AG79)</f>
        <v>0</v>
      </c>
      <c r="AJ79" s="168">
        <f t="shared" si="43"/>
        <v>0</v>
      </c>
      <c r="AK79" s="169">
        <f t="shared" si="44"/>
        <v>0</v>
      </c>
      <c r="AL79" s="167">
        <f>COUNTIF('Suivi Component'!$J$4:$J$400,B79)</f>
        <v>0</v>
      </c>
      <c r="AM79" s="150">
        <f>SUM($AL$10:$AL79)</f>
        <v>0</v>
      </c>
      <c r="AN79" s="168"/>
      <c r="AO79" s="151">
        <f t="shared" si="36"/>
        <v>0</v>
      </c>
      <c r="AP79" s="168">
        <f>SUM(AN$10:AN79)</f>
        <v>0</v>
      </c>
      <c r="AQ79" s="168">
        <f t="shared" si="45"/>
        <v>0</v>
      </c>
      <c r="AR79" s="169">
        <f t="shared" si="37"/>
        <v>0</v>
      </c>
      <c r="AS79" s="167">
        <f>COUNTIF('Suivi Implantation'!$I$4:$I$700,B79)</f>
        <v>0</v>
      </c>
      <c r="AT79" s="150">
        <f>SUM($AS$10:$AS79)</f>
        <v>0</v>
      </c>
      <c r="AU79" s="168"/>
      <c r="AV79" s="151">
        <f t="shared" si="46"/>
        <v>0</v>
      </c>
      <c r="AW79" s="168">
        <f>SUM(AU$10:AU79)</f>
        <v>0</v>
      </c>
      <c r="AX79" s="168">
        <f t="shared" si="47"/>
        <v>0</v>
      </c>
      <c r="AY79" s="169">
        <f t="shared" si="48"/>
        <v>0</v>
      </c>
    </row>
    <row r="80" spans="2:51" x14ac:dyDescent="0.3">
      <c r="B80" s="172">
        <f t="shared" si="49"/>
        <v>43728</v>
      </c>
      <c r="C80" s="166" t="str">
        <f>VLOOKUP(WEEKDAY(B80),A164:B170,2)</f>
        <v>V</v>
      </c>
      <c r="D80" s="167">
        <f>COUNTIF('Suivi PR_CAB'!$G$4:$G$387,B80)</f>
        <v>0</v>
      </c>
      <c r="E80" s="168">
        <f>SUM($D$10:$D$80)</f>
        <v>0</v>
      </c>
      <c r="F80" s="168"/>
      <c r="G80" s="151">
        <f t="shared" si="33"/>
        <v>0</v>
      </c>
      <c r="H80" s="168">
        <f>SUM($F$10:F80)</f>
        <v>3</v>
      </c>
      <c r="I80" s="168">
        <f t="shared" si="28"/>
        <v>-3</v>
      </c>
      <c r="J80" s="169">
        <f t="shared" si="29"/>
        <v>0</v>
      </c>
      <c r="K80" s="167">
        <f>COUNTIF('Suivi PR_CAB'!$J$4:$J$387,B80)</f>
        <v>0</v>
      </c>
      <c r="L80" s="168">
        <f>SUM($K$10:$K$80)</f>
        <v>0</v>
      </c>
      <c r="M80" s="168"/>
      <c r="N80" s="151">
        <f t="shared" si="30"/>
        <v>0</v>
      </c>
      <c r="O80" s="168">
        <f>SUM($M$10:M80)</f>
        <v>0</v>
      </c>
      <c r="P80" s="168">
        <f t="shared" si="31"/>
        <v>0</v>
      </c>
      <c r="Q80" s="169">
        <f t="shared" si="32"/>
        <v>0</v>
      </c>
      <c r="R80" s="167">
        <f>COUNTIF('Suivi PR_CAB'!$T$4:$T$387,B80)</f>
        <v>0</v>
      </c>
      <c r="S80" s="168">
        <f>SUM($K$10:$K$80)</f>
        <v>0</v>
      </c>
      <c r="T80" s="168"/>
      <c r="U80" s="151">
        <f t="shared" si="38"/>
        <v>0</v>
      </c>
      <c r="V80" s="168">
        <f>SUM($T$10:T80)</f>
        <v>0</v>
      </c>
      <c r="W80" s="168">
        <f t="shared" si="39"/>
        <v>0</v>
      </c>
      <c r="X80" s="169">
        <f t="shared" si="40"/>
        <v>0</v>
      </c>
      <c r="Y80" s="167">
        <f>SUM($K$10:$K$80)</f>
        <v>0</v>
      </c>
      <c r="Z80" s="168"/>
      <c r="AA80" s="151">
        <f t="shared" si="34"/>
        <v>0</v>
      </c>
      <c r="AB80" s="168">
        <f>SUM($Z$10:Z80)</f>
        <v>0</v>
      </c>
      <c r="AC80" s="168">
        <f t="shared" si="41"/>
        <v>0</v>
      </c>
      <c r="AD80" s="169">
        <f t="shared" si="35"/>
        <v>0</v>
      </c>
      <c r="AE80" s="167">
        <f>COUNTIF('Suivi Component'!$G$4:$G$400,B80)</f>
        <v>0</v>
      </c>
      <c r="AF80" s="150">
        <f>SUM($AE$10:$AE$80)</f>
        <v>0</v>
      </c>
      <c r="AG80" s="168"/>
      <c r="AH80" s="151">
        <f t="shared" si="42"/>
        <v>0</v>
      </c>
      <c r="AI80" s="168">
        <f>SUM(AG$10:AG80)</f>
        <v>0</v>
      </c>
      <c r="AJ80" s="168">
        <f t="shared" si="43"/>
        <v>0</v>
      </c>
      <c r="AK80" s="169">
        <f t="shared" si="44"/>
        <v>0</v>
      </c>
      <c r="AL80" s="167">
        <f>COUNTIF('Suivi Component'!$J$4:$J$400,B80)</f>
        <v>0</v>
      </c>
      <c r="AM80" s="150">
        <f>SUM($AL$10:$AL80)</f>
        <v>0</v>
      </c>
      <c r="AN80" s="168"/>
      <c r="AO80" s="151">
        <f t="shared" si="36"/>
        <v>0</v>
      </c>
      <c r="AP80" s="168">
        <f>SUM(AN$10:AN80)</f>
        <v>0</v>
      </c>
      <c r="AQ80" s="168">
        <f t="shared" si="45"/>
        <v>0</v>
      </c>
      <c r="AR80" s="169">
        <f t="shared" si="37"/>
        <v>0</v>
      </c>
      <c r="AS80" s="167">
        <f>COUNTIF('Suivi Implantation'!$I$4:$I$700,B80)</f>
        <v>0</v>
      </c>
      <c r="AT80" s="150">
        <f>SUM($AS$10:$AS80)</f>
        <v>0</v>
      </c>
      <c r="AU80" s="168"/>
      <c r="AV80" s="151">
        <f t="shared" si="46"/>
        <v>0</v>
      </c>
      <c r="AW80" s="168">
        <f>SUM(AU$10:AU80)</f>
        <v>0</v>
      </c>
      <c r="AX80" s="168">
        <f t="shared" si="47"/>
        <v>0</v>
      </c>
      <c r="AY80" s="169">
        <f t="shared" si="48"/>
        <v>0</v>
      </c>
    </row>
    <row r="81" spans="2:51" x14ac:dyDescent="0.3">
      <c r="B81" s="172">
        <f t="shared" si="49"/>
        <v>43729</v>
      </c>
      <c r="C81" s="166" t="str">
        <f>VLOOKUP(WEEKDAY(B81),A164:B170,2)</f>
        <v>S</v>
      </c>
      <c r="D81" s="167">
        <f>COUNTIF('Suivi PR_CAB'!$G$4:$G$387,B81)</f>
        <v>0</v>
      </c>
      <c r="E81" s="168">
        <f>SUM($D$10:$D$81)</f>
        <v>0</v>
      </c>
      <c r="F81" s="168"/>
      <c r="G81" s="151">
        <f t="shared" si="33"/>
        <v>0</v>
      </c>
      <c r="H81" s="168">
        <f>SUM($F$10:F81)</f>
        <v>3</v>
      </c>
      <c r="I81" s="168">
        <f t="shared" si="28"/>
        <v>-3</v>
      </c>
      <c r="J81" s="169">
        <f t="shared" si="29"/>
        <v>0</v>
      </c>
      <c r="K81" s="167">
        <f>COUNTIF('Suivi PR_CAB'!$J$4:$J$387,B81)</f>
        <v>0</v>
      </c>
      <c r="L81" s="168">
        <f>SUM($K$10:$K$81)</f>
        <v>0</v>
      </c>
      <c r="M81" s="168"/>
      <c r="N81" s="151">
        <f t="shared" si="30"/>
        <v>0</v>
      </c>
      <c r="O81" s="168">
        <f>SUM($M$10:M81)</f>
        <v>0</v>
      </c>
      <c r="P81" s="168">
        <f t="shared" si="31"/>
        <v>0</v>
      </c>
      <c r="Q81" s="169">
        <f t="shared" si="32"/>
        <v>0</v>
      </c>
      <c r="R81" s="167">
        <f>COUNTIF('Suivi PR_CAB'!$T$4:$T$387,B81)</f>
        <v>0</v>
      </c>
      <c r="S81" s="168">
        <f>SUM($K$10:$K$81)</f>
        <v>0</v>
      </c>
      <c r="T81" s="168"/>
      <c r="U81" s="151">
        <f t="shared" si="38"/>
        <v>0</v>
      </c>
      <c r="V81" s="168">
        <f>SUM($T$10:T81)</f>
        <v>0</v>
      </c>
      <c r="W81" s="168">
        <f t="shared" si="39"/>
        <v>0</v>
      </c>
      <c r="X81" s="169">
        <f t="shared" si="40"/>
        <v>0</v>
      </c>
      <c r="Y81" s="167">
        <f>SUM($K$10:$K$81)</f>
        <v>0</v>
      </c>
      <c r="Z81" s="168"/>
      <c r="AA81" s="151">
        <f t="shared" si="34"/>
        <v>0</v>
      </c>
      <c r="AB81" s="168">
        <f>SUM($Z$10:Z81)</f>
        <v>0</v>
      </c>
      <c r="AC81" s="168">
        <f t="shared" si="41"/>
        <v>0</v>
      </c>
      <c r="AD81" s="169">
        <f t="shared" si="35"/>
        <v>0</v>
      </c>
      <c r="AE81" s="167">
        <f>COUNTIF('Suivi Component'!$G$4:$G$400,B81)</f>
        <v>0</v>
      </c>
      <c r="AF81" s="150">
        <f>SUM($AE$10:$AE$81)</f>
        <v>0</v>
      </c>
      <c r="AG81" s="168"/>
      <c r="AH81" s="151">
        <f t="shared" si="42"/>
        <v>0</v>
      </c>
      <c r="AI81" s="168">
        <f>SUM(AG$10:AG81)</f>
        <v>0</v>
      </c>
      <c r="AJ81" s="168">
        <f t="shared" si="43"/>
        <v>0</v>
      </c>
      <c r="AK81" s="169">
        <f t="shared" si="44"/>
        <v>0</v>
      </c>
      <c r="AL81" s="167">
        <f>COUNTIF('Suivi Component'!$J$4:$J$400,B81)</f>
        <v>0</v>
      </c>
      <c r="AM81" s="150">
        <f>SUM($AL$10:$AL81)</f>
        <v>0</v>
      </c>
      <c r="AN81" s="168"/>
      <c r="AO81" s="151">
        <f t="shared" si="36"/>
        <v>0</v>
      </c>
      <c r="AP81" s="168">
        <f>SUM(AN$10:AN81)</f>
        <v>0</v>
      </c>
      <c r="AQ81" s="168">
        <f t="shared" si="45"/>
        <v>0</v>
      </c>
      <c r="AR81" s="169">
        <f t="shared" si="37"/>
        <v>0</v>
      </c>
      <c r="AS81" s="167">
        <f>COUNTIF('Suivi Implantation'!$I$4:$I$700,B81)</f>
        <v>0</v>
      </c>
      <c r="AT81" s="150">
        <f>SUM($AS$10:$AS81)</f>
        <v>0</v>
      </c>
      <c r="AU81" s="168"/>
      <c r="AV81" s="151">
        <f t="shared" si="46"/>
        <v>0</v>
      </c>
      <c r="AW81" s="168">
        <f>SUM(AU$10:AU81)</f>
        <v>0</v>
      </c>
      <c r="AX81" s="168">
        <f t="shared" si="47"/>
        <v>0</v>
      </c>
      <c r="AY81" s="169">
        <f t="shared" si="48"/>
        <v>0</v>
      </c>
    </row>
    <row r="82" spans="2:51" x14ac:dyDescent="0.3">
      <c r="B82" s="172">
        <f t="shared" si="49"/>
        <v>43730</v>
      </c>
      <c r="C82" s="166" t="str">
        <f>VLOOKUP(WEEKDAY(B82),A164:B170,2)</f>
        <v>D</v>
      </c>
      <c r="D82" s="167">
        <f>COUNTIF('Suivi PR_CAB'!$G$4:$G$387,B82)</f>
        <v>0</v>
      </c>
      <c r="E82" s="168">
        <f>SUM($D$10:$D$82)</f>
        <v>0</v>
      </c>
      <c r="F82" s="168"/>
      <c r="G82" s="151">
        <f t="shared" si="33"/>
        <v>0</v>
      </c>
      <c r="H82" s="168">
        <f>SUM($F$10:F82)</f>
        <v>3</v>
      </c>
      <c r="I82" s="168">
        <f t="shared" si="28"/>
        <v>-3</v>
      </c>
      <c r="J82" s="169">
        <f t="shared" si="29"/>
        <v>0</v>
      </c>
      <c r="K82" s="167">
        <f>COUNTIF('Suivi PR_CAB'!$J$4:$J$387,B82)</f>
        <v>0</v>
      </c>
      <c r="L82" s="168">
        <f>SUM($K$10:$K$82)</f>
        <v>0</v>
      </c>
      <c r="M82" s="168"/>
      <c r="N82" s="151">
        <f t="shared" si="30"/>
        <v>0</v>
      </c>
      <c r="O82" s="168">
        <f>SUM($M$10:M82)</f>
        <v>0</v>
      </c>
      <c r="P82" s="168">
        <f t="shared" si="31"/>
        <v>0</v>
      </c>
      <c r="Q82" s="169">
        <f t="shared" si="32"/>
        <v>0</v>
      </c>
      <c r="R82" s="167">
        <f>COUNTIF('Suivi PR_CAB'!$T$4:$T$387,B82)</f>
        <v>0</v>
      </c>
      <c r="S82" s="168">
        <f>SUM($K$10:$K$82)</f>
        <v>0</v>
      </c>
      <c r="T82" s="168"/>
      <c r="U82" s="151">
        <f t="shared" si="38"/>
        <v>0</v>
      </c>
      <c r="V82" s="168">
        <f>SUM($T$10:T82)</f>
        <v>0</v>
      </c>
      <c r="W82" s="168">
        <f t="shared" si="39"/>
        <v>0</v>
      </c>
      <c r="X82" s="169">
        <f t="shared" si="40"/>
        <v>0</v>
      </c>
      <c r="Y82" s="167">
        <f>SUM($K$10:$K$82)</f>
        <v>0</v>
      </c>
      <c r="Z82" s="168"/>
      <c r="AA82" s="151">
        <f t="shared" si="34"/>
        <v>0</v>
      </c>
      <c r="AB82" s="168">
        <f>SUM($Z$10:Z82)</f>
        <v>0</v>
      </c>
      <c r="AC82" s="168">
        <f t="shared" si="41"/>
        <v>0</v>
      </c>
      <c r="AD82" s="169">
        <f t="shared" si="35"/>
        <v>0</v>
      </c>
      <c r="AE82" s="167">
        <f>COUNTIF('Suivi Component'!$G$4:$G$400,B82)</f>
        <v>0</v>
      </c>
      <c r="AF82" s="150">
        <f>SUM($AE$10:$AE$82)</f>
        <v>0</v>
      </c>
      <c r="AG82" s="168"/>
      <c r="AH82" s="151">
        <f t="shared" si="42"/>
        <v>0</v>
      </c>
      <c r="AI82" s="168">
        <f>SUM(AG$10:AG82)</f>
        <v>0</v>
      </c>
      <c r="AJ82" s="168">
        <f t="shared" si="43"/>
        <v>0</v>
      </c>
      <c r="AK82" s="169">
        <f t="shared" si="44"/>
        <v>0</v>
      </c>
      <c r="AL82" s="167">
        <f>COUNTIF('Suivi Component'!$J$4:$J$400,B82)</f>
        <v>0</v>
      </c>
      <c r="AM82" s="150">
        <f>SUM($AL$10:$AL82)</f>
        <v>0</v>
      </c>
      <c r="AN82" s="168"/>
      <c r="AO82" s="151">
        <f t="shared" si="36"/>
        <v>0</v>
      </c>
      <c r="AP82" s="168">
        <f>SUM(AN$10:AN82)</f>
        <v>0</v>
      </c>
      <c r="AQ82" s="168">
        <f t="shared" si="45"/>
        <v>0</v>
      </c>
      <c r="AR82" s="169">
        <f t="shared" si="37"/>
        <v>0</v>
      </c>
      <c r="AS82" s="167">
        <f>COUNTIF('Suivi Implantation'!$I$4:$I$700,B82)</f>
        <v>0</v>
      </c>
      <c r="AT82" s="150">
        <f>SUM($AS$10:$AS82)</f>
        <v>0</v>
      </c>
      <c r="AU82" s="168"/>
      <c r="AV82" s="151">
        <f t="shared" si="46"/>
        <v>0</v>
      </c>
      <c r="AW82" s="168">
        <f>SUM(AU$10:AU82)</f>
        <v>0</v>
      </c>
      <c r="AX82" s="168">
        <f t="shared" si="47"/>
        <v>0</v>
      </c>
      <c r="AY82" s="169">
        <f t="shared" si="48"/>
        <v>0</v>
      </c>
    </row>
    <row r="83" spans="2:51" x14ac:dyDescent="0.3">
      <c r="B83" s="172">
        <f t="shared" si="49"/>
        <v>43731</v>
      </c>
      <c r="C83" s="166" t="str">
        <f>VLOOKUP(WEEKDAY(B83),A164:B170,2)</f>
        <v>L</v>
      </c>
      <c r="D83" s="167">
        <f>COUNTIF('Suivi PR_CAB'!$G$4:$G$387,B83)</f>
        <v>0</v>
      </c>
      <c r="E83" s="168">
        <f>SUM($D$10:$D$83)</f>
        <v>0</v>
      </c>
      <c r="F83" s="168"/>
      <c r="G83" s="151">
        <f t="shared" si="33"/>
        <v>0</v>
      </c>
      <c r="H83" s="168">
        <f>SUM($F$10:F83)</f>
        <v>3</v>
      </c>
      <c r="I83" s="168">
        <f t="shared" si="28"/>
        <v>-3</v>
      </c>
      <c r="J83" s="169">
        <f t="shared" si="29"/>
        <v>0</v>
      </c>
      <c r="K83" s="167">
        <f>COUNTIF('Suivi PR_CAB'!$J$4:$J$387,B83)</f>
        <v>0</v>
      </c>
      <c r="L83" s="168">
        <f>SUM($K$10:$K$83)</f>
        <v>0</v>
      </c>
      <c r="M83" s="168"/>
      <c r="N83" s="151">
        <f t="shared" si="30"/>
        <v>0</v>
      </c>
      <c r="O83" s="168">
        <f>SUM($M$10:M83)</f>
        <v>0</v>
      </c>
      <c r="P83" s="168">
        <f t="shared" si="31"/>
        <v>0</v>
      </c>
      <c r="Q83" s="169">
        <f t="shared" si="32"/>
        <v>0</v>
      </c>
      <c r="R83" s="167">
        <f>COUNTIF('Suivi PR_CAB'!$T$4:$T$387,B83)</f>
        <v>0</v>
      </c>
      <c r="S83" s="168">
        <f>SUM($K$10:$K$83)</f>
        <v>0</v>
      </c>
      <c r="T83" s="168"/>
      <c r="U83" s="151">
        <f t="shared" si="38"/>
        <v>0</v>
      </c>
      <c r="V83" s="168">
        <f>SUM($T$10:T83)</f>
        <v>0</v>
      </c>
      <c r="W83" s="168">
        <f t="shared" si="39"/>
        <v>0</v>
      </c>
      <c r="X83" s="169">
        <f t="shared" si="40"/>
        <v>0</v>
      </c>
      <c r="Y83" s="167">
        <f>SUM($K$10:$K$83)</f>
        <v>0</v>
      </c>
      <c r="Z83" s="168"/>
      <c r="AA83" s="151">
        <f t="shared" si="34"/>
        <v>0</v>
      </c>
      <c r="AB83" s="168">
        <f>SUM($Z$10:Z83)</f>
        <v>0</v>
      </c>
      <c r="AC83" s="168">
        <f t="shared" si="41"/>
        <v>0</v>
      </c>
      <c r="AD83" s="169">
        <f t="shared" si="35"/>
        <v>0</v>
      </c>
      <c r="AE83" s="167">
        <f>COUNTIF('Suivi Component'!$G$4:$G$400,B83)</f>
        <v>0</v>
      </c>
      <c r="AF83" s="150">
        <f>SUM($AE$10:$AE$83)</f>
        <v>0</v>
      </c>
      <c r="AG83" s="168"/>
      <c r="AH83" s="151">
        <f t="shared" si="42"/>
        <v>0</v>
      </c>
      <c r="AI83" s="168">
        <f>SUM(AG$10:AG83)</f>
        <v>0</v>
      </c>
      <c r="AJ83" s="168">
        <f t="shared" si="43"/>
        <v>0</v>
      </c>
      <c r="AK83" s="169">
        <f t="shared" si="44"/>
        <v>0</v>
      </c>
      <c r="AL83" s="167">
        <f>COUNTIF('Suivi Component'!$J$4:$J$400,B83)</f>
        <v>0</v>
      </c>
      <c r="AM83" s="150">
        <f>SUM($AL$10:$AL83)</f>
        <v>0</v>
      </c>
      <c r="AN83" s="168"/>
      <c r="AO83" s="151">
        <f t="shared" si="36"/>
        <v>0</v>
      </c>
      <c r="AP83" s="168">
        <f>SUM(AN$10:AN83)</f>
        <v>0</v>
      </c>
      <c r="AQ83" s="168">
        <f t="shared" si="45"/>
        <v>0</v>
      </c>
      <c r="AR83" s="169">
        <f t="shared" si="37"/>
        <v>0</v>
      </c>
      <c r="AS83" s="167">
        <f>COUNTIF('Suivi Implantation'!$I$4:$I$700,B83)</f>
        <v>0</v>
      </c>
      <c r="AT83" s="150">
        <f>SUM($AS$10:$AS83)</f>
        <v>0</v>
      </c>
      <c r="AU83" s="168"/>
      <c r="AV83" s="151">
        <f t="shared" si="46"/>
        <v>0</v>
      </c>
      <c r="AW83" s="168">
        <f>SUM(AU$10:AU83)</f>
        <v>0</v>
      </c>
      <c r="AX83" s="168">
        <f t="shared" si="47"/>
        <v>0</v>
      </c>
      <c r="AY83" s="169">
        <f t="shared" si="48"/>
        <v>0</v>
      </c>
    </row>
    <row r="84" spans="2:51" x14ac:dyDescent="0.3">
      <c r="B84" s="172">
        <f t="shared" si="49"/>
        <v>43732</v>
      </c>
      <c r="C84" s="166" t="str">
        <f>VLOOKUP(WEEKDAY(B84),A164:B170,2)</f>
        <v>M</v>
      </c>
      <c r="D84" s="167">
        <f>COUNTIF('Suivi PR_CAB'!$G$4:$G$387,B84)</f>
        <v>0</v>
      </c>
      <c r="E84" s="168">
        <f>SUM($D$10:$D$84)</f>
        <v>0</v>
      </c>
      <c r="F84" s="168"/>
      <c r="G84" s="151">
        <f t="shared" si="33"/>
        <v>0</v>
      </c>
      <c r="H84" s="168">
        <f>SUM($F$10:F84)</f>
        <v>3</v>
      </c>
      <c r="I84" s="168">
        <f t="shared" si="28"/>
        <v>-3</v>
      </c>
      <c r="J84" s="169">
        <f t="shared" si="29"/>
        <v>0</v>
      </c>
      <c r="K84" s="167">
        <f>COUNTIF('Suivi PR_CAB'!$J$4:$J$387,B84)</f>
        <v>0</v>
      </c>
      <c r="L84" s="168">
        <f>SUM($K$10:$K$84)</f>
        <v>0</v>
      </c>
      <c r="M84" s="168"/>
      <c r="N84" s="151">
        <f t="shared" si="30"/>
        <v>0</v>
      </c>
      <c r="O84" s="168">
        <f>SUM($M$10:M84)</f>
        <v>0</v>
      </c>
      <c r="P84" s="168">
        <f t="shared" si="31"/>
        <v>0</v>
      </c>
      <c r="Q84" s="169">
        <f t="shared" si="32"/>
        <v>0</v>
      </c>
      <c r="R84" s="167">
        <f>COUNTIF('Suivi PR_CAB'!$T$4:$T$387,B84)</f>
        <v>0</v>
      </c>
      <c r="S84" s="168">
        <f>SUM($K$10:$K$84)</f>
        <v>0</v>
      </c>
      <c r="T84" s="168"/>
      <c r="U84" s="151">
        <f t="shared" si="38"/>
        <v>0</v>
      </c>
      <c r="V84" s="168">
        <f>SUM($T$10:T84)</f>
        <v>0</v>
      </c>
      <c r="W84" s="168">
        <f t="shared" si="39"/>
        <v>0</v>
      </c>
      <c r="X84" s="169">
        <f t="shared" si="40"/>
        <v>0</v>
      </c>
      <c r="Y84" s="167">
        <f>SUM($K$10:$K$84)</f>
        <v>0</v>
      </c>
      <c r="Z84" s="168"/>
      <c r="AA84" s="151">
        <f t="shared" si="34"/>
        <v>0</v>
      </c>
      <c r="AB84" s="168">
        <f>SUM($Z$10:Z84)</f>
        <v>0</v>
      </c>
      <c r="AC84" s="168">
        <f t="shared" si="41"/>
        <v>0</v>
      </c>
      <c r="AD84" s="169">
        <f t="shared" si="35"/>
        <v>0</v>
      </c>
      <c r="AE84" s="167">
        <f>COUNTIF('Suivi Component'!$G$4:$G$400,B84)</f>
        <v>0</v>
      </c>
      <c r="AF84" s="150">
        <f>SUM($AE$10:$AE$84)</f>
        <v>0</v>
      </c>
      <c r="AG84" s="168"/>
      <c r="AH84" s="151">
        <f t="shared" si="42"/>
        <v>0</v>
      </c>
      <c r="AI84" s="168">
        <f>SUM(AG$10:AG84)</f>
        <v>0</v>
      </c>
      <c r="AJ84" s="168">
        <f t="shared" si="43"/>
        <v>0</v>
      </c>
      <c r="AK84" s="169">
        <f t="shared" si="44"/>
        <v>0</v>
      </c>
      <c r="AL84" s="167">
        <f>COUNTIF('Suivi Component'!$J$4:$J$400,B84)</f>
        <v>0</v>
      </c>
      <c r="AM84" s="150">
        <f>SUM($AL$10:$AL84)</f>
        <v>0</v>
      </c>
      <c r="AN84" s="168"/>
      <c r="AO84" s="151">
        <f t="shared" si="36"/>
        <v>0</v>
      </c>
      <c r="AP84" s="168">
        <f>SUM(AN$10:AN84)</f>
        <v>0</v>
      </c>
      <c r="AQ84" s="168">
        <f t="shared" si="45"/>
        <v>0</v>
      </c>
      <c r="AR84" s="169">
        <f t="shared" si="37"/>
        <v>0</v>
      </c>
      <c r="AS84" s="167">
        <f>COUNTIF('Suivi Implantation'!$I$4:$I$700,B84)</f>
        <v>0</v>
      </c>
      <c r="AT84" s="150">
        <f>SUM($AS$10:$AS84)</f>
        <v>0</v>
      </c>
      <c r="AU84" s="168"/>
      <c r="AV84" s="151">
        <f t="shared" si="46"/>
        <v>0</v>
      </c>
      <c r="AW84" s="168">
        <f>SUM(AU$10:AU84)</f>
        <v>0</v>
      </c>
      <c r="AX84" s="168">
        <f t="shared" si="47"/>
        <v>0</v>
      </c>
      <c r="AY84" s="169">
        <f t="shared" si="48"/>
        <v>0</v>
      </c>
    </row>
    <row r="85" spans="2:51" x14ac:dyDescent="0.3">
      <c r="B85" s="172">
        <f t="shared" si="49"/>
        <v>43733</v>
      </c>
      <c r="C85" s="166" t="str">
        <f>VLOOKUP(WEEKDAY(B85),A164:B170,2)</f>
        <v>M</v>
      </c>
      <c r="D85" s="167">
        <f>COUNTIF('Suivi PR_CAB'!$G$4:$G$387,B85)</f>
        <v>0</v>
      </c>
      <c r="E85" s="168">
        <f>SUM($D$10:$D$85)</f>
        <v>0</v>
      </c>
      <c r="F85" s="168"/>
      <c r="G85" s="151">
        <f t="shared" si="33"/>
        <v>0</v>
      </c>
      <c r="H85" s="168">
        <f>SUM($F$10:F85)</f>
        <v>3</v>
      </c>
      <c r="I85" s="168">
        <f t="shared" si="28"/>
        <v>-3</v>
      </c>
      <c r="J85" s="169">
        <f t="shared" si="29"/>
        <v>0</v>
      </c>
      <c r="K85" s="167">
        <f>COUNTIF('Suivi PR_CAB'!$J$4:$J$387,B85)</f>
        <v>0</v>
      </c>
      <c r="L85" s="168">
        <f>SUM($K$10:$K$85)</f>
        <v>0</v>
      </c>
      <c r="M85" s="168"/>
      <c r="N85" s="151">
        <f t="shared" si="30"/>
        <v>0</v>
      </c>
      <c r="O85" s="168">
        <f>SUM($M$10:M85)</f>
        <v>0</v>
      </c>
      <c r="P85" s="168">
        <f t="shared" si="31"/>
        <v>0</v>
      </c>
      <c r="Q85" s="169">
        <f t="shared" si="32"/>
        <v>0</v>
      </c>
      <c r="R85" s="167">
        <f>COUNTIF('Suivi PR_CAB'!$T$4:$T$387,B85)</f>
        <v>0</v>
      </c>
      <c r="S85" s="168">
        <f>SUM($K$10:$K$85)</f>
        <v>0</v>
      </c>
      <c r="T85" s="168"/>
      <c r="U85" s="151">
        <f t="shared" si="38"/>
        <v>0</v>
      </c>
      <c r="V85" s="168">
        <f>SUM($T$10:T85)</f>
        <v>0</v>
      </c>
      <c r="W85" s="168">
        <f t="shared" si="39"/>
        <v>0</v>
      </c>
      <c r="X85" s="169">
        <f t="shared" si="40"/>
        <v>0</v>
      </c>
      <c r="Y85" s="167">
        <f>SUM($K$10:$K$85)</f>
        <v>0</v>
      </c>
      <c r="Z85" s="168"/>
      <c r="AA85" s="151">
        <f t="shared" si="34"/>
        <v>0</v>
      </c>
      <c r="AB85" s="168">
        <f>SUM($Z$10:Z85)</f>
        <v>0</v>
      </c>
      <c r="AC85" s="168">
        <f t="shared" si="41"/>
        <v>0</v>
      </c>
      <c r="AD85" s="169">
        <f t="shared" si="35"/>
        <v>0</v>
      </c>
      <c r="AE85" s="167">
        <f>COUNTIF('Suivi Component'!$G$4:$G$400,B85)</f>
        <v>0</v>
      </c>
      <c r="AF85" s="150">
        <f>SUM($AE$10:$AE$85)</f>
        <v>0</v>
      </c>
      <c r="AG85" s="168"/>
      <c r="AH85" s="151">
        <f t="shared" si="42"/>
        <v>0</v>
      </c>
      <c r="AI85" s="168">
        <f>SUM(AG$10:AG85)</f>
        <v>0</v>
      </c>
      <c r="AJ85" s="168">
        <f t="shared" si="43"/>
        <v>0</v>
      </c>
      <c r="AK85" s="169">
        <f t="shared" si="44"/>
        <v>0</v>
      </c>
      <c r="AL85" s="167">
        <f>COUNTIF('Suivi Component'!$J$4:$J$400,B85)</f>
        <v>0</v>
      </c>
      <c r="AM85" s="150">
        <f>SUM($AL$10:$AL85)</f>
        <v>0</v>
      </c>
      <c r="AN85" s="168"/>
      <c r="AO85" s="151">
        <f t="shared" si="36"/>
        <v>0</v>
      </c>
      <c r="AP85" s="168">
        <f>SUM(AN$10:AN85)</f>
        <v>0</v>
      </c>
      <c r="AQ85" s="168">
        <f t="shared" si="45"/>
        <v>0</v>
      </c>
      <c r="AR85" s="169">
        <f t="shared" si="37"/>
        <v>0</v>
      </c>
      <c r="AS85" s="167">
        <f>COUNTIF('Suivi Implantation'!$I$4:$I$700,B85)</f>
        <v>0</v>
      </c>
      <c r="AT85" s="150">
        <f>SUM($AS$10:$AS85)</f>
        <v>0</v>
      </c>
      <c r="AU85" s="168"/>
      <c r="AV85" s="151">
        <f t="shared" si="46"/>
        <v>0</v>
      </c>
      <c r="AW85" s="168">
        <f>SUM(AU$10:AU85)</f>
        <v>0</v>
      </c>
      <c r="AX85" s="168">
        <f t="shared" si="47"/>
        <v>0</v>
      </c>
      <c r="AY85" s="169">
        <f t="shared" si="48"/>
        <v>0</v>
      </c>
    </row>
    <row r="86" spans="2:51" x14ac:dyDescent="0.3">
      <c r="B86" s="172">
        <f t="shared" si="49"/>
        <v>43734</v>
      </c>
      <c r="C86" s="166" t="str">
        <f>VLOOKUP(WEEKDAY(B86),A164:B170,2)</f>
        <v>J</v>
      </c>
      <c r="D86" s="167">
        <f>COUNTIF('Suivi PR_CAB'!$G$4:$G$387,B86)</f>
        <v>0</v>
      </c>
      <c r="E86" s="168">
        <f>SUM($D$10:$D$86)</f>
        <v>0</v>
      </c>
      <c r="F86" s="168"/>
      <c r="G86" s="151">
        <f t="shared" si="33"/>
        <v>0</v>
      </c>
      <c r="H86" s="168">
        <f>SUM($F$10:F86)</f>
        <v>3</v>
      </c>
      <c r="I86" s="168">
        <f t="shared" si="28"/>
        <v>-3</v>
      </c>
      <c r="J86" s="169">
        <f t="shared" si="29"/>
        <v>0</v>
      </c>
      <c r="K86" s="167">
        <f>COUNTIF('Suivi PR_CAB'!$J$4:$J$387,B86)</f>
        <v>0</v>
      </c>
      <c r="L86" s="168">
        <f>SUM($K$10:$K$86)</f>
        <v>0</v>
      </c>
      <c r="M86" s="168"/>
      <c r="N86" s="151">
        <f t="shared" si="30"/>
        <v>0</v>
      </c>
      <c r="O86" s="168">
        <f>SUM($M$10:M86)</f>
        <v>0</v>
      </c>
      <c r="P86" s="168">
        <f t="shared" si="31"/>
        <v>0</v>
      </c>
      <c r="Q86" s="169">
        <f t="shared" si="32"/>
        <v>0</v>
      </c>
      <c r="R86" s="167">
        <f>COUNTIF('Suivi PR_CAB'!$T$4:$T$387,B86)</f>
        <v>0</v>
      </c>
      <c r="S86" s="168">
        <f>SUM($K$10:$K$86)</f>
        <v>0</v>
      </c>
      <c r="T86" s="168"/>
      <c r="U86" s="151">
        <f t="shared" si="38"/>
        <v>0</v>
      </c>
      <c r="V86" s="168">
        <f>SUM($T$10:T86)</f>
        <v>0</v>
      </c>
      <c r="W86" s="168">
        <f t="shared" si="39"/>
        <v>0</v>
      </c>
      <c r="X86" s="169">
        <f t="shared" si="40"/>
        <v>0</v>
      </c>
      <c r="Y86" s="167">
        <f>SUM($K$10:$K$86)</f>
        <v>0</v>
      </c>
      <c r="Z86" s="168"/>
      <c r="AA86" s="151">
        <f t="shared" si="34"/>
        <v>0</v>
      </c>
      <c r="AB86" s="168">
        <f>SUM($Z$10:Z86)</f>
        <v>0</v>
      </c>
      <c r="AC86" s="168">
        <f t="shared" si="41"/>
        <v>0</v>
      </c>
      <c r="AD86" s="169">
        <f t="shared" si="35"/>
        <v>0</v>
      </c>
      <c r="AE86" s="167">
        <f>COUNTIF('Suivi Component'!$G$4:$G$400,B86)</f>
        <v>0</v>
      </c>
      <c r="AF86" s="150">
        <f>SUM($AE$10:$AE$86)</f>
        <v>0</v>
      </c>
      <c r="AG86" s="168"/>
      <c r="AH86" s="151">
        <f t="shared" si="42"/>
        <v>0</v>
      </c>
      <c r="AI86" s="168">
        <f>SUM(AG$10:AG86)</f>
        <v>0</v>
      </c>
      <c r="AJ86" s="168">
        <f t="shared" si="43"/>
        <v>0</v>
      </c>
      <c r="AK86" s="169">
        <f t="shared" si="44"/>
        <v>0</v>
      </c>
      <c r="AL86" s="167">
        <f>COUNTIF('Suivi Component'!$J$4:$J$400,B86)</f>
        <v>0</v>
      </c>
      <c r="AM86" s="150">
        <f>SUM($AL$10:$AL86)</f>
        <v>0</v>
      </c>
      <c r="AN86" s="168"/>
      <c r="AO86" s="151">
        <f t="shared" si="36"/>
        <v>0</v>
      </c>
      <c r="AP86" s="168">
        <f>SUM(AN$10:AN86)</f>
        <v>0</v>
      </c>
      <c r="AQ86" s="168">
        <f t="shared" si="45"/>
        <v>0</v>
      </c>
      <c r="AR86" s="169">
        <f t="shared" si="37"/>
        <v>0</v>
      </c>
      <c r="AS86" s="167">
        <f>COUNTIF('Suivi Implantation'!$I$4:$I$700,B86)</f>
        <v>0</v>
      </c>
      <c r="AT86" s="150">
        <f>SUM($AS$10:$AS86)</f>
        <v>0</v>
      </c>
      <c r="AU86" s="168"/>
      <c r="AV86" s="151">
        <f t="shared" si="46"/>
        <v>0</v>
      </c>
      <c r="AW86" s="168">
        <f>SUM(AU$10:AU86)</f>
        <v>0</v>
      </c>
      <c r="AX86" s="168">
        <f t="shared" si="47"/>
        <v>0</v>
      </c>
      <c r="AY86" s="169">
        <f t="shared" si="48"/>
        <v>0</v>
      </c>
    </row>
    <row r="87" spans="2:51" x14ac:dyDescent="0.3">
      <c r="B87" s="172">
        <f t="shared" si="49"/>
        <v>43735</v>
      </c>
      <c r="C87" s="166" t="str">
        <f>VLOOKUP(WEEKDAY(B87),A164:B170,2)</f>
        <v>V</v>
      </c>
      <c r="D87" s="167">
        <f>COUNTIF('Suivi PR_CAB'!$G$4:$G$387,B87)</f>
        <v>0</v>
      </c>
      <c r="E87" s="168">
        <f>SUM($D$10:$D$87)</f>
        <v>0</v>
      </c>
      <c r="F87" s="168"/>
      <c r="G87" s="151">
        <f t="shared" si="33"/>
        <v>0</v>
      </c>
      <c r="H87" s="168">
        <f>SUM($F$10:F87)</f>
        <v>3</v>
      </c>
      <c r="I87" s="168">
        <f t="shared" si="28"/>
        <v>-3</v>
      </c>
      <c r="J87" s="169">
        <f t="shared" si="29"/>
        <v>0</v>
      </c>
      <c r="K87" s="167">
        <f>COUNTIF('Suivi PR_CAB'!$J$4:$J$387,B87)</f>
        <v>0</v>
      </c>
      <c r="L87" s="168">
        <f>SUM($K$10:$K$87)</f>
        <v>0</v>
      </c>
      <c r="M87" s="168"/>
      <c r="N87" s="151">
        <f t="shared" si="30"/>
        <v>0</v>
      </c>
      <c r="O87" s="168">
        <f>SUM($M$10:M87)</f>
        <v>0</v>
      </c>
      <c r="P87" s="168">
        <f t="shared" si="31"/>
        <v>0</v>
      </c>
      <c r="Q87" s="169">
        <f t="shared" si="32"/>
        <v>0</v>
      </c>
      <c r="R87" s="167">
        <f>COUNTIF('Suivi PR_CAB'!$T$4:$T$387,B87)</f>
        <v>0</v>
      </c>
      <c r="S87" s="168">
        <f>SUM($K$10:$K$87)</f>
        <v>0</v>
      </c>
      <c r="T87" s="168"/>
      <c r="U87" s="151">
        <f t="shared" si="38"/>
        <v>0</v>
      </c>
      <c r="V87" s="168">
        <f>SUM($T$10:T87)</f>
        <v>0</v>
      </c>
      <c r="W87" s="168">
        <f t="shared" si="39"/>
        <v>0</v>
      </c>
      <c r="X87" s="169">
        <f t="shared" si="40"/>
        <v>0</v>
      </c>
      <c r="Y87" s="167">
        <f>SUM($K$10:$K$87)</f>
        <v>0</v>
      </c>
      <c r="Z87" s="168"/>
      <c r="AA87" s="151">
        <f t="shared" si="34"/>
        <v>0</v>
      </c>
      <c r="AB87" s="168">
        <f>SUM($Z$10:Z87)</f>
        <v>0</v>
      </c>
      <c r="AC87" s="168">
        <f t="shared" si="41"/>
        <v>0</v>
      </c>
      <c r="AD87" s="169">
        <f t="shared" si="35"/>
        <v>0</v>
      </c>
      <c r="AE87" s="167">
        <f>COUNTIF('Suivi Component'!$G$4:$G$400,B87)</f>
        <v>0</v>
      </c>
      <c r="AF87" s="150">
        <f>SUM($AE$10:$AE$87)</f>
        <v>0</v>
      </c>
      <c r="AG87" s="168"/>
      <c r="AH87" s="151">
        <f t="shared" si="42"/>
        <v>0</v>
      </c>
      <c r="AI87" s="168">
        <f>SUM(AG$10:AG87)</f>
        <v>0</v>
      </c>
      <c r="AJ87" s="168">
        <f t="shared" si="43"/>
        <v>0</v>
      </c>
      <c r="AK87" s="169">
        <f t="shared" si="44"/>
        <v>0</v>
      </c>
      <c r="AL87" s="167">
        <f>COUNTIF('Suivi Component'!$J$4:$J$400,B87)</f>
        <v>0</v>
      </c>
      <c r="AM87" s="150">
        <f>SUM($AL$10:$AL87)</f>
        <v>0</v>
      </c>
      <c r="AN87" s="168"/>
      <c r="AO87" s="151">
        <f t="shared" si="36"/>
        <v>0</v>
      </c>
      <c r="AP87" s="168">
        <f>SUM(AN$10:AN87)</f>
        <v>0</v>
      </c>
      <c r="AQ87" s="168">
        <f t="shared" si="45"/>
        <v>0</v>
      </c>
      <c r="AR87" s="169">
        <f t="shared" si="37"/>
        <v>0</v>
      </c>
      <c r="AS87" s="167">
        <f>COUNTIF('Suivi Implantation'!$I$4:$I$700,B87)</f>
        <v>0</v>
      </c>
      <c r="AT87" s="150">
        <f>SUM($AS$10:$AS87)</f>
        <v>0</v>
      </c>
      <c r="AU87" s="168"/>
      <c r="AV87" s="151">
        <f t="shared" si="46"/>
        <v>0</v>
      </c>
      <c r="AW87" s="168">
        <f>SUM(AU$10:AU87)</f>
        <v>0</v>
      </c>
      <c r="AX87" s="168">
        <f t="shared" si="47"/>
        <v>0</v>
      </c>
      <c r="AY87" s="169">
        <f t="shared" si="48"/>
        <v>0</v>
      </c>
    </row>
    <row r="88" spans="2:51" x14ac:dyDescent="0.3">
      <c r="B88" s="172">
        <f t="shared" si="49"/>
        <v>43736</v>
      </c>
      <c r="C88" s="166" t="str">
        <f>VLOOKUP(WEEKDAY(B88),A164:B170,2)</f>
        <v>S</v>
      </c>
      <c r="D88" s="167">
        <f>COUNTIF('Suivi PR_CAB'!$G$4:$G$387,B88)</f>
        <v>0</v>
      </c>
      <c r="E88" s="168">
        <f>SUM($D$10:$D$88)</f>
        <v>0</v>
      </c>
      <c r="F88" s="168"/>
      <c r="G88" s="151">
        <f t="shared" si="33"/>
        <v>0</v>
      </c>
      <c r="H88" s="168">
        <f>SUM($F$10:F88)</f>
        <v>3</v>
      </c>
      <c r="I88" s="168">
        <f t="shared" si="28"/>
        <v>-3</v>
      </c>
      <c r="J88" s="169">
        <f t="shared" si="29"/>
        <v>0</v>
      </c>
      <c r="K88" s="167">
        <f>COUNTIF('Suivi PR_CAB'!$J$4:$J$387,B88)</f>
        <v>0</v>
      </c>
      <c r="L88" s="168">
        <f>SUM($K$10:$K$88)</f>
        <v>0</v>
      </c>
      <c r="M88" s="168"/>
      <c r="N88" s="151">
        <f t="shared" si="30"/>
        <v>0</v>
      </c>
      <c r="O88" s="168">
        <f>SUM($M$10:M88)</f>
        <v>0</v>
      </c>
      <c r="P88" s="168">
        <f t="shared" si="31"/>
        <v>0</v>
      </c>
      <c r="Q88" s="169">
        <f t="shared" si="32"/>
        <v>0</v>
      </c>
      <c r="R88" s="167">
        <f>COUNTIF('Suivi PR_CAB'!$T$4:$T$387,B88)</f>
        <v>0</v>
      </c>
      <c r="S88" s="168">
        <f>SUM($K$10:$K$88)</f>
        <v>0</v>
      </c>
      <c r="T88" s="168"/>
      <c r="U88" s="151">
        <f t="shared" si="38"/>
        <v>0</v>
      </c>
      <c r="V88" s="168">
        <f>SUM($T$10:T88)</f>
        <v>0</v>
      </c>
      <c r="W88" s="168">
        <f t="shared" si="39"/>
        <v>0</v>
      </c>
      <c r="X88" s="169">
        <f t="shared" si="40"/>
        <v>0</v>
      </c>
      <c r="Y88" s="167">
        <f>SUM($K$10:$K$88)</f>
        <v>0</v>
      </c>
      <c r="Z88" s="168"/>
      <c r="AA88" s="151">
        <f t="shared" si="34"/>
        <v>0</v>
      </c>
      <c r="AB88" s="168">
        <f>SUM($Z$10:Z88)</f>
        <v>0</v>
      </c>
      <c r="AC88" s="168">
        <f t="shared" si="41"/>
        <v>0</v>
      </c>
      <c r="AD88" s="169">
        <f t="shared" si="35"/>
        <v>0</v>
      </c>
      <c r="AE88" s="167">
        <f>COUNTIF('Suivi Component'!$G$4:$G$400,B88)</f>
        <v>0</v>
      </c>
      <c r="AF88" s="150">
        <f>SUM($AE$10:$AE$88)</f>
        <v>0</v>
      </c>
      <c r="AG88" s="168"/>
      <c r="AH88" s="151">
        <f t="shared" si="42"/>
        <v>0</v>
      </c>
      <c r="AI88" s="168">
        <f>SUM(AG$10:AG88)</f>
        <v>0</v>
      </c>
      <c r="AJ88" s="168">
        <f t="shared" si="43"/>
        <v>0</v>
      </c>
      <c r="AK88" s="169">
        <f t="shared" si="44"/>
        <v>0</v>
      </c>
      <c r="AL88" s="167">
        <f>COUNTIF('Suivi Component'!$J$4:$J$400,B88)</f>
        <v>0</v>
      </c>
      <c r="AM88" s="150">
        <f>SUM($AL$10:$AL88)</f>
        <v>0</v>
      </c>
      <c r="AN88" s="168"/>
      <c r="AO88" s="151">
        <f t="shared" si="36"/>
        <v>0</v>
      </c>
      <c r="AP88" s="168">
        <f>SUM(AN$10:AN88)</f>
        <v>0</v>
      </c>
      <c r="AQ88" s="168">
        <f t="shared" si="45"/>
        <v>0</v>
      </c>
      <c r="AR88" s="169">
        <f t="shared" si="37"/>
        <v>0</v>
      </c>
      <c r="AS88" s="167">
        <f>COUNTIF('Suivi Implantation'!$I$4:$I$700,B88)</f>
        <v>0</v>
      </c>
      <c r="AT88" s="150">
        <f>SUM($AS$10:$AS88)</f>
        <v>0</v>
      </c>
      <c r="AU88" s="168"/>
      <c r="AV88" s="151">
        <f t="shared" si="46"/>
        <v>0</v>
      </c>
      <c r="AW88" s="168">
        <f>SUM(AU$10:AU88)</f>
        <v>0</v>
      </c>
      <c r="AX88" s="168">
        <f t="shared" si="47"/>
        <v>0</v>
      </c>
      <c r="AY88" s="169">
        <f t="shared" si="48"/>
        <v>0</v>
      </c>
    </row>
    <row r="89" spans="2:51" x14ac:dyDescent="0.3">
      <c r="B89" s="172">
        <f t="shared" si="49"/>
        <v>43737</v>
      </c>
      <c r="C89" s="166" t="str">
        <f>VLOOKUP(WEEKDAY(B89),A164:B170,2)</f>
        <v>D</v>
      </c>
      <c r="D89" s="167">
        <f>COUNTIF('Suivi PR_CAB'!$G$4:$G$387,B89)</f>
        <v>0</v>
      </c>
      <c r="E89" s="168">
        <f>SUM($D$10:$D$89)</f>
        <v>0</v>
      </c>
      <c r="F89" s="168"/>
      <c r="G89" s="151">
        <f t="shared" si="33"/>
        <v>0</v>
      </c>
      <c r="H89" s="168">
        <f>SUM($F$10:F89)</f>
        <v>3</v>
      </c>
      <c r="I89" s="168">
        <f t="shared" si="28"/>
        <v>-3</v>
      </c>
      <c r="J89" s="169">
        <f t="shared" si="29"/>
        <v>0</v>
      </c>
      <c r="K89" s="167">
        <f>COUNTIF('Suivi PR_CAB'!$J$4:$J$387,B89)</f>
        <v>0</v>
      </c>
      <c r="L89" s="168">
        <f>SUM($K$10:$K$89)</f>
        <v>0</v>
      </c>
      <c r="M89" s="168"/>
      <c r="N89" s="151">
        <f t="shared" si="30"/>
        <v>0</v>
      </c>
      <c r="O89" s="168">
        <f>SUM($M$10:M89)</f>
        <v>0</v>
      </c>
      <c r="P89" s="168">
        <f t="shared" si="31"/>
        <v>0</v>
      </c>
      <c r="Q89" s="169">
        <f t="shared" si="32"/>
        <v>0</v>
      </c>
      <c r="R89" s="167">
        <f>COUNTIF('Suivi PR_CAB'!$T$4:$T$387,B89)</f>
        <v>0</v>
      </c>
      <c r="S89" s="168">
        <f>SUM($K$10:$K$89)</f>
        <v>0</v>
      </c>
      <c r="T89" s="168"/>
      <c r="U89" s="151">
        <f t="shared" si="38"/>
        <v>0</v>
      </c>
      <c r="V89" s="168">
        <f>SUM($T$10:T89)</f>
        <v>0</v>
      </c>
      <c r="W89" s="168">
        <f t="shared" si="39"/>
        <v>0</v>
      </c>
      <c r="X89" s="169">
        <f t="shared" si="40"/>
        <v>0</v>
      </c>
      <c r="Y89" s="167">
        <f>SUM($K$10:$K$89)</f>
        <v>0</v>
      </c>
      <c r="Z89" s="168"/>
      <c r="AA89" s="151">
        <f t="shared" si="34"/>
        <v>0</v>
      </c>
      <c r="AB89" s="168">
        <f>SUM($Z$10:Z89)</f>
        <v>0</v>
      </c>
      <c r="AC89" s="168">
        <f t="shared" si="41"/>
        <v>0</v>
      </c>
      <c r="AD89" s="169">
        <f t="shared" si="35"/>
        <v>0</v>
      </c>
      <c r="AE89" s="167">
        <f>COUNTIF('Suivi Component'!$G$4:$G$400,B89)</f>
        <v>0</v>
      </c>
      <c r="AF89" s="150">
        <f>SUM($AE$10:$AE$89)</f>
        <v>0</v>
      </c>
      <c r="AG89" s="168"/>
      <c r="AH89" s="151">
        <f t="shared" si="42"/>
        <v>0</v>
      </c>
      <c r="AI89" s="168">
        <f>SUM(AG$10:AG89)</f>
        <v>0</v>
      </c>
      <c r="AJ89" s="168">
        <f t="shared" si="43"/>
        <v>0</v>
      </c>
      <c r="AK89" s="169">
        <f t="shared" si="44"/>
        <v>0</v>
      </c>
      <c r="AL89" s="167">
        <f>COUNTIF('Suivi Component'!$J$4:$J$400,B89)</f>
        <v>0</v>
      </c>
      <c r="AM89" s="150">
        <f>SUM($AL$10:$AL89)</f>
        <v>0</v>
      </c>
      <c r="AN89" s="168"/>
      <c r="AO89" s="151">
        <f t="shared" si="36"/>
        <v>0</v>
      </c>
      <c r="AP89" s="168">
        <f>SUM(AN$10:AN89)</f>
        <v>0</v>
      </c>
      <c r="AQ89" s="168">
        <f t="shared" si="45"/>
        <v>0</v>
      </c>
      <c r="AR89" s="169">
        <f t="shared" si="37"/>
        <v>0</v>
      </c>
      <c r="AS89" s="167">
        <f>COUNTIF('Suivi Implantation'!$I$4:$I$700,B89)</f>
        <v>0</v>
      </c>
      <c r="AT89" s="150">
        <f>SUM($AS$10:$AS89)</f>
        <v>0</v>
      </c>
      <c r="AU89" s="168"/>
      <c r="AV89" s="151">
        <f t="shared" si="46"/>
        <v>0</v>
      </c>
      <c r="AW89" s="168">
        <f>SUM(AU$10:AU89)</f>
        <v>0</v>
      </c>
      <c r="AX89" s="168">
        <f t="shared" si="47"/>
        <v>0</v>
      </c>
      <c r="AY89" s="169">
        <f t="shared" si="48"/>
        <v>0</v>
      </c>
    </row>
    <row r="90" spans="2:51" x14ac:dyDescent="0.3">
      <c r="B90" s="172">
        <f t="shared" si="49"/>
        <v>43738</v>
      </c>
      <c r="C90" s="166" t="str">
        <f>VLOOKUP(WEEKDAY(B90),A164:B170,2)</f>
        <v>L</v>
      </c>
      <c r="D90" s="167">
        <f>COUNTIF('Suivi PR_CAB'!$G$4:$G$387,B90)</f>
        <v>0</v>
      </c>
      <c r="E90" s="168">
        <f>SUM($D$10:$D$90)</f>
        <v>0</v>
      </c>
      <c r="F90" s="168"/>
      <c r="G90" s="151">
        <f t="shared" si="33"/>
        <v>0</v>
      </c>
      <c r="H90" s="168">
        <f>SUM($F$10:F90)</f>
        <v>3</v>
      </c>
      <c r="I90" s="168">
        <f t="shared" si="28"/>
        <v>-3</v>
      </c>
      <c r="J90" s="169">
        <f t="shared" si="29"/>
        <v>0</v>
      </c>
      <c r="K90" s="167">
        <f>COUNTIF('Suivi PR_CAB'!$J$4:$J$387,B90)</f>
        <v>0</v>
      </c>
      <c r="L90" s="168">
        <f>SUM($K$10:$K$90)</f>
        <v>0</v>
      </c>
      <c r="M90" s="168"/>
      <c r="N90" s="151">
        <f t="shared" si="30"/>
        <v>0</v>
      </c>
      <c r="O90" s="168">
        <f>SUM($M$10:M90)</f>
        <v>0</v>
      </c>
      <c r="P90" s="168">
        <f t="shared" si="31"/>
        <v>0</v>
      </c>
      <c r="Q90" s="169">
        <f t="shared" si="32"/>
        <v>0</v>
      </c>
      <c r="R90" s="167">
        <f>COUNTIF('Suivi PR_CAB'!$T$4:$T$387,B90)</f>
        <v>0</v>
      </c>
      <c r="S90" s="168">
        <f>SUM($K$10:$K$90)</f>
        <v>0</v>
      </c>
      <c r="T90" s="168"/>
      <c r="U90" s="151">
        <f t="shared" si="38"/>
        <v>0</v>
      </c>
      <c r="V90" s="168">
        <f>SUM($T$10:T90)</f>
        <v>0</v>
      </c>
      <c r="W90" s="168">
        <f t="shared" si="39"/>
        <v>0</v>
      </c>
      <c r="X90" s="169">
        <f t="shared" si="40"/>
        <v>0</v>
      </c>
      <c r="Y90" s="167">
        <f>SUM($K$10:$K$90)</f>
        <v>0</v>
      </c>
      <c r="Z90" s="168"/>
      <c r="AA90" s="151">
        <f t="shared" si="34"/>
        <v>0</v>
      </c>
      <c r="AB90" s="168">
        <f>SUM($Z$10:Z90)</f>
        <v>0</v>
      </c>
      <c r="AC90" s="168">
        <f t="shared" si="41"/>
        <v>0</v>
      </c>
      <c r="AD90" s="169">
        <f t="shared" si="35"/>
        <v>0</v>
      </c>
      <c r="AE90" s="167">
        <f>COUNTIF('Suivi Component'!$G$4:$G$400,B90)</f>
        <v>0</v>
      </c>
      <c r="AF90" s="150">
        <f>SUM($AE$10:$AE$90)</f>
        <v>0</v>
      </c>
      <c r="AG90" s="168"/>
      <c r="AH90" s="151">
        <f t="shared" si="42"/>
        <v>0</v>
      </c>
      <c r="AI90" s="168">
        <f>SUM(AG$10:AG90)</f>
        <v>0</v>
      </c>
      <c r="AJ90" s="168">
        <f t="shared" si="43"/>
        <v>0</v>
      </c>
      <c r="AK90" s="169">
        <f t="shared" si="44"/>
        <v>0</v>
      </c>
      <c r="AL90" s="167">
        <f>COUNTIF('Suivi Component'!$J$4:$J$400,B90)</f>
        <v>0</v>
      </c>
      <c r="AM90" s="150">
        <f>SUM($AL$10:$AL90)</f>
        <v>0</v>
      </c>
      <c r="AN90" s="168"/>
      <c r="AO90" s="151">
        <f t="shared" si="36"/>
        <v>0</v>
      </c>
      <c r="AP90" s="168">
        <f>SUM(AN$10:AN90)</f>
        <v>0</v>
      </c>
      <c r="AQ90" s="168">
        <f t="shared" si="45"/>
        <v>0</v>
      </c>
      <c r="AR90" s="169">
        <f t="shared" si="37"/>
        <v>0</v>
      </c>
      <c r="AS90" s="167">
        <f>COUNTIF('Suivi Implantation'!$I$4:$I$700,B90)</f>
        <v>0</v>
      </c>
      <c r="AT90" s="150">
        <f>SUM($AS$10:$AS90)</f>
        <v>0</v>
      </c>
      <c r="AU90" s="168"/>
      <c r="AV90" s="151">
        <f t="shared" si="46"/>
        <v>0</v>
      </c>
      <c r="AW90" s="168">
        <f>SUM(AU$10:AU90)</f>
        <v>0</v>
      </c>
      <c r="AX90" s="168">
        <f t="shared" si="47"/>
        <v>0</v>
      </c>
      <c r="AY90" s="169">
        <f t="shared" si="48"/>
        <v>0</v>
      </c>
    </row>
    <row r="91" spans="2:51" x14ac:dyDescent="0.3">
      <c r="B91" s="172">
        <f t="shared" si="49"/>
        <v>43739</v>
      </c>
      <c r="C91" s="166" t="str">
        <f>VLOOKUP(WEEKDAY(B91),A164:B170,2)</f>
        <v>M</v>
      </c>
      <c r="D91" s="167">
        <f>COUNTIF('Suivi PR_CAB'!$G$4:$G$387,B91)</f>
        <v>0</v>
      </c>
      <c r="E91" s="168">
        <f>SUM($D$10:$D$91)</f>
        <v>0</v>
      </c>
      <c r="F91" s="168"/>
      <c r="G91" s="151">
        <f t="shared" si="33"/>
        <v>0</v>
      </c>
      <c r="H91" s="168">
        <f>SUM($F$10:F91)</f>
        <v>3</v>
      </c>
      <c r="I91" s="168">
        <f t="shared" si="28"/>
        <v>-3</v>
      </c>
      <c r="J91" s="169">
        <f t="shared" si="29"/>
        <v>0</v>
      </c>
      <c r="K91" s="167">
        <f>COUNTIF('Suivi PR_CAB'!$J$4:$J$387,B91)</f>
        <v>0</v>
      </c>
      <c r="L91" s="168">
        <f>SUM($K$10:$K$91)</f>
        <v>0</v>
      </c>
      <c r="M91" s="168"/>
      <c r="N91" s="151">
        <f t="shared" si="30"/>
        <v>0</v>
      </c>
      <c r="O91" s="168">
        <f>SUM($M$10:M91)</f>
        <v>0</v>
      </c>
      <c r="P91" s="168">
        <f t="shared" si="31"/>
        <v>0</v>
      </c>
      <c r="Q91" s="169">
        <f t="shared" si="32"/>
        <v>0</v>
      </c>
      <c r="R91" s="167">
        <f>COUNTIF('Suivi PR_CAB'!$T$4:$T$387,B91)</f>
        <v>0</v>
      </c>
      <c r="S91" s="168">
        <f>SUM($K$10:$K$91)</f>
        <v>0</v>
      </c>
      <c r="T91" s="168"/>
      <c r="U91" s="151">
        <f t="shared" si="38"/>
        <v>0</v>
      </c>
      <c r="V91" s="168">
        <f>SUM($T$10:T91)</f>
        <v>0</v>
      </c>
      <c r="W91" s="168">
        <f t="shared" si="39"/>
        <v>0</v>
      </c>
      <c r="X91" s="169">
        <f t="shared" si="40"/>
        <v>0</v>
      </c>
      <c r="Y91" s="167">
        <f>SUM($K$10:$K$91)</f>
        <v>0</v>
      </c>
      <c r="Z91" s="168"/>
      <c r="AA91" s="151">
        <f t="shared" si="34"/>
        <v>0</v>
      </c>
      <c r="AB91" s="168">
        <f>SUM($Z$10:Z91)</f>
        <v>0</v>
      </c>
      <c r="AC91" s="168">
        <f t="shared" si="41"/>
        <v>0</v>
      </c>
      <c r="AD91" s="169">
        <f t="shared" si="35"/>
        <v>0</v>
      </c>
      <c r="AE91" s="167">
        <f>COUNTIF('Suivi Component'!$G$4:$G$400,B91)</f>
        <v>0</v>
      </c>
      <c r="AF91" s="150">
        <f>SUM($AE$10:$AE$91)</f>
        <v>0</v>
      </c>
      <c r="AG91" s="168"/>
      <c r="AH91" s="151">
        <f t="shared" si="42"/>
        <v>0</v>
      </c>
      <c r="AI91" s="168">
        <f>SUM(AG$10:AG91)</f>
        <v>0</v>
      </c>
      <c r="AJ91" s="168">
        <f t="shared" si="43"/>
        <v>0</v>
      </c>
      <c r="AK91" s="169">
        <f t="shared" si="44"/>
        <v>0</v>
      </c>
      <c r="AL91" s="167">
        <f>COUNTIF('Suivi Component'!$J$4:$J$400,B91)</f>
        <v>0</v>
      </c>
      <c r="AM91" s="150">
        <f>SUM($AL$10:$AL91)</f>
        <v>0</v>
      </c>
      <c r="AN91" s="168"/>
      <c r="AO91" s="151">
        <f t="shared" si="36"/>
        <v>0</v>
      </c>
      <c r="AP91" s="168">
        <f>SUM(AN$10:AN91)</f>
        <v>0</v>
      </c>
      <c r="AQ91" s="168">
        <f t="shared" si="45"/>
        <v>0</v>
      </c>
      <c r="AR91" s="169">
        <f t="shared" si="37"/>
        <v>0</v>
      </c>
      <c r="AS91" s="167">
        <f>COUNTIF('Suivi Implantation'!$I$4:$I$700,B91)</f>
        <v>0</v>
      </c>
      <c r="AT91" s="150">
        <f>SUM($AS$10:$AS91)</f>
        <v>0</v>
      </c>
      <c r="AU91" s="168"/>
      <c r="AV91" s="151">
        <f t="shared" si="46"/>
        <v>0</v>
      </c>
      <c r="AW91" s="168">
        <f>SUM(AU$10:AU91)</f>
        <v>0</v>
      </c>
      <c r="AX91" s="168">
        <f t="shared" si="47"/>
        <v>0</v>
      </c>
      <c r="AY91" s="169">
        <f t="shared" si="48"/>
        <v>0</v>
      </c>
    </row>
    <row r="92" spans="2:51" x14ac:dyDescent="0.3">
      <c r="B92" s="172">
        <f t="shared" si="49"/>
        <v>43740</v>
      </c>
      <c r="C92" s="166" t="str">
        <f>VLOOKUP(WEEKDAY(B92),A164:B170,2)</f>
        <v>M</v>
      </c>
      <c r="D92" s="167">
        <f>COUNTIF('Suivi PR_CAB'!$G$4:$G$387,B92)</f>
        <v>0</v>
      </c>
      <c r="E92" s="168">
        <f>SUM($D$10:$D$92)</f>
        <v>0</v>
      </c>
      <c r="F92" s="168"/>
      <c r="G92" s="151">
        <f t="shared" si="33"/>
        <v>0</v>
      </c>
      <c r="H92" s="168">
        <f>SUM($F$10:F92)</f>
        <v>3</v>
      </c>
      <c r="I92" s="168">
        <f t="shared" si="28"/>
        <v>-3</v>
      </c>
      <c r="J92" s="169">
        <f t="shared" si="29"/>
        <v>0</v>
      </c>
      <c r="K92" s="167">
        <f>COUNTIF('Suivi PR_CAB'!$J$4:$J$387,B92)</f>
        <v>0</v>
      </c>
      <c r="L92" s="168">
        <f>SUM($K$10:$K$92)</f>
        <v>0</v>
      </c>
      <c r="M92" s="168"/>
      <c r="N92" s="151">
        <f t="shared" si="30"/>
        <v>0</v>
      </c>
      <c r="O92" s="168">
        <f>SUM($M$10:M92)</f>
        <v>0</v>
      </c>
      <c r="P92" s="168">
        <f t="shared" si="31"/>
        <v>0</v>
      </c>
      <c r="Q92" s="169">
        <f t="shared" si="32"/>
        <v>0</v>
      </c>
      <c r="R92" s="167">
        <f>COUNTIF('Suivi PR_CAB'!$T$4:$T$387,B92)</f>
        <v>0</v>
      </c>
      <c r="S92" s="168">
        <f>SUM($K$10:$K$92)</f>
        <v>0</v>
      </c>
      <c r="T92" s="168"/>
      <c r="U92" s="151">
        <f t="shared" si="38"/>
        <v>0</v>
      </c>
      <c r="V92" s="168">
        <f>SUM($T$10:T92)</f>
        <v>0</v>
      </c>
      <c r="W92" s="168">
        <f t="shared" si="39"/>
        <v>0</v>
      </c>
      <c r="X92" s="169">
        <f t="shared" si="40"/>
        <v>0</v>
      </c>
      <c r="Y92" s="167">
        <f>SUM($K$10:$K$92)</f>
        <v>0</v>
      </c>
      <c r="Z92" s="168"/>
      <c r="AA92" s="151">
        <f t="shared" si="34"/>
        <v>0</v>
      </c>
      <c r="AB92" s="168">
        <f>SUM($Z$10:Z92)</f>
        <v>0</v>
      </c>
      <c r="AC92" s="168">
        <f t="shared" si="41"/>
        <v>0</v>
      </c>
      <c r="AD92" s="169">
        <f t="shared" si="35"/>
        <v>0</v>
      </c>
      <c r="AE92" s="167">
        <f>COUNTIF('Suivi Component'!$G$4:$G$400,B92)</f>
        <v>0</v>
      </c>
      <c r="AF92" s="150">
        <f>SUM($AE$10:$AE$92)</f>
        <v>0</v>
      </c>
      <c r="AG92" s="168"/>
      <c r="AH92" s="151">
        <f t="shared" si="42"/>
        <v>0</v>
      </c>
      <c r="AI92" s="168">
        <f>SUM(AG$10:AG92)</f>
        <v>0</v>
      </c>
      <c r="AJ92" s="168">
        <f t="shared" si="43"/>
        <v>0</v>
      </c>
      <c r="AK92" s="169">
        <f t="shared" si="44"/>
        <v>0</v>
      </c>
      <c r="AL92" s="167">
        <f>COUNTIF('Suivi Component'!$J$4:$J$400,B92)</f>
        <v>0</v>
      </c>
      <c r="AM92" s="150">
        <f>SUM($AL$10:$AL92)</f>
        <v>0</v>
      </c>
      <c r="AN92" s="168"/>
      <c r="AO92" s="151">
        <f t="shared" si="36"/>
        <v>0</v>
      </c>
      <c r="AP92" s="168">
        <f>SUM(AN$10:AN92)</f>
        <v>0</v>
      </c>
      <c r="AQ92" s="168">
        <f t="shared" si="45"/>
        <v>0</v>
      </c>
      <c r="AR92" s="169">
        <f t="shared" si="37"/>
        <v>0</v>
      </c>
      <c r="AS92" s="167">
        <f>COUNTIF('Suivi Implantation'!$I$4:$I$700,B92)</f>
        <v>0</v>
      </c>
      <c r="AT92" s="150">
        <f>SUM($AS$10:$AS92)</f>
        <v>0</v>
      </c>
      <c r="AU92" s="168"/>
      <c r="AV92" s="151">
        <f t="shared" si="46"/>
        <v>0</v>
      </c>
      <c r="AW92" s="168">
        <f>SUM(AU$10:AU92)</f>
        <v>0</v>
      </c>
      <c r="AX92" s="168">
        <f t="shared" si="47"/>
        <v>0</v>
      </c>
      <c r="AY92" s="169">
        <f t="shared" si="48"/>
        <v>0</v>
      </c>
    </row>
    <row r="93" spans="2:51" x14ac:dyDescent="0.3">
      <c r="B93" s="172">
        <f t="shared" si="49"/>
        <v>43741</v>
      </c>
      <c r="C93" s="166" t="str">
        <f>VLOOKUP(WEEKDAY(B93),A164:B170,2)</f>
        <v>J</v>
      </c>
      <c r="D93" s="167">
        <f>COUNTIF('Suivi PR_CAB'!$G$4:$G$387,B93)</f>
        <v>0</v>
      </c>
      <c r="E93" s="168">
        <f>SUM($D$10:$D$93)</f>
        <v>0</v>
      </c>
      <c r="F93" s="168"/>
      <c r="G93" s="151">
        <f t="shared" si="33"/>
        <v>0</v>
      </c>
      <c r="H93" s="168">
        <f>SUM($F$10:F93)</f>
        <v>3</v>
      </c>
      <c r="I93" s="168">
        <f t="shared" si="28"/>
        <v>-3</v>
      </c>
      <c r="J93" s="169">
        <f t="shared" si="29"/>
        <v>0</v>
      </c>
      <c r="K93" s="167">
        <f>COUNTIF('Suivi PR_CAB'!$J$4:$J$387,B93)</f>
        <v>0</v>
      </c>
      <c r="L93" s="168">
        <f>SUM($K$10:$K$93)</f>
        <v>0</v>
      </c>
      <c r="M93" s="168"/>
      <c r="N93" s="151">
        <f t="shared" si="30"/>
        <v>0</v>
      </c>
      <c r="O93" s="168">
        <f>SUM($M$10:M93)</f>
        <v>0</v>
      </c>
      <c r="P93" s="168">
        <f t="shared" si="31"/>
        <v>0</v>
      </c>
      <c r="Q93" s="169">
        <f t="shared" si="32"/>
        <v>0</v>
      </c>
      <c r="R93" s="167">
        <f>COUNTIF('Suivi PR_CAB'!$T$4:$T$387,B93)</f>
        <v>0</v>
      </c>
      <c r="S93" s="168">
        <f>SUM($K$10:$K$93)</f>
        <v>0</v>
      </c>
      <c r="T93" s="168"/>
      <c r="U93" s="151">
        <f t="shared" si="38"/>
        <v>0</v>
      </c>
      <c r="V93" s="168">
        <f>SUM($T$10:T93)</f>
        <v>0</v>
      </c>
      <c r="W93" s="168">
        <f t="shared" si="39"/>
        <v>0</v>
      </c>
      <c r="X93" s="169">
        <f t="shared" si="40"/>
        <v>0</v>
      </c>
      <c r="Y93" s="167">
        <f>SUM($K$10:$K$93)</f>
        <v>0</v>
      </c>
      <c r="Z93" s="168"/>
      <c r="AA93" s="151">
        <f t="shared" si="34"/>
        <v>0</v>
      </c>
      <c r="AB93" s="168">
        <f>SUM($Z$10:Z93)</f>
        <v>0</v>
      </c>
      <c r="AC93" s="168">
        <f t="shared" si="41"/>
        <v>0</v>
      </c>
      <c r="AD93" s="169">
        <f t="shared" si="35"/>
        <v>0</v>
      </c>
      <c r="AE93" s="167">
        <f>COUNTIF('Suivi Component'!$G$4:$G$400,B93)</f>
        <v>0</v>
      </c>
      <c r="AF93" s="150">
        <f>SUM($AE$10:$AE$93)</f>
        <v>0</v>
      </c>
      <c r="AG93" s="168"/>
      <c r="AH93" s="151">
        <f t="shared" si="42"/>
        <v>0</v>
      </c>
      <c r="AI93" s="168">
        <f>SUM(AG$10:AG93)</f>
        <v>0</v>
      </c>
      <c r="AJ93" s="168">
        <f t="shared" si="43"/>
        <v>0</v>
      </c>
      <c r="AK93" s="169">
        <f t="shared" si="44"/>
        <v>0</v>
      </c>
      <c r="AL93" s="167">
        <f>COUNTIF('Suivi Component'!$J$4:$J$400,B93)</f>
        <v>0</v>
      </c>
      <c r="AM93" s="150">
        <f>SUM($AL$10:$AL93)</f>
        <v>0</v>
      </c>
      <c r="AN93" s="168"/>
      <c r="AO93" s="151">
        <f t="shared" si="36"/>
        <v>0</v>
      </c>
      <c r="AP93" s="168">
        <f>SUM(AN$10:AN93)</f>
        <v>0</v>
      </c>
      <c r="AQ93" s="168">
        <f t="shared" si="45"/>
        <v>0</v>
      </c>
      <c r="AR93" s="169">
        <f t="shared" si="37"/>
        <v>0</v>
      </c>
      <c r="AS93" s="167">
        <f>COUNTIF('Suivi Implantation'!$I$4:$I$700,B93)</f>
        <v>0</v>
      </c>
      <c r="AT93" s="150">
        <f>SUM($AS$10:$AS93)</f>
        <v>0</v>
      </c>
      <c r="AU93" s="168"/>
      <c r="AV93" s="151">
        <f t="shared" si="46"/>
        <v>0</v>
      </c>
      <c r="AW93" s="168">
        <f>SUM(AU$10:AU93)</f>
        <v>0</v>
      </c>
      <c r="AX93" s="168">
        <f t="shared" si="47"/>
        <v>0</v>
      </c>
      <c r="AY93" s="169">
        <f t="shared" si="48"/>
        <v>0</v>
      </c>
    </row>
    <row r="94" spans="2:51" x14ac:dyDescent="0.3">
      <c r="B94" s="172">
        <f t="shared" si="49"/>
        <v>43742</v>
      </c>
      <c r="C94" s="166" t="str">
        <f>VLOOKUP(WEEKDAY(B94),A164:B170,2)</f>
        <v>V</v>
      </c>
      <c r="D94" s="167">
        <f>COUNTIF('Suivi PR_CAB'!$G$4:$G$387,B94)</f>
        <v>0</v>
      </c>
      <c r="E94" s="168">
        <f>SUM($D$10:$D$94)</f>
        <v>0</v>
      </c>
      <c r="F94" s="168"/>
      <c r="G94" s="151">
        <f t="shared" si="33"/>
        <v>0</v>
      </c>
      <c r="H94" s="168">
        <f>SUM($F$10:F94)</f>
        <v>3</v>
      </c>
      <c r="I94" s="168">
        <f t="shared" ref="I94:I154" si="50">SUM(E94-H94)</f>
        <v>-3</v>
      </c>
      <c r="J94" s="169">
        <f t="shared" ref="J94:J154" si="51">IF($F$157&lt;&gt;0,SUM(1-($F$157-E94)/$F$157),0)</f>
        <v>0</v>
      </c>
      <c r="K94" s="167">
        <f>COUNTIF('Suivi PR_CAB'!$J$4:$J$387,B94)</f>
        <v>0</v>
      </c>
      <c r="L94" s="168">
        <f>SUM($K$10:$K$94)</f>
        <v>0</v>
      </c>
      <c r="M94" s="168"/>
      <c r="N94" s="151">
        <f t="shared" si="30"/>
        <v>0</v>
      </c>
      <c r="O94" s="168">
        <f>SUM($M$10:M94)</f>
        <v>0</v>
      </c>
      <c r="P94" s="168">
        <f t="shared" si="31"/>
        <v>0</v>
      </c>
      <c r="Q94" s="169">
        <f t="shared" si="32"/>
        <v>0</v>
      </c>
      <c r="R94" s="167">
        <f>COUNTIF('Suivi PR_CAB'!$T$4:$T$387,B94)</f>
        <v>0</v>
      </c>
      <c r="S94" s="168">
        <f>SUM($K$10:$K$94)</f>
        <v>0</v>
      </c>
      <c r="T94" s="168"/>
      <c r="U94" s="151">
        <f t="shared" si="38"/>
        <v>0</v>
      </c>
      <c r="V94" s="168">
        <f>SUM($T$10:T94)</f>
        <v>0</v>
      </c>
      <c r="W94" s="168">
        <f t="shared" si="39"/>
        <v>0</v>
      </c>
      <c r="X94" s="169">
        <f t="shared" si="40"/>
        <v>0</v>
      </c>
      <c r="Y94" s="167">
        <f>SUM($K$10:$K$94)</f>
        <v>0</v>
      </c>
      <c r="Z94" s="168"/>
      <c r="AA94" s="151">
        <f t="shared" si="34"/>
        <v>0</v>
      </c>
      <c r="AB94" s="168">
        <f>SUM($Z$10:Z94)</f>
        <v>0</v>
      </c>
      <c r="AC94" s="168">
        <f t="shared" si="41"/>
        <v>0</v>
      </c>
      <c r="AD94" s="169">
        <f t="shared" si="35"/>
        <v>0</v>
      </c>
      <c r="AE94" s="167">
        <f>COUNTIF('Suivi Component'!$G$4:$G$400,B94)</f>
        <v>0</v>
      </c>
      <c r="AF94" s="150">
        <f>SUM($AE$10:$AE$94)</f>
        <v>0</v>
      </c>
      <c r="AG94" s="168"/>
      <c r="AH94" s="151">
        <f t="shared" si="42"/>
        <v>0</v>
      </c>
      <c r="AI94" s="168">
        <f>SUM(AG$10:AG94)</f>
        <v>0</v>
      </c>
      <c r="AJ94" s="168">
        <f t="shared" si="43"/>
        <v>0</v>
      </c>
      <c r="AK94" s="169">
        <f t="shared" si="44"/>
        <v>0</v>
      </c>
      <c r="AL94" s="167">
        <f>COUNTIF('Suivi Component'!$J$4:$J$400,B94)</f>
        <v>0</v>
      </c>
      <c r="AM94" s="150">
        <f>SUM($AL$10:$AL94)</f>
        <v>0</v>
      </c>
      <c r="AN94" s="168"/>
      <c r="AO94" s="151">
        <f t="shared" si="36"/>
        <v>0</v>
      </c>
      <c r="AP94" s="168">
        <f>SUM(AN$10:AN94)</f>
        <v>0</v>
      </c>
      <c r="AQ94" s="168">
        <f t="shared" si="45"/>
        <v>0</v>
      </c>
      <c r="AR94" s="169">
        <f t="shared" si="37"/>
        <v>0</v>
      </c>
      <c r="AS94" s="167">
        <f>COUNTIF('Suivi Implantation'!$I$4:$I$700,B94)</f>
        <v>0</v>
      </c>
      <c r="AT94" s="150">
        <f>SUM($AS$10:$AS94)</f>
        <v>0</v>
      </c>
      <c r="AU94" s="168"/>
      <c r="AV94" s="151">
        <f t="shared" si="46"/>
        <v>0</v>
      </c>
      <c r="AW94" s="168">
        <f>SUM(AU$10:AU94)</f>
        <v>0</v>
      </c>
      <c r="AX94" s="168">
        <f t="shared" si="47"/>
        <v>0</v>
      </c>
      <c r="AY94" s="169">
        <f t="shared" si="48"/>
        <v>0</v>
      </c>
    </row>
    <row r="95" spans="2:51" x14ac:dyDescent="0.3">
      <c r="B95" s="172">
        <f t="shared" si="49"/>
        <v>43743</v>
      </c>
      <c r="C95" s="166" t="str">
        <f>VLOOKUP(WEEKDAY(B95),A164:B170,2)</f>
        <v>S</v>
      </c>
      <c r="D95" s="167">
        <f>COUNTIF('Suivi PR_CAB'!$G$4:$G$387,B95)</f>
        <v>0</v>
      </c>
      <c r="E95" s="168">
        <f>SUM($D$10:$D$95)</f>
        <v>0</v>
      </c>
      <c r="F95" s="168"/>
      <c r="G95" s="151">
        <f t="shared" si="33"/>
        <v>0</v>
      </c>
      <c r="H95" s="168">
        <f>SUM($F$10:F95)</f>
        <v>3</v>
      </c>
      <c r="I95" s="168">
        <f t="shared" si="50"/>
        <v>-3</v>
      </c>
      <c r="J95" s="169">
        <f t="shared" si="51"/>
        <v>0</v>
      </c>
      <c r="K95" s="167">
        <f>COUNTIF('Suivi PR_CAB'!$J$4:$J$387,B95)</f>
        <v>0</v>
      </c>
      <c r="L95" s="168">
        <f>SUM($K$10:$K$95)</f>
        <v>0</v>
      </c>
      <c r="M95" s="168"/>
      <c r="N95" s="151">
        <f t="shared" si="30"/>
        <v>0</v>
      </c>
      <c r="O95" s="168">
        <f>SUM($M$10:M95)</f>
        <v>0</v>
      </c>
      <c r="P95" s="168">
        <f t="shared" si="31"/>
        <v>0</v>
      </c>
      <c r="Q95" s="169">
        <f t="shared" si="32"/>
        <v>0</v>
      </c>
      <c r="R95" s="167">
        <f>COUNTIF('Suivi PR_CAB'!$T$4:$T$387,B95)</f>
        <v>0</v>
      </c>
      <c r="S95" s="168">
        <f>SUM($K$10:$K$95)</f>
        <v>0</v>
      </c>
      <c r="T95" s="168"/>
      <c r="U95" s="151">
        <f t="shared" si="38"/>
        <v>0</v>
      </c>
      <c r="V95" s="168">
        <f>SUM($T$10:T95)</f>
        <v>0</v>
      </c>
      <c r="W95" s="168">
        <f t="shared" si="39"/>
        <v>0</v>
      </c>
      <c r="X95" s="169">
        <f t="shared" si="40"/>
        <v>0</v>
      </c>
      <c r="Y95" s="167">
        <f>SUM($K$10:$K$95)</f>
        <v>0</v>
      </c>
      <c r="Z95" s="168"/>
      <c r="AA95" s="151">
        <f t="shared" si="34"/>
        <v>0</v>
      </c>
      <c r="AB95" s="168">
        <f>SUM($Z$10:Z95)</f>
        <v>0</v>
      </c>
      <c r="AC95" s="168">
        <f t="shared" si="41"/>
        <v>0</v>
      </c>
      <c r="AD95" s="169">
        <f t="shared" si="35"/>
        <v>0</v>
      </c>
      <c r="AE95" s="167">
        <f>COUNTIF('Suivi Component'!$G$4:$G$400,B95)</f>
        <v>0</v>
      </c>
      <c r="AF95" s="150">
        <f>SUM($AE$10:$AE$95)</f>
        <v>0</v>
      </c>
      <c r="AG95" s="168"/>
      <c r="AH95" s="151">
        <f t="shared" si="42"/>
        <v>0</v>
      </c>
      <c r="AI95" s="168">
        <f>SUM(AG$10:AG95)</f>
        <v>0</v>
      </c>
      <c r="AJ95" s="168">
        <f t="shared" si="43"/>
        <v>0</v>
      </c>
      <c r="AK95" s="169">
        <f t="shared" si="44"/>
        <v>0</v>
      </c>
      <c r="AL95" s="167">
        <f>COUNTIF('Suivi Component'!$J$4:$J$400,B95)</f>
        <v>0</v>
      </c>
      <c r="AM95" s="150">
        <f>SUM($AL$10:$AL95)</f>
        <v>0</v>
      </c>
      <c r="AN95" s="168"/>
      <c r="AO95" s="151">
        <f t="shared" si="36"/>
        <v>0</v>
      </c>
      <c r="AP95" s="168">
        <f>SUM(AN$10:AN95)</f>
        <v>0</v>
      </c>
      <c r="AQ95" s="168">
        <f t="shared" si="45"/>
        <v>0</v>
      </c>
      <c r="AR95" s="169">
        <f t="shared" si="37"/>
        <v>0</v>
      </c>
      <c r="AS95" s="167">
        <f>COUNTIF('Suivi Implantation'!$I$4:$I$700,B95)</f>
        <v>0</v>
      </c>
      <c r="AT95" s="150">
        <f>SUM($AS$10:$AS95)</f>
        <v>0</v>
      </c>
      <c r="AU95" s="168"/>
      <c r="AV95" s="151">
        <f t="shared" si="46"/>
        <v>0</v>
      </c>
      <c r="AW95" s="168">
        <f>SUM(AU$10:AU95)</f>
        <v>0</v>
      </c>
      <c r="AX95" s="168">
        <f t="shared" si="47"/>
        <v>0</v>
      </c>
      <c r="AY95" s="169">
        <f t="shared" si="48"/>
        <v>0</v>
      </c>
    </row>
    <row r="96" spans="2:51" x14ac:dyDescent="0.3">
      <c r="B96" s="172">
        <f t="shared" si="49"/>
        <v>43744</v>
      </c>
      <c r="C96" s="166" t="str">
        <f>VLOOKUP(WEEKDAY(B96),A164:B170,2)</f>
        <v>D</v>
      </c>
      <c r="D96" s="167">
        <f>COUNTIF('Suivi PR_CAB'!$G$4:$G$387,B96)</f>
        <v>0</v>
      </c>
      <c r="E96" s="168">
        <f>SUM($D$10:$D$96)</f>
        <v>0</v>
      </c>
      <c r="F96" s="168"/>
      <c r="G96" s="151">
        <f t="shared" si="33"/>
        <v>0</v>
      </c>
      <c r="H96" s="168">
        <f>SUM($F$10:F96)</f>
        <v>3</v>
      </c>
      <c r="I96" s="168">
        <f t="shared" si="50"/>
        <v>-3</v>
      </c>
      <c r="J96" s="169">
        <f t="shared" si="51"/>
        <v>0</v>
      </c>
      <c r="K96" s="167">
        <f>COUNTIF('Suivi PR_CAB'!$J$4:$J$387,B96)</f>
        <v>0</v>
      </c>
      <c r="L96" s="168">
        <f>SUM($K$10:$K$96)</f>
        <v>0</v>
      </c>
      <c r="M96" s="168"/>
      <c r="N96" s="151">
        <f t="shared" si="30"/>
        <v>0</v>
      </c>
      <c r="O96" s="168">
        <f>SUM($M$10:M96)</f>
        <v>0</v>
      </c>
      <c r="P96" s="168">
        <f t="shared" si="31"/>
        <v>0</v>
      </c>
      <c r="Q96" s="169">
        <f t="shared" si="32"/>
        <v>0</v>
      </c>
      <c r="R96" s="167">
        <f>COUNTIF('Suivi PR_CAB'!$T$4:$T$387,B96)</f>
        <v>0</v>
      </c>
      <c r="S96" s="168">
        <f>SUM($K$10:$K$96)</f>
        <v>0</v>
      </c>
      <c r="T96" s="168"/>
      <c r="U96" s="151">
        <f t="shared" si="38"/>
        <v>0</v>
      </c>
      <c r="V96" s="168">
        <f>SUM($T$10:T96)</f>
        <v>0</v>
      </c>
      <c r="W96" s="168">
        <f t="shared" si="39"/>
        <v>0</v>
      </c>
      <c r="X96" s="169">
        <f t="shared" si="40"/>
        <v>0</v>
      </c>
      <c r="Y96" s="167">
        <f>SUM($K$10:$K$96)</f>
        <v>0</v>
      </c>
      <c r="Z96" s="168"/>
      <c r="AA96" s="151">
        <f t="shared" si="34"/>
        <v>0</v>
      </c>
      <c r="AB96" s="168">
        <f>SUM($Z$10:Z96)</f>
        <v>0</v>
      </c>
      <c r="AC96" s="168">
        <f t="shared" si="41"/>
        <v>0</v>
      </c>
      <c r="AD96" s="169">
        <f t="shared" si="35"/>
        <v>0</v>
      </c>
      <c r="AE96" s="167">
        <f>COUNTIF('Suivi Component'!$G$4:$G$400,B96)</f>
        <v>0</v>
      </c>
      <c r="AF96" s="150">
        <f>SUM($AE$10:$AE$96)</f>
        <v>0</v>
      </c>
      <c r="AG96" s="168"/>
      <c r="AH96" s="151">
        <f t="shared" si="42"/>
        <v>0</v>
      </c>
      <c r="AI96" s="168">
        <f>SUM(AG$10:AG96)</f>
        <v>0</v>
      </c>
      <c r="AJ96" s="168">
        <f t="shared" si="43"/>
        <v>0</v>
      </c>
      <c r="AK96" s="169">
        <f t="shared" si="44"/>
        <v>0</v>
      </c>
      <c r="AL96" s="167">
        <f>COUNTIF('Suivi Component'!$J$4:$J$400,B96)</f>
        <v>0</v>
      </c>
      <c r="AM96" s="150">
        <f>SUM($AL$10:$AL96)</f>
        <v>0</v>
      </c>
      <c r="AN96" s="168"/>
      <c r="AO96" s="151">
        <f t="shared" si="36"/>
        <v>0</v>
      </c>
      <c r="AP96" s="168">
        <f>SUM(AN$10:AN96)</f>
        <v>0</v>
      </c>
      <c r="AQ96" s="168">
        <f t="shared" si="45"/>
        <v>0</v>
      </c>
      <c r="AR96" s="169">
        <f t="shared" si="37"/>
        <v>0</v>
      </c>
      <c r="AS96" s="167">
        <f>COUNTIF('Suivi Implantation'!$I$4:$I$700,B96)</f>
        <v>0</v>
      </c>
      <c r="AT96" s="150">
        <f>SUM($AS$10:$AS96)</f>
        <v>0</v>
      </c>
      <c r="AU96" s="168"/>
      <c r="AV96" s="151">
        <f t="shared" si="46"/>
        <v>0</v>
      </c>
      <c r="AW96" s="168">
        <f>SUM(AU$10:AU96)</f>
        <v>0</v>
      </c>
      <c r="AX96" s="168">
        <f t="shared" si="47"/>
        <v>0</v>
      </c>
      <c r="AY96" s="169">
        <f t="shared" si="48"/>
        <v>0</v>
      </c>
    </row>
    <row r="97" spans="2:51" x14ac:dyDescent="0.3">
      <c r="B97" s="172">
        <f t="shared" si="49"/>
        <v>43745</v>
      </c>
      <c r="C97" s="166" t="str">
        <f>VLOOKUP(WEEKDAY(B97),A164:B170,2)</f>
        <v>L</v>
      </c>
      <c r="D97" s="167">
        <f>COUNTIF('Suivi PR_CAB'!$G$4:$G$387,B97)</f>
        <v>0</v>
      </c>
      <c r="E97" s="168">
        <f>SUM($D$10:$D$97)</f>
        <v>0</v>
      </c>
      <c r="F97" s="168"/>
      <c r="G97" s="151">
        <f t="shared" si="33"/>
        <v>0</v>
      </c>
      <c r="H97" s="168">
        <f>SUM($F$10:F97)</f>
        <v>3</v>
      </c>
      <c r="I97" s="168">
        <f t="shared" si="50"/>
        <v>-3</v>
      </c>
      <c r="J97" s="169">
        <f t="shared" si="51"/>
        <v>0</v>
      </c>
      <c r="K97" s="167">
        <f>COUNTIF('Suivi PR_CAB'!$J$4:$J$387,B97)</f>
        <v>0</v>
      </c>
      <c r="L97" s="168">
        <f>SUM($K$10:$K$97)</f>
        <v>0</v>
      </c>
      <c r="M97" s="168"/>
      <c r="N97" s="151">
        <f t="shared" si="30"/>
        <v>0</v>
      </c>
      <c r="O97" s="168">
        <f>SUM($M$10:M97)</f>
        <v>0</v>
      </c>
      <c r="P97" s="168">
        <f t="shared" si="31"/>
        <v>0</v>
      </c>
      <c r="Q97" s="169">
        <f t="shared" si="32"/>
        <v>0</v>
      </c>
      <c r="R97" s="167">
        <f>COUNTIF('Suivi PR_CAB'!$T$4:$T$387,B97)</f>
        <v>0</v>
      </c>
      <c r="S97" s="168">
        <f>SUM($K$10:$K$97)</f>
        <v>0</v>
      </c>
      <c r="T97" s="168"/>
      <c r="U97" s="151">
        <f t="shared" si="38"/>
        <v>0</v>
      </c>
      <c r="V97" s="168">
        <f>SUM($T$10:T97)</f>
        <v>0</v>
      </c>
      <c r="W97" s="168">
        <f t="shared" si="39"/>
        <v>0</v>
      </c>
      <c r="X97" s="169">
        <f t="shared" si="40"/>
        <v>0</v>
      </c>
      <c r="Y97" s="167">
        <f>SUM($K$10:$K$97)</f>
        <v>0</v>
      </c>
      <c r="Z97" s="168"/>
      <c r="AA97" s="151">
        <f t="shared" si="34"/>
        <v>0</v>
      </c>
      <c r="AB97" s="168">
        <f>SUM($Z$10:Z97)</f>
        <v>0</v>
      </c>
      <c r="AC97" s="168">
        <f t="shared" si="41"/>
        <v>0</v>
      </c>
      <c r="AD97" s="169">
        <f t="shared" si="35"/>
        <v>0</v>
      </c>
      <c r="AE97" s="167">
        <f>COUNTIF('Suivi Component'!$G$4:$G$400,B97)</f>
        <v>0</v>
      </c>
      <c r="AF97" s="150">
        <f>SUM($AE$10:$AE$97)</f>
        <v>0</v>
      </c>
      <c r="AG97" s="168"/>
      <c r="AH97" s="151">
        <f t="shared" si="42"/>
        <v>0</v>
      </c>
      <c r="AI97" s="168">
        <f>SUM(AG$10:AG97)</f>
        <v>0</v>
      </c>
      <c r="AJ97" s="168">
        <f t="shared" si="43"/>
        <v>0</v>
      </c>
      <c r="AK97" s="169">
        <f t="shared" si="44"/>
        <v>0</v>
      </c>
      <c r="AL97" s="167">
        <f>COUNTIF('Suivi Component'!$J$4:$J$400,B97)</f>
        <v>0</v>
      </c>
      <c r="AM97" s="150">
        <f>SUM($AL$10:$AL97)</f>
        <v>0</v>
      </c>
      <c r="AN97" s="168"/>
      <c r="AO97" s="151">
        <f t="shared" si="36"/>
        <v>0</v>
      </c>
      <c r="AP97" s="168">
        <f>SUM(AN$10:AN97)</f>
        <v>0</v>
      </c>
      <c r="AQ97" s="168">
        <f t="shared" si="45"/>
        <v>0</v>
      </c>
      <c r="AR97" s="169">
        <f t="shared" si="37"/>
        <v>0</v>
      </c>
      <c r="AS97" s="167">
        <f>COUNTIF('Suivi Implantation'!$I$4:$I$700,B97)</f>
        <v>0</v>
      </c>
      <c r="AT97" s="150">
        <f>SUM($AS$10:$AS97)</f>
        <v>0</v>
      </c>
      <c r="AU97" s="168"/>
      <c r="AV97" s="151">
        <f t="shared" si="46"/>
        <v>0</v>
      </c>
      <c r="AW97" s="168">
        <f>SUM(AU$10:AU97)</f>
        <v>0</v>
      </c>
      <c r="AX97" s="168">
        <f t="shared" si="47"/>
        <v>0</v>
      </c>
      <c r="AY97" s="169">
        <f t="shared" si="48"/>
        <v>0</v>
      </c>
    </row>
    <row r="98" spans="2:51" x14ac:dyDescent="0.3">
      <c r="B98" s="172">
        <f t="shared" si="49"/>
        <v>43746</v>
      </c>
      <c r="C98" s="166" t="str">
        <f>VLOOKUP(WEEKDAY(B98),A164:B170,2)</f>
        <v>M</v>
      </c>
      <c r="D98" s="167">
        <f>COUNTIF('Suivi PR_CAB'!$G$4:$G$387,B98)</f>
        <v>0</v>
      </c>
      <c r="E98" s="168">
        <f>SUM($D$10:$D$98)</f>
        <v>0</v>
      </c>
      <c r="F98" s="168"/>
      <c r="G98" s="151">
        <f t="shared" si="33"/>
        <v>0</v>
      </c>
      <c r="H98" s="168">
        <f>SUM($F$10:F98)</f>
        <v>3</v>
      </c>
      <c r="I98" s="168">
        <f t="shared" si="50"/>
        <v>-3</v>
      </c>
      <c r="J98" s="169">
        <f t="shared" si="51"/>
        <v>0</v>
      </c>
      <c r="K98" s="167">
        <f>COUNTIF('Suivi PR_CAB'!$J$4:$J$387,B98)</f>
        <v>0</v>
      </c>
      <c r="L98" s="168">
        <f>SUM($K$10:$K$98)</f>
        <v>0</v>
      </c>
      <c r="M98" s="168"/>
      <c r="N98" s="151">
        <f t="shared" si="30"/>
        <v>0</v>
      </c>
      <c r="O98" s="168">
        <f>SUM($M$10:M98)</f>
        <v>0</v>
      </c>
      <c r="P98" s="168">
        <f t="shared" si="31"/>
        <v>0</v>
      </c>
      <c r="Q98" s="169">
        <f t="shared" si="32"/>
        <v>0</v>
      </c>
      <c r="R98" s="167">
        <f>COUNTIF('Suivi PR_CAB'!$T$4:$T$387,B98)</f>
        <v>0</v>
      </c>
      <c r="S98" s="168">
        <f>SUM($K$10:$K$98)</f>
        <v>0</v>
      </c>
      <c r="T98" s="168"/>
      <c r="U98" s="151">
        <f t="shared" si="38"/>
        <v>0</v>
      </c>
      <c r="V98" s="168">
        <f>SUM($T$10:T98)</f>
        <v>0</v>
      </c>
      <c r="W98" s="168">
        <f t="shared" si="39"/>
        <v>0</v>
      </c>
      <c r="X98" s="169">
        <f t="shared" si="40"/>
        <v>0</v>
      </c>
      <c r="Y98" s="167">
        <f>SUM($K$10:$K$98)</f>
        <v>0</v>
      </c>
      <c r="Z98" s="168"/>
      <c r="AA98" s="151">
        <f t="shared" si="34"/>
        <v>0</v>
      </c>
      <c r="AB98" s="168">
        <f>SUM($Z$10:Z98)</f>
        <v>0</v>
      </c>
      <c r="AC98" s="168">
        <f t="shared" si="41"/>
        <v>0</v>
      </c>
      <c r="AD98" s="169">
        <f t="shared" si="35"/>
        <v>0</v>
      </c>
      <c r="AE98" s="167">
        <f>COUNTIF('Suivi Component'!$G$4:$G$400,B98)</f>
        <v>0</v>
      </c>
      <c r="AF98" s="150">
        <f>SUM($AE$10:$AE$98)</f>
        <v>0</v>
      </c>
      <c r="AG98" s="168"/>
      <c r="AH98" s="151">
        <f t="shared" si="42"/>
        <v>0</v>
      </c>
      <c r="AI98" s="168">
        <f>SUM(AG$10:AG98)</f>
        <v>0</v>
      </c>
      <c r="AJ98" s="168">
        <f t="shared" si="43"/>
        <v>0</v>
      </c>
      <c r="AK98" s="169">
        <f t="shared" si="44"/>
        <v>0</v>
      </c>
      <c r="AL98" s="167">
        <f>COUNTIF('Suivi Component'!$J$4:$J$400,B98)</f>
        <v>0</v>
      </c>
      <c r="AM98" s="150">
        <f>SUM($AL$10:$AL98)</f>
        <v>0</v>
      </c>
      <c r="AN98" s="168"/>
      <c r="AO98" s="151">
        <f t="shared" si="36"/>
        <v>0</v>
      </c>
      <c r="AP98" s="168">
        <f>SUM(AN$10:AN98)</f>
        <v>0</v>
      </c>
      <c r="AQ98" s="168">
        <f t="shared" si="45"/>
        <v>0</v>
      </c>
      <c r="AR98" s="169">
        <f t="shared" si="37"/>
        <v>0</v>
      </c>
      <c r="AS98" s="167">
        <f>COUNTIF('Suivi Implantation'!$I$4:$I$700,B98)</f>
        <v>0</v>
      </c>
      <c r="AT98" s="150">
        <f>SUM($AS$10:$AS98)</f>
        <v>0</v>
      </c>
      <c r="AU98" s="168"/>
      <c r="AV98" s="151">
        <f t="shared" si="46"/>
        <v>0</v>
      </c>
      <c r="AW98" s="168">
        <f>SUM(AU$10:AU98)</f>
        <v>0</v>
      </c>
      <c r="AX98" s="168">
        <f t="shared" si="47"/>
        <v>0</v>
      </c>
      <c r="AY98" s="169">
        <f t="shared" si="48"/>
        <v>0</v>
      </c>
    </row>
    <row r="99" spans="2:51" x14ac:dyDescent="0.3">
      <c r="B99" s="172">
        <f t="shared" si="49"/>
        <v>43747</v>
      </c>
      <c r="C99" s="166" t="str">
        <f>VLOOKUP(WEEKDAY(B99),A164:B170,2)</f>
        <v>M</v>
      </c>
      <c r="D99" s="167">
        <f>COUNTIF('Suivi PR_CAB'!$G$4:$G$387,B99)</f>
        <v>0</v>
      </c>
      <c r="E99" s="168">
        <f>SUM($D$10:$D$99)</f>
        <v>0</v>
      </c>
      <c r="F99" s="168"/>
      <c r="G99" s="151">
        <f t="shared" si="33"/>
        <v>0</v>
      </c>
      <c r="H99" s="168">
        <f>SUM($F$10:F99)</f>
        <v>3</v>
      </c>
      <c r="I99" s="168">
        <f t="shared" si="50"/>
        <v>-3</v>
      </c>
      <c r="J99" s="169">
        <f t="shared" si="51"/>
        <v>0</v>
      </c>
      <c r="K99" s="167">
        <f>COUNTIF('Suivi PR_CAB'!$J$4:$J$387,B99)</f>
        <v>0</v>
      </c>
      <c r="L99" s="168">
        <f>SUM($K$10:$K$99)</f>
        <v>0</v>
      </c>
      <c r="M99" s="168"/>
      <c r="N99" s="151">
        <f t="shared" si="30"/>
        <v>0</v>
      </c>
      <c r="O99" s="168">
        <f>SUM($M$10:M99)</f>
        <v>0</v>
      </c>
      <c r="P99" s="168">
        <f t="shared" si="31"/>
        <v>0</v>
      </c>
      <c r="Q99" s="169">
        <f t="shared" si="32"/>
        <v>0</v>
      </c>
      <c r="R99" s="167">
        <f>COUNTIF('Suivi PR_CAB'!$T$4:$T$387,B99)</f>
        <v>0</v>
      </c>
      <c r="S99" s="168">
        <f>SUM($K$10:$K$99)</f>
        <v>0</v>
      </c>
      <c r="T99" s="168"/>
      <c r="U99" s="151">
        <f t="shared" si="38"/>
        <v>0</v>
      </c>
      <c r="V99" s="168">
        <f>SUM($T$10:T99)</f>
        <v>0</v>
      </c>
      <c r="W99" s="168">
        <f t="shared" si="39"/>
        <v>0</v>
      </c>
      <c r="X99" s="169">
        <f t="shared" si="40"/>
        <v>0</v>
      </c>
      <c r="Y99" s="167">
        <f>SUM($K$10:$K$99)</f>
        <v>0</v>
      </c>
      <c r="Z99" s="168"/>
      <c r="AA99" s="151">
        <f t="shared" si="34"/>
        <v>0</v>
      </c>
      <c r="AB99" s="168">
        <f>SUM($Z$10:Z99)</f>
        <v>0</v>
      </c>
      <c r="AC99" s="168">
        <f t="shared" si="41"/>
        <v>0</v>
      </c>
      <c r="AD99" s="169">
        <f t="shared" si="35"/>
        <v>0</v>
      </c>
      <c r="AE99" s="167">
        <f>COUNTIF('Suivi Component'!$G$4:$G$400,B99)</f>
        <v>0</v>
      </c>
      <c r="AF99" s="150">
        <f>SUM($AE$10:$AE$99)</f>
        <v>0</v>
      </c>
      <c r="AG99" s="168"/>
      <c r="AH99" s="151">
        <f t="shared" si="42"/>
        <v>0</v>
      </c>
      <c r="AI99" s="168">
        <f>SUM(AG$10:AG99)</f>
        <v>0</v>
      </c>
      <c r="AJ99" s="168">
        <f t="shared" si="43"/>
        <v>0</v>
      </c>
      <c r="AK99" s="169">
        <f t="shared" si="44"/>
        <v>0</v>
      </c>
      <c r="AL99" s="167">
        <f>COUNTIF('Suivi Component'!$J$4:$J$400,B99)</f>
        <v>0</v>
      </c>
      <c r="AM99" s="150">
        <f>SUM($AL$10:$AL99)</f>
        <v>0</v>
      </c>
      <c r="AN99" s="168"/>
      <c r="AO99" s="151">
        <f t="shared" si="36"/>
        <v>0</v>
      </c>
      <c r="AP99" s="168">
        <f>SUM(AN$10:AN99)</f>
        <v>0</v>
      </c>
      <c r="AQ99" s="168">
        <f t="shared" si="45"/>
        <v>0</v>
      </c>
      <c r="AR99" s="169">
        <f t="shared" si="37"/>
        <v>0</v>
      </c>
      <c r="AS99" s="167">
        <f>COUNTIF('Suivi Implantation'!$I$4:$I$700,B99)</f>
        <v>0</v>
      </c>
      <c r="AT99" s="150">
        <f>SUM($AS$10:$AS99)</f>
        <v>0</v>
      </c>
      <c r="AU99" s="168"/>
      <c r="AV99" s="151">
        <f t="shared" si="46"/>
        <v>0</v>
      </c>
      <c r="AW99" s="168">
        <f>SUM(AU$10:AU99)</f>
        <v>0</v>
      </c>
      <c r="AX99" s="168">
        <f t="shared" si="47"/>
        <v>0</v>
      </c>
      <c r="AY99" s="169">
        <f t="shared" si="48"/>
        <v>0</v>
      </c>
    </row>
    <row r="100" spans="2:51" x14ac:dyDescent="0.3">
      <c r="B100" s="172">
        <f t="shared" si="49"/>
        <v>43748</v>
      </c>
      <c r="C100" s="166" t="str">
        <f>VLOOKUP(WEEKDAY(B100),A164:B170,2)</f>
        <v>J</v>
      </c>
      <c r="D100" s="167">
        <f>COUNTIF('Suivi PR_CAB'!$G$4:$G$387,B100)</f>
        <v>0</v>
      </c>
      <c r="E100" s="168">
        <f>SUM($D$10:$D$100)</f>
        <v>0</v>
      </c>
      <c r="F100" s="168"/>
      <c r="G100" s="151">
        <f t="shared" si="33"/>
        <v>0</v>
      </c>
      <c r="H100" s="168">
        <f>SUM($F$10:F100)</f>
        <v>3</v>
      </c>
      <c r="I100" s="168">
        <f t="shared" si="50"/>
        <v>-3</v>
      </c>
      <c r="J100" s="169">
        <f t="shared" si="51"/>
        <v>0</v>
      </c>
      <c r="K100" s="167">
        <f>COUNTIF('Suivi PR_CAB'!$J$4:$J$387,B100)</f>
        <v>0</v>
      </c>
      <c r="L100" s="168">
        <f>SUM($K$10:$K$100)</f>
        <v>0</v>
      </c>
      <c r="M100" s="168"/>
      <c r="N100" s="151">
        <f t="shared" si="30"/>
        <v>0</v>
      </c>
      <c r="O100" s="168">
        <f>SUM($M$10:M100)</f>
        <v>0</v>
      </c>
      <c r="P100" s="168">
        <f t="shared" si="31"/>
        <v>0</v>
      </c>
      <c r="Q100" s="169">
        <f t="shared" si="32"/>
        <v>0</v>
      </c>
      <c r="R100" s="167">
        <f>COUNTIF('Suivi PR_CAB'!$T$4:$T$387,B100)</f>
        <v>0</v>
      </c>
      <c r="S100" s="168">
        <f>SUM($K$10:$K$100)</f>
        <v>0</v>
      </c>
      <c r="T100" s="168"/>
      <c r="U100" s="151">
        <f t="shared" si="38"/>
        <v>0</v>
      </c>
      <c r="V100" s="168">
        <f>SUM($T$10:T100)</f>
        <v>0</v>
      </c>
      <c r="W100" s="168">
        <f t="shared" si="39"/>
        <v>0</v>
      </c>
      <c r="X100" s="169">
        <f t="shared" si="40"/>
        <v>0</v>
      </c>
      <c r="Y100" s="167">
        <f>SUM($K$10:$K$100)</f>
        <v>0</v>
      </c>
      <c r="Z100" s="168"/>
      <c r="AA100" s="151">
        <f t="shared" si="34"/>
        <v>0</v>
      </c>
      <c r="AB100" s="168">
        <f>SUM($Z$10:Z100)</f>
        <v>0</v>
      </c>
      <c r="AC100" s="168">
        <f t="shared" si="41"/>
        <v>0</v>
      </c>
      <c r="AD100" s="169">
        <f t="shared" si="35"/>
        <v>0</v>
      </c>
      <c r="AE100" s="167">
        <f>COUNTIF('Suivi Component'!$G$4:$G$400,B100)</f>
        <v>0</v>
      </c>
      <c r="AF100" s="150">
        <f>SUM($AE$10:$AE$100)</f>
        <v>0</v>
      </c>
      <c r="AG100" s="168"/>
      <c r="AH100" s="151">
        <f t="shared" si="42"/>
        <v>0</v>
      </c>
      <c r="AI100" s="168">
        <f>SUM(AG$10:AG100)</f>
        <v>0</v>
      </c>
      <c r="AJ100" s="168">
        <f t="shared" si="43"/>
        <v>0</v>
      </c>
      <c r="AK100" s="169">
        <f t="shared" si="44"/>
        <v>0</v>
      </c>
      <c r="AL100" s="167">
        <f>COUNTIF('Suivi Component'!$J$4:$J$400,B100)</f>
        <v>0</v>
      </c>
      <c r="AM100" s="150">
        <f>SUM($AL$10:$AL100)</f>
        <v>0</v>
      </c>
      <c r="AN100" s="168"/>
      <c r="AO100" s="151">
        <f t="shared" si="36"/>
        <v>0</v>
      </c>
      <c r="AP100" s="168">
        <f>SUM(AN$10:AN100)</f>
        <v>0</v>
      </c>
      <c r="AQ100" s="168">
        <f t="shared" si="45"/>
        <v>0</v>
      </c>
      <c r="AR100" s="169">
        <f t="shared" si="37"/>
        <v>0</v>
      </c>
      <c r="AS100" s="167">
        <f>COUNTIF('Suivi Implantation'!$I$4:$I$700,B100)</f>
        <v>0</v>
      </c>
      <c r="AT100" s="150">
        <f>SUM($AS$10:$AS100)</f>
        <v>0</v>
      </c>
      <c r="AU100" s="168"/>
      <c r="AV100" s="151">
        <f t="shared" si="46"/>
        <v>0</v>
      </c>
      <c r="AW100" s="168">
        <f>SUM(AU$10:AU100)</f>
        <v>0</v>
      </c>
      <c r="AX100" s="168">
        <f t="shared" si="47"/>
        <v>0</v>
      </c>
      <c r="AY100" s="169">
        <f t="shared" si="48"/>
        <v>0</v>
      </c>
    </row>
    <row r="101" spans="2:51" x14ac:dyDescent="0.3">
      <c r="B101" s="172">
        <f t="shared" si="49"/>
        <v>43749</v>
      </c>
      <c r="C101" s="166" t="str">
        <f>VLOOKUP(WEEKDAY(B101),A164:B170,2)</f>
        <v>V</v>
      </c>
      <c r="D101" s="167">
        <f>COUNTIF('Suivi PR_CAB'!$G$4:$G$387,B101)</f>
        <v>0</v>
      </c>
      <c r="E101" s="168">
        <f>SUM($D$10:$D$101)</f>
        <v>0</v>
      </c>
      <c r="F101" s="168"/>
      <c r="G101" s="151">
        <f t="shared" si="33"/>
        <v>0</v>
      </c>
      <c r="H101" s="168">
        <f>SUM($F$10:F101)</f>
        <v>3</v>
      </c>
      <c r="I101" s="168">
        <f t="shared" si="50"/>
        <v>-3</v>
      </c>
      <c r="J101" s="169">
        <f t="shared" si="51"/>
        <v>0</v>
      </c>
      <c r="K101" s="167">
        <f>COUNTIF('Suivi PR_CAB'!$J$4:$J$387,B101)</f>
        <v>0</v>
      </c>
      <c r="L101" s="168">
        <f>SUM($K$10:$K$101)</f>
        <v>0</v>
      </c>
      <c r="M101" s="168"/>
      <c r="N101" s="151">
        <f t="shared" ref="N101:N154" si="52">IF($M$157&lt;&gt;0,SUM(1-($M$157-O101)/$M$157),0)</f>
        <v>0</v>
      </c>
      <c r="O101" s="168">
        <f>SUM($M$10:M101)</f>
        <v>0</v>
      </c>
      <c r="P101" s="168">
        <f t="shared" si="31"/>
        <v>0</v>
      </c>
      <c r="Q101" s="169">
        <f t="shared" si="32"/>
        <v>0</v>
      </c>
      <c r="R101" s="167">
        <f>COUNTIF('Suivi PR_CAB'!$T$4:$T$387,B101)</f>
        <v>0</v>
      </c>
      <c r="S101" s="168">
        <f>SUM($K$10:$K$101)</f>
        <v>0</v>
      </c>
      <c r="T101" s="168"/>
      <c r="U101" s="151">
        <f t="shared" si="38"/>
        <v>0</v>
      </c>
      <c r="V101" s="168">
        <f>SUM($T$10:T101)</f>
        <v>0</v>
      </c>
      <c r="W101" s="168">
        <f t="shared" si="39"/>
        <v>0</v>
      </c>
      <c r="X101" s="169">
        <f t="shared" si="40"/>
        <v>0</v>
      </c>
      <c r="Y101" s="167">
        <f>SUM($K$10:$K$101)</f>
        <v>0</v>
      </c>
      <c r="Z101" s="168"/>
      <c r="AA101" s="151">
        <f t="shared" si="34"/>
        <v>0</v>
      </c>
      <c r="AB101" s="168">
        <f>SUM($Z$10:Z101)</f>
        <v>0</v>
      </c>
      <c r="AC101" s="168">
        <f t="shared" si="41"/>
        <v>0</v>
      </c>
      <c r="AD101" s="169">
        <f t="shared" si="35"/>
        <v>0</v>
      </c>
      <c r="AE101" s="167">
        <f>COUNTIF('Suivi Component'!$G$4:$G$400,B101)</f>
        <v>0</v>
      </c>
      <c r="AF101" s="150">
        <f>SUM($AE$10:$AE$101)</f>
        <v>0</v>
      </c>
      <c r="AG101" s="168"/>
      <c r="AH101" s="151">
        <f t="shared" si="42"/>
        <v>0</v>
      </c>
      <c r="AI101" s="168">
        <f>SUM(AG$10:AG101)</f>
        <v>0</v>
      </c>
      <c r="AJ101" s="168">
        <f t="shared" si="43"/>
        <v>0</v>
      </c>
      <c r="AK101" s="169">
        <f t="shared" si="44"/>
        <v>0</v>
      </c>
      <c r="AL101" s="167">
        <f>COUNTIF('Suivi Component'!$J$4:$J$400,B101)</f>
        <v>0</v>
      </c>
      <c r="AM101" s="150">
        <f>SUM($AL$10:$AL101)</f>
        <v>0</v>
      </c>
      <c r="AN101" s="168"/>
      <c r="AO101" s="151">
        <f t="shared" si="36"/>
        <v>0</v>
      </c>
      <c r="AP101" s="168">
        <f>SUM(AN$10:AN101)</f>
        <v>0</v>
      </c>
      <c r="AQ101" s="168">
        <f t="shared" si="45"/>
        <v>0</v>
      </c>
      <c r="AR101" s="169">
        <f t="shared" si="37"/>
        <v>0</v>
      </c>
      <c r="AS101" s="167">
        <f>COUNTIF('Suivi Implantation'!$I$4:$I$700,B101)</f>
        <v>0</v>
      </c>
      <c r="AT101" s="150">
        <f>SUM($AS$10:$AS101)</f>
        <v>0</v>
      </c>
      <c r="AU101" s="168"/>
      <c r="AV101" s="151">
        <f t="shared" si="46"/>
        <v>0</v>
      </c>
      <c r="AW101" s="168">
        <f>SUM(AU$10:AU101)</f>
        <v>0</v>
      </c>
      <c r="AX101" s="168">
        <f t="shared" si="47"/>
        <v>0</v>
      </c>
      <c r="AY101" s="169">
        <f t="shared" si="48"/>
        <v>0</v>
      </c>
    </row>
    <row r="102" spans="2:51" x14ac:dyDescent="0.3">
      <c r="B102" s="172">
        <f t="shared" si="49"/>
        <v>43750</v>
      </c>
      <c r="C102" s="166" t="str">
        <f>VLOOKUP(WEEKDAY(B102),A164:B170,2)</f>
        <v>S</v>
      </c>
      <c r="D102" s="167">
        <f>COUNTIF('Suivi PR_CAB'!$G$4:$G$387,B102)</f>
        <v>0</v>
      </c>
      <c r="E102" s="168">
        <f>SUM($D$10:$D$102)</f>
        <v>0</v>
      </c>
      <c r="F102" s="168"/>
      <c r="G102" s="151">
        <f t="shared" si="33"/>
        <v>0</v>
      </c>
      <c r="H102" s="168">
        <f>SUM($F$10:F102)</f>
        <v>3</v>
      </c>
      <c r="I102" s="168">
        <f t="shared" si="50"/>
        <v>-3</v>
      </c>
      <c r="J102" s="169">
        <f t="shared" si="51"/>
        <v>0</v>
      </c>
      <c r="K102" s="167">
        <f>COUNTIF('Suivi PR_CAB'!$J$4:$J$387,B102)</f>
        <v>0</v>
      </c>
      <c r="L102" s="168">
        <f>SUM($K$10:$K$102)</f>
        <v>0</v>
      </c>
      <c r="M102" s="168"/>
      <c r="N102" s="151">
        <f t="shared" si="52"/>
        <v>0</v>
      </c>
      <c r="O102" s="168">
        <f>SUM($M$10:M102)</f>
        <v>0</v>
      </c>
      <c r="P102" s="168">
        <f t="shared" si="31"/>
        <v>0</v>
      </c>
      <c r="Q102" s="169">
        <f t="shared" si="32"/>
        <v>0</v>
      </c>
      <c r="R102" s="167">
        <f>COUNTIF('Suivi PR_CAB'!$T$4:$T$387,B102)</f>
        <v>0</v>
      </c>
      <c r="S102" s="168">
        <f>SUM($K$10:$K$102)</f>
        <v>0</v>
      </c>
      <c r="T102" s="168"/>
      <c r="U102" s="151">
        <f t="shared" si="38"/>
        <v>0</v>
      </c>
      <c r="V102" s="168">
        <f>SUM($T$10:T102)</f>
        <v>0</v>
      </c>
      <c r="W102" s="168">
        <f t="shared" si="39"/>
        <v>0</v>
      </c>
      <c r="X102" s="169">
        <f t="shared" si="40"/>
        <v>0</v>
      </c>
      <c r="Y102" s="167">
        <f>SUM($K$10:$K$102)</f>
        <v>0</v>
      </c>
      <c r="Z102" s="168"/>
      <c r="AA102" s="151">
        <f t="shared" si="34"/>
        <v>0</v>
      </c>
      <c r="AB102" s="168">
        <f>SUM($Z$10:Z102)</f>
        <v>0</v>
      </c>
      <c r="AC102" s="168">
        <f t="shared" si="41"/>
        <v>0</v>
      </c>
      <c r="AD102" s="169">
        <f t="shared" si="35"/>
        <v>0</v>
      </c>
      <c r="AE102" s="167">
        <f>COUNTIF('Suivi Component'!$G$4:$G$400,B102)</f>
        <v>0</v>
      </c>
      <c r="AF102" s="150">
        <f>SUM($AE$10:$AE$102)</f>
        <v>0</v>
      </c>
      <c r="AG102" s="168"/>
      <c r="AH102" s="151">
        <f t="shared" si="42"/>
        <v>0</v>
      </c>
      <c r="AI102" s="168">
        <f>SUM(AG$10:AG102)</f>
        <v>0</v>
      </c>
      <c r="AJ102" s="168">
        <f t="shared" si="43"/>
        <v>0</v>
      </c>
      <c r="AK102" s="169">
        <f t="shared" si="44"/>
        <v>0</v>
      </c>
      <c r="AL102" s="167">
        <f>COUNTIF('Suivi Component'!$J$4:$J$400,B102)</f>
        <v>0</v>
      </c>
      <c r="AM102" s="150">
        <f>SUM($AL$10:$AL102)</f>
        <v>0</v>
      </c>
      <c r="AN102" s="168"/>
      <c r="AO102" s="151">
        <f t="shared" si="36"/>
        <v>0</v>
      </c>
      <c r="AP102" s="168">
        <f>SUM(AN$10:AN102)</f>
        <v>0</v>
      </c>
      <c r="AQ102" s="168">
        <f t="shared" si="45"/>
        <v>0</v>
      </c>
      <c r="AR102" s="169">
        <f t="shared" si="37"/>
        <v>0</v>
      </c>
      <c r="AS102" s="167">
        <f>COUNTIF('Suivi Implantation'!$I$4:$I$700,B102)</f>
        <v>0</v>
      </c>
      <c r="AT102" s="150">
        <f>SUM($AS$10:$AS102)</f>
        <v>0</v>
      </c>
      <c r="AU102" s="168"/>
      <c r="AV102" s="151">
        <f t="shared" si="46"/>
        <v>0</v>
      </c>
      <c r="AW102" s="168">
        <f>SUM(AU$10:AU102)</f>
        <v>0</v>
      </c>
      <c r="AX102" s="168">
        <f t="shared" si="47"/>
        <v>0</v>
      </c>
      <c r="AY102" s="169">
        <f t="shared" si="48"/>
        <v>0</v>
      </c>
    </row>
    <row r="103" spans="2:51" x14ac:dyDescent="0.3">
      <c r="B103" s="172">
        <f t="shared" si="49"/>
        <v>43751</v>
      </c>
      <c r="C103" s="166" t="str">
        <f>VLOOKUP(WEEKDAY(B103),A164:B170,2)</f>
        <v>D</v>
      </c>
      <c r="D103" s="167">
        <f>COUNTIF('Suivi PR_CAB'!$G$4:$G$387,B103)</f>
        <v>0</v>
      </c>
      <c r="E103" s="168">
        <f>SUM($D$10:$D$103)</f>
        <v>0</v>
      </c>
      <c r="F103" s="168"/>
      <c r="G103" s="151">
        <f t="shared" si="33"/>
        <v>0</v>
      </c>
      <c r="H103" s="168">
        <f>SUM($F$10:F103)</f>
        <v>3</v>
      </c>
      <c r="I103" s="168">
        <f t="shared" si="50"/>
        <v>-3</v>
      </c>
      <c r="J103" s="169">
        <f t="shared" si="51"/>
        <v>0</v>
      </c>
      <c r="K103" s="167">
        <f>COUNTIF('Suivi PR_CAB'!$J$4:$J$387,B103)</f>
        <v>0</v>
      </c>
      <c r="L103" s="168">
        <f>SUM($K$10:$K$103)</f>
        <v>0</v>
      </c>
      <c r="M103" s="168"/>
      <c r="N103" s="151">
        <f t="shared" si="52"/>
        <v>0</v>
      </c>
      <c r="O103" s="168">
        <f>SUM($M$10:M103)</f>
        <v>0</v>
      </c>
      <c r="P103" s="168">
        <f t="shared" si="31"/>
        <v>0</v>
      </c>
      <c r="Q103" s="169">
        <f t="shared" si="32"/>
        <v>0</v>
      </c>
      <c r="R103" s="167">
        <f>COUNTIF('Suivi PR_CAB'!$T$4:$T$387,B103)</f>
        <v>0</v>
      </c>
      <c r="S103" s="168">
        <f>SUM($K$10:$K$103)</f>
        <v>0</v>
      </c>
      <c r="T103" s="168"/>
      <c r="U103" s="151">
        <f t="shared" si="38"/>
        <v>0</v>
      </c>
      <c r="V103" s="168">
        <f>SUM($T$10:T103)</f>
        <v>0</v>
      </c>
      <c r="W103" s="168">
        <f t="shared" si="39"/>
        <v>0</v>
      </c>
      <c r="X103" s="169">
        <f t="shared" si="40"/>
        <v>0</v>
      </c>
      <c r="Y103" s="167">
        <f>SUM($K$10:$K$103)</f>
        <v>0</v>
      </c>
      <c r="Z103" s="168"/>
      <c r="AA103" s="151">
        <f t="shared" si="34"/>
        <v>0</v>
      </c>
      <c r="AB103" s="168">
        <f>SUM($Z$10:Z103)</f>
        <v>0</v>
      </c>
      <c r="AC103" s="168">
        <f t="shared" si="41"/>
        <v>0</v>
      </c>
      <c r="AD103" s="169">
        <f t="shared" si="35"/>
        <v>0</v>
      </c>
      <c r="AE103" s="167">
        <f>COUNTIF('Suivi Component'!$G$4:$G$400,B103)</f>
        <v>0</v>
      </c>
      <c r="AF103" s="150">
        <f>SUM($AE$10:$AE$103)</f>
        <v>0</v>
      </c>
      <c r="AG103" s="168"/>
      <c r="AH103" s="151">
        <f t="shared" si="42"/>
        <v>0</v>
      </c>
      <c r="AI103" s="168">
        <f>SUM(AG$10:AG103)</f>
        <v>0</v>
      </c>
      <c r="AJ103" s="168">
        <f t="shared" si="43"/>
        <v>0</v>
      </c>
      <c r="AK103" s="169">
        <f t="shared" si="44"/>
        <v>0</v>
      </c>
      <c r="AL103" s="167">
        <f>COUNTIF('Suivi Component'!$J$4:$J$400,B103)</f>
        <v>0</v>
      </c>
      <c r="AM103" s="150">
        <f>SUM($AL$10:$AL103)</f>
        <v>0</v>
      </c>
      <c r="AN103" s="168"/>
      <c r="AO103" s="151">
        <f t="shared" si="36"/>
        <v>0</v>
      </c>
      <c r="AP103" s="168">
        <f>SUM(AN$10:AN103)</f>
        <v>0</v>
      </c>
      <c r="AQ103" s="168">
        <f t="shared" si="45"/>
        <v>0</v>
      </c>
      <c r="AR103" s="169">
        <f t="shared" si="37"/>
        <v>0</v>
      </c>
      <c r="AS103" s="167">
        <f>COUNTIF('Suivi Implantation'!$I$4:$I$700,B103)</f>
        <v>0</v>
      </c>
      <c r="AT103" s="150">
        <f>SUM($AS$10:$AS103)</f>
        <v>0</v>
      </c>
      <c r="AU103" s="168"/>
      <c r="AV103" s="151">
        <f t="shared" si="46"/>
        <v>0</v>
      </c>
      <c r="AW103" s="168">
        <f>SUM(AU$10:AU103)</f>
        <v>0</v>
      </c>
      <c r="AX103" s="168">
        <f t="shared" si="47"/>
        <v>0</v>
      </c>
      <c r="AY103" s="169">
        <f t="shared" si="48"/>
        <v>0</v>
      </c>
    </row>
    <row r="104" spans="2:51" x14ac:dyDescent="0.3">
      <c r="B104" s="172">
        <f t="shared" si="49"/>
        <v>43752</v>
      </c>
      <c r="C104" s="166" t="str">
        <f>VLOOKUP(WEEKDAY(B104),A164:B170,2)</f>
        <v>L</v>
      </c>
      <c r="D104" s="167">
        <f>COUNTIF('Suivi PR_CAB'!$G$4:$G$387,B104)</f>
        <v>0</v>
      </c>
      <c r="E104" s="168">
        <f>SUM($D$10:$D$104)</f>
        <v>0</v>
      </c>
      <c r="F104" s="168"/>
      <c r="G104" s="151">
        <f t="shared" si="33"/>
        <v>0</v>
      </c>
      <c r="H104" s="168">
        <f>SUM($F$10:F104)</f>
        <v>3</v>
      </c>
      <c r="I104" s="168">
        <f t="shared" si="50"/>
        <v>-3</v>
      </c>
      <c r="J104" s="169">
        <f t="shared" si="51"/>
        <v>0</v>
      </c>
      <c r="K104" s="167">
        <f>COUNTIF('Suivi PR_CAB'!$J$4:$J$387,B104)</f>
        <v>0</v>
      </c>
      <c r="L104" s="168">
        <f>SUM($K$10:$K$104)</f>
        <v>0</v>
      </c>
      <c r="M104" s="168"/>
      <c r="N104" s="151">
        <f t="shared" si="52"/>
        <v>0</v>
      </c>
      <c r="O104" s="168">
        <f>SUM($M$10:M104)</f>
        <v>0</v>
      </c>
      <c r="P104" s="168">
        <f t="shared" si="31"/>
        <v>0</v>
      </c>
      <c r="Q104" s="169">
        <f t="shared" si="32"/>
        <v>0</v>
      </c>
      <c r="R104" s="167">
        <f>COUNTIF('Suivi PR_CAB'!$T$4:$T$387,B104)</f>
        <v>0</v>
      </c>
      <c r="S104" s="168">
        <f>SUM($K$10:$K$104)</f>
        <v>0</v>
      </c>
      <c r="T104" s="168"/>
      <c r="U104" s="151">
        <f t="shared" si="38"/>
        <v>0</v>
      </c>
      <c r="V104" s="168">
        <f>SUM($T$10:T104)</f>
        <v>0</v>
      </c>
      <c r="W104" s="168">
        <f t="shared" si="39"/>
        <v>0</v>
      </c>
      <c r="X104" s="169">
        <f t="shared" si="40"/>
        <v>0</v>
      </c>
      <c r="Y104" s="167">
        <f>SUM($K$10:$K$104)</f>
        <v>0</v>
      </c>
      <c r="Z104" s="168"/>
      <c r="AA104" s="151">
        <f t="shared" si="34"/>
        <v>0</v>
      </c>
      <c r="AB104" s="168">
        <f>SUM($Z$10:Z104)</f>
        <v>0</v>
      </c>
      <c r="AC104" s="168">
        <f t="shared" si="41"/>
        <v>0</v>
      </c>
      <c r="AD104" s="169">
        <f t="shared" si="35"/>
        <v>0</v>
      </c>
      <c r="AE104" s="167">
        <f>COUNTIF('Suivi Component'!$G$4:$G$400,B104)</f>
        <v>0</v>
      </c>
      <c r="AF104" s="150">
        <f>SUM($AE$10:$AE$104)</f>
        <v>0</v>
      </c>
      <c r="AG104" s="168"/>
      <c r="AH104" s="151">
        <f t="shared" si="42"/>
        <v>0</v>
      </c>
      <c r="AI104" s="168">
        <f>SUM(AG$10:AG104)</f>
        <v>0</v>
      </c>
      <c r="AJ104" s="168">
        <f t="shared" si="43"/>
        <v>0</v>
      </c>
      <c r="AK104" s="169">
        <f t="shared" si="44"/>
        <v>0</v>
      </c>
      <c r="AL104" s="167">
        <f>COUNTIF('Suivi Component'!$J$4:$J$400,B104)</f>
        <v>0</v>
      </c>
      <c r="AM104" s="150">
        <f>SUM($AL$10:$AL104)</f>
        <v>0</v>
      </c>
      <c r="AN104" s="168"/>
      <c r="AO104" s="151">
        <f t="shared" si="36"/>
        <v>0</v>
      </c>
      <c r="AP104" s="168">
        <f>SUM(AN$10:AN104)</f>
        <v>0</v>
      </c>
      <c r="AQ104" s="168">
        <f t="shared" si="45"/>
        <v>0</v>
      </c>
      <c r="AR104" s="169">
        <f t="shared" si="37"/>
        <v>0</v>
      </c>
      <c r="AS104" s="167">
        <f>COUNTIF('Suivi Implantation'!$I$4:$I$700,B104)</f>
        <v>0</v>
      </c>
      <c r="AT104" s="150">
        <f>SUM($AS$10:$AS104)</f>
        <v>0</v>
      </c>
      <c r="AU104" s="168"/>
      <c r="AV104" s="151">
        <f t="shared" si="46"/>
        <v>0</v>
      </c>
      <c r="AW104" s="168">
        <f>SUM(AU$10:AU104)</f>
        <v>0</v>
      </c>
      <c r="AX104" s="168">
        <f t="shared" si="47"/>
        <v>0</v>
      </c>
      <c r="AY104" s="169">
        <f t="shared" si="48"/>
        <v>0</v>
      </c>
    </row>
    <row r="105" spans="2:51" x14ac:dyDescent="0.3">
      <c r="B105" s="172">
        <f t="shared" si="49"/>
        <v>43753</v>
      </c>
      <c r="C105" s="166" t="str">
        <f>VLOOKUP(WEEKDAY(B105),A164:B170,2)</f>
        <v>M</v>
      </c>
      <c r="D105" s="167">
        <f>COUNTIF('Suivi PR_CAB'!$G$4:$G$387,B105)</f>
        <v>0</v>
      </c>
      <c r="E105" s="168">
        <f>SUM($D$10:$D$105)</f>
        <v>0</v>
      </c>
      <c r="F105" s="168"/>
      <c r="G105" s="151">
        <f t="shared" si="33"/>
        <v>0</v>
      </c>
      <c r="H105" s="168">
        <f>SUM($F$10:F105)</f>
        <v>3</v>
      </c>
      <c r="I105" s="168">
        <f t="shared" si="50"/>
        <v>-3</v>
      </c>
      <c r="J105" s="169">
        <f t="shared" si="51"/>
        <v>0</v>
      </c>
      <c r="K105" s="167">
        <f>COUNTIF('Suivi PR_CAB'!$J$4:$J$387,B105)</f>
        <v>0</v>
      </c>
      <c r="L105" s="168">
        <f>SUM($K$10:$K$105)</f>
        <v>0</v>
      </c>
      <c r="M105" s="168"/>
      <c r="N105" s="151">
        <f t="shared" si="52"/>
        <v>0</v>
      </c>
      <c r="O105" s="168">
        <f>SUM($M$10:M105)</f>
        <v>0</v>
      </c>
      <c r="P105" s="168">
        <f t="shared" ref="P105:P154" si="53">SUM(L105-O105)</f>
        <v>0</v>
      </c>
      <c r="Q105" s="169">
        <f t="shared" ref="Q105:Q154" si="54">IF($M$157&lt;&gt;0,SUM(1-($M$157-L105)/$M$157),0)</f>
        <v>0</v>
      </c>
      <c r="R105" s="167">
        <f>COUNTIF('Suivi PR_CAB'!$T$4:$T$387,B105)</f>
        <v>0</v>
      </c>
      <c r="S105" s="168">
        <f>SUM($K$10:$K$105)</f>
        <v>0</v>
      </c>
      <c r="T105" s="168"/>
      <c r="U105" s="151">
        <f t="shared" si="38"/>
        <v>0</v>
      </c>
      <c r="V105" s="168">
        <f>SUM($T$10:T105)</f>
        <v>0</v>
      </c>
      <c r="W105" s="168">
        <f t="shared" si="39"/>
        <v>0</v>
      </c>
      <c r="X105" s="169">
        <f t="shared" si="40"/>
        <v>0</v>
      </c>
      <c r="Y105" s="167">
        <f>SUM($K$10:$K$105)</f>
        <v>0</v>
      </c>
      <c r="Z105" s="168"/>
      <c r="AA105" s="151">
        <f t="shared" si="34"/>
        <v>0</v>
      </c>
      <c r="AB105" s="168">
        <f>SUM($Z$10:Z105)</f>
        <v>0</v>
      </c>
      <c r="AC105" s="168">
        <f t="shared" si="41"/>
        <v>0</v>
      </c>
      <c r="AD105" s="169">
        <f t="shared" si="35"/>
        <v>0</v>
      </c>
      <c r="AE105" s="167">
        <f>COUNTIF('Suivi Component'!$G$4:$G$400,B105)</f>
        <v>0</v>
      </c>
      <c r="AF105" s="150">
        <f>SUM($AE$10:$AE$105)</f>
        <v>0</v>
      </c>
      <c r="AG105" s="168"/>
      <c r="AH105" s="151">
        <f t="shared" si="42"/>
        <v>0</v>
      </c>
      <c r="AI105" s="168">
        <f>SUM(AG$10:AG105)</f>
        <v>0</v>
      </c>
      <c r="AJ105" s="168">
        <f t="shared" si="43"/>
        <v>0</v>
      </c>
      <c r="AK105" s="169">
        <f t="shared" si="44"/>
        <v>0</v>
      </c>
      <c r="AL105" s="167">
        <f>COUNTIF('Suivi Component'!$J$4:$J$400,B105)</f>
        <v>0</v>
      </c>
      <c r="AM105" s="150">
        <f>SUM($AL$10:$AL105)</f>
        <v>0</v>
      </c>
      <c r="AN105" s="168"/>
      <c r="AO105" s="151">
        <f t="shared" si="36"/>
        <v>0</v>
      </c>
      <c r="AP105" s="168">
        <f>SUM(AN$10:AN105)</f>
        <v>0</v>
      </c>
      <c r="AQ105" s="168">
        <f t="shared" si="45"/>
        <v>0</v>
      </c>
      <c r="AR105" s="169">
        <f t="shared" si="37"/>
        <v>0</v>
      </c>
      <c r="AS105" s="167">
        <f>COUNTIF('Suivi Implantation'!$I$4:$I$700,B105)</f>
        <v>0</v>
      </c>
      <c r="AT105" s="150">
        <f>SUM($AS$10:$AS105)</f>
        <v>0</v>
      </c>
      <c r="AU105" s="168"/>
      <c r="AV105" s="151">
        <f t="shared" si="46"/>
        <v>0</v>
      </c>
      <c r="AW105" s="168">
        <f>SUM(AU$10:AU105)</f>
        <v>0</v>
      </c>
      <c r="AX105" s="168">
        <f t="shared" si="47"/>
        <v>0</v>
      </c>
      <c r="AY105" s="169">
        <f t="shared" si="48"/>
        <v>0</v>
      </c>
    </row>
    <row r="106" spans="2:51" x14ac:dyDescent="0.3">
      <c r="B106" s="172">
        <f t="shared" si="49"/>
        <v>43754</v>
      </c>
      <c r="C106" s="166" t="str">
        <f>VLOOKUP(WEEKDAY(B106),A164:B170,2)</f>
        <v>M</v>
      </c>
      <c r="D106" s="167">
        <f>COUNTIF('Suivi PR_CAB'!$G$4:$G$387,B106)</f>
        <v>0</v>
      </c>
      <c r="E106" s="168">
        <f>SUM($D$10:$D$106)</f>
        <v>0</v>
      </c>
      <c r="F106" s="168"/>
      <c r="G106" s="151">
        <f t="shared" si="33"/>
        <v>0</v>
      </c>
      <c r="H106" s="168">
        <f>SUM($F$10:F106)</f>
        <v>3</v>
      </c>
      <c r="I106" s="168">
        <f t="shared" si="50"/>
        <v>-3</v>
      </c>
      <c r="J106" s="169">
        <f t="shared" si="51"/>
        <v>0</v>
      </c>
      <c r="K106" s="167">
        <f>COUNTIF('Suivi PR_CAB'!$J$4:$J$387,B106)</f>
        <v>0</v>
      </c>
      <c r="L106" s="168">
        <f>SUM($K$10:$K$106)</f>
        <v>0</v>
      </c>
      <c r="M106" s="168"/>
      <c r="N106" s="151">
        <f t="shared" si="52"/>
        <v>0</v>
      </c>
      <c r="O106" s="168">
        <f>SUM($M$10:M106)</f>
        <v>0</v>
      </c>
      <c r="P106" s="168">
        <f t="shared" si="53"/>
        <v>0</v>
      </c>
      <c r="Q106" s="169">
        <f t="shared" si="54"/>
        <v>0</v>
      </c>
      <c r="R106" s="167">
        <f>COUNTIF('Suivi PR_CAB'!$T$4:$T$387,B106)</f>
        <v>0</v>
      </c>
      <c r="S106" s="168">
        <f>SUM($K$10:$K$106)</f>
        <v>0</v>
      </c>
      <c r="T106" s="168"/>
      <c r="U106" s="151">
        <f t="shared" si="38"/>
        <v>0</v>
      </c>
      <c r="V106" s="168">
        <f>SUM($T$10:T106)</f>
        <v>0</v>
      </c>
      <c r="W106" s="168">
        <f t="shared" si="39"/>
        <v>0</v>
      </c>
      <c r="X106" s="169">
        <f t="shared" si="40"/>
        <v>0</v>
      </c>
      <c r="Y106" s="167">
        <f>SUM($K$10:$K$106)</f>
        <v>0</v>
      </c>
      <c r="Z106" s="168"/>
      <c r="AA106" s="151">
        <f t="shared" si="34"/>
        <v>0</v>
      </c>
      <c r="AB106" s="168">
        <f>SUM($Z$10:Z106)</f>
        <v>0</v>
      </c>
      <c r="AC106" s="168">
        <f t="shared" si="41"/>
        <v>0</v>
      </c>
      <c r="AD106" s="169">
        <f t="shared" si="35"/>
        <v>0</v>
      </c>
      <c r="AE106" s="167">
        <f>COUNTIF('Suivi Component'!$G$4:$G$400,B106)</f>
        <v>0</v>
      </c>
      <c r="AF106" s="150">
        <f>SUM($AE$10:$AE$106)</f>
        <v>0</v>
      </c>
      <c r="AG106" s="168"/>
      <c r="AH106" s="151">
        <f t="shared" si="42"/>
        <v>0</v>
      </c>
      <c r="AI106" s="168">
        <f>SUM(AG$10:AG106)</f>
        <v>0</v>
      </c>
      <c r="AJ106" s="168">
        <f t="shared" si="43"/>
        <v>0</v>
      </c>
      <c r="AK106" s="169">
        <f t="shared" si="44"/>
        <v>0</v>
      </c>
      <c r="AL106" s="167">
        <f>COUNTIF('Suivi Component'!$J$4:$J$400,B106)</f>
        <v>0</v>
      </c>
      <c r="AM106" s="150">
        <f>SUM($AL$10:$AL106)</f>
        <v>0</v>
      </c>
      <c r="AN106" s="168"/>
      <c r="AO106" s="151">
        <f t="shared" si="36"/>
        <v>0</v>
      </c>
      <c r="AP106" s="168">
        <f>SUM(AN$10:AN106)</f>
        <v>0</v>
      </c>
      <c r="AQ106" s="168">
        <f t="shared" si="45"/>
        <v>0</v>
      </c>
      <c r="AR106" s="169">
        <f t="shared" si="37"/>
        <v>0</v>
      </c>
      <c r="AS106" s="167">
        <f>COUNTIF('Suivi Implantation'!$I$4:$I$700,B106)</f>
        <v>0</v>
      </c>
      <c r="AT106" s="150">
        <f>SUM($AS$10:$AS106)</f>
        <v>0</v>
      </c>
      <c r="AU106" s="168"/>
      <c r="AV106" s="151">
        <f t="shared" si="46"/>
        <v>0</v>
      </c>
      <c r="AW106" s="168">
        <f>SUM(AU$10:AU106)</f>
        <v>0</v>
      </c>
      <c r="AX106" s="168">
        <f t="shared" si="47"/>
        <v>0</v>
      </c>
      <c r="AY106" s="169">
        <f t="shared" si="48"/>
        <v>0</v>
      </c>
    </row>
    <row r="107" spans="2:51" x14ac:dyDescent="0.3">
      <c r="B107" s="172">
        <f t="shared" si="49"/>
        <v>43755</v>
      </c>
      <c r="C107" s="166" t="str">
        <f>VLOOKUP(WEEKDAY(B107),A164:B170,2)</f>
        <v>J</v>
      </c>
      <c r="D107" s="167">
        <f>COUNTIF('Suivi PR_CAB'!$G$4:$G$387,B107)</f>
        <v>0</v>
      </c>
      <c r="E107" s="168">
        <f>SUM($D$10:$D$107)</f>
        <v>0</v>
      </c>
      <c r="F107" s="168"/>
      <c r="G107" s="151">
        <f t="shared" si="33"/>
        <v>0</v>
      </c>
      <c r="H107" s="168">
        <f>SUM($F$10:F107)</f>
        <v>3</v>
      </c>
      <c r="I107" s="168">
        <f t="shared" si="50"/>
        <v>-3</v>
      </c>
      <c r="J107" s="169">
        <f t="shared" si="51"/>
        <v>0</v>
      </c>
      <c r="K107" s="167">
        <f>COUNTIF('Suivi PR_CAB'!$J$4:$J$387,B107)</f>
        <v>0</v>
      </c>
      <c r="L107" s="168">
        <f>SUM($K$10:$K$107)</f>
        <v>0</v>
      </c>
      <c r="M107" s="168"/>
      <c r="N107" s="151">
        <f t="shared" si="52"/>
        <v>0</v>
      </c>
      <c r="O107" s="168">
        <f>SUM($M$10:M107)</f>
        <v>0</v>
      </c>
      <c r="P107" s="168">
        <f t="shared" si="53"/>
        <v>0</v>
      </c>
      <c r="Q107" s="169">
        <f t="shared" si="54"/>
        <v>0</v>
      </c>
      <c r="R107" s="167">
        <f>COUNTIF('Suivi PR_CAB'!$T$4:$T$387,B107)</f>
        <v>0</v>
      </c>
      <c r="S107" s="168">
        <f>SUM($K$10:$K$107)</f>
        <v>0</v>
      </c>
      <c r="T107" s="168"/>
      <c r="U107" s="151">
        <f t="shared" si="38"/>
        <v>0</v>
      </c>
      <c r="V107" s="168">
        <f>SUM($T$10:T107)</f>
        <v>0</v>
      </c>
      <c r="W107" s="168">
        <f t="shared" si="39"/>
        <v>0</v>
      </c>
      <c r="X107" s="169">
        <f t="shared" si="40"/>
        <v>0</v>
      </c>
      <c r="Y107" s="167">
        <f>SUM($K$10:$K$107)</f>
        <v>0</v>
      </c>
      <c r="Z107" s="168"/>
      <c r="AA107" s="151">
        <f t="shared" si="34"/>
        <v>0</v>
      </c>
      <c r="AB107" s="168">
        <f>SUM($Z$10:Z107)</f>
        <v>0</v>
      </c>
      <c r="AC107" s="168">
        <f t="shared" si="41"/>
        <v>0</v>
      </c>
      <c r="AD107" s="169">
        <f t="shared" si="35"/>
        <v>0</v>
      </c>
      <c r="AE107" s="167">
        <f>COUNTIF('Suivi Component'!$G$4:$G$400,B107)</f>
        <v>0</v>
      </c>
      <c r="AF107" s="150">
        <f>SUM($AE$10:$AE$107)</f>
        <v>0</v>
      </c>
      <c r="AG107" s="168"/>
      <c r="AH107" s="151">
        <f t="shared" si="42"/>
        <v>0</v>
      </c>
      <c r="AI107" s="168">
        <f>SUM(AG$10:AG107)</f>
        <v>0</v>
      </c>
      <c r="AJ107" s="168">
        <f t="shared" si="43"/>
        <v>0</v>
      </c>
      <c r="AK107" s="169">
        <f t="shared" si="44"/>
        <v>0</v>
      </c>
      <c r="AL107" s="167">
        <f>COUNTIF('Suivi Component'!$J$4:$J$400,B107)</f>
        <v>0</v>
      </c>
      <c r="AM107" s="150">
        <f>SUM($AL$10:$AL107)</f>
        <v>0</v>
      </c>
      <c r="AN107" s="168"/>
      <c r="AO107" s="151">
        <f t="shared" si="36"/>
        <v>0</v>
      </c>
      <c r="AP107" s="168">
        <f>SUM(AN$10:AN107)</f>
        <v>0</v>
      </c>
      <c r="AQ107" s="168">
        <f t="shared" si="45"/>
        <v>0</v>
      </c>
      <c r="AR107" s="169">
        <f t="shared" si="37"/>
        <v>0</v>
      </c>
      <c r="AS107" s="167">
        <f>COUNTIF('Suivi Implantation'!$I$4:$I$700,B107)</f>
        <v>0</v>
      </c>
      <c r="AT107" s="150">
        <f>SUM($AS$10:$AS107)</f>
        <v>0</v>
      </c>
      <c r="AU107" s="168"/>
      <c r="AV107" s="151">
        <f t="shared" si="46"/>
        <v>0</v>
      </c>
      <c r="AW107" s="168">
        <f>SUM(AU$10:AU107)</f>
        <v>0</v>
      </c>
      <c r="AX107" s="168">
        <f t="shared" si="47"/>
        <v>0</v>
      </c>
      <c r="AY107" s="169">
        <f t="shared" si="48"/>
        <v>0</v>
      </c>
    </row>
    <row r="108" spans="2:51" x14ac:dyDescent="0.3">
      <c r="B108" s="172">
        <f t="shared" si="49"/>
        <v>43756</v>
      </c>
      <c r="C108" s="166" t="str">
        <f>VLOOKUP(WEEKDAY(B108),A164:B170,2)</f>
        <v>V</v>
      </c>
      <c r="D108" s="167">
        <f>COUNTIF('Suivi PR_CAB'!$G$4:$G$387,B108)</f>
        <v>0</v>
      </c>
      <c r="E108" s="168">
        <f>SUM($D$10:$D$108)</f>
        <v>0</v>
      </c>
      <c r="F108" s="168"/>
      <c r="G108" s="151">
        <f t="shared" si="33"/>
        <v>0</v>
      </c>
      <c r="H108" s="168">
        <f>SUM($F$10:F108)</f>
        <v>3</v>
      </c>
      <c r="I108" s="168">
        <f t="shared" si="50"/>
        <v>-3</v>
      </c>
      <c r="J108" s="169">
        <f t="shared" si="51"/>
        <v>0</v>
      </c>
      <c r="K108" s="167">
        <f>COUNTIF('Suivi PR_CAB'!$J$4:$J$387,B108)</f>
        <v>0</v>
      </c>
      <c r="L108" s="168">
        <f>SUM($K$10:$K$108)</f>
        <v>0</v>
      </c>
      <c r="M108" s="168"/>
      <c r="N108" s="151">
        <f t="shared" si="52"/>
        <v>0</v>
      </c>
      <c r="O108" s="168">
        <f>SUM($M$10:M108)</f>
        <v>0</v>
      </c>
      <c r="P108" s="168">
        <f t="shared" si="53"/>
        <v>0</v>
      </c>
      <c r="Q108" s="169">
        <f t="shared" si="54"/>
        <v>0</v>
      </c>
      <c r="R108" s="167">
        <f>COUNTIF('Suivi PR_CAB'!$T$4:$T$387,B108)</f>
        <v>0</v>
      </c>
      <c r="S108" s="168">
        <f>SUM($K$10:$K$108)</f>
        <v>0</v>
      </c>
      <c r="T108" s="168"/>
      <c r="U108" s="151">
        <f t="shared" si="38"/>
        <v>0</v>
      </c>
      <c r="V108" s="168">
        <f>SUM($T$10:T108)</f>
        <v>0</v>
      </c>
      <c r="W108" s="168">
        <f t="shared" si="39"/>
        <v>0</v>
      </c>
      <c r="X108" s="169">
        <f t="shared" si="40"/>
        <v>0</v>
      </c>
      <c r="Y108" s="167">
        <f>SUM($K$10:$K$108)</f>
        <v>0</v>
      </c>
      <c r="Z108" s="168"/>
      <c r="AA108" s="151">
        <f t="shared" si="34"/>
        <v>0</v>
      </c>
      <c r="AB108" s="168">
        <f>SUM($Z$10:Z108)</f>
        <v>0</v>
      </c>
      <c r="AC108" s="168">
        <f t="shared" si="41"/>
        <v>0</v>
      </c>
      <c r="AD108" s="169">
        <f t="shared" si="35"/>
        <v>0</v>
      </c>
      <c r="AE108" s="167">
        <f>COUNTIF('Suivi Component'!$G$4:$G$400,B108)</f>
        <v>0</v>
      </c>
      <c r="AF108" s="150">
        <f>SUM($AE$10:$AE$108)</f>
        <v>0</v>
      </c>
      <c r="AG108" s="168"/>
      <c r="AH108" s="151">
        <f t="shared" si="42"/>
        <v>0</v>
      </c>
      <c r="AI108" s="168">
        <f>SUM(AG$10:AG108)</f>
        <v>0</v>
      </c>
      <c r="AJ108" s="168">
        <f t="shared" si="43"/>
        <v>0</v>
      </c>
      <c r="AK108" s="169">
        <f t="shared" si="44"/>
        <v>0</v>
      </c>
      <c r="AL108" s="167">
        <f>COUNTIF('Suivi Component'!$J$4:$J$400,B108)</f>
        <v>0</v>
      </c>
      <c r="AM108" s="150">
        <f>SUM($AL$10:$AL108)</f>
        <v>0</v>
      </c>
      <c r="AN108" s="168"/>
      <c r="AO108" s="151">
        <f t="shared" si="36"/>
        <v>0</v>
      </c>
      <c r="AP108" s="168">
        <f>SUM(AN$10:AN108)</f>
        <v>0</v>
      </c>
      <c r="AQ108" s="168">
        <f t="shared" si="45"/>
        <v>0</v>
      </c>
      <c r="AR108" s="169">
        <f t="shared" si="37"/>
        <v>0</v>
      </c>
      <c r="AS108" s="167">
        <f>COUNTIF('Suivi Implantation'!$I$4:$I$700,B108)</f>
        <v>0</v>
      </c>
      <c r="AT108" s="150">
        <f>SUM($AS$10:$AS108)</f>
        <v>0</v>
      </c>
      <c r="AU108" s="168"/>
      <c r="AV108" s="151">
        <f t="shared" si="46"/>
        <v>0</v>
      </c>
      <c r="AW108" s="168">
        <f>SUM(AU$10:AU108)</f>
        <v>0</v>
      </c>
      <c r="AX108" s="168">
        <f t="shared" si="47"/>
        <v>0</v>
      </c>
      <c r="AY108" s="169">
        <f t="shared" si="48"/>
        <v>0</v>
      </c>
    </row>
    <row r="109" spans="2:51" x14ac:dyDescent="0.3">
      <c r="B109" s="172">
        <f t="shared" si="49"/>
        <v>43757</v>
      </c>
      <c r="C109" s="166" t="str">
        <f>VLOOKUP(WEEKDAY(B109),A164:B170,2)</f>
        <v>S</v>
      </c>
      <c r="D109" s="167">
        <f>COUNTIF('Suivi PR_CAB'!$G$4:$G$387,B109)</f>
        <v>0</v>
      </c>
      <c r="E109" s="168">
        <f>SUM($D$10:$D$109)</f>
        <v>0</v>
      </c>
      <c r="F109" s="168"/>
      <c r="G109" s="151">
        <f t="shared" si="33"/>
        <v>0</v>
      </c>
      <c r="H109" s="168">
        <f>SUM($F$10:F109)</f>
        <v>3</v>
      </c>
      <c r="I109" s="168">
        <f t="shared" si="50"/>
        <v>-3</v>
      </c>
      <c r="J109" s="169">
        <f t="shared" si="51"/>
        <v>0</v>
      </c>
      <c r="K109" s="167">
        <f>COUNTIF('Suivi PR_CAB'!$J$4:$J$387,B109)</f>
        <v>0</v>
      </c>
      <c r="L109" s="168">
        <f>SUM($K$10:$K$109)</f>
        <v>0</v>
      </c>
      <c r="M109" s="168"/>
      <c r="N109" s="151">
        <f t="shared" si="52"/>
        <v>0</v>
      </c>
      <c r="O109" s="168">
        <f>SUM($M$10:M109)</f>
        <v>0</v>
      </c>
      <c r="P109" s="168">
        <f t="shared" si="53"/>
        <v>0</v>
      </c>
      <c r="Q109" s="169">
        <f t="shared" si="54"/>
        <v>0</v>
      </c>
      <c r="R109" s="167">
        <f>COUNTIF('Suivi PR_CAB'!$T$4:$T$387,B109)</f>
        <v>0</v>
      </c>
      <c r="S109" s="168">
        <f>SUM($K$10:$K$109)</f>
        <v>0</v>
      </c>
      <c r="T109" s="168"/>
      <c r="U109" s="151">
        <f t="shared" si="38"/>
        <v>0</v>
      </c>
      <c r="V109" s="168">
        <f>SUM($T$10:T109)</f>
        <v>0</v>
      </c>
      <c r="W109" s="168">
        <f t="shared" si="39"/>
        <v>0</v>
      </c>
      <c r="X109" s="169">
        <f t="shared" si="40"/>
        <v>0</v>
      </c>
      <c r="Y109" s="167">
        <f>SUM($K$10:$K$109)</f>
        <v>0</v>
      </c>
      <c r="Z109" s="168"/>
      <c r="AA109" s="151">
        <f t="shared" si="34"/>
        <v>0</v>
      </c>
      <c r="AB109" s="168">
        <f>SUM($Z$10:Z109)</f>
        <v>0</v>
      </c>
      <c r="AC109" s="168">
        <f t="shared" si="41"/>
        <v>0</v>
      </c>
      <c r="AD109" s="169">
        <f t="shared" si="35"/>
        <v>0</v>
      </c>
      <c r="AE109" s="167">
        <f>COUNTIF('Suivi Component'!$G$4:$G$400,B109)</f>
        <v>0</v>
      </c>
      <c r="AF109" s="150">
        <f>SUM($AE$10:$AE$109)</f>
        <v>0</v>
      </c>
      <c r="AG109" s="168"/>
      <c r="AH109" s="151">
        <f t="shared" si="42"/>
        <v>0</v>
      </c>
      <c r="AI109" s="168">
        <f>SUM(AG$10:AG109)</f>
        <v>0</v>
      </c>
      <c r="AJ109" s="168">
        <f t="shared" si="43"/>
        <v>0</v>
      </c>
      <c r="AK109" s="169">
        <f t="shared" si="44"/>
        <v>0</v>
      </c>
      <c r="AL109" s="167">
        <f>COUNTIF('Suivi Component'!$J$4:$J$400,B109)</f>
        <v>0</v>
      </c>
      <c r="AM109" s="150">
        <f>SUM($AL$10:$AL109)</f>
        <v>0</v>
      </c>
      <c r="AN109" s="168"/>
      <c r="AO109" s="151">
        <f t="shared" si="36"/>
        <v>0</v>
      </c>
      <c r="AP109" s="168">
        <f>SUM(AN$10:AN109)</f>
        <v>0</v>
      </c>
      <c r="AQ109" s="168">
        <f t="shared" si="45"/>
        <v>0</v>
      </c>
      <c r="AR109" s="169">
        <f t="shared" si="37"/>
        <v>0</v>
      </c>
      <c r="AS109" s="167">
        <f>COUNTIF('Suivi Implantation'!$I$4:$I$700,B109)</f>
        <v>0</v>
      </c>
      <c r="AT109" s="150">
        <f>SUM($AS$10:$AS109)</f>
        <v>0</v>
      </c>
      <c r="AU109" s="168"/>
      <c r="AV109" s="151">
        <f t="shared" si="46"/>
        <v>0</v>
      </c>
      <c r="AW109" s="168">
        <f>SUM(AU$10:AU109)</f>
        <v>0</v>
      </c>
      <c r="AX109" s="168">
        <f t="shared" si="47"/>
        <v>0</v>
      </c>
      <c r="AY109" s="169">
        <f t="shared" si="48"/>
        <v>0</v>
      </c>
    </row>
    <row r="110" spans="2:51" x14ac:dyDescent="0.3">
      <c r="B110" s="172">
        <f t="shared" si="49"/>
        <v>43758</v>
      </c>
      <c r="C110" s="166" t="str">
        <f>VLOOKUP(WEEKDAY(B110),A164:B170,2)</f>
        <v>D</v>
      </c>
      <c r="D110" s="167">
        <f>COUNTIF('Suivi PR_CAB'!$G$4:$G$387,B110)</f>
        <v>0</v>
      </c>
      <c r="E110" s="168">
        <f>SUM($D$10:$D$110)</f>
        <v>0</v>
      </c>
      <c r="F110" s="168"/>
      <c r="G110" s="151">
        <f t="shared" si="33"/>
        <v>0</v>
      </c>
      <c r="H110" s="168">
        <f>SUM($F$10:F110)</f>
        <v>3</v>
      </c>
      <c r="I110" s="168">
        <f t="shared" si="50"/>
        <v>-3</v>
      </c>
      <c r="J110" s="169">
        <f t="shared" si="51"/>
        <v>0</v>
      </c>
      <c r="K110" s="167">
        <f>COUNTIF('Suivi PR_CAB'!$J$4:$J$387,B110)</f>
        <v>0</v>
      </c>
      <c r="L110" s="168">
        <f>SUM($K$10:$K$110)</f>
        <v>0</v>
      </c>
      <c r="M110" s="168"/>
      <c r="N110" s="151">
        <f t="shared" si="52"/>
        <v>0</v>
      </c>
      <c r="O110" s="168">
        <f>SUM($M$10:M110)</f>
        <v>0</v>
      </c>
      <c r="P110" s="168">
        <f t="shared" si="53"/>
        <v>0</v>
      </c>
      <c r="Q110" s="169">
        <f t="shared" si="54"/>
        <v>0</v>
      </c>
      <c r="R110" s="167">
        <f>COUNTIF('Suivi PR_CAB'!$T$4:$T$387,B110)</f>
        <v>0</v>
      </c>
      <c r="S110" s="168">
        <f>SUM($K$10:$K$110)</f>
        <v>0</v>
      </c>
      <c r="T110" s="168"/>
      <c r="U110" s="151">
        <f t="shared" si="38"/>
        <v>0</v>
      </c>
      <c r="V110" s="168">
        <f>SUM($T$10:T110)</f>
        <v>0</v>
      </c>
      <c r="W110" s="168">
        <f t="shared" si="39"/>
        <v>0</v>
      </c>
      <c r="X110" s="169">
        <f t="shared" si="40"/>
        <v>0</v>
      </c>
      <c r="Y110" s="167">
        <f>SUM($K$10:$K$110)</f>
        <v>0</v>
      </c>
      <c r="Z110" s="168"/>
      <c r="AA110" s="151">
        <f t="shared" si="34"/>
        <v>0</v>
      </c>
      <c r="AB110" s="168">
        <f>SUM($Z$10:Z110)</f>
        <v>0</v>
      </c>
      <c r="AC110" s="168">
        <f t="shared" si="41"/>
        <v>0</v>
      </c>
      <c r="AD110" s="169">
        <f t="shared" si="35"/>
        <v>0</v>
      </c>
      <c r="AE110" s="167">
        <f>COUNTIF('Suivi Component'!$G$4:$G$400,B110)</f>
        <v>0</v>
      </c>
      <c r="AF110" s="150">
        <f>SUM($AE$10:$AE$110)</f>
        <v>0</v>
      </c>
      <c r="AG110" s="168"/>
      <c r="AH110" s="151">
        <f t="shared" si="42"/>
        <v>0</v>
      </c>
      <c r="AI110" s="168">
        <f>SUM(AG$10:AG110)</f>
        <v>0</v>
      </c>
      <c r="AJ110" s="168">
        <f t="shared" si="43"/>
        <v>0</v>
      </c>
      <c r="AK110" s="169">
        <f t="shared" si="44"/>
        <v>0</v>
      </c>
      <c r="AL110" s="167">
        <f>COUNTIF('Suivi Component'!$J$4:$J$400,B110)</f>
        <v>0</v>
      </c>
      <c r="AM110" s="150">
        <f>SUM($AL$10:$AL110)</f>
        <v>0</v>
      </c>
      <c r="AN110" s="168"/>
      <c r="AO110" s="151">
        <f t="shared" si="36"/>
        <v>0</v>
      </c>
      <c r="AP110" s="168">
        <f>SUM(AN$10:AN110)</f>
        <v>0</v>
      </c>
      <c r="AQ110" s="168">
        <f t="shared" si="45"/>
        <v>0</v>
      </c>
      <c r="AR110" s="169">
        <f t="shared" si="37"/>
        <v>0</v>
      </c>
      <c r="AS110" s="167">
        <f>COUNTIF('Suivi Implantation'!$I$4:$I$700,B110)</f>
        <v>0</v>
      </c>
      <c r="AT110" s="150">
        <f>SUM($AS$10:$AS110)</f>
        <v>0</v>
      </c>
      <c r="AU110" s="168"/>
      <c r="AV110" s="151">
        <f t="shared" si="46"/>
        <v>0</v>
      </c>
      <c r="AW110" s="168">
        <f>SUM(AU$10:AU110)</f>
        <v>0</v>
      </c>
      <c r="AX110" s="168">
        <f t="shared" si="47"/>
        <v>0</v>
      </c>
      <c r="AY110" s="169">
        <f t="shared" si="48"/>
        <v>0</v>
      </c>
    </row>
    <row r="111" spans="2:51" x14ac:dyDescent="0.3">
      <c r="B111" s="172">
        <f t="shared" si="49"/>
        <v>43759</v>
      </c>
      <c r="C111" s="166" t="str">
        <f>VLOOKUP(WEEKDAY(B111),A164:B170,2)</f>
        <v>L</v>
      </c>
      <c r="D111" s="167">
        <f>COUNTIF('Suivi PR_CAB'!$G$4:$G$387,B111)</f>
        <v>0</v>
      </c>
      <c r="E111" s="168">
        <f>SUM($D$10:$D$111)</f>
        <v>0</v>
      </c>
      <c r="F111" s="168"/>
      <c r="G111" s="151">
        <f t="shared" si="33"/>
        <v>0</v>
      </c>
      <c r="H111" s="168">
        <f>SUM($F$10:F111)</f>
        <v>3</v>
      </c>
      <c r="I111" s="168">
        <f t="shared" si="50"/>
        <v>-3</v>
      </c>
      <c r="J111" s="169">
        <f t="shared" si="51"/>
        <v>0</v>
      </c>
      <c r="K111" s="167">
        <f>COUNTIF('Suivi PR_CAB'!$J$4:$J$387,B111)</f>
        <v>0</v>
      </c>
      <c r="L111" s="168">
        <f>SUM($K$10:$K$111)</f>
        <v>0</v>
      </c>
      <c r="M111" s="168"/>
      <c r="N111" s="151">
        <f t="shared" si="52"/>
        <v>0</v>
      </c>
      <c r="O111" s="168">
        <f>SUM($M$10:M111)</f>
        <v>0</v>
      </c>
      <c r="P111" s="168">
        <f t="shared" si="53"/>
        <v>0</v>
      </c>
      <c r="Q111" s="169">
        <f t="shared" si="54"/>
        <v>0</v>
      </c>
      <c r="R111" s="167">
        <f>COUNTIF('Suivi PR_CAB'!$T$4:$T$387,B111)</f>
        <v>0</v>
      </c>
      <c r="S111" s="168">
        <f>SUM($K$10:$K$111)</f>
        <v>0</v>
      </c>
      <c r="T111" s="168"/>
      <c r="U111" s="151">
        <f t="shared" si="38"/>
        <v>0</v>
      </c>
      <c r="V111" s="168">
        <f>SUM($T$10:T111)</f>
        <v>0</v>
      </c>
      <c r="W111" s="168">
        <f t="shared" si="39"/>
        <v>0</v>
      </c>
      <c r="X111" s="169">
        <f t="shared" si="40"/>
        <v>0</v>
      </c>
      <c r="Y111" s="167">
        <f>SUM($K$10:$K$111)</f>
        <v>0</v>
      </c>
      <c r="Z111" s="168"/>
      <c r="AA111" s="151">
        <f t="shared" si="34"/>
        <v>0</v>
      </c>
      <c r="AB111" s="168">
        <f>SUM($Z$10:Z111)</f>
        <v>0</v>
      </c>
      <c r="AC111" s="168">
        <f t="shared" si="41"/>
        <v>0</v>
      </c>
      <c r="AD111" s="169">
        <f t="shared" si="35"/>
        <v>0</v>
      </c>
      <c r="AE111" s="167">
        <f>COUNTIF('Suivi Component'!$G$4:$G$400,B111)</f>
        <v>0</v>
      </c>
      <c r="AF111" s="150">
        <f>SUM($AE$10:$AE$111)</f>
        <v>0</v>
      </c>
      <c r="AG111" s="168"/>
      <c r="AH111" s="151">
        <f t="shared" si="42"/>
        <v>0</v>
      </c>
      <c r="AI111" s="168">
        <f>SUM(AG$10:AG111)</f>
        <v>0</v>
      </c>
      <c r="AJ111" s="168">
        <f t="shared" si="43"/>
        <v>0</v>
      </c>
      <c r="AK111" s="169">
        <f t="shared" si="44"/>
        <v>0</v>
      </c>
      <c r="AL111" s="167">
        <f>COUNTIF('Suivi Component'!$J$4:$J$400,B111)</f>
        <v>0</v>
      </c>
      <c r="AM111" s="150">
        <f>SUM($AL$10:$AL111)</f>
        <v>0</v>
      </c>
      <c r="AN111" s="168"/>
      <c r="AO111" s="151">
        <f t="shared" si="36"/>
        <v>0</v>
      </c>
      <c r="AP111" s="168">
        <f>SUM(AN$10:AN111)</f>
        <v>0</v>
      </c>
      <c r="AQ111" s="168">
        <f t="shared" si="45"/>
        <v>0</v>
      </c>
      <c r="AR111" s="169">
        <f t="shared" si="37"/>
        <v>0</v>
      </c>
      <c r="AS111" s="167">
        <f>COUNTIF('Suivi Implantation'!$I$4:$I$700,B111)</f>
        <v>0</v>
      </c>
      <c r="AT111" s="150">
        <f>SUM($AS$10:$AS111)</f>
        <v>0</v>
      </c>
      <c r="AU111" s="168"/>
      <c r="AV111" s="151">
        <f t="shared" si="46"/>
        <v>0</v>
      </c>
      <c r="AW111" s="168">
        <f>SUM(AU$10:AU111)</f>
        <v>0</v>
      </c>
      <c r="AX111" s="168">
        <f t="shared" si="47"/>
        <v>0</v>
      </c>
      <c r="AY111" s="169">
        <f t="shared" si="48"/>
        <v>0</v>
      </c>
    </row>
    <row r="112" spans="2:51" x14ac:dyDescent="0.3">
      <c r="B112" s="172">
        <f t="shared" si="49"/>
        <v>43760</v>
      </c>
      <c r="C112" s="166" t="str">
        <f>VLOOKUP(WEEKDAY(B112),A164:B170,2)</f>
        <v>M</v>
      </c>
      <c r="D112" s="167">
        <f>COUNTIF('Suivi PR_CAB'!$G$4:$G$387,B112)</f>
        <v>0</v>
      </c>
      <c r="E112" s="168">
        <f>SUM($D$10:$D$112)</f>
        <v>0</v>
      </c>
      <c r="F112" s="168"/>
      <c r="G112" s="151">
        <f t="shared" si="33"/>
        <v>0</v>
      </c>
      <c r="H112" s="168">
        <f>SUM($F$10:F112)</f>
        <v>3</v>
      </c>
      <c r="I112" s="168">
        <f t="shared" si="50"/>
        <v>-3</v>
      </c>
      <c r="J112" s="169">
        <f t="shared" si="51"/>
        <v>0</v>
      </c>
      <c r="K112" s="167">
        <f>COUNTIF('Suivi PR_CAB'!$J$4:$J$387,B112)</f>
        <v>0</v>
      </c>
      <c r="L112" s="168">
        <f>SUM($K$10:$K$112)</f>
        <v>0</v>
      </c>
      <c r="M112" s="168"/>
      <c r="N112" s="151">
        <f t="shared" si="52"/>
        <v>0</v>
      </c>
      <c r="O112" s="168">
        <f>SUM($M$10:M112)</f>
        <v>0</v>
      </c>
      <c r="P112" s="168">
        <f t="shared" si="53"/>
        <v>0</v>
      </c>
      <c r="Q112" s="169">
        <f t="shared" si="54"/>
        <v>0</v>
      </c>
      <c r="R112" s="167">
        <f>COUNTIF('Suivi PR_CAB'!$T$4:$T$387,B112)</f>
        <v>0</v>
      </c>
      <c r="S112" s="168">
        <f>SUM($K$10:$K$112)</f>
        <v>0</v>
      </c>
      <c r="T112" s="168"/>
      <c r="U112" s="151">
        <f t="shared" si="38"/>
        <v>0</v>
      </c>
      <c r="V112" s="168">
        <f>SUM($T$10:T112)</f>
        <v>0</v>
      </c>
      <c r="W112" s="168">
        <f t="shared" si="39"/>
        <v>0</v>
      </c>
      <c r="X112" s="169">
        <f t="shared" si="40"/>
        <v>0</v>
      </c>
      <c r="Y112" s="167">
        <f>SUM($K$10:$K$112)</f>
        <v>0</v>
      </c>
      <c r="Z112" s="168"/>
      <c r="AA112" s="151">
        <f t="shared" si="34"/>
        <v>0</v>
      </c>
      <c r="AB112" s="168">
        <f>SUM($Z$10:Z112)</f>
        <v>0</v>
      </c>
      <c r="AC112" s="168">
        <f t="shared" si="41"/>
        <v>0</v>
      </c>
      <c r="AD112" s="169">
        <f t="shared" si="35"/>
        <v>0</v>
      </c>
      <c r="AE112" s="167">
        <f>COUNTIF('Suivi Component'!$G$4:$G$400,B112)</f>
        <v>0</v>
      </c>
      <c r="AF112" s="150">
        <f>SUM($AE$10:$AE$112)</f>
        <v>0</v>
      </c>
      <c r="AG112" s="168"/>
      <c r="AH112" s="151">
        <f t="shared" si="42"/>
        <v>0</v>
      </c>
      <c r="AI112" s="168">
        <f>SUM(AG$10:AG112)</f>
        <v>0</v>
      </c>
      <c r="AJ112" s="168">
        <f t="shared" si="43"/>
        <v>0</v>
      </c>
      <c r="AK112" s="169">
        <f t="shared" si="44"/>
        <v>0</v>
      </c>
      <c r="AL112" s="167">
        <f>COUNTIF('Suivi Component'!$J$4:$J$400,B112)</f>
        <v>0</v>
      </c>
      <c r="AM112" s="150">
        <f>SUM($AL$10:$AL112)</f>
        <v>0</v>
      </c>
      <c r="AN112" s="168"/>
      <c r="AO112" s="151">
        <f t="shared" si="36"/>
        <v>0</v>
      </c>
      <c r="AP112" s="168">
        <f>SUM(AN$10:AN112)</f>
        <v>0</v>
      </c>
      <c r="AQ112" s="168">
        <f t="shared" si="45"/>
        <v>0</v>
      </c>
      <c r="AR112" s="169">
        <f t="shared" si="37"/>
        <v>0</v>
      </c>
      <c r="AS112" s="167">
        <f>COUNTIF('Suivi Implantation'!$I$4:$I$700,B112)</f>
        <v>0</v>
      </c>
      <c r="AT112" s="150">
        <f>SUM($AS$10:$AS112)</f>
        <v>0</v>
      </c>
      <c r="AU112" s="168"/>
      <c r="AV112" s="151">
        <f t="shared" si="46"/>
        <v>0</v>
      </c>
      <c r="AW112" s="168">
        <f>SUM(AU$10:AU112)</f>
        <v>0</v>
      </c>
      <c r="AX112" s="168">
        <f t="shared" si="47"/>
        <v>0</v>
      </c>
      <c r="AY112" s="169">
        <f t="shared" si="48"/>
        <v>0</v>
      </c>
    </row>
    <row r="113" spans="2:51" x14ac:dyDescent="0.3">
      <c r="B113" s="172">
        <f t="shared" si="49"/>
        <v>43761</v>
      </c>
      <c r="C113" s="166" t="str">
        <f>VLOOKUP(WEEKDAY(B113),A164:B170,2)</f>
        <v>M</v>
      </c>
      <c r="D113" s="167">
        <f>COUNTIF('Suivi PR_CAB'!$G$4:$G$387,B113)</f>
        <v>0</v>
      </c>
      <c r="E113" s="168">
        <f>SUM($D$10:$D$113)</f>
        <v>0</v>
      </c>
      <c r="F113" s="168"/>
      <c r="G113" s="151">
        <f t="shared" si="33"/>
        <v>0</v>
      </c>
      <c r="H113" s="168">
        <f>SUM($F$10:F113)</f>
        <v>3</v>
      </c>
      <c r="I113" s="168">
        <f t="shared" si="50"/>
        <v>-3</v>
      </c>
      <c r="J113" s="169">
        <f t="shared" si="51"/>
        <v>0</v>
      </c>
      <c r="K113" s="167">
        <f>COUNTIF('Suivi PR_CAB'!$J$4:$J$387,B113)</f>
        <v>0</v>
      </c>
      <c r="L113" s="168">
        <f>SUM($K$10:$K$113)</f>
        <v>0</v>
      </c>
      <c r="M113" s="168"/>
      <c r="N113" s="151">
        <f t="shared" si="52"/>
        <v>0</v>
      </c>
      <c r="O113" s="168">
        <f>SUM($M$10:M113)</f>
        <v>0</v>
      </c>
      <c r="P113" s="168">
        <f t="shared" si="53"/>
        <v>0</v>
      </c>
      <c r="Q113" s="169">
        <f t="shared" si="54"/>
        <v>0</v>
      </c>
      <c r="R113" s="167">
        <f>COUNTIF('Suivi PR_CAB'!$T$4:$T$387,B113)</f>
        <v>0</v>
      </c>
      <c r="S113" s="168">
        <f>SUM($K$10:$K$113)</f>
        <v>0</v>
      </c>
      <c r="T113" s="168"/>
      <c r="U113" s="151">
        <f t="shared" si="38"/>
        <v>0</v>
      </c>
      <c r="V113" s="168">
        <f>SUM($T$10:T113)</f>
        <v>0</v>
      </c>
      <c r="W113" s="168">
        <f t="shared" si="39"/>
        <v>0</v>
      </c>
      <c r="X113" s="169">
        <f t="shared" si="40"/>
        <v>0</v>
      </c>
      <c r="Y113" s="167">
        <f>SUM($K$10:$K$113)</f>
        <v>0</v>
      </c>
      <c r="Z113" s="168"/>
      <c r="AA113" s="151">
        <f t="shared" si="34"/>
        <v>0</v>
      </c>
      <c r="AB113" s="168">
        <f>SUM($Z$10:Z113)</f>
        <v>0</v>
      </c>
      <c r="AC113" s="168">
        <f t="shared" si="41"/>
        <v>0</v>
      </c>
      <c r="AD113" s="169">
        <f t="shared" si="35"/>
        <v>0</v>
      </c>
      <c r="AE113" s="167">
        <f>COUNTIF('Suivi Component'!$G$4:$G$400,B113)</f>
        <v>0</v>
      </c>
      <c r="AF113" s="150">
        <f>SUM($AE$10:$AE$113)</f>
        <v>0</v>
      </c>
      <c r="AG113" s="168"/>
      <c r="AH113" s="151">
        <f t="shared" si="42"/>
        <v>0</v>
      </c>
      <c r="AI113" s="168">
        <f>SUM(AG$10:AG113)</f>
        <v>0</v>
      </c>
      <c r="AJ113" s="168">
        <f t="shared" si="43"/>
        <v>0</v>
      </c>
      <c r="AK113" s="169">
        <f t="shared" si="44"/>
        <v>0</v>
      </c>
      <c r="AL113" s="167">
        <f>COUNTIF('Suivi Component'!$J$4:$J$400,B113)</f>
        <v>0</v>
      </c>
      <c r="AM113" s="150">
        <f>SUM($AL$10:$AL113)</f>
        <v>0</v>
      </c>
      <c r="AN113" s="168"/>
      <c r="AO113" s="151">
        <f t="shared" si="36"/>
        <v>0</v>
      </c>
      <c r="AP113" s="168">
        <f>SUM(AN$10:AN113)</f>
        <v>0</v>
      </c>
      <c r="AQ113" s="168">
        <f t="shared" si="45"/>
        <v>0</v>
      </c>
      <c r="AR113" s="169">
        <f t="shared" si="37"/>
        <v>0</v>
      </c>
      <c r="AS113" s="167">
        <f>COUNTIF('Suivi Implantation'!$I$4:$I$700,B113)</f>
        <v>0</v>
      </c>
      <c r="AT113" s="150">
        <f>SUM($AS$10:$AS113)</f>
        <v>0</v>
      </c>
      <c r="AU113" s="168"/>
      <c r="AV113" s="151">
        <f t="shared" si="46"/>
        <v>0</v>
      </c>
      <c r="AW113" s="168">
        <f>SUM(AU$10:AU113)</f>
        <v>0</v>
      </c>
      <c r="AX113" s="168">
        <f t="shared" si="47"/>
        <v>0</v>
      </c>
      <c r="AY113" s="169">
        <f t="shared" si="48"/>
        <v>0</v>
      </c>
    </row>
    <row r="114" spans="2:51" x14ac:dyDescent="0.3">
      <c r="B114" s="172">
        <f t="shared" si="49"/>
        <v>43762</v>
      </c>
      <c r="C114" s="166" t="str">
        <f>VLOOKUP(WEEKDAY(B114),A164:B170,2)</f>
        <v>J</v>
      </c>
      <c r="D114" s="167">
        <f>COUNTIF('Suivi PR_CAB'!$G$4:$G$387,B114)</f>
        <v>0</v>
      </c>
      <c r="E114" s="168">
        <f>SUM($D$10:$D$114)</f>
        <v>0</v>
      </c>
      <c r="F114" s="168"/>
      <c r="G114" s="151">
        <f t="shared" si="33"/>
        <v>0</v>
      </c>
      <c r="H114" s="168">
        <f>SUM($F$10:F114)</f>
        <v>3</v>
      </c>
      <c r="I114" s="168">
        <f t="shared" si="50"/>
        <v>-3</v>
      </c>
      <c r="J114" s="169">
        <f t="shared" si="51"/>
        <v>0</v>
      </c>
      <c r="K114" s="167">
        <f>COUNTIF('Suivi PR_CAB'!$J$4:$J$387,B114)</f>
        <v>0</v>
      </c>
      <c r="L114" s="168">
        <f>SUM($K$10:$K$114)</f>
        <v>0</v>
      </c>
      <c r="M114" s="168"/>
      <c r="N114" s="151">
        <f t="shared" si="52"/>
        <v>0</v>
      </c>
      <c r="O114" s="168">
        <f>SUM($M$10:M114)</f>
        <v>0</v>
      </c>
      <c r="P114" s="168">
        <f t="shared" si="53"/>
        <v>0</v>
      </c>
      <c r="Q114" s="169">
        <f t="shared" si="54"/>
        <v>0</v>
      </c>
      <c r="R114" s="167">
        <f>COUNTIF('Suivi PR_CAB'!$T$4:$T$387,B114)</f>
        <v>0</v>
      </c>
      <c r="S114" s="168">
        <f>SUM($K$10:$K$114)</f>
        <v>0</v>
      </c>
      <c r="T114" s="168"/>
      <c r="U114" s="151">
        <f t="shared" si="38"/>
        <v>0</v>
      </c>
      <c r="V114" s="168">
        <f>SUM($T$10:T114)</f>
        <v>0</v>
      </c>
      <c r="W114" s="168">
        <f t="shared" si="39"/>
        <v>0</v>
      </c>
      <c r="X114" s="169">
        <f t="shared" si="40"/>
        <v>0</v>
      </c>
      <c r="Y114" s="167">
        <f>SUM($K$10:$K$114)</f>
        <v>0</v>
      </c>
      <c r="Z114" s="168"/>
      <c r="AA114" s="151">
        <f t="shared" si="34"/>
        <v>0</v>
      </c>
      <c r="AB114" s="168">
        <f>SUM($Z$10:Z114)</f>
        <v>0</v>
      </c>
      <c r="AC114" s="168">
        <f t="shared" si="41"/>
        <v>0</v>
      </c>
      <c r="AD114" s="169">
        <f t="shared" si="35"/>
        <v>0</v>
      </c>
      <c r="AE114" s="167">
        <f>COUNTIF('Suivi Component'!$G$4:$G$400,B114)</f>
        <v>0</v>
      </c>
      <c r="AF114" s="150">
        <f>SUM($AE$10:$AE$114)</f>
        <v>0</v>
      </c>
      <c r="AG114" s="168"/>
      <c r="AH114" s="151">
        <f t="shared" si="42"/>
        <v>0</v>
      </c>
      <c r="AI114" s="168">
        <f>SUM(AG$10:AG114)</f>
        <v>0</v>
      </c>
      <c r="AJ114" s="168">
        <f t="shared" si="43"/>
        <v>0</v>
      </c>
      <c r="AK114" s="169">
        <f t="shared" si="44"/>
        <v>0</v>
      </c>
      <c r="AL114" s="167">
        <f>COUNTIF('Suivi Component'!$J$4:$J$400,B114)</f>
        <v>0</v>
      </c>
      <c r="AM114" s="150">
        <f>SUM($AL$10:$AL114)</f>
        <v>0</v>
      </c>
      <c r="AN114" s="168"/>
      <c r="AO114" s="151">
        <f t="shared" si="36"/>
        <v>0</v>
      </c>
      <c r="AP114" s="168">
        <f>SUM(AN$10:AN114)</f>
        <v>0</v>
      </c>
      <c r="AQ114" s="168">
        <f t="shared" si="45"/>
        <v>0</v>
      </c>
      <c r="AR114" s="169">
        <f t="shared" si="37"/>
        <v>0</v>
      </c>
      <c r="AS114" s="167">
        <f>COUNTIF('Suivi Implantation'!$I$4:$I$700,B114)</f>
        <v>0</v>
      </c>
      <c r="AT114" s="150">
        <f>SUM($AS$10:$AS114)</f>
        <v>0</v>
      </c>
      <c r="AU114" s="168"/>
      <c r="AV114" s="151">
        <f t="shared" si="46"/>
        <v>0</v>
      </c>
      <c r="AW114" s="168">
        <f>SUM(AU$10:AU114)</f>
        <v>0</v>
      </c>
      <c r="AX114" s="168">
        <f t="shared" si="47"/>
        <v>0</v>
      </c>
      <c r="AY114" s="169">
        <f t="shared" si="48"/>
        <v>0</v>
      </c>
    </row>
    <row r="115" spans="2:51" x14ac:dyDescent="0.3">
      <c r="B115" s="172">
        <f t="shared" si="49"/>
        <v>43763</v>
      </c>
      <c r="C115" s="166" t="str">
        <f>VLOOKUP(WEEKDAY(B115),A164:B170,2)</f>
        <v>V</v>
      </c>
      <c r="D115" s="167">
        <f>COUNTIF('Suivi PR_CAB'!$G$4:$G$387,B115)</f>
        <v>0</v>
      </c>
      <c r="E115" s="168">
        <f>SUM($D$10:$D$115)</f>
        <v>0</v>
      </c>
      <c r="F115" s="168"/>
      <c r="G115" s="151">
        <f t="shared" si="33"/>
        <v>0</v>
      </c>
      <c r="H115" s="168">
        <f>SUM($F$10:F115)</f>
        <v>3</v>
      </c>
      <c r="I115" s="168">
        <f t="shared" si="50"/>
        <v>-3</v>
      </c>
      <c r="J115" s="169">
        <f t="shared" si="51"/>
        <v>0</v>
      </c>
      <c r="K115" s="167">
        <f>COUNTIF('Suivi PR_CAB'!$J$4:$J$387,B115)</f>
        <v>0</v>
      </c>
      <c r="L115" s="168">
        <f>SUM($K$10:$K$115)</f>
        <v>0</v>
      </c>
      <c r="M115" s="168"/>
      <c r="N115" s="151">
        <f t="shared" si="52"/>
        <v>0</v>
      </c>
      <c r="O115" s="168">
        <f>SUM($M$10:M115)</f>
        <v>0</v>
      </c>
      <c r="P115" s="168">
        <f t="shared" si="53"/>
        <v>0</v>
      </c>
      <c r="Q115" s="169">
        <f t="shared" si="54"/>
        <v>0</v>
      </c>
      <c r="R115" s="167">
        <f>COUNTIF('Suivi PR_CAB'!$T$4:$T$387,B115)</f>
        <v>0</v>
      </c>
      <c r="S115" s="168">
        <f>SUM($K$10:$K$115)</f>
        <v>0</v>
      </c>
      <c r="T115" s="168"/>
      <c r="U115" s="151">
        <f t="shared" si="38"/>
        <v>0</v>
      </c>
      <c r="V115" s="168">
        <f>SUM($T$10:T115)</f>
        <v>0</v>
      </c>
      <c r="W115" s="168">
        <f t="shared" si="39"/>
        <v>0</v>
      </c>
      <c r="X115" s="169">
        <f t="shared" si="40"/>
        <v>0</v>
      </c>
      <c r="Y115" s="167">
        <f>SUM($K$10:$K$115)</f>
        <v>0</v>
      </c>
      <c r="Z115" s="168"/>
      <c r="AA115" s="151">
        <f t="shared" si="34"/>
        <v>0</v>
      </c>
      <c r="AB115" s="168">
        <f>SUM($Z$10:Z115)</f>
        <v>0</v>
      </c>
      <c r="AC115" s="168">
        <f t="shared" si="41"/>
        <v>0</v>
      </c>
      <c r="AD115" s="169">
        <f t="shared" si="35"/>
        <v>0</v>
      </c>
      <c r="AE115" s="167">
        <f>COUNTIF('Suivi Component'!$G$4:$G$400,B115)</f>
        <v>0</v>
      </c>
      <c r="AF115" s="150">
        <f>SUM($AE$10:$AE$115)</f>
        <v>0</v>
      </c>
      <c r="AG115" s="168"/>
      <c r="AH115" s="151">
        <f t="shared" si="42"/>
        <v>0</v>
      </c>
      <c r="AI115" s="168">
        <f>SUM(AG$10:AG115)</f>
        <v>0</v>
      </c>
      <c r="AJ115" s="168">
        <f t="shared" si="43"/>
        <v>0</v>
      </c>
      <c r="AK115" s="169">
        <f t="shared" si="44"/>
        <v>0</v>
      </c>
      <c r="AL115" s="167">
        <f>COUNTIF('Suivi Component'!$J$4:$J$400,B115)</f>
        <v>0</v>
      </c>
      <c r="AM115" s="150">
        <f>SUM($AL$10:$AL115)</f>
        <v>0</v>
      </c>
      <c r="AN115" s="168"/>
      <c r="AO115" s="151">
        <f t="shared" si="36"/>
        <v>0</v>
      </c>
      <c r="AP115" s="168">
        <f>SUM(AN$10:AN115)</f>
        <v>0</v>
      </c>
      <c r="AQ115" s="168">
        <f t="shared" si="45"/>
        <v>0</v>
      </c>
      <c r="AR115" s="169">
        <f t="shared" si="37"/>
        <v>0</v>
      </c>
      <c r="AS115" s="167">
        <f>COUNTIF('Suivi Implantation'!$I$4:$I$700,B115)</f>
        <v>0</v>
      </c>
      <c r="AT115" s="150">
        <f>SUM($AS$10:$AS115)</f>
        <v>0</v>
      </c>
      <c r="AU115" s="168"/>
      <c r="AV115" s="151">
        <f t="shared" si="46"/>
        <v>0</v>
      </c>
      <c r="AW115" s="168">
        <f>SUM(AU$10:AU115)</f>
        <v>0</v>
      </c>
      <c r="AX115" s="168">
        <f t="shared" si="47"/>
        <v>0</v>
      </c>
      <c r="AY115" s="169">
        <f t="shared" si="48"/>
        <v>0</v>
      </c>
    </row>
    <row r="116" spans="2:51" x14ac:dyDescent="0.3">
      <c r="B116" s="172">
        <f t="shared" si="49"/>
        <v>43764</v>
      </c>
      <c r="C116" s="166" t="str">
        <f>VLOOKUP(WEEKDAY(B116),A164:B170,2)</f>
        <v>S</v>
      </c>
      <c r="D116" s="167">
        <f>COUNTIF('Suivi PR_CAB'!$G$4:$G$387,B116)</f>
        <v>0</v>
      </c>
      <c r="E116" s="168">
        <f>SUM($D$10:$D$116)</f>
        <v>0</v>
      </c>
      <c r="F116" s="168"/>
      <c r="G116" s="151">
        <f t="shared" si="33"/>
        <v>0</v>
      </c>
      <c r="H116" s="168">
        <f>SUM($F$10:F116)</f>
        <v>3</v>
      </c>
      <c r="I116" s="168">
        <f t="shared" si="50"/>
        <v>-3</v>
      </c>
      <c r="J116" s="169">
        <f t="shared" si="51"/>
        <v>0</v>
      </c>
      <c r="K116" s="167">
        <f>COUNTIF('Suivi PR_CAB'!$J$4:$J$387,B116)</f>
        <v>0</v>
      </c>
      <c r="L116" s="168">
        <f>SUM($K$10:$K$116)</f>
        <v>0</v>
      </c>
      <c r="M116" s="168"/>
      <c r="N116" s="151">
        <f t="shared" si="52"/>
        <v>0</v>
      </c>
      <c r="O116" s="168">
        <f>SUM($M$10:M116)</f>
        <v>0</v>
      </c>
      <c r="P116" s="168">
        <f t="shared" si="53"/>
        <v>0</v>
      </c>
      <c r="Q116" s="169">
        <f t="shared" si="54"/>
        <v>0</v>
      </c>
      <c r="R116" s="167">
        <f>COUNTIF('Suivi PR_CAB'!$T$4:$T$387,B116)</f>
        <v>0</v>
      </c>
      <c r="S116" s="168">
        <f>SUM($K$10:$K$116)</f>
        <v>0</v>
      </c>
      <c r="T116" s="168"/>
      <c r="U116" s="151">
        <f t="shared" si="38"/>
        <v>0</v>
      </c>
      <c r="V116" s="168">
        <f>SUM($T$10:T116)</f>
        <v>0</v>
      </c>
      <c r="W116" s="168">
        <f t="shared" si="39"/>
        <v>0</v>
      </c>
      <c r="X116" s="169">
        <f t="shared" si="40"/>
        <v>0</v>
      </c>
      <c r="Y116" s="167">
        <f>SUM($K$10:$K$116)</f>
        <v>0</v>
      </c>
      <c r="Z116" s="168"/>
      <c r="AA116" s="151">
        <f t="shared" si="34"/>
        <v>0</v>
      </c>
      <c r="AB116" s="168">
        <f>SUM($Z$10:Z116)</f>
        <v>0</v>
      </c>
      <c r="AC116" s="168">
        <f t="shared" si="41"/>
        <v>0</v>
      </c>
      <c r="AD116" s="169">
        <f t="shared" si="35"/>
        <v>0</v>
      </c>
      <c r="AE116" s="167">
        <f>COUNTIF('Suivi Component'!$G$4:$G$400,B116)</f>
        <v>0</v>
      </c>
      <c r="AF116" s="150">
        <f>SUM($AE$10:$AE$116)</f>
        <v>0</v>
      </c>
      <c r="AG116" s="168"/>
      <c r="AH116" s="151">
        <f t="shared" si="42"/>
        <v>0</v>
      </c>
      <c r="AI116" s="168">
        <f>SUM(AG$10:AG116)</f>
        <v>0</v>
      </c>
      <c r="AJ116" s="168">
        <f t="shared" si="43"/>
        <v>0</v>
      </c>
      <c r="AK116" s="169">
        <f t="shared" si="44"/>
        <v>0</v>
      </c>
      <c r="AL116" s="167">
        <f>COUNTIF('Suivi Component'!$J$4:$J$400,B116)</f>
        <v>0</v>
      </c>
      <c r="AM116" s="150">
        <f>SUM($AL$10:$AL116)</f>
        <v>0</v>
      </c>
      <c r="AN116" s="168"/>
      <c r="AO116" s="151">
        <f t="shared" si="36"/>
        <v>0</v>
      </c>
      <c r="AP116" s="168">
        <f>SUM(AN$10:AN116)</f>
        <v>0</v>
      </c>
      <c r="AQ116" s="168">
        <f t="shared" si="45"/>
        <v>0</v>
      </c>
      <c r="AR116" s="169">
        <f t="shared" si="37"/>
        <v>0</v>
      </c>
      <c r="AS116" s="167">
        <f>COUNTIF('Suivi Implantation'!$I$4:$I$700,B116)</f>
        <v>0</v>
      </c>
      <c r="AT116" s="150">
        <f>SUM($AS$10:$AS116)</f>
        <v>0</v>
      </c>
      <c r="AU116" s="168"/>
      <c r="AV116" s="151">
        <f t="shared" si="46"/>
        <v>0</v>
      </c>
      <c r="AW116" s="168">
        <f>SUM(AU$10:AU116)</f>
        <v>0</v>
      </c>
      <c r="AX116" s="168">
        <f t="shared" si="47"/>
        <v>0</v>
      </c>
      <c r="AY116" s="169">
        <f t="shared" si="48"/>
        <v>0</v>
      </c>
    </row>
    <row r="117" spans="2:51" x14ac:dyDescent="0.3">
      <c r="B117" s="172">
        <f t="shared" si="49"/>
        <v>43765</v>
      </c>
      <c r="C117" s="166" t="str">
        <f>VLOOKUP(WEEKDAY(B117),A164:B170,2)</f>
        <v>D</v>
      </c>
      <c r="D117" s="167">
        <f>COUNTIF('Suivi PR_CAB'!$G$4:$G$387,B117)</f>
        <v>0</v>
      </c>
      <c r="E117" s="168">
        <f>SUM($D$10:$D$117)</f>
        <v>0</v>
      </c>
      <c r="F117" s="168"/>
      <c r="G117" s="151">
        <f t="shared" si="33"/>
        <v>0</v>
      </c>
      <c r="H117" s="168">
        <f>SUM($F$10:F117)</f>
        <v>3</v>
      </c>
      <c r="I117" s="168">
        <f t="shared" si="50"/>
        <v>-3</v>
      </c>
      <c r="J117" s="169">
        <f t="shared" si="51"/>
        <v>0</v>
      </c>
      <c r="K117" s="167">
        <f>COUNTIF('Suivi PR_CAB'!$J$4:$J$387,B117)</f>
        <v>0</v>
      </c>
      <c r="L117" s="168">
        <f>SUM($K$10:$K$117)</f>
        <v>0</v>
      </c>
      <c r="M117" s="168"/>
      <c r="N117" s="151">
        <f t="shared" si="52"/>
        <v>0</v>
      </c>
      <c r="O117" s="168">
        <f>SUM($M$10:M117)</f>
        <v>0</v>
      </c>
      <c r="P117" s="168">
        <f t="shared" si="53"/>
        <v>0</v>
      </c>
      <c r="Q117" s="169">
        <f t="shared" si="54"/>
        <v>0</v>
      </c>
      <c r="R117" s="167">
        <f>COUNTIF('Suivi PR_CAB'!$T$4:$T$387,B117)</f>
        <v>0</v>
      </c>
      <c r="S117" s="168">
        <f>SUM($K$10:$K$117)</f>
        <v>0</v>
      </c>
      <c r="T117" s="168"/>
      <c r="U117" s="151">
        <f t="shared" si="38"/>
        <v>0</v>
      </c>
      <c r="V117" s="168">
        <f>SUM($T$10:T117)</f>
        <v>0</v>
      </c>
      <c r="W117" s="168">
        <f t="shared" si="39"/>
        <v>0</v>
      </c>
      <c r="X117" s="169">
        <f t="shared" si="40"/>
        <v>0</v>
      </c>
      <c r="Y117" s="167">
        <f>SUM($K$10:$K$117)</f>
        <v>0</v>
      </c>
      <c r="Z117" s="168"/>
      <c r="AA117" s="151">
        <f t="shared" si="34"/>
        <v>0</v>
      </c>
      <c r="AB117" s="168">
        <f>SUM($Z$10:Z117)</f>
        <v>0</v>
      </c>
      <c r="AC117" s="168">
        <f t="shared" si="41"/>
        <v>0</v>
      </c>
      <c r="AD117" s="169">
        <f t="shared" si="35"/>
        <v>0</v>
      </c>
      <c r="AE117" s="167">
        <f>COUNTIF('Suivi Component'!$G$4:$G$400,B117)</f>
        <v>0</v>
      </c>
      <c r="AF117" s="150">
        <f>SUM($AE$10:$AE$117)</f>
        <v>0</v>
      </c>
      <c r="AG117" s="168"/>
      <c r="AH117" s="151">
        <f t="shared" si="42"/>
        <v>0</v>
      </c>
      <c r="AI117" s="168">
        <f>SUM(AG$10:AG117)</f>
        <v>0</v>
      </c>
      <c r="AJ117" s="168">
        <f t="shared" si="43"/>
        <v>0</v>
      </c>
      <c r="AK117" s="169">
        <f t="shared" si="44"/>
        <v>0</v>
      </c>
      <c r="AL117" s="167">
        <f>COUNTIF('Suivi Component'!$J$4:$J$400,B117)</f>
        <v>0</v>
      </c>
      <c r="AM117" s="150">
        <f>SUM($AL$10:$AL117)</f>
        <v>0</v>
      </c>
      <c r="AN117" s="168"/>
      <c r="AO117" s="151">
        <f t="shared" si="36"/>
        <v>0</v>
      </c>
      <c r="AP117" s="168">
        <f>SUM(AN$10:AN117)</f>
        <v>0</v>
      </c>
      <c r="AQ117" s="168">
        <f t="shared" si="45"/>
        <v>0</v>
      </c>
      <c r="AR117" s="169">
        <f t="shared" si="37"/>
        <v>0</v>
      </c>
      <c r="AS117" s="167">
        <f>COUNTIF('Suivi Implantation'!$I$4:$I$700,B117)</f>
        <v>0</v>
      </c>
      <c r="AT117" s="150">
        <f>SUM($AS$10:$AS117)</f>
        <v>0</v>
      </c>
      <c r="AU117" s="168"/>
      <c r="AV117" s="151">
        <f t="shared" si="46"/>
        <v>0</v>
      </c>
      <c r="AW117" s="168">
        <f>SUM(AU$10:AU117)</f>
        <v>0</v>
      </c>
      <c r="AX117" s="168">
        <f t="shared" si="47"/>
        <v>0</v>
      </c>
      <c r="AY117" s="169">
        <f t="shared" si="48"/>
        <v>0</v>
      </c>
    </row>
    <row r="118" spans="2:51" x14ac:dyDescent="0.3">
      <c r="B118" s="172">
        <f t="shared" si="49"/>
        <v>43766</v>
      </c>
      <c r="C118" s="166" t="str">
        <f>VLOOKUP(WEEKDAY(B118),A164:B170,2)</f>
        <v>L</v>
      </c>
      <c r="D118" s="167">
        <f>COUNTIF('Suivi PR_CAB'!$G$4:$G$387,B118)</f>
        <v>0</v>
      </c>
      <c r="E118" s="168">
        <f>SUM($D$10:$D$118)</f>
        <v>0</v>
      </c>
      <c r="F118" s="168"/>
      <c r="G118" s="151">
        <f t="shared" si="33"/>
        <v>0</v>
      </c>
      <c r="H118" s="168">
        <f>SUM($F$10:F118)</f>
        <v>3</v>
      </c>
      <c r="I118" s="168">
        <f t="shared" si="50"/>
        <v>-3</v>
      </c>
      <c r="J118" s="169">
        <f t="shared" si="51"/>
        <v>0</v>
      </c>
      <c r="K118" s="167">
        <f>COUNTIF('Suivi PR_CAB'!$J$4:$J$387,B118)</f>
        <v>0</v>
      </c>
      <c r="L118" s="168">
        <f>SUM($K$10:$K$118)</f>
        <v>0</v>
      </c>
      <c r="M118" s="168"/>
      <c r="N118" s="151">
        <f t="shared" si="52"/>
        <v>0</v>
      </c>
      <c r="O118" s="168">
        <f>SUM($M$10:M118)</f>
        <v>0</v>
      </c>
      <c r="P118" s="168">
        <f t="shared" si="53"/>
        <v>0</v>
      </c>
      <c r="Q118" s="169">
        <f t="shared" si="54"/>
        <v>0</v>
      </c>
      <c r="R118" s="167">
        <f>COUNTIF('Suivi PR_CAB'!$T$4:$T$387,B118)</f>
        <v>0</v>
      </c>
      <c r="S118" s="168">
        <f>SUM($K$10:$K$118)</f>
        <v>0</v>
      </c>
      <c r="T118" s="168"/>
      <c r="U118" s="151">
        <f t="shared" si="38"/>
        <v>0</v>
      </c>
      <c r="V118" s="168">
        <f>SUM($T$10:T118)</f>
        <v>0</v>
      </c>
      <c r="W118" s="168">
        <f t="shared" si="39"/>
        <v>0</v>
      </c>
      <c r="X118" s="169">
        <f t="shared" si="40"/>
        <v>0</v>
      </c>
      <c r="Y118" s="167">
        <f>SUM($K$10:$K$118)</f>
        <v>0</v>
      </c>
      <c r="Z118" s="168"/>
      <c r="AA118" s="151">
        <f t="shared" si="34"/>
        <v>0</v>
      </c>
      <c r="AB118" s="168">
        <f>SUM($Z$10:Z118)</f>
        <v>0</v>
      </c>
      <c r="AC118" s="168">
        <f t="shared" si="41"/>
        <v>0</v>
      </c>
      <c r="AD118" s="169">
        <f t="shared" si="35"/>
        <v>0</v>
      </c>
      <c r="AE118" s="167">
        <f>COUNTIF('Suivi Component'!$G$4:$G$400,B118)</f>
        <v>0</v>
      </c>
      <c r="AF118" s="150">
        <f>SUM($AE$10:$AE$118)</f>
        <v>0</v>
      </c>
      <c r="AG118" s="168"/>
      <c r="AH118" s="151">
        <f t="shared" si="42"/>
        <v>0</v>
      </c>
      <c r="AI118" s="168">
        <f>SUM(AG$10:AG118)</f>
        <v>0</v>
      </c>
      <c r="AJ118" s="168">
        <f t="shared" si="43"/>
        <v>0</v>
      </c>
      <c r="AK118" s="169">
        <f t="shared" si="44"/>
        <v>0</v>
      </c>
      <c r="AL118" s="167">
        <f>COUNTIF('Suivi Component'!$J$4:$J$400,B118)</f>
        <v>0</v>
      </c>
      <c r="AM118" s="150">
        <f>SUM($AL$10:$AL118)</f>
        <v>0</v>
      </c>
      <c r="AN118" s="168"/>
      <c r="AO118" s="151">
        <f t="shared" si="36"/>
        <v>0</v>
      </c>
      <c r="AP118" s="168">
        <f>SUM(AN$10:AN118)</f>
        <v>0</v>
      </c>
      <c r="AQ118" s="168">
        <f t="shared" si="45"/>
        <v>0</v>
      </c>
      <c r="AR118" s="169">
        <f t="shared" si="37"/>
        <v>0</v>
      </c>
      <c r="AS118" s="167">
        <f>COUNTIF('Suivi Implantation'!$I$4:$I$700,B118)</f>
        <v>0</v>
      </c>
      <c r="AT118" s="150">
        <f>SUM($AS$10:$AS118)</f>
        <v>0</v>
      </c>
      <c r="AU118" s="168"/>
      <c r="AV118" s="151">
        <f t="shared" si="46"/>
        <v>0</v>
      </c>
      <c r="AW118" s="168">
        <f>SUM(AU$10:AU118)</f>
        <v>0</v>
      </c>
      <c r="AX118" s="168">
        <f t="shared" si="47"/>
        <v>0</v>
      </c>
      <c r="AY118" s="169">
        <f t="shared" si="48"/>
        <v>0</v>
      </c>
    </row>
    <row r="119" spans="2:51" x14ac:dyDescent="0.3">
      <c r="B119" s="172">
        <f t="shared" si="49"/>
        <v>43767</v>
      </c>
      <c r="C119" s="166" t="str">
        <f>VLOOKUP(WEEKDAY(B119),A164:B170,2)</f>
        <v>M</v>
      </c>
      <c r="D119" s="167">
        <f>COUNTIF('Suivi PR_CAB'!$G$4:$G$387,B119)</f>
        <v>0</v>
      </c>
      <c r="E119" s="168">
        <f>SUM($D$10:$D$119)</f>
        <v>0</v>
      </c>
      <c r="F119" s="168"/>
      <c r="G119" s="151">
        <f t="shared" si="33"/>
        <v>0</v>
      </c>
      <c r="H119" s="168">
        <f>SUM($F$10:F119)</f>
        <v>3</v>
      </c>
      <c r="I119" s="168">
        <f t="shared" si="50"/>
        <v>-3</v>
      </c>
      <c r="J119" s="169">
        <f t="shared" si="51"/>
        <v>0</v>
      </c>
      <c r="K119" s="167">
        <f>COUNTIF('Suivi PR_CAB'!$J$4:$J$387,B119)</f>
        <v>0</v>
      </c>
      <c r="L119" s="168">
        <f>SUM($K$10:$K$119)</f>
        <v>0</v>
      </c>
      <c r="M119" s="168"/>
      <c r="N119" s="151">
        <f t="shared" si="52"/>
        <v>0</v>
      </c>
      <c r="O119" s="168">
        <f>SUM($M$10:M119)</f>
        <v>0</v>
      </c>
      <c r="P119" s="168">
        <f t="shared" si="53"/>
        <v>0</v>
      </c>
      <c r="Q119" s="169">
        <f t="shared" si="54"/>
        <v>0</v>
      </c>
      <c r="R119" s="167">
        <f>COUNTIF('Suivi PR_CAB'!$T$4:$T$387,B119)</f>
        <v>0</v>
      </c>
      <c r="S119" s="168">
        <f>SUM($K$10:$K$119)</f>
        <v>0</v>
      </c>
      <c r="T119" s="168"/>
      <c r="U119" s="151">
        <f t="shared" si="38"/>
        <v>0</v>
      </c>
      <c r="V119" s="168">
        <f>SUM($T$10:T119)</f>
        <v>0</v>
      </c>
      <c r="W119" s="168">
        <f t="shared" si="39"/>
        <v>0</v>
      </c>
      <c r="X119" s="169">
        <f t="shared" si="40"/>
        <v>0</v>
      </c>
      <c r="Y119" s="167">
        <f>SUM($K$10:$K$119)</f>
        <v>0</v>
      </c>
      <c r="Z119" s="168"/>
      <c r="AA119" s="151">
        <f t="shared" si="34"/>
        <v>0</v>
      </c>
      <c r="AB119" s="168">
        <f>SUM($Z$10:Z119)</f>
        <v>0</v>
      </c>
      <c r="AC119" s="168">
        <f t="shared" si="41"/>
        <v>0</v>
      </c>
      <c r="AD119" s="169">
        <f t="shared" si="35"/>
        <v>0</v>
      </c>
      <c r="AE119" s="167">
        <f>COUNTIF('Suivi Component'!$G$4:$G$400,B119)</f>
        <v>0</v>
      </c>
      <c r="AF119" s="150">
        <f>SUM($AE$10:$AE$119)</f>
        <v>0</v>
      </c>
      <c r="AG119" s="168"/>
      <c r="AH119" s="151">
        <f t="shared" si="42"/>
        <v>0</v>
      </c>
      <c r="AI119" s="168">
        <f>SUM(AG$10:AG119)</f>
        <v>0</v>
      </c>
      <c r="AJ119" s="168">
        <f t="shared" si="43"/>
        <v>0</v>
      </c>
      <c r="AK119" s="169">
        <f t="shared" si="44"/>
        <v>0</v>
      </c>
      <c r="AL119" s="167">
        <f>COUNTIF('Suivi Component'!$J$4:$J$400,B119)</f>
        <v>0</v>
      </c>
      <c r="AM119" s="150">
        <f>SUM($AL$10:$AL119)</f>
        <v>0</v>
      </c>
      <c r="AN119" s="168"/>
      <c r="AO119" s="151">
        <f t="shared" si="36"/>
        <v>0</v>
      </c>
      <c r="AP119" s="168">
        <f>SUM(AN$10:AN119)</f>
        <v>0</v>
      </c>
      <c r="AQ119" s="168">
        <f t="shared" si="45"/>
        <v>0</v>
      </c>
      <c r="AR119" s="169">
        <f t="shared" si="37"/>
        <v>0</v>
      </c>
      <c r="AS119" s="167">
        <f>COUNTIF('Suivi Implantation'!$I$4:$I$700,B119)</f>
        <v>0</v>
      </c>
      <c r="AT119" s="150">
        <f>SUM($AS$10:$AS119)</f>
        <v>0</v>
      </c>
      <c r="AU119" s="168"/>
      <c r="AV119" s="151">
        <f t="shared" si="46"/>
        <v>0</v>
      </c>
      <c r="AW119" s="168">
        <f>SUM(AU$10:AU119)</f>
        <v>0</v>
      </c>
      <c r="AX119" s="168">
        <f t="shared" si="47"/>
        <v>0</v>
      </c>
      <c r="AY119" s="169">
        <f t="shared" si="48"/>
        <v>0</v>
      </c>
    </row>
    <row r="120" spans="2:51" x14ac:dyDescent="0.3">
      <c r="B120" s="172">
        <f t="shared" si="49"/>
        <v>43768</v>
      </c>
      <c r="C120" s="166" t="str">
        <f>VLOOKUP(WEEKDAY(B120),A164:B170,2)</f>
        <v>M</v>
      </c>
      <c r="D120" s="167">
        <f>COUNTIF('Suivi PR_CAB'!$G$4:$G$387,B120)</f>
        <v>0</v>
      </c>
      <c r="E120" s="168">
        <f>SUM($D$10:$D$120)</f>
        <v>0</v>
      </c>
      <c r="F120" s="168"/>
      <c r="G120" s="151">
        <f t="shared" si="33"/>
        <v>0</v>
      </c>
      <c r="H120" s="168">
        <f>SUM($F$10:F120)</f>
        <v>3</v>
      </c>
      <c r="I120" s="168">
        <f t="shared" si="50"/>
        <v>-3</v>
      </c>
      <c r="J120" s="169">
        <f t="shared" si="51"/>
        <v>0</v>
      </c>
      <c r="K120" s="167">
        <f>COUNTIF('Suivi PR_CAB'!$J$4:$J$387,B120)</f>
        <v>0</v>
      </c>
      <c r="L120" s="168">
        <f>SUM($K$10:$K$120)</f>
        <v>0</v>
      </c>
      <c r="M120" s="168"/>
      <c r="N120" s="151">
        <f t="shared" si="52"/>
        <v>0</v>
      </c>
      <c r="O120" s="168">
        <f>SUM($M$10:M120)</f>
        <v>0</v>
      </c>
      <c r="P120" s="168">
        <f t="shared" si="53"/>
        <v>0</v>
      </c>
      <c r="Q120" s="169">
        <f t="shared" si="54"/>
        <v>0</v>
      </c>
      <c r="R120" s="167">
        <f>COUNTIF('Suivi PR_CAB'!$T$4:$T$387,B120)</f>
        <v>0</v>
      </c>
      <c r="S120" s="168">
        <f>SUM($K$10:$K$120)</f>
        <v>0</v>
      </c>
      <c r="T120" s="168"/>
      <c r="U120" s="151">
        <f t="shared" si="38"/>
        <v>0</v>
      </c>
      <c r="V120" s="168">
        <f>SUM($T$10:T120)</f>
        <v>0</v>
      </c>
      <c r="W120" s="168">
        <f t="shared" si="39"/>
        <v>0</v>
      </c>
      <c r="X120" s="169">
        <f t="shared" si="40"/>
        <v>0</v>
      </c>
      <c r="Y120" s="167">
        <f>SUM($K$10:$K$120)</f>
        <v>0</v>
      </c>
      <c r="Z120" s="168"/>
      <c r="AA120" s="151">
        <f t="shared" si="34"/>
        <v>0</v>
      </c>
      <c r="AB120" s="168">
        <f>SUM($Z$10:Z120)</f>
        <v>0</v>
      </c>
      <c r="AC120" s="168">
        <f t="shared" si="41"/>
        <v>0</v>
      </c>
      <c r="AD120" s="169">
        <f t="shared" si="35"/>
        <v>0</v>
      </c>
      <c r="AE120" s="167">
        <f>COUNTIF('Suivi Component'!$G$4:$G$400,B120)</f>
        <v>0</v>
      </c>
      <c r="AF120" s="150">
        <f>SUM($AE$10:$AE$120)</f>
        <v>0</v>
      </c>
      <c r="AG120" s="168"/>
      <c r="AH120" s="151">
        <f t="shared" si="42"/>
        <v>0</v>
      </c>
      <c r="AI120" s="168">
        <f>SUM(AG$10:AG120)</f>
        <v>0</v>
      </c>
      <c r="AJ120" s="168">
        <f t="shared" si="43"/>
        <v>0</v>
      </c>
      <c r="AK120" s="169">
        <f t="shared" si="44"/>
        <v>0</v>
      </c>
      <c r="AL120" s="167">
        <f>COUNTIF('Suivi Component'!$J$4:$J$400,B120)</f>
        <v>0</v>
      </c>
      <c r="AM120" s="150">
        <f>SUM($AL$10:$AL120)</f>
        <v>0</v>
      </c>
      <c r="AN120" s="168"/>
      <c r="AO120" s="151">
        <f t="shared" si="36"/>
        <v>0</v>
      </c>
      <c r="AP120" s="168">
        <f>SUM(AN$10:AN120)</f>
        <v>0</v>
      </c>
      <c r="AQ120" s="168">
        <f t="shared" si="45"/>
        <v>0</v>
      </c>
      <c r="AR120" s="169">
        <f t="shared" si="37"/>
        <v>0</v>
      </c>
      <c r="AS120" s="167">
        <f>COUNTIF('Suivi Implantation'!$I$4:$I$700,B120)</f>
        <v>0</v>
      </c>
      <c r="AT120" s="150">
        <f>SUM($AS$10:$AS120)</f>
        <v>0</v>
      </c>
      <c r="AU120" s="168"/>
      <c r="AV120" s="151">
        <f t="shared" si="46"/>
        <v>0</v>
      </c>
      <c r="AW120" s="168">
        <f>SUM(AU$10:AU120)</f>
        <v>0</v>
      </c>
      <c r="AX120" s="168">
        <f t="shared" si="47"/>
        <v>0</v>
      </c>
      <c r="AY120" s="169">
        <f t="shared" si="48"/>
        <v>0</v>
      </c>
    </row>
    <row r="121" spans="2:51" x14ac:dyDescent="0.3">
      <c r="B121" s="172">
        <f t="shared" si="49"/>
        <v>43769</v>
      </c>
      <c r="C121" s="166" t="str">
        <f>VLOOKUP(WEEKDAY(B121),A164:B170,2)</f>
        <v>J</v>
      </c>
      <c r="D121" s="167">
        <f>COUNTIF('Suivi PR_CAB'!$G$4:$G$387,B121)</f>
        <v>0</v>
      </c>
      <c r="E121" s="168">
        <f>SUM($D$10:$D$121)</f>
        <v>0</v>
      </c>
      <c r="F121" s="168"/>
      <c r="G121" s="151">
        <f t="shared" si="33"/>
        <v>0</v>
      </c>
      <c r="H121" s="168">
        <f>SUM($F$10:F121)</f>
        <v>3</v>
      </c>
      <c r="I121" s="168">
        <f t="shared" si="50"/>
        <v>-3</v>
      </c>
      <c r="J121" s="169">
        <f t="shared" si="51"/>
        <v>0</v>
      </c>
      <c r="K121" s="167">
        <f>COUNTIF('Suivi PR_CAB'!$J$4:$J$387,B121)</f>
        <v>0</v>
      </c>
      <c r="L121" s="168">
        <f>SUM($K$10:$K$121)</f>
        <v>0</v>
      </c>
      <c r="M121" s="168"/>
      <c r="N121" s="151">
        <f t="shared" si="52"/>
        <v>0</v>
      </c>
      <c r="O121" s="168">
        <f>SUM($M$10:M121)</f>
        <v>0</v>
      </c>
      <c r="P121" s="168">
        <f t="shared" si="53"/>
        <v>0</v>
      </c>
      <c r="Q121" s="169">
        <f t="shared" si="54"/>
        <v>0</v>
      </c>
      <c r="R121" s="167">
        <f>COUNTIF('Suivi PR_CAB'!$T$4:$T$387,B121)</f>
        <v>0</v>
      </c>
      <c r="S121" s="168">
        <f>SUM($K$10:$K$121)</f>
        <v>0</v>
      </c>
      <c r="T121" s="168"/>
      <c r="U121" s="151">
        <f t="shared" si="38"/>
        <v>0</v>
      </c>
      <c r="V121" s="168">
        <f>SUM($T$10:T121)</f>
        <v>0</v>
      </c>
      <c r="W121" s="168">
        <f t="shared" si="39"/>
        <v>0</v>
      </c>
      <c r="X121" s="169">
        <f t="shared" si="40"/>
        <v>0</v>
      </c>
      <c r="Y121" s="167">
        <f>SUM($K$10:$K$121)</f>
        <v>0</v>
      </c>
      <c r="Z121" s="168"/>
      <c r="AA121" s="151">
        <f t="shared" si="34"/>
        <v>0</v>
      </c>
      <c r="AB121" s="168">
        <f>SUM($Z$10:Z121)</f>
        <v>0</v>
      </c>
      <c r="AC121" s="168">
        <f t="shared" si="41"/>
        <v>0</v>
      </c>
      <c r="AD121" s="169">
        <f t="shared" si="35"/>
        <v>0</v>
      </c>
      <c r="AE121" s="167">
        <f>COUNTIF('Suivi Component'!$G$4:$G$400,B121)</f>
        <v>0</v>
      </c>
      <c r="AF121" s="150">
        <f>SUM($AE$10:$AE$121)</f>
        <v>0</v>
      </c>
      <c r="AG121" s="168"/>
      <c r="AH121" s="151">
        <f t="shared" si="42"/>
        <v>0</v>
      </c>
      <c r="AI121" s="168">
        <f>SUM(AG$10:AG121)</f>
        <v>0</v>
      </c>
      <c r="AJ121" s="168">
        <f t="shared" si="43"/>
        <v>0</v>
      </c>
      <c r="AK121" s="169">
        <f t="shared" si="44"/>
        <v>0</v>
      </c>
      <c r="AL121" s="167">
        <f>COUNTIF('Suivi Component'!$J$4:$J$400,B121)</f>
        <v>0</v>
      </c>
      <c r="AM121" s="150">
        <f>SUM($AL$10:$AL121)</f>
        <v>0</v>
      </c>
      <c r="AN121" s="168"/>
      <c r="AO121" s="151">
        <f t="shared" si="36"/>
        <v>0</v>
      </c>
      <c r="AP121" s="168">
        <f>SUM(AN$10:AN121)</f>
        <v>0</v>
      </c>
      <c r="AQ121" s="168">
        <f t="shared" si="45"/>
        <v>0</v>
      </c>
      <c r="AR121" s="169">
        <f t="shared" si="37"/>
        <v>0</v>
      </c>
      <c r="AS121" s="167">
        <f>COUNTIF('Suivi Implantation'!$I$4:$I$700,B121)</f>
        <v>0</v>
      </c>
      <c r="AT121" s="150">
        <f>SUM($AS$10:$AS121)</f>
        <v>0</v>
      </c>
      <c r="AU121" s="168"/>
      <c r="AV121" s="151">
        <f t="shared" si="46"/>
        <v>0</v>
      </c>
      <c r="AW121" s="168">
        <f>SUM(AU$10:AU121)</f>
        <v>0</v>
      </c>
      <c r="AX121" s="168">
        <f t="shared" si="47"/>
        <v>0</v>
      </c>
      <c r="AY121" s="169">
        <f t="shared" si="48"/>
        <v>0</v>
      </c>
    </row>
    <row r="122" spans="2:51" x14ac:dyDescent="0.3">
      <c r="B122" s="172">
        <f t="shared" si="49"/>
        <v>43770</v>
      </c>
      <c r="C122" s="166" t="str">
        <f>VLOOKUP(WEEKDAY(B122),A164:B170,2)</f>
        <v>V</v>
      </c>
      <c r="D122" s="167">
        <f>COUNTIF('Suivi PR_CAB'!$G$4:$G$387,B122)</f>
        <v>0</v>
      </c>
      <c r="E122" s="168">
        <f>SUM($D$10:$D$122)</f>
        <v>0</v>
      </c>
      <c r="F122" s="168"/>
      <c r="G122" s="151">
        <f t="shared" si="33"/>
        <v>0</v>
      </c>
      <c r="H122" s="168">
        <f>SUM($F$10:F122)</f>
        <v>3</v>
      </c>
      <c r="I122" s="168">
        <f t="shared" si="50"/>
        <v>-3</v>
      </c>
      <c r="J122" s="169">
        <f t="shared" si="51"/>
        <v>0</v>
      </c>
      <c r="K122" s="167">
        <f>COUNTIF('Suivi PR_CAB'!$J$4:$J$387,B122)</f>
        <v>0</v>
      </c>
      <c r="L122" s="168">
        <f>SUM($K$10:$K$122)</f>
        <v>0</v>
      </c>
      <c r="M122" s="168"/>
      <c r="N122" s="151">
        <f t="shared" si="52"/>
        <v>0</v>
      </c>
      <c r="O122" s="168">
        <f>SUM($M$10:M122)</f>
        <v>0</v>
      </c>
      <c r="P122" s="168">
        <f t="shared" si="53"/>
        <v>0</v>
      </c>
      <c r="Q122" s="169">
        <f t="shared" si="54"/>
        <v>0</v>
      </c>
      <c r="R122" s="167">
        <f>COUNTIF('Suivi PR_CAB'!$T$4:$T$387,B122)</f>
        <v>0</v>
      </c>
      <c r="S122" s="168">
        <f>SUM($K$10:$K$122)</f>
        <v>0</v>
      </c>
      <c r="T122" s="168"/>
      <c r="U122" s="151">
        <f t="shared" si="38"/>
        <v>0</v>
      </c>
      <c r="V122" s="168">
        <f>SUM($T$10:T122)</f>
        <v>0</v>
      </c>
      <c r="W122" s="168">
        <f t="shared" si="39"/>
        <v>0</v>
      </c>
      <c r="X122" s="169">
        <f t="shared" si="40"/>
        <v>0</v>
      </c>
      <c r="Y122" s="167">
        <f>SUM($K$10:$K$122)</f>
        <v>0</v>
      </c>
      <c r="Z122" s="168"/>
      <c r="AA122" s="151">
        <f t="shared" si="34"/>
        <v>0</v>
      </c>
      <c r="AB122" s="168">
        <f>SUM($Z$10:Z122)</f>
        <v>0</v>
      </c>
      <c r="AC122" s="168">
        <f t="shared" si="41"/>
        <v>0</v>
      </c>
      <c r="AD122" s="169">
        <f t="shared" si="35"/>
        <v>0</v>
      </c>
      <c r="AE122" s="167">
        <f>COUNTIF('Suivi Component'!$G$4:$G$400,B122)</f>
        <v>0</v>
      </c>
      <c r="AF122" s="150">
        <f>SUM($AE$10:$AE$122)</f>
        <v>0</v>
      </c>
      <c r="AG122" s="168"/>
      <c r="AH122" s="151">
        <f t="shared" si="42"/>
        <v>0</v>
      </c>
      <c r="AI122" s="168">
        <f>SUM(AG$10:AG122)</f>
        <v>0</v>
      </c>
      <c r="AJ122" s="168">
        <f t="shared" si="43"/>
        <v>0</v>
      </c>
      <c r="AK122" s="169">
        <f t="shared" si="44"/>
        <v>0</v>
      </c>
      <c r="AL122" s="167">
        <f>COUNTIF('Suivi Component'!$J$4:$J$400,B122)</f>
        <v>0</v>
      </c>
      <c r="AM122" s="150">
        <f>SUM($AL$10:$AL122)</f>
        <v>0</v>
      </c>
      <c r="AN122" s="168"/>
      <c r="AO122" s="151">
        <f t="shared" si="36"/>
        <v>0</v>
      </c>
      <c r="AP122" s="168">
        <f>SUM(AN$10:AN122)</f>
        <v>0</v>
      </c>
      <c r="AQ122" s="168">
        <f t="shared" si="45"/>
        <v>0</v>
      </c>
      <c r="AR122" s="169">
        <f t="shared" si="37"/>
        <v>0</v>
      </c>
      <c r="AS122" s="167">
        <f>COUNTIF('Suivi Implantation'!$I$4:$I$700,B122)</f>
        <v>0</v>
      </c>
      <c r="AT122" s="150">
        <f>SUM($AS$10:$AS122)</f>
        <v>0</v>
      </c>
      <c r="AU122" s="168"/>
      <c r="AV122" s="151">
        <f t="shared" si="46"/>
        <v>0</v>
      </c>
      <c r="AW122" s="168">
        <f>SUM(AU$10:AU122)</f>
        <v>0</v>
      </c>
      <c r="AX122" s="168">
        <f t="shared" si="47"/>
        <v>0</v>
      </c>
      <c r="AY122" s="169">
        <f t="shared" si="48"/>
        <v>0</v>
      </c>
    </row>
    <row r="123" spans="2:51" x14ac:dyDescent="0.3">
      <c r="B123" s="172">
        <f t="shared" si="49"/>
        <v>43771</v>
      </c>
      <c r="C123" s="166" t="str">
        <f>VLOOKUP(WEEKDAY(B123),A164:B170,2)</f>
        <v>S</v>
      </c>
      <c r="D123" s="167">
        <f>COUNTIF('Suivi PR_CAB'!$G$4:$G$387,B123)</f>
        <v>0</v>
      </c>
      <c r="E123" s="168">
        <f>SUM($D$10:$D$123)</f>
        <v>0</v>
      </c>
      <c r="F123" s="168"/>
      <c r="G123" s="151">
        <f t="shared" si="33"/>
        <v>0</v>
      </c>
      <c r="H123" s="168">
        <f>SUM($F$10:F123)</f>
        <v>3</v>
      </c>
      <c r="I123" s="168">
        <f t="shared" si="50"/>
        <v>-3</v>
      </c>
      <c r="J123" s="169">
        <f t="shared" si="51"/>
        <v>0</v>
      </c>
      <c r="K123" s="167">
        <f>COUNTIF('Suivi PR_CAB'!$J$4:$J$387,B123)</f>
        <v>0</v>
      </c>
      <c r="L123" s="168">
        <f>SUM($K$10:$K$123)</f>
        <v>0</v>
      </c>
      <c r="M123" s="168"/>
      <c r="N123" s="151">
        <f t="shared" si="52"/>
        <v>0</v>
      </c>
      <c r="O123" s="168">
        <f>SUM($M$10:M123)</f>
        <v>0</v>
      </c>
      <c r="P123" s="168">
        <f t="shared" si="53"/>
        <v>0</v>
      </c>
      <c r="Q123" s="169">
        <f t="shared" si="54"/>
        <v>0</v>
      </c>
      <c r="R123" s="167">
        <f>COUNTIF('Suivi PR_CAB'!$T$4:$T$387,B123)</f>
        <v>0</v>
      </c>
      <c r="S123" s="168">
        <f>SUM($K$10:$K$123)</f>
        <v>0</v>
      </c>
      <c r="T123" s="168"/>
      <c r="U123" s="151">
        <f t="shared" si="38"/>
        <v>0</v>
      </c>
      <c r="V123" s="168">
        <f>SUM($T$10:T123)</f>
        <v>0</v>
      </c>
      <c r="W123" s="168">
        <f t="shared" si="39"/>
        <v>0</v>
      </c>
      <c r="X123" s="169">
        <f t="shared" si="40"/>
        <v>0</v>
      </c>
      <c r="Y123" s="167">
        <f>SUM($K$10:$K$123)</f>
        <v>0</v>
      </c>
      <c r="Z123" s="168"/>
      <c r="AA123" s="151">
        <f t="shared" si="34"/>
        <v>0</v>
      </c>
      <c r="AB123" s="168">
        <f>SUM($Z$10:Z123)</f>
        <v>0</v>
      </c>
      <c r="AC123" s="168">
        <f t="shared" si="41"/>
        <v>0</v>
      </c>
      <c r="AD123" s="169">
        <f t="shared" si="35"/>
        <v>0</v>
      </c>
      <c r="AE123" s="167">
        <f>COUNTIF('Suivi Component'!$G$4:$G$400,B123)</f>
        <v>0</v>
      </c>
      <c r="AF123" s="150">
        <f>SUM($AE$10:$AE$123)</f>
        <v>0</v>
      </c>
      <c r="AG123" s="168"/>
      <c r="AH123" s="151">
        <f t="shared" si="42"/>
        <v>0</v>
      </c>
      <c r="AI123" s="168">
        <f>SUM(AG$10:AG123)</f>
        <v>0</v>
      </c>
      <c r="AJ123" s="168">
        <f t="shared" si="43"/>
        <v>0</v>
      </c>
      <c r="AK123" s="169">
        <f t="shared" si="44"/>
        <v>0</v>
      </c>
      <c r="AL123" s="167">
        <f>COUNTIF('Suivi Component'!$J$4:$J$400,B123)</f>
        <v>0</v>
      </c>
      <c r="AM123" s="150">
        <f>SUM($AL$10:$AL123)</f>
        <v>0</v>
      </c>
      <c r="AN123" s="168"/>
      <c r="AO123" s="151">
        <f t="shared" si="36"/>
        <v>0</v>
      </c>
      <c r="AP123" s="168">
        <f>SUM(AN$10:AN123)</f>
        <v>0</v>
      </c>
      <c r="AQ123" s="168">
        <f t="shared" si="45"/>
        <v>0</v>
      </c>
      <c r="AR123" s="169">
        <f t="shared" si="37"/>
        <v>0</v>
      </c>
      <c r="AS123" s="167">
        <f>COUNTIF('Suivi Implantation'!$I$4:$I$700,B123)</f>
        <v>0</v>
      </c>
      <c r="AT123" s="150">
        <f>SUM($AS$10:$AS123)</f>
        <v>0</v>
      </c>
      <c r="AU123" s="168"/>
      <c r="AV123" s="151">
        <f t="shared" si="46"/>
        <v>0</v>
      </c>
      <c r="AW123" s="168">
        <f>SUM(AU$10:AU123)</f>
        <v>0</v>
      </c>
      <c r="AX123" s="168">
        <f t="shared" si="47"/>
        <v>0</v>
      </c>
      <c r="AY123" s="169">
        <f t="shared" si="48"/>
        <v>0</v>
      </c>
    </row>
    <row r="124" spans="2:51" x14ac:dyDescent="0.3">
      <c r="B124" s="172">
        <f t="shared" si="49"/>
        <v>43772</v>
      </c>
      <c r="C124" s="166" t="str">
        <f>VLOOKUP(WEEKDAY(B124),A164:B170,2)</f>
        <v>D</v>
      </c>
      <c r="D124" s="167">
        <f>COUNTIF('Suivi PR_CAB'!$G$4:$G$387,B124)</f>
        <v>0</v>
      </c>
      <c r="E124" s="168">
        <f>SUM($D$10:$D$124)</f>
        <v>0</v>
      </c>
      <c r="F124" s="168"/>
      <c r="G124" s="151">
        <f t="shared" si="33"/>
        <v>0</v>
      </c>
      <c r="H124" s="168">
        <f>SUM($F$10:F124)</f>
        <v>3</v>
      </c>
      <c r="I124" s="168">
        <f t="shared" si="50"/>
        <v>-3</v>
      </c>
      <c r="J124" s="169">
        <f t="shared" si="51"/>
        <v>0</v>
      </c>
      <c r="K124" s="167">
        <f>COUNTIF('Suivi PR_CAB'!$J$4:$J$387,B124)</f>
        <v>0</v>
      </c>
      <c r="L124" s="168">
        <f>SUM($K$10:$K$124)</f>
        <v>0</v>
      </c>
      <c r="M124" s="168"/>
      <c r="N124" s="151">
        <f t="shared" si="52"/>
        <v>0</v>
      </c>
      <c r="O124" s="168">
        <f>SUM($M$10:M124)</f>
        <v>0</v>
      </c>
      <c r="P124" s="168">
        <f t="shared" si="53"/>
        <v>0</v>
      </c>
      <c r="Q124" s="169">
        <f t="shared" si="54"/>
        <v>0</v>
      </c>
      <c r="R124" s="167">
        <f>COUNTIF('Suivi PR_CAB'!$T$4:$T$387,B124)</f>
        <v>0</v>
      </c>
      <c r="S124" s="168">
        <f>SUM($K$10:$K$124)</f>
        <v>0</v>
      </c>
      <c r="T124" s="168"/>
      <c r="U124" s="151">
        <f t="shared" si="38"/>
        <v>0</v>
      </c>
      <c r="V124" s="168">
        <f>SUM($T$10:T124)</f>
        <v>0</v>
      </c>
      <c r="W124" s="168">
        <f t="shared" si="39"/>
        <v>0</v>
      </c>
      <c r="X124" s="169">
        <f t="shared" si="40"/>
        <v>0</v>
      </c>
      <c r="Y124" s="167">
        <f>SUM($K$10:$K$124)</f>
        <v>0</v>
      </c>
      <c r="Z124" s="168"/>
      <c r="AA124" s="151">
        <f t="shared" si="34"/>
        <v>0</v>
      </c>
      <c r="AB124" s="168">
        <f>SUM($Z$10:Z124)</f>
        <v>0</v>
      </c>
      <c r="AC124" s="168">
        <f t="shared" si="41"/>
        <v>0</v>
      </c>
      <c r="AD124" s="169">
        <f t="shared" si="35"/>
        <v>0</v>
      </c>
      <c r="AE124" s="167">
        <f>COUNTIF('Suivi Component'!$G$4:$G$400,B124)</f>
        <v>0</v>
      </c>
      <c r="AF124" s="150">
        <f>SUM($AE$10:$AE$124)</f>
        <v>0</v>
      </c>
      <c r="AG124" s="168"/>
      <c r="AH124" s="151">
        <f t="shared" si="42"/>
        <v>0</v>
      </c>
      <c r="AI124" s="168">
        <f>SUM(AG$10:AG124)</f>
        <v>0</v>
      </c>
      <c r="AJ124" s="168">
        <f t="shared" si="43"/>
        <v>0</v>
      </c>
      <c r="AK124" s="169">
        <f t="shared" si="44"/>
        <v>0</v>
      </c>
      <c r="AL124" s="167">
        <f>COUNTIF('Suivi Component'!$J$4:$J$400,B124)</f>
        <v>0</v>
      </c>
      <c r="AM124" s="150">
        <f>SUM($AL$10:$AL124)</f>
        <v>0</v>
      </c>
      <c r="AN124" s="168"/>
      <c r="AO124" s="151">
        <f t="shared" si="36"/>
        <v>0</v>
      </c>
      <c r="AP124" s="168">
        <f>SUM(AN$10:AN124)</f>
        <v>0</v>
      </c>
      <c r="AQ124" s="168">
        <f t="shared" si="45"/>
        <v>0</v>
      </c>
      <c r="AR124" s="169">
        <f t="shared" si="37"/>
        <v>0</v>
      </c>
      <c r="AS124" s="167">
        <f>COUNTIF('Suivi Implantation'!$I$4:$I$700,B124)</f>
        <v>0</v>
      </c>
      <c r="AT124" s="150">
        <f>SUM($AS$10:$AS124)</f>
        <v>0</v>
      </c>
      <c r="AU124" s="168"/>
      <c r="AV124" s="151">
        <f t="shared" si="46"/>
        <v>0</v>
      </c>
      <c r="AW124" s="168">
        <f>SUM(AU$10:AU124)</f>
        <v>0</v>
      </c>
      <c r="AX124" s="168">
        <f t="shared" si="47"/>
        <v>0</v>
      </c>
      <c r="AY124" s="169">
        <f t="shared" si="48"/>
        <v>0</v>
      </c>
    </row>
    <row r="125" spans="2:51" x14ac:dyDescent="0.3">
      <c r="B125" s="172">
        <f t="shared" si="49"/>
        <v>43773</v>
      </c>
      <c r="C125" s="166" t="str">
        <f>VLOOKUP(WEEKDAY(B125),A164:B170,2)</f>
        <v>L</v>
      </c>
      <c r="D125" s="167">
        <f>COUNTIF('Suivi PR_CAB'!$G$4:$G$387,B125)</f>
        <v>0</v>
      </c>
      <c r="E125" s="168">
        <f>SUM($D$10:$D$125)</f>
        <v>0</v>
      </c>
      <c r="F125" s="168"/>
      <c r="G125" s="151">
        <f t="shared" si="33"/>
        <v>0</v>
      </c>
      <c r="H125" s="168">
        <f>SUM($F$10:F125)</f>
        <v>3</v>
      </c>
      <c r="I125" s="168">
        <f t="shared" si="50"/>
        <v>-3</v>
      </c>
      <c r="J125" s="169">
        <f t="shared" si="51"/>
        <v>0</v>
      </c>
      <c r="K125" s="167">
        <f>COUNTIF('Suivi PR_CAB'!$J$4:$J$387,B125)</f>
        <v>0</v>
      </c>
      <c r="L125" s="168">
        <f>SUM($K$10:$K$125)</f>
        <v>0</v>
      </c>
      <c r="M125" s="168"/>
      <c r="N125" s="151">
        <f t="shared" si="52"/>
        <v>0</v>
      </c>
      <c r="O125" s="168">
        <f>SUM($M$10:M125)</f>
        <v>0</v>
      </c>
      <c r="P125" s="168">
        <f t="shared" si="53"/>
        <v>0</v>
      </c>
      <c r="Q125" s="169">
        <f t="shared" si="54"/>
        <v>0</v>
      </c>
      <c r="R125" s="167">
        <f>COUNTIF('Suivi PR_CAB'!$T$4:$T$387,B125)</f>
        <v>0</v>
      </c>
      <c r="S125" s="168">
        <f>SUM($K$10:$K$125)</f>
        <v>0</v>
      </c>
      <c r="T125" s="168"/>
      <c r="U125" s="151">
        <f t="shared" si="38"/>
        <v>0</v>
      </c>
      <c r="V125" s="168">
        <f>SUM($T$10:T125)</f>
        <v>0</v>
      </c>
      <c r="W125" s="168">
        <f t="shared" si="39"/>
        <v>0</v>
      </c>
      <c r="X125" s="169">
        <f t="shared" si="40"/>
        <v>0</v>
      </c>
      <c r="Y125" s="167">
        <f>SUM($K$10:$K$125)</f>
        <v>0</v>
      </c>
      <c r="Z125" s="168"/>
      <c r="AA125" s="151">
        <f t="shared" si="34"/>
        <v>0</v>
      </c>
      <c r="AB125" s="168">
        <f>SUM($Z$10:Z125)</f>
        <v>0</v>
      </c>
      <c r="AC125" s="168">
        <f t="shared" si="41"/>
        <v>0</v>
      </c>
      <c r="AD125" s="169">
        <f t="shared" si="35"/>
        <v>0</v>
      </c>
      <c r="AE125" s="167">
        <f>COUNTIF('Suivi Component'!$G$4:$G$400,B125)</f>
        <v>0</v>
      </c>
      <c r="AF125" s="150">
        <f>SUM($AE$10:$AE$125)</f>
        <v>0</v>
      </c>
      <c r="AG125" s="168"/>
      <c r="AH125" s="151">
        <f t="shared" si="42"/>
        <v>0</v>
      </c>
      <c r="AI125" s="168">
        <f>SUM(AG$10:AG125)</f>
        <v>0</v>
      </c>
      <c r="AJ125" s="168">
        <f t="shared" si="43"/>
        <v>0</v>
      </c>
      <c r="AK125" s="169">
        <f t="shared" si="44"/>
        <v>0</v>
      </c>
      <c r="AL125" s="167">
        <f>COUNTIF('Suivi Component'!$J$4:$J$400,B125)</f>
        <v>0</v>
      </c>
      <c r="AM125" s="150">
        <f>SUM($AL$10:$AL125)</f>
        <v>0</v>
      </c>
      <c r="AN125" s="168"/>
      <c r="AO125" s="151">
        <f t="shared" si="36"/>
        <v>0</v>
      </c>
      <c r="AP125" s="168">
        <f>SUM(AN$10:AN125)</f>
        <v>0</v>
      </c>
      <c r="AQ125" s="168">
        <f t="shared" si="45"/>
        <v>0</v>
      </c>
      <c r="AR125" s="169">
        <f t="shared" si="37"/>
        <v>0</v>
      </c>
      <c r="AS125" s="167">
        <f>COUNTIF('Suivi Implantation'!$I$4:$I$700,B125)</f>
        <v>0</v>
      </c>
      <c r="AT125" s="150">
        <f>SUM($AS$10:$AS125)</f>
        <v>0</v>
      </c>
      <c r="AU125" s="168"/>
      <c r="AV125" s="151">
        <f t="shared" si="46"/>
        <v>0</v>
      </c>
      <c r="AW125" s="168">
        <f>SUM(AU$10:AU125)</f>
        <v>0</v>
      </c>
      <c r="AX125" s="168">
        <f t="shared" si="47"/>
        <v>0</v>
      </c>
      <c r="AY125" s="169">
        <f t="shared" si="48"/>
        <v>0</v>
      </c>
    </row>
    <row r="126" spans="2:51" x14ac:dyDescent="0.3">
      <c r="B126" s="172">
        <f t="shared" si="49"/>
        <v>43774</v>
      </c>
      <c r="C126" s="166" t="str">
        <f>VLOOKUP(WEEKDAY(B126),A164:B170,2)</f>
        <v>M</v>
      </c>
      <c r="D126" s="167">
        <f>COUNTIF('Suivi PR_CAB'!$G$4:$G$387,B126)</f>
        <v>0</v>
      </c>
      <c r="E126" s="168">
        <f>SUM($D$10:$D$126)</f>
        <v>0</v>
      </c>
      <c r="F126" s="168"/>
      <c r="G126" s="151">
        <f t="shared" si="33"/>
        <v>0</v>
      </c>
      <c r="H126" s="168">
        <f>SUM($F$10:F126)</f>
        <v>3</v>
      </c>
      <c r="I126" s="168">
        <f t="shared" si="50"/>
        <v>-3</v>
      </c>
      <c r="J126" s="169">
        <f t="shared" si="51"/>
        <v>0</v>
      </c>
      <c r="K126" s="167">
        <f>COUNTIF('Suivi PR_CAB'!$J$4:$J$387,B126)</f>
        <v>0</v>
      </c>
      <c r="L126" s="168">
        <f>SUM($K$10:$K$126)</f>
        <v>0</v>
      </c>
      <c r="M126" s="168"/>
      <c r="N126" s="151">
        <f t="shared" si="52"/>
        <v>0</v>
      </c>
      <c r="O126" s="168">
        <f>SUM($M$10:M126)</f>
        <v>0</v>
      </c>
      <c r="P126" s="168">
        <f t="shared" si="53"/>
        <v>0</v>
      </c>
      <c r="Q126" s="169">
        <f t="shared" si="54"/>
        <v>0</v>
      </c>
      <c r="R126" s="167">
        <f>COUNTIF('Suivi PR_CAB'!$T$4:$T$387,B126)</f>
        <v>0</v>
      </c>
      <c r="S126" s="168">
        <f>SUM($K$10:$K$126)</f>
        <v>0</v>
      </c>
      <c r="T126" s="168"/>
      <c r="U126" s="151">
        <f t="shared" si="38"/>
        <v>0</v>
      </c>
      <c r="V126" s="168">
        <f>SUM($T$10:T126)</f>
        <v>0</v>
      </c>
      <c r="W126" s="168">
        <f t="shared" si="39"/>
        <v>0</v>
      </c>
      <c r="X126" s="169">
        <f t="shared" si="40"/>
        <v>0</v>
      </c>
      <c r="Y126" s="167">
        <f>SUM($K$10:$K$126)</f>
        <v>0</v>
      </c>
      <c r="Z126" s="168"/>
      <c r="AA126" s="151">
        <f t="shared" si="34"/>
        <v>0</v>
      </c>
      <c r="AB126" s="168">
        <f>SUM($Z$10:Z126)</f>
        <v>0</v>
      </c>
      <c r="AC126" s="168">
        <f t="shared" si="41"/>
        <v>0</v>
      </c>
      <c r="AD126" s="169">
        <f t="shared" si="35"/>
        <v>0</v>
      </c>
      <c r="AE126" s="167">
        <f>COUNTIF('Suivi Component'!$G$4:$G$400,B126)</f>
        <v>0</v>
      </c>
      <c r="AF126" s="150">
        <f>SUM($AE$10:$AE$126)</f>
        <v>0</v>
      </c>
      <c r="AG126" s="168"/>
      <c r="AH126" s="151">
        <f t="shared" si="42"/>
        <v>0</v>
      </c>
      <c r="AI126" s="168">
        <f>SUM(AG$10:AG126)</f>
        <v>0</v>
      </c>
      <c r="AJ126" s="168">
        <f t="shared" si="43"/>
        <v>0</v>
      </c>
      <c r="AK126" s="169">
        <f t="shared" si="44"/>
        <v>0</v>
      </c>
      <c r="AL126" s="167">
        <f>COUNTIF('Suivi Component'!$J$4:$J$400,B126)</f>
        <v>0</v>
      </c>
      <c r="AM126" s="150">
        <f>SUM($AL$10:$AL126)</f>
        <v>0</v>
      </c>
      <c r="AN126" s="168"/>
      <c r="AO126" s="151">
        <f t="shared" si="36"/>
        <v>0</v>
      </c>
      <c r="AP126" s="168">
        <f>SUM(AN$10:AN126)</f>
        <v>0</v>
      </c>
      <c r="AQ126" s="168">
        <f t="shared" si="45"/>
        <v>0</v>
      </c>
      <c r="AR126" s="169">
        <f t="shared" si="37"/>
        <v>0</v>
      </c>
      <c r="AS126" s="167">
        <f>COUNTIF('Suivi Implantation'!$I$4:$I$700,B126)</f>
        <v>0</v>
      </c>
      <c r="AT126" s="150">
        <f>SUM($AS$10:$AS126)</f>
        <v>0</v>
      </c>
      <c r="AU126" s="168"/>
      <c r="AV126" s="151">
        <f t="shared" si="46"/>
        <v>0</v>
      </c>
      <c r="AW126" s="168">
        <f>SUM(AU$10:AU126)</f>
        <v>0</v>
      </c>
      <c r="AX126" s="168">
        <f t="shared" si="47"/>
        <v>0</v>
      </c>
      <c r="AY126" s="169">
        <f t="shared" si="48"/>
        <v>0</v>
      </c>
    </row>
    <row r="127" spans="2:51" x14ac:dyDescent="0.3">
      <c r="B127" s="172">
        <f t="shared" si="49"/>
        <v>43775</v>
      </c>
      <c r="C127" s="166" t="str">
        <f>VLOOKUP(WEEKDAY(B127),A164:B170,2)</f>
        <v>M</v>
      </c>
      <c r="D127" s="167">
        <f>COUNTIF('Suivi PR_CAB'!$G$4:$G$387,B127)</f>
        <v>0</v>
      </c>
      <c r="E127" s="168">
        <f>SUM($D$10:$D$127)</f>
        <v>0</v>
      </c>
      <c r="F127" s="168"/>
      <c r="G127" s="151">
        <f t="shared" si="33"/>
        <v>0</v>
      </c>
      <c r="H127" s="168">
        <f>SUM($F$10:F127)</f>
        <v>3</v>
      </c>
      <c r="I127" s="168">
        <f t="shared" si="50"/>
        <v>-3</v>
      </c>
      <c r="J127" s="169">
        <f t="shared" si="51"/>
        <v>0</v>
      </c>
      <c r="K127" s="167">
        <f>COUNTIF('Suivi PR_CAB'!$J$4:$J$387,B127)</f>
        <v>0</v>
      </c>
      <c r="L127" s="168">
        <f>SUM($K$10:$K$127)</f>
        <v>0</v>
      </c>
      <c r="M127" s="168"/>
      <c r="N127" s="151">
        <f t="shared" si="52"/>
        <v>0</v>
      </c>
      <c r="O127" s="168">
        <f>SUM($M$10:M127)</f>
        <v>0</v>
      </c>
      <c r="P127" s="168">
        <f t="shared" si="53"/>
        <v>0</v>
      </c>
      <c r="Q127" s="169">
        <f t="shared" si="54"/>
        <v>0</v>
      </c>
      <c r="R127" s="167">
        <f>COUNTIF('Suivi PR_CAB'!$T$4:$T$387,B127)</f>
        <v>0</v>
      </c>
      <c r="S127" s="168">
        <f>SUM($K$10:$K$127)</f>
        <v>0</v>
      </c>
      <c r="T127" s="168"/>
      <c r="U127" s="151">
        <f t="shared" si="38"/>
        <v>0</v>
      </c>
      <c r="V127" s="168">
        <f>SUM($T$10:T127)</f>
        <v>0</v>
      </c>
      <c r="W127" s="168">
        <f t="shared" si="39"/>
        <v>0</v>
      </c>
      <c r="X127" s="169">
        <f t="shared" si="40"/>
        <v>0</v>
      </c>
      <c r="Y127" s="167">
        <f>SUM($K$10:$K$127)</f>
        <v>0</v>
      </c>
      <c r="Z127" s="168"/>
      <c r="AA127" s="151">
        <f t="shared" si="34"/>
        <v>0</v>
      </c>
      <c r="AB127" s="168">
        <f>SUM($Z$10:Z127)</f>
        <v>0</v>
      </c>
      <c r="AC127" s="168">
        <f t="shared" si="41"/>
        <v>0</v>
      </c>
      <c r="AD127" s="169">
        <f t="shared" si="35"/>
        <v>0</v>
      </c>
      <c r="AE127" s="167">
        <f>COUNTIF('Suivi Component'!$G$4:$G$400,B127)</f>
        <v>0</v>
      </c>
      <c r="AF127" s="150">
        <f>SUM($AE$10:$AE$127)</f>
        <v>0</v>
      </c>
      <c r="AG127" s="168"/>
      <c r="AH127" s="151">
        <f t="shared" si="42"/>
        <v>0</v>
      </c>
      <c r="AI127" s="168">
        <f>SUM(AG$10:AG127)</f>
        <v>0</v>
      </c>
      <c r="AJ127" s="168">
        <f t="shared" si="43"/>
        <v>0</v>
      </c>
      <c r="AK127" s="169">
        <f t="shared" si="44"/>
        <v>0</v>
      </c>
      <c r="AL127" s="167">
        <f>COUNTIF('Suivi Component'!$J$4:$J$400,B127)</f>
        <v>0</v>
      </c>
      <c r="AM127" s="150">
        <f>SUM($AL$10:$AL127)</f>
        <v>0</v>
      </c>
      <c r="AN127" s="168"/>
      <c r="AO127" s="151">
        <f t="shared" si="36"/>
        <v>0</v>
      </c>
      <c r="AP127" s="168">
        <f>SUM(AN$10:AN127)</f>
        <v>0</v>
      </c>
      <c r="AQ127" s="168">
        <f t="shared" si="45"/>
        <v>0</v>
      </c>
      <c r="AR127" s="169">
        <f t="shared" si="37"/>
        <v>0</v>
      </c>
      <c r="AS127" s="167">
        <f>COUNTIF('Suivi Implantation'!$I$4:$I$700,B127)</f>
        <v>0</v>
      </c>
      <c r="AT127" s="150">
        <f>SUM($AS$10:$AS127)</f>
        <v>0</v>
      </c>
      <c r="AU127" s="168"/>
      <c r="AV127" s="151">
        <f t="shared" si="46"/>
        <v>0</v>
      </c>
      <c r="AW127" s="168">
        <f>SUM(AU$10:AU127)</f>
        <v>0</v>
      </c>
      <c r="AX127" s="168">
        <f t="shared" si="47"/>
        <v>0</v>
      </c>
      <c r="AY127" s="169">
        <f t="shared" si="48"/>
        <v>0</v>
      </c>
    </row>
    <row r="128" spans="2:51" x14ac:dyDescent="0.3">
      <c r="B128" s="172">
        <f t="shared" si="49"/>
        <v>43776</v>
      </c>
      <c r="C128" s="166" t="str">
        <f>VLOOKUP(WEEKDAY(B128),A164:B170,2)</f>
        <v>J</v>
      </c>
      <c r="D128" s="167">
        <f>COUNTIF('Suivi PR_CAB'!$G$4:$G$387,B128)</f>
        <v>0</v>
      </c>
      <c r="E128" s="168">
        <f>SUM($D$10:$D$128)</f>
        <v>0</v>
      </c>
      <c r="F128" s="168"/>
      <c r="G128" s="151">
        <f t="shared" si="33"/>
        <v>0</v>
      </c>
      <c r="H128" s="168">
        <f>SUM($F$10:F128)</f>
        <v>3</v>
      </c>
      <c r="I128" s="168">
        <f t="shared" si="50"/>
        <v>-3</v>
      </c>
      <c r="J128" s="169">
        <f t="shared" si="51"/>
        <v>0</v>
      </c>
      <c r="K128" s="167">
        <f>COUNTIF('Suivi PR_CAB'!$J$4:$J$387,B128)</f>
        <v>0</v>
      </c>
      <c r="L128" s="168">
        <f>SUM($K$10:$K$128)</f>
        <v>0</v>
      </c>
      <c r="M128" s="168"/>
      <c r="N128" s="151">
        <f t="shared" si="52"/>
        <v>0</v>
      </c>
      <c r="O128" s="168">
        <f>SUM($M$10:M128)</f>
        <v>0</v>
      </c>
      <c r="P128" s="168">
        <f t="shared" si="53"/>
        <v>0</v>
      </c>
      <c r="Q128" s="169">
        <f t="shared" si="54"/>
        <v>0</v>
      </c>
      <c r="R128" s="167">
        <f>COUNTIF('Suivi PR_CAB'!$T$4:$T$387,B128)</f>
        <v>0</v>
      </c>
      <c r="S128" s="168">
        <f>SUM($K$10:$K$128)</f>
        <v>0</v>
      </c>
      <c r="T128" s="168"/>
      <c r="U128" s="151">
        <f t="shared" si="38"/>
        <v>0</v>
      </c>
      <c r="V128" s="168">
        <f>SUM($T$10:T128)</f>
        <v>0</v>
      </c>
      <c r="W128" s="168">
        <f t="shared" si="39"/>
        <v>0</v>
      </c>
      <c r="X128" s="169">
        <f t="shared" si="40"/>
        <v>0</v>
      </c>
      <c r="Y128" s="167">
        <f>SUM($K$10:$K$128)</f>
        <v>0</v>
      </c>
      <c r="Z128" s="168"/>
      <c r="AA128" s="151">
        <f t="shared" si="34"/>
        <v>0</v>
      </c>
      <c r="AB128" s="168">
        <f>SUM($Z$10:Z128)</f>
        <v>0</v>
      </c>
      <c r="AC128" s="168">
        <f t="shared" si="41"/>
        <v>0</v>
      </c>
      <c r="AD128" s="169">
        <f t="shared" si="35"/>
        <v>0</v>
      </c>
      <c r="AE128" s="167">
        <f>COUNTIF('Suivi Component'!$G$4:$G$400,B128)</f>
        <v>0</v>
      </c>
      <c r="AF128" s="150">
        <f>SUM($AE$10:$AE$128)</f>
        <v>0</v>
      </c>
      <c r="AG128" s="168"/>
      <c r="AH128" s="151">
        <f t="shared" si="42"/>
        <v>0</v>
      </c>
      <c r="AI128" s="168">
        <f>SUM(AG$10:AG128)</f>
        <v>0</v>
      </c>
      <c r="AJ128" s="168">
        <f t="shared" si="43"/>
        <v>0</v>
      </c>
      <c r="AK128" s="169">
        <f t="shared" si="44"/>
        <v>0</v>
      </c>
      <c r="AL128" s="167">
        <f>COUNTIF('Suivi Component'!$J$4:$J$400,B128)</f>
        <v>0</v>
      </c>
      <c r="AM128" s="150">
        <f>SUM($AL$10:$AL128)</f>
        <v>0</v>
      </c>
      <c r="AN128" s="168"/>
      <c r="AO128" s="151">
        <f t="shared" si="36"/>
        <v>0</v>
      </c>
      <c r="AP128" s="168">
        <f>SUM(AN$10:AN128)</f>
        <v>0</v>
      </c>
      <c r="AQ128" s="168">
        <f t="shared" si="45"/>
        <v>0</v>
      </c>
      <c r="AR128" s="169">
        <f t="shared" si="37"/>
        <v>0</v>
      </c>
      <c r="AS128" s="167">
        <f>COUNTIF('Suivi Implantation'!$I$4:$I$700,B128)</f>
        <v>0</v>
      </c>
      <c r="AT128" s="150">
        <f>SUM($AS$10:$AS128)</f>
        <v>0</v>
      </c>
      <c r="AU128" s="168"/>
      <c r="AV128" s="151">
        <f t="shared" si="46"/>
        <v>0</v>
      </c>
      <c r="AW128" s="168">
        <f>SUM(AU$10:AU128)</f>
        <v>0</v>
      </c>
      <c r="AX128" s="168">
        <f t="shared" si="47"/>
        <v>0</v>
      </c>
      <c r="AY128" s="169">
        <f t="shared" si="48"/>
        <v>0</v>
      </c>
    </row>
    <row r="129" spans="2:51" x14ac:dyDescent="0.3">
      <c r="B129" s="172">
        <f t="shared" si="49"/>
        <v>43777</v>
      </c>
      <c r="C129" s="166" t="str">
        <f>VLOOKUP(WEEKDAY(B129),A164:B170,2)</f>
        <v>V</v>
      </c>
      <c r="D129" s="167">
        <f>COUNTIF('Suivi PR_CAB'!$G$4:$G$387,B129)</f>
        <v>0</v>
      </c>
      <c r="E129" s="168">
        <f>SUM($D$10:$D$129)</f>
        <v>0</v>
      </c>
      <c r="F129" s="168"/>
      <c r="G129" s="151">
        <f t="shared" si="33"/>
        <v>0</v>
      </c>
      <c r="H129" s="168">
        <f>SUM($F$10:F129)</f>
        <v>3</v>
      </c>
      <c r="I129" s="168">
        <f t="shared" si="50"/>
        <v>-3</v>
      </c>
      <c r="J129" s="169">
        <f t="shared" si="51"/>
        <v>0</v>
      </c>
      <c r="K129" s="167">
        <f>COUNTIF('Suivi PR_CAB'!$J$4:$J$387,B129)</f>
        <v>0</v>
      </c>
      <c r="L129" s="168">
        <f>SUM($K$10:$K$129)</f>
        <v>0</v>
      </c>
      <c r="M129" s="168"/>
      <c r="N129" s="151">
        <f t="shared" si="52"/>
        <v>0</v>
      </c>
      <c r="O129" s="168">
        <f>SUM($M$10:M129)</f>
        <v>0</v>
      </c>
      <c r="P129" s="168">
        <f t="shared" si="53"/>
        <v>0</v>
      </c>
      <c r="Q129" s="169">
        <f t="shared" si="54"/>
        <v>0</v>
      </c>
      <c r="R129" s="167">
        <f>COUNTIF('Suivi PR_CAB'!$T$4:$T$387,B129)</f>
        <v>0</v>
      </c>
      <c r="S129" s="168">
        <f>SUM($K$10:$K$129)</f>
        <v>0</v>
      </c>
      <c r="T129" s="168"/>
      <c r="U129" s="151">
        <f t="shared" si="38"/>
        <v>0</v>
      </c>
      <c r="V129" s="168">
        <f>SUM($T$10:T129)</f>
        <v>0</v>
      </c>
      <c r="W129" s="168">
        <f t="shared" si="39"/>
        <v>0</v>
      </c>
      <c r="X129" s="169">
        <f t="shared" si="40"/>
        <v>0</v>
      </c>
      <c r="Y129" s="167">
        <f>SUM($K$10:$K$129)</f>
        <v>0</v>
      </c>
      <c r="Z129" s="168"/>
      <c r="AA129" s="151">
        <f t="shared" si="34"/>
        <v>0</v>
      </c>
      <c r="AB129" s="168">
        <f>SUM($Z$10:Z129)</f>
        <v>0</v>
      </c>
      <c r="AC129" s="168">
        <f t="shared" si="41"/>
        <v>0</v>
      </c>
      <c r="AD129" s="169">
        <f t="shared" si="35"/>
        <v>0</v>
      </c>
      <c r="AE129" s="167">
        <f>COUNTIF('Suivi Component'!$G$4:$G$400,B129)</f>
        <v>0</v>
      </c>
      <c r="AF129" s="150">
        <f>SUM($AE$10:$AE$129)</f>
        <v>0</v>
      </c>
      <c r="AG129" s="168"/>
      <c r="AH129" s="151">
        <f t="shared" si="42"/>
        <v>0</v>
      </c>
      <c r="AI129" s="168">
        <f>SUM(AG$10:AG129)</f>
        <v>0</v>
      </c>
      <c r="AJ129" s="168">
        <f t="shared" si="43"/>
        <v>0</v>
      </c>
      <c r="AK129" s="169">
        <f t="shared" si="44"/>
        <v>0</v>
      </c>
      <c r="AL129" s="167">
        <f>COUNTIF('Suivi Component'!$J$4:$J$400,B129)</f>
        <v>0</v>
      </c>
      <c r="AM129" s="150">
        <f>SUM($AL$10:$AL129)</f>
        <v>0</v>
      </c>
      <c r="AN129" s="168"/>
      <c r="AO129" s="151">
        <f t="shared" si="36"/>
        <v>0</v>
      </c>
      <c r="AP129" s="168">
        <f>SUM(AN$10:AN129)</f>
        <v>0</v>
      </c>
      <c r="AQ129" s="168">
        <f t="shared" si="45"/>
        <v>0</v>
      </c>
      <c r="AR129" s="169">
        <f t="shared" si="37"/>
        <v>0</v>
      </c>
      <c r="AS129" s="167">
        <f>COUNTIF('Suivi Implantation'!$I$4:$I$700,B129)</f>
        <v>0</v>
      </c>
      <c r="AT129" s="150">
        <f>SUM($AS$10:$AS129)</f>
        <v>0</v>
      </c>
      <c r="AU129" s="168"/>
      <c r="AV129" s="151">
        <f t="shared" si="46"/>
        <v>0</v>
      </c>
      <c r="AW129" s="168">
        <f>SUM(AU$10:AU129)</f>
        <v>0</v>
      </c>
      <c r="AX129" s="168">
        <f t="shared" si="47"/>
        <v>0</v>
      </c>
      <c r="AY129" s="169">
        <f t="shared" si="48"/>
        <v>0</v>
      </c>
    </row>
    <row r="130" spans="2:51" x14ac:dyDescent="0.3">
      <c r="B130" s="172">
        <f t="shared" si="49"/>
        <v>43778</v>
      </c>
      <c r="C130" s="166" t="str">
        <f>VLOOKUP(WEEKDAY(B130),A164:B170,2)</f>
        <v>S</v>
      </c>
      <c r="D130" s="167">
        <f>COUNTIF('Suivi PR_CAB'!$G$4:$G$387,B130)</f>
        <v>0</v>
      </c>
      <c r="E130" s="168">
        <f>SUM($D$10:$D$130)</f>
        <v>0</v>
      </c>
      <c r="F130" s="168"/>
      <c r="G130" s="151">
        <f t="shared" si="33"/>
        <v>0</v>
      </c>
      <c r="H130" s="168">
        <f>SUM($F$10:F130)</f>
        <v>3</v>
      </c>
      <c r="I130" s="168">
        <f t="shared" si="50"/>
        <v>-3</v>
      </c>
      <c r="J130" s="169">
        <f t="shared" si="51"/>
        <v>0</v>
      </c>
      <c r="K130" s="167">
        <f>COUNTIF('Suivi PR_CAB'!$J$4:$J$387,B130)</f>
        <v>0</v>
      </c>
      <c r="L130" s="168">
        <f>SUM($K$10:$K$130)</f>
        <v>0</v>
      </c>
      <c r="M130" s="168"/>
      <c r="N130" s="151">
        <f t="shared" si="52"/>
        <v>0</v>
      </c>
      <c r="O130" s="168">
        <f>SUM($M$10:M130)</f>
        <v>0</v>
      </c>
      <c r="P130" s="168">
        <f t="shared" si="53"/>
        <v>0</v>
      </c>
      <c r="Q130" s="169">
        <f t="shared" si="54"/>
        <v>0</v>
      </c>
      <c r="R130" s="167">
        <f>COUNTIF('Suivi PR_CAB'!$T$4:$T$387,B130)</f>
        <v>0</v>
      </c>
      <c r="S130" s="168">
        <f>SUM($K$10:$K$130)</f>
        <v>0</v>
      </c>
      <c r="T130" s="168"/>
      <c r="U130" s="151">
        <f t="shared" si="38"/>
        <v>0</v>
      </c>
      <c r="V130" s="168">
        <f>SUM($T$10:T130)</f>
        <v>0</v>
      </c>
      <c r="W130" s="168">
        <f t="shared" si="39"/>
        <v>0</v>
      </c>
      <c r="X130" s="169">
        <f t="shared" si="40"/>
        <v>0</v>
      </c>
      <c r="Y130" s="167">
        <f>SUM($K$10:$K$130)</f>
        <v>0</v>
      </c>
      <c r="Z130" s="168"/>
      <c r="AA130" s="151">
        <f t="shared" si="34"/>
        <v>0</v>
      </c>
      <c r="AB130" s="168">
        <f>SUM($Z$10:Z130)</f>
        <v>0</v>
      </c>
      <c r="AC130" s="168">
        <f t="shared" si="41"/>
        <v>0</v>
      </c>
      <c r="AD130" s="169">
        <f t="shared" si="35"/>
        <v>0</v>
      </c>
      <c r="AE130" s="167">
        <f>COUNTIF('Suivi Component'!$G$4:$G$400,B130)</f>
        <v>0</v>
      </c>
      <c r="AF130" s="150">
        <f>SUM($AE$10:$AE$130)</f>
        <v>0</v>
      </c>
      <c r="AG130" s="168"/>
      <c r="AH130" s="151">
        <f t="shared" si="42"/>
        <v>0</v>
      </c>
      <c r="AI130" s="168">
        <f>SUM(AG$10:AG130)</f>
        <v>0</v>
      </c>
      <c r="AJ130" s="168">
        <f t="shared" si="43"/>
        <v>0</v>
      </c>
      <c r="AK130" s="169">
        <f t="shared" si="44"/>
        <v>0</v>
      </c>
      <c r="AL130" s="167">
        <f>COUNTIF('Suivi Component'!$J$4:$J$400,B130)</f>
        <v>0</v>
      </c>
      <c r="AM130" s="150">
        <f>SUM($AL$10:$AL130)</f>
        <v>0</v>
      </c>
      <c r="AN130" s="168"/>
      <c r="AO130" s="151">
        <f t="shared" si="36"/>
        <v>0</v>
      </c>
      <c r="AP130" s="168">
        <f>SUM(AN$10:AN130)</f>
        <v>0</v>
      </c>
      <c r="AQ130" s="168">
        <f t="shared" si="45"/>
        <v>0</v>
      </c>
      <c r="AR130" s="169">
        <f t="shared" si="37"/>
        <v>0</v>
      </c>
      <c r="AS130" s="167">
        <f>COUNTIF('Suivi Implantation'!$I$4:$I$700,B130)</f>
        <v>0</v>
      </c>
      <c r="AT130" s="150">
        <f>SUM($AS$10:$AS130)</f>
        <v>0</v>
      </c>
      <c r="AU130" s="168"/>
      <c r="AV130" s="151">
        <f t="shared" si="46"/>
        <v>0</v>
      </c>
      <c r="AW130" s="168">
        <f>SUM(AU$10:AU130)</f>
        <v>0</v>
      </c>
      <c r="AX130" s="168">
        <f t="shared" si="47"/>
        <v>0</v>
      </c>
      <c r="AY130" s="169">
        <f t="shared" si="48"/>
        <v>0</v>
      </c>
    </row>
    <row r="131" spans="2:51" x14ac:dyDescent="0.3">
      <c r="B131" s="172">
        <f t="shared" si="49"/>
        <v>43779</v>
      </c>
      <c r="C131" s="166" t="str">
        <f>VLOOKUP(WEEKDAY(B131),A164:B170,2)</f>
        <v>D</v>
      </c>
      <c r="D131" s="167">
        <f>COUNTIF('Suivi PR_CAB'!$G$4:$G$387,B131)</f>
        <v>0</v>
      </c>
      <c r="E131" s="168">
        <f>SUM($D$10:$D$131)</f>
        <v>0</v>
      </c>
      <c r="F131" s="168"/>
      <c r="G131" s="151">
        <f t="shared" si="33"/>
        <v>0</v>
      </c>
      <c r="H131" s="168">
        <f>SUM($F$10:F131)</f>
        <v>3</v>
      </c>
      <c r="I131" s="168">
        <f t="shared" si="50"/>
        <v>-3</v>
      </c>
      <c r="J131" s="169">
        <f t="shared" si="51"/>
        <v>0</v>
      </c>
      <c r="K131" s="167">
        <f>COUNTIF('Suivi PR_CAB'!$J$4:$J$387,B131)</f>
        <v>0</v>
      </c>
      <c r="L131" s="168">
        <f>SUM($K$10:$K$131)</f>
        <v>0</v>
      </c>
      <c r="M131" s="168"/>
      <c r="N131" s="151">
        <f t="shared" si="52"/>
        <v>0</v>
      </c>
      <c r="O131" s="168">
        <f>SUM($M$10:M131)</f>
        <v>0</v>
      </c>
      <c r="P131" s="168">
        <f t="shared" si="53"/>
        <v>0</v>
      </c>
      <c r="Q131" s="169">
        <f t="shared" si="54"/>
        <v>0</v>
      </c>
      <c r="R131" s="167">
        <f>COUNTIF('Suivi PR_CAB'!$T$4:$T$387,B131)</f>
        <v>0</v>
      </c>
      <c r="S131" s="168">
        <f>SUM($K$10:$K$131)</f>
        <v>0</v>
      </c>
      <c r="T131" s="168"/>
      <c r="U131" s="151">
        <f t="shared" si="38"/>
        <v>0</v>
      </c>
      <c r="V131" s="168">
        <f>SUM($T$10:T131)</f>
        <v>0</v>
      </c>
      <c r="W131" s="168">
        <f t="shared" si="39"/>
        <v>0</v>
      </c>
      <c r="X131" s="169">
        <f t="shared" si="40"/>
        <v>0</v>
      </c>
      <c r="Y131" s="167">
        <f>SUM($K$10:$K$131)</f>
        <v>0</v>
      </c>
      <c r="Z131" s="168"/>
      <c r="AA131" s="151">
        <f t="shared" si="34"/>
        <v>0</v>
      </c>
      <c r="AB131" s="168">
        <f>SUM($Z$10:Z131)</f>
        <v>0</v>
      </c>
      <c r="AC131" s="168">
        <f t="shared" si="41"/>
        <v>0</v>
      </c>
      <c r="AD131" s="169">
        <f t="shared" si="35"/>
        <v>0</v>
      </c>
      <c r="AE131" s="167">
        <f>COUNTIF('Suivi Component'!$G$4:$G$400,B131)</f>
        <v>0</v>
      </c>
      <c r="AF131" s="150">
        <f>SUM($AE$10:$AE$131)</f>
        <v>0</v>
      </c>
      <c r="AG131" s="168"/>
      <c r="AH131" s="151">
        <f t="shared" si="42"/>
        <v>0</v>
      </c>
      <c r="AI131" s="168">
        <f>SUM(AG$10:AG131)</f>
        <v>0</v>
      </c>
      <c r="AJ131" s="168">
        <f t="shared" si="43"/>
        <v>0</v>
      </c>
      <c r="AK131" s="169">
        <f t="shared" si="44"/>
        <v>0</v>
      </c>
      <c r="AL131" s="167">
        <f>COUNTIF('Suivi Component'!$J$4:$J$400,B131)</f>
        <v>0</v>
      </c>
      <c r="AM131" s="150">
        <f>SUM($AL$10:$AL131)</f>
        <v>0</v>
      </c>
      <c r="AN131" s="168"/>
      <c r="AO131" s="151">
        <f t="shared" si="36"/>
        <v>0</v>
      </c>
      <c r="AP131" s="168">
        <f>SUM(AN$10:AN131)</f>
        <v>0</v>
      </c>
      <c r="AQ131" s="168">
        <f t="shared" si="45"/>
        <v>0</v>
      </c>
      <c r="AR131" s="169">
        <f t="shared" si="37"/>
        <v>0</v>
      </c>
      <c r="AS131" s="167">
        <f>COUNTIF('Suivi Implantation'!$I$4:$I$700,B131)</f>
        <v>0</v>
      </c>
      <c r="AT131" s="150">
        <f>SUM($AS$10:$AS131)</f>
        <v>0</v>
      </c>
      <c r="AU131" s="168"/>
      <c r="AV131" s="151">
        <f t="shared" si="46"/>
        <v>0</v>
      </c>
      <c r="AW131" s="168">
        <f>SUM(AU$10:AU131)</f>
        <v>0</v>
      </c>
      <c r="AX131" s="168">
        <f t="shared" si="47"/>
        <v>0</v>
      </c>
      <c r="AY131" s="169">
        <f t="shared" si="48"/>
        <v>0</v>
      </c>
    </row>
    <row r="132" spans="2:51" x14ac:dyDescent="0.3">
      <c r="B132" s="172">
        <f t="shared" si="49"/>
        <v>43780</v>
      </c>
      <c r="C132" s="166" t="str">
        <f>VLOOKUP(WEEKDAY(B132),A164:B170,2)</f>
        <v>L</v>
      </c>
      <c r="D132" s="167">
        <f>COUNTIF('Suivi PR_CAB'!$G$4:$G$387,B132)</f>
        <v>0</v>
      </c>
      <c r="E132" s="168">
        <f>SUM($D$10:$D$132)</f>
        <v>0</v>
      </c>
      <c r="F132" s="168"/>
      <c r="G132" s="151">
        <f t="shared" si="33"/>
        <v>0</v>
      </c>
      <c r="H132" s="168">
        <f>SUM($F$10:F132)</f>
        <v>3</v>
      </c>
      <c r="I132" s="168">
        <f t="shared" si="50"/>
        <v>-3</v>
      </c>
      <c r="J132" s="169">
        <f t="shared" si="51"/>
        <v>0</v>
      </c>
      <c r="K132" s="167">
        <f>COUNTIF('Suivi PR_CAB'!$J$4:$J$387,B132)</f>
        <v>0</v>
      </c>
      <c r="L132" s="168">
        <f>SUM($K$10:$K$132)</f>
        <v>0</v>
      </c>
      <c r="M132" s="168"/>
      <c r="N132" s="151">
        <f t="shared" si="52"/>
        <v>0</v>
      </c>
      <c r="O132" s="168">
        <f>SUM($M$10:M132)</f>
        <v>0</v>
      </c>
      <c r="P132" s="168">
        <f t="shared" si="53"/>
        <v>0</v>
      </c>
      <c r="Q132" s="169">
        <f t="shared" si="54"/>
        <v>0</v>
      </c>
      <c r="R132" s="167">
        <f>COUNTIF('Suivi PR_CAB'!$T$4:$T$387,B132)</f>
        <v>0</v>
      </c>
      <c r="S132" s="168">
        <f>SUM($K$10:$K$132)</f>
        <v>0</v>
      </c>
      <c r="T132" s="168"/>
      <c r="U132" s="151">
        <f t="shared" si="38"/>
        <v>0</v>
      </c>
      <c r="V132" s="168">
        <f>SUM($T$10:T132)</f>
        <v>0</v>
      </c>
      <c r="W132" s="168">
        <f t="shared" si="39"/>
        <v>0</v>
      </c>
      <c r="X132" s="169">
        <f t="shared" si="40"/>
        <v>0</v>
      </c>
      <c r="Y132" s="167">
        <f>SUM($K$10:$K$132)</f>
        <v>0</v>
      </c>
      <c r="Z132" s="168"/>
      <c r="AA132" s="151">
        <f t="shared" si="34"/>
        <v>0</v>
      </c>
      <c r="AB132" s="168">
        <f>SUM($Z$10:Z132)</f>
        <v>0</v>
      </c>
      <c r="AC132" s="168">
        <f t="shared" si="41"/>
        <v>0</v>
      </c>
      <c r="AD132" s="169">
        <f t="shared" si="35"/>
        <v>0</v>
      </c>
      <c r="AE132" s="167">
        <f>COUNTIF('Suivi Component'!$G$4:$G$400,B132)</f>
        <v>0</v>
      </c>
      <c r="AF132" s="150">
        <f>SUM($AE$10:$AE$132)</f>
        <v>0</v>
      </c>
      <c r="AG132" s="168"/>
      <c r="AH132" s="151">
        <f t="shared" si="42"/>
        <v>0</v>
      </c>
      <c r="AI132" s="168">
        <f>SUM(AG$10:AG132)</f>
        <v>0</v>
      </c>
      <c r="AJ132" s="168">
        <f t="shared" si="43"/>
        <v>0</v>
      </c>
      <c r="AK132" s="169">
        <f t="shared" si="44"/>
        <v>0</v>
      </c>
      <c r="AL132" s="167">
        <f>COUNTIF('Suivi Component'!$J$4:$J$400,B132)</f>
        <v>0</v>
      </c>
      <c r="AM132" s="150">
        <f>SUM($AL$10:$AL132)</f>
        <v>0</v>
      </c>
      <c r="AN132" s="168"/>
      <c r="AO132" s="151">
        <f t="shared" si="36"/>
        <v>0</v>
      </c>
      <c r="AP132" s="168">
        <f>SUM(AN$10:AN132)</f>
        <v>0</v>
      </c>
      <c r="AQ132" s="168">
        <f t="shared" si="45"/>
        <v>0</v>
      </c>
      <c r="AR132" s="169">
        <f t="shared" si="37"/>
        <v>0</v>
      </c>
      <c r="AS132" s="167">
        <f>COUNTIF('Suivi Implantation'!$I$4:$I$700,B132)</f>
        <v>0</v>
      </c>
      <c r="AT132" s="150">
        <f>SUM($AS$10:$AS132)</f>
        <v>0</v>
      </c>
      <c r="AU132" s="168"/>
      <c r="AV132" s="151">
        <f t="shared" si="46"/>
        <v>0</v>
      </c>
      <c r="AW132" s="168">
        <f>SUM(AU$10:AU132)</f>
        <v>0</v>
      </c>
      <c r="AX132" s="168">
        <f t="shared" si="47"/>
        <v>0</v>
      </c>
      <c r="AY132" s="169">
        <f t="shared" si="48"/>
        <v>0</v>
      </c>
    </row>
    <row r="133" spans="2:51" x14ac:dyDescent="0.3">
      <c r="B133" s="172">
        <f t="shared" si="49"/>
        <v>43781</v>
      </c>
      <c r="C133" s="166" t="str">
        <f>VLOOKUP(WEEKDAY(B133),A164:B170,2)</f>
        <v>M</v>
      </c>
      <c r="D133" s="167">
        <f>COUNTIF('Suivi PR_CAB'!$G$4:$G$387,B133)</f>
        <v>0</v>
      </c>
      <c r="E133" s="168">
        <f>SUM($D$10:$D$133)</f>
        <v>0</v>
      </c>
      <c r="F133" s="168"/>
      <c r="G133" s="151">
        <f t="shared" si="33"/>
        <v>0</v>
      </c>
      <c r="H133" s="168">
        <f>SUM($F$10:F133)</f>
        <v>3</v>
      </c>
      <c r="I133" s="168">
        <f t="shared" si="50"/>
        <v>-3</v>
      </c>
      <c r="J133" s="169">
        <f t="shared" si="51"/>
        <v>0</v>
      </c>
      <c r="K133" s="167">
        <f>COUNTIF('Suivi PR_CAB'!$J$4:$J$387,B133)</f>
        <v>0</v>
      </c>
      <c r="L133" s="168">
        <f>SUM($K$10:$K$133)</f>
        <v>0</v>
      </c>
      <c r="M133" s="168"/>
      <c r="N133" s="151">
        <f t="shared" si="52"/>
        <v>0</v>
      </c>
      <c r="O133" s="168">
        <f>SUM($M$10:M133)</f>
        <v>0</v>
      </c>
      <c r="P133" s="168">
        <f t="shared" si="53"/>
        <v>0</v>
      </c>
      <c r="Q133" s="169">
        <f t="shared" si="54"/>
        <v>0</v>
      </c>
      <c r="R133" s="167">
        <f>COUNTIF('Suivi PR_CAB'!$T$4:$T$387,B133)</f>
        <v>0</v>
      </c>
      <c r="S133" s="168">
        <f>SUM($K$10:$K$133)</f>
        <v>0</v>
      </c>
      <c r="T133" s="168"/>
      <c r="U133" s="151">
        <f t="shared" si="38"/>
        <v>0</v>
      </c>
      <c r="V133" s="168">
        <f>SUM($T$10:T133)</f>
        <v>0</v>
      </c>
      <c r="W133" s="168">
        <f t="shared" si="39"/>
        <v>0</v>
      </c>
      <c r="X133" s="169">
        <f t="shared" si="40"/>
        <v>0</v>
      </c>
      <c r="Y133" s="167">
        <f>SUM($K$10:$K$133)</f>
        <v>0</v>
      </c>
      <c r="Z133" s="168"/>
      <c r="AA133" s="151">
        <f t="shared" si="34"/>
        <v>0</v>
      </c>
      <c r="AB133" s="168">
        <f>SUM($Z$10:Z133)</f>
        <v>0</v>
      </c>
      <c r="AC133" s="168">
        <f t="shared" si="41"/>
        <v>0</v>
      </c>
      <c r="AD133" s="169">
        <f t="shared" si="35"/>
        <v>0</v>
      </c>
      <c r="AE133" s="167">
        <f>COUNTIF('Suivi Component'!$G$4:$G$400,B133)</f>
        <v>0</v>
      </c>
      <c r="AF133" s="150">
        <f>SUM($AE$10:$AE$133)</f>
        <v>0</v>
      </c>
      <c r="AG133" s="168"/>
      <c r="AH133" s="151">
        <f t="shared" si="42"/>
        <v>0</v>
      </c>
      <c r="AI133" s="168">
        <f>SUM(AG$10:AG133)</f>
        <v>0</v>
      </c>
      <c r="AJ133" s="168">
        <f t="shared" si="43"/>
        <v>0</v>
      </c>
      <c r="AK133" s="169">
        <f t="shared" si="44"/>
        <v>0</v>
      </c>
      <c r="AL133" s="167">
        <f>COUNTIF('Suivi Component'!$J$4:$J$400,B133)</f>
        <v>0</v>
      </c>
      <c r="AM133" s="150">
        <f>SUM($AL$10:$AL133)</f>
        <v>0</v>
      </c>
      <c r="AN133" s="168"/>
      <c r="AO133" s="151">
        <f t="shared" si="36"/>
        <v>0</v>
      </c>
      <c r="AP133" s="168">
        <f>SUM(AN$10:AN133)</f>
        <v>0</v>
      </c>
      <c r="AQ133" s="168">
        <f t="shared" si="45"/>
        <v>0</v>
      </c>
      <c r="AR133" s="169">
        <f t="shared" si="37"/>
        <v>0</v>
      </c>
      <c r="AS133" s="167">
        <f>COUNTIF('Suivi Implantation'!$I$4:$I$700,B133)</f>
        <v>0</v>
      </c>
      <c r="AT133" s="150">
        <f>SUM($AS$10:$AS133)</f>
        <v>0</v>
      </c>
      <c r="AU133" s="168"/>
      <c r="AV133" s="151">
        <f t="shared" si="46"/>
        <v>0</v>
      </c>
      <c r="AW133" s="168">
        <f>SUM(AU$10:AU133)</f>
        <v>0</v>
      </c>
      <c r="AX133" s="168">
        <f t="shared" si="47"/>
        <v>0</v>
      </c>
      <c r="AY133" s="169">
        <f t="shared" si="48"/>
        <v>0</v>
      </c>
    </row>
    <row r="134" spans="2:51" x14ac:dyDescent="0.3">
      <c r="B134" s="172">
        <f t="shared" si="49"/>
        <v>43782</v>
      </c>
      <c r="C134" s="166" t="str">
        <f>VLOOKUP(WEEKDAY(B134),A164:B170,2)</f>
        <v>M</v>
      </c>
      <c r="D134" s="167">
        <f>COUNTIF('Suivi PR_CAB'!$G$4:$G$387,B134)</f>
        <v>0</v>
      </c>
      <c r="E134" s="168">
        <f>SUM($D$10:$D$134)</f>
        <v>0</v>
      </c>
      <c r="F134" s="168"/>
      <c r="G134" s="151">
        <f t="shared" si="33"/>
        <v>0</v>
      </c>
      <c r="H134" s="168">
        <f>SUM($F$10:F134)</f>
        <v>3</v>
      </c>
      <c r="I134" s="168">
        <f t="shared" si="50"/>
        <v>-3</v>
      </c>
      <c r="J134" s="169">
        <f t="shared" si="51"/>
        <v>0</v>
      </c>
      <c r="K134" s="167">
        <f>COUNTIF('Suivi PR_CAB'!$J$4:$J$387,B134)</f>
        <v>0</v>
      </c>
      <c r="L134" s="168">
        <f>SUM($K$10:$K$134)</f>
        <v>0</v>
      </c>
      <c r="M134" s="168"/>
      <c r="N134" s="151">
        <f t="shared" si="52"/>
        <v>0</v>
      </c>
      <c r="O134" s="168">
        <f>SUM($M$10:M134)</f>
        <v>0</v>
      </c>
      <c r="P134" s="168">
        <f t="shared" si="53"/>
        <v>0</v>
      </c>
      <c r="Q134" s="169">
        <f t="shared" si="54"/>
        <v>0</v>
      </c>
      <c r="R134" s="167">
        <f>COUNTIF('Suivi PR_CAB'!$T$4:$T$387,B134)</f>
        <v>0</v>
      </c>
      <c r="S134" s="168">
        <f>SUM($K$10:$K$134)</f>
        <v>0</v>
      </c>
      <c r="T134" s="168"/>
      <c r="U134" s="151">
        <f t="shared" si="38"/>
        <v>0</v>
      </c>
      <c r="V134" s="168">
        <f>SUM($T$10:T134)</f>
        <v>0</v>
      </c>
      <c r="W134" s="168">
        <f t="shared" si="39"/>
        <v>0</v>
      </c>
      <c r="X134" s="169">
        <f t="shared" si="40"/>
        <v>0</v>
      </c>
      <c r="Y134" s="167">
        <f>SUM($K$10:$K$134)</f>
        <v>0</v>
      </c>
      <c r="Z134" s="168"/>
      <c r="AA134" s="151">
        <f t="shared" si="34"/>
        <v>0</v>
      </c>
      <c r="AB134" s="168">
        <f>SUM($Z$10:Z134)</f>
        <v>0</v>
      </c>
      <c r="AC134" s="168">
        <f t="shared" si="41"/>
        <v>0</v>
      </c>
      <c r="AD134" s="169">
        <f t="shared" si="35"/>
        <v>0</v>
      </c>
      <c r="AE134" s="167">
        <f>COUNTIF('Suivi Component'!$G$4:$G$400,B134)</f>
        <v>0</v>
      </c>
      <c r="AF134" s="150">
        <f>SUM($AE$10:$AE$134)</f>
        <v>0</v>
      </c>
      <c r="AG134" s="168"/>
      <c r="AH134" s="151">
        <f t="shared" si="42"/>
        <v>0</v>
      </c>
      <c r="AI134" s="168">
        <f>SUM(AG$10:AG134)</f>
        <v>0</v>
      </c>
      <c r="AJ134" s="168">
        <f t="shared" si="43"/>
        <v>0</v>
      </c>
      <c r="AK134" s="169">
        <f t="shared" si="44"/>
        <v>0</v>
      </c>
      <c r="AL134" s="167">
        <f>COUNTIF('Suivi Component'!$J$4:$J$400,B134)</f>
        <v>0</v>
      </c>
      <c r="AM134" s="150">
        <f>SUM($AL$10:$AL134)</f>
        <v>0</v>
      </c>
      <c r="AN134" s="168"/>
      <c r="AO134" s="151">
        <f t="shared" si="36"/>
        <v>0</v>
      </c>
      <c r="AP134" s="168">
        <f>SUM(AN$10:AN134)</f>
        <v>0</v>
      </c>
      <c r="AQ134" s="168">
        <f t="shared" si="45"/>
        <v>0</v>
      </c>
      <c r="AR134" s="169">
        <f t="shared" si="37"/>
        <v>0</v>
      </c>
      <c r="AS134" s="167">
        <f>COUNTIF('Suivi Implantation'!$I$4:$I$700,B134)</f>
        <v>0</v>
      </c>
      <c r="AT134" s="150">
        <f>SUM($AS$10:$AS134)</f>
        <v>0</v>
      </c>
      <c r="AU134" s="168"/>
      <c r="AV134" s="151">
        <f t="shared" si="46"/>
        <v>0</v>
      </c>
      <c r="AW134" s="168">
        <f>SUM(AU$10:AU134)</f>
        <v>0</v>
      </c>
      <c r="AX134" s="168">
        <f t="shared" si="47"/>
        <v>0</v>
      </c>
      <c r="AY134" s="169">
        <f t="shared" si="48"/>
        <v>0</v>
      </c>
    </row>
    <row r="135" spans="2:51" x14ac:dyDescent="0.3">
      <c r="B135" s="172">
        <f t="shared" si="49"/>
        <v>43783</v>
      </c>
      <c r="C135" s="166" t="str">
        <f>VLOOKUP(WEEKDAY(B135),A164:B170,2)</f>
        <v>J</v>
      </c>
      <c r="D135" s="167">
        <f>COUNTIF('Suivi PR_CAB'!$G$4:$G$387,B135)</f>
        <v>0</v>
      </c>
      <c r="E135" s="168">
        <f>SUM($D$10:$D$135)</f>
        <v>0</v>
      </c>
      <c r="F135" s="168"/>
      <c r="G135" s="151">
        <f t="shared" si="33"/>
        <v>0</v>
      </c>
      <c r="H135" s="168">
        <f>SUM($F$10:F135)</f>
        <v>3</v>
      </c>
      <c r="I135" s="168">
        <f t="shared" si="50"/>
        <v>-3</v>
      </c>
      <c r="J135" s="169">
        <f t="shared" si="51"/>
        <v>0</v>
      </c>
      <c r="K135" s="167">
        <f>COUNTIF('Suivi PR_CAB'!$J$4:$J$387,B135)</f>
        <v>0</v>
      </c>
      <c r="L135" s="168">
        <f>SUM($K$10:$K$135)</f>
        <v>0</v>
      </c>
      <c r="M135" s="168"/>
      <c r="N135" s="151">
        <f t="shared" si="52"/>
        <v>0</v>
      </c>
      <c r="O135" s="168">
        <f>SUM($M$10:M135)</f>
        <v>0</v>
      </c>
      <c r="P135" s="168">
        <f t="shared" si="53"/>
        <v>0</v>
      </c>
      <c r="Q135" s="169">
        <f t="shared" si="54"/>
        <v>0</v>
      </c>
      <c r="R135" s="167">
        <f>COUNTIF('Suivi PR_CAB'!$T$4:$T$387,B135)</f>
        <v>0</v>
      </c>
      <c r="S135" s="168">
        <f>SUM($K$10:$K$135)</f>
        <v>0</v>
      </c>
      <c r="T135" s="168"/>
      <c r="U135" s="151">
        <f t="shared" si="38"/>
        <v>0</v>
      </c>
      <c r="V135" s="168">
        <f>SUM($T$10:T135)</f>
        <v>0</v>
      </c>
      <c r="W135" s="168">
        <f t="shared" si="39"/>
        <v>0</v>
      </c>
      <c r="X135" s="169">
        <f t="shared" si="40"/>
        <v>0</v>
      </c>
      <c r="Y135" s="167">
        <f>SUM($K$10:$K$135)</f>
        <v>0</v>
      </c>
      <c r="Z135" s="168"/>
      <c r="AA135" s="151">
        <f t="shared" si="34"/>
        <v>0</v>
      </c>
      <c r="AB135" s="168">
        <f>SUM($Z$10:Z135)</f>
        <v>0</v>
      </c>
      <c r="AC135" s="168">
        <f t="shared" si="41"/>
        <v>0</v>
      </c>
      <c r="AD135" s="169">
        <f t="shared" si="35"/>
        <v>0</v>
      </c>
      <c r="AE135" s="167">
        <f>COUNTIF('Suivi Component'!$G$4:$G$400,B135)</f>
        <v>0</v>
      </c>
      <c r="AF135" s="150">
        <f>SUM($AE$10:$AE$135)</f>
        <v>0</v>
      </c>
      <c r="AG135" s="168"/>
      <c r="AH135" s="151">
        <f t="shared" si="42"/>
        <v>0</v>
      </c>
      <c r="AI135" s="168">
        <f>SUM(AG$10:AG135)</f>
        <v>0</v>
      </c>
      <c r="AJ135" s="168">
        <f t="shared" si="43"/>
        <v>0</v>
      </c>
      <c r="AK135" s="169">
        <f t="shared" si="44"/>
        <v>0</v>
      </c>
      <c r="AL135" s="167">
        <f>COUNTIF('Suivi Component'!$J$4:$J$400,B135)</f>
        <v>0</v>
      </c>
      <c r="AM135" s="150">
        <f>SUM($AL$10:$AL135)</f>
        <v>0</v>
      </c>
      <c r="AN135" s="168"/>
      <c r="AO135" s="151">
        <f t="shared" si="36"/>
        <v>0</v>
      </c>
      <c r="AP135" s="168">
        <f>SUM(AN$10:AN135)</f>
        <v>0</v>
      </c>
      <c r="AQ135" s="168">
        <f t="shared" si="45"/>
        <v>0</v>
      </c>
      <c r="AR135" s="169">
        <f t="shared" si="37"/>
        <v>0</v>
      </c>
      <c r="AS135" s="167">
        <f>COUNTIF('Suivi Implantation'!$I$4:$I$700,B135)</f>
        <v>0</v>
      </c>
      <c r="AT135" s="150">
        <f>SUM($AS$10:$AS135)</f>
        <v>0</v>
      </c>
      <c r="AU135" s="168"/>
      <c r="AV135" s="151">
        <f t="shared" si="46"/>
        <v>0</v>
      </c>
      <c r="AW135" s="168">
        <f>SUM(AU$10:AU135)</f>
        <v>0</v>
      </c>
      <c r="AX135" s="168">
        <f t="shared" si="47"/>
        <v>0</v>
      </c>
      <c r="AY135" s="169">
        <f t="shared" si="48"/>
        <v>0</v>
      </c>
    </row>
    <row r="136" spans="2:51" x14ac:dyDescent="0.3">
      <c r="B136" s="172">
        <f t="shared" si="49"/>
        <v>43784</v>
      </c>
      <c r="C136" s="166" t="str">
        <f>VLOOKUP(WEEKDAY(B136),A164:B170,2)</f>
        <v>V</v>
      </c>
      <c r="D136" s="167">
        <f>COUNTIF('Suivi PR_CAB'!$G$4:$G$387,B136)</f>
        <v>0</v>
      </c>
      <c r="E136" s="168">
        <f>SUM($D$10:$D$136)</f>
        <v>0</v>
      </c>
      <c r="F136" s="168"/>
      <c r="G136" s="151">
        <f t="shared" si="33"/>
        <v>0</v>
      </c>
      <c r="H136" s="168">
        <f>SUM($F$10:F136)</f>
        <v>3</v>
      </c>
      <c r="I136" s="168">
        <f t="shared" si="50"/>
        <v>-3</v>
      </c>
      <c r="J136" s="169">
        <f t="shared" si="51"/>
        <v>0</v>
      </c>
      <c r="K136" s="167">
        <f>COUNTIF('Suivi PR_CAB'!$J$4:$J$387,B136)</f>
        <v>0</v>
      </c>
      <c r="L136" s="168">
        <f>SUM($K$10:$K$136)</f>
        <v>0</v>
      </c>
      <c r="M136" s="168"/>
      <c r="N136" s="151">
        <f t="shared" si="52"/>
        <v>0</v>
      </c>
      <c r="O136" s="168">
        <f>SUM($M$10:M136)</f>
        <v>0</v>
      </c>
      <c r="P136" s="168">
        <f t="shared" si="53"/>
        <v>0</v>
      </c>
      <c r="Q136" s="169">
        <f t="shared" si="54"/>
        <v>0</v>
      </c>
      <c r="R136" s="167">
        <f>COUNTIF('Suivi PR_CAB'!$T$4:$T$387,B136)</f>
        <v>0</v>
      </c>
      <c r="S136" s="168">
        <f>SUM($K$10:$K$136)</f>
        <v>0</v>
      </c>
      <c r="T136" s="168"/>
      <c r="U136" s="151">
        <f t="shared" si="38"/>
        <v>0</v>
      </c>
      <c r="V136" s="168">
        <f>SUM($T$10:T136)</f>
        <v>0</v>
      </c>
      <c r="W136" s="168">
        <f t="shared" si="39"/>
        <v>0</v>
      </c>
      <c r="X136" s="169">
        <f t="shared" si="40"/>
        <v>0</v>
      </c>
      <c r="Y136" s="167">
        <f>SUM($K$10:$K$136)</f>
        <v>0</v>
      </c>
      <c r="Z136" s="168"/>
      <c r="AA136" s="151">
        <f t="shared" si="34"/>
        <v>0</v>
      </c>
      <c r="AB136" s="168">
        <f>SUM($Z$10:Z136)</f>
        <v>0</v>
      </c>
      <c r="AC136" s="168">
        <f t="shared" si="41"/>
        <v>0</v>
      </c>
      <c r="AD136" s="169">
        <f t="shared" si="35"/>
        <v>0</v>
      </c>
      <c r="AE136" s="167">
        <f>COUNTIF('Suivi Component'!$G$4:$G$400,B136)</f>
        <v>0</v>
      </c>
      <c r="AF136" s="150">
        <f>SUM($AE$10:$AE$136)</f>
        <v>0</v>
      </c>
      <c r="AG136" s="168"/>
      <c r="AH136" s="151">
        <f t="shared" si="42"/>
        <v>0</v>
      </c>
      <c r="AI136" s="168">
        <f>SUM(AG$10:AG136)</f>
        <v>0</v>
      </c>
      <c r="AJ136" s="168">
        <f t="shared" si="43"/>
        <v>0</v>
      </c>
      <c r="AK136" s="169">
        <f t="shared" si="44"/>
        <v>0</v>
      </c>
      <c r="AL136" s="167">
        <f>COUNTIF('Suivi Component'!$J$4:$J$400,B136)</f>
        <v>0</v>
      </c>
      <c r="AM136" s="150">
        <f>SUM($AL$10:$AL136)</f>
        <v>0</v>
      </c>
      <c r="AN136" s="168"/>
      <c r="AO136" s="151">
        <f t="shared" si="36"/>
        <v>0</v>
      </c>
      <c r="AP136" s="168">
        <f>SUM(AN$10:AN136)</f>
        <v>0</v>
      </c>
      <c r="AQ136" s="168">
        <f t="shared" si="45"/>
        <v>0</v>
      </c>
      <c r="AR136" s="169">
        <f t="shared" si="37"/>
        <v>0</v>
      </c>
      <c r="AS136" s="167">
        <f>COUNTIF('Suivi Implantation'!$I$4:$I$700,B136)</f>
        <v>0</v>
      </c>
      <c r="AT136" s="150">
        <f>SUM($AS$10:$AS136)</f>
        <v>0</v>
      </c>
      <c r="AU136" s="168"/>
      <c r="AV136" s="151">
        <f t="shared" si="46"/>
        <v>0</v>
      </c>
      <c r="AW136" s="168">
        <f>SUM(AU$10:AU136)</f>
        <v>0</v>
      </c>
      <c r="AX136" s="168">
        <f t="shared" si="47"/>
        <v>0</v>
      </c>
      <c r="AY136" s="169">
        <f t="shared" si="48"/>
        <v>0</v>
      </c>
    </row>
    <row r="137" spans="2:51" x14ac:dyDescent="0.3">
      <c r="B137" s="172">
        <f t="shared" si="49"/>
        <v>43785</v>
      </c>
      <c r="C137" s="166" t="str">
        <f>VLOOKUP(WEEKDAY(B137),A164:B170,2)</f>
        <v>S</v>
      </c>
      <c r="D137" s="167">
        <f>COUNTIF('Suivi PR_CAB'!$G$4:$G$387,B137)</f>
        <v>0</v>
      </c>
      <c r="E137" s="168">
        <f>SUM($D$10:$D$137)</f>
        <v>0</v>
      </c>
      <c r="F137" s="168"/>
      <c r="G137" s="151">
        <f t="shared" si="33"/>
        <v>0</v>
      </c>
      <c r="H137" s="168">
        <f>SUM($F$10:F137)</f>
        <v>3</v>
      </c>
      <c r="I137" s="168">
        <f t="shared" si="50"/>
        <v>-3</v>
      </c>
      <c r="J137" s="169">
        <f t="shared" si="51"/>
        <v>0</v>
      </c>
      <c r="K137" s="167">
        <f>COUNTIF('Suivi PR_CAB'!$J$4:$J$387,B137)</f>
        <v>0</v>
      </c>
      <c r="L137" s="168">
        <f>SUM($K$10:$K$137)</f>
        <v>0</v>
      </c>
      <c r="M137" s="168"/>
      <c r="N137" s="151">
        <f t="shared" si="52"/>
        <v>0</v>
      </c>
      <c r="O137" s="168">
        <f>SUM($M$10:M137)</f>
        <v>0</v>
      </c>
      <c r="P137" s="168">
        <f t="shared" si="53"/>
        <v>0</v>
      </c>
      <c r="Q137" s="169">
        <f t="shared" si="54"/>
        <v>0</v>
      </c>
      <c r="R137" s="167">
        <f>COUNTIF('Suivi PR_CAB'!$T$4:$T$387,B137)</f>
        <v>0</v>
      </c>
      <c r="S137" s="168">
        <f>SUM($K$10:$K$137)</f>
        <v>0</v>
      </c>
      <c r="T137" s="168"/>
      <c r="U137" s="151">
        <f t="shared" si="38"/>
        <v>0</v>
      </c>
      <c r="V137" s="168">
        <f>SUM($T$10:T137)</f>
        <v>0</v>
      </c>
      <c r="W137" s="168">
        <f t="shared" si="39"/>
        <v>0</v>
      </c>
      <c r="X137" s="169">
        <f t="shared" si="40"/>
        <v>0</v>
      </c>
      <c r="Y137" s="167">
        <f>SUM($K$10:$K$137)</f>
        <v>0</v>
      </c>
      <c r="Z137" s="168"/>
      <c r="AA137" s="151">
        <f t="shared" si="34"/>
        <v>0</v>
      </c>
      <c r="AB137" s="168">
        <f>SUM($Z$10:Z137)</f>
        <v>0</v>
      </c>
      <c r="AC137" s="168">
        <f t="shared" si="41"/>
        <v>0</v>
      </c>
      <c r="AD137" s="169">
        <f t="shared" si="35"/>
        <v>0</v>
      </c>
      <c r="AE137" s="167">
        <f>COUNTIF('Suivi Component'!$G$4:$G$400,B137)</f>
        <v>0</v>
      </c>
      <c r="AF137" s="150">
        <f>SUM($AE$10:$AE$137)</f>
        <v>0</v>
      </c>
      <c r="AG137" s="168"/>
      <c r="AH137" s="151">
        <f t="shared" si="42"/>
        <v>0</v>
      </c>
      <c r="AI137" s="168">
        <f>SUM(AG$10:AG137)</f>
        <v>0</v>
      </c>
      <c r="AJ137" s="168">
        <f t="shared" si="43"/>
        <v>0</v>
      </c>
      <c r="AK137" s="169">
        <f t="shared" si="44"/>
        <v>0</v>
      </c>
      <c r="AL137" s="167">
        <f>COUNTIF('Suivi Component'!$J$4:$J$400,B137)</f>
        <v>0</v>
      </c>
      <c r="AM137" s="150">
        <f>SUM($AL$10:$AL137)</f>
        <v>0</v>
      </c>
      <c r="AN137" s="168"/>
      <c r="AO137" s="151">
        <f t="shared" si="36"/>
        <v>0</v>
      </c>
      <c r="AP137" s="168">
        <f>SUM(AN$10:AN137)</f>
        <v>0</v>
      </c>
      <c r="AQ137" s="168">
        <f t="shared" si="45"/>
        <v>0</v>
      </c>
      <c r="AR137" s="169">
        <f t="shared" si="37"/>
        <v>0</v>
      </c>
      <c r="AS137" s="167">
        <f>COUNTIF('Suivi Implantation'!$I$4:$I$700,B137)</f>
        <v>0</v>
      </c>
      <c r="AT137" s="150">
        <f>SUM($AS$10:$AS137)</f>
        <v>0</v>
      </c>
      <c r="AU137" s="168"/>
      <c r="AV137" s="151">
        <f t="shared" si="46"/>
        <v>0</v>
      </c>
      <c r="AW137" s="168">
        <f>SUM(AU$10:AU137)</f>
        <v>0</v>
      </c>
      <c r="AX137" s="168">
        <f t="shared" si="47"/>
        <v>0</v>
      </c>
      <c r="AY137" s="169">
        <f t="shared" si="48"/>
        <v>0</v>
      </c>
    </row>
    <row r="138" spans="2:51" x14ac:dyDescent="0.3">
      <c r="B138" s="172">
        <f t="shared" si="49"/>
        <v>43786</v>
      </c>
      <c r="C138" s="166" t="str">
        <f>VLOOKUP(WEEKDAY(B138),A164:B170,2)</f>
        <v>D</v>
      </c>
      <c r="D138" s="167">
        <f>COUNTIF('Suivi PR_CAB'!$G$4:$G$387,B138)</f>
        <v>0</v>
      </c>
      <c r="E138" s="168">
        <f>SUM($D$10:$D$138)</f>
        <v>0</v>
      </c>
      <c r="F138" s="168"/>
      <c r="G138" s="151">
        <f t="shared" ref="G138:G154" si="55">IF($F$157&lt;&gt;0,SUM(1-($F$157-H138)/$F$157),0)</f>
        <v>0</v>
      </c>
      <c r="H138" s="168">
        <f>SUM($F$10:F138)</f>
        <v>3</v>
      </c>
      <c r="I138" s="168">
        <f t="shared" si="50"/>
        <v>-3</v>
      </c>
      <c r="J138" s="169">
        <f t="shared" si="51"/>
        <v>0</v>
      </c>
      <c r="K138" s="167">
        <f>COUNTIF('Suivi PR_CAB'!$J$4:$J$387,B138)</f>
        <v>0</v>
      </c>
      <c r="L138" s="168">
        <f>SUM($K$10:$K$138)</f>
        <v>0</v>
      </c>
      <c r="M138" s="168"/>
      <c r="N138" s="151">
        <f t="shared" si="52"/>
        <v>0</v>
      </c>
      <c r="O138" s="168">
        <f>SUM($M$10:M138)</f>
        <v>0</v>
      </c>
      <c r="P138" s="168">
        <f t="shared" si="53"/>
        <v>0</v>
      </c>
      <c r="Q138" s="169">
        <f t="shared" si="54"/>
        <v>0</v>
      </c>
      <c r="R138" s="167">
        <f>COUNTIF('Suivi PR_CAB'!$T$4:$T$387,B138)</f>
        <v>0</v>
      </c>
      <c r="S138" s="168">
        <f>SUM($K$10:$K$138)</f>
        <v>0</v>
      </c>
      <c r="T138" s="168"/>
      <c r="U138" s="151">
        <f t="shared" si="38"/>
        <v>0</v>
      </c>
      <c r="V138" s="168">
        <f>SUM($T$10:T138)</f>
        <v>0</v>
      </c>
      <c r="W138" s="168">
        <f t="shared" si="39"/>
        <v>0</v>
      </c>
      <c r="X138" s="169">
        <f t="shared" si="40"/>
        <v>0</v>
      </c>
      <c r="Y138" s="167">
        <f>SUM($K$10:$K$138)</f>
        <v>0</v>
      </c>
      <c r="Z138" s="168"/>
      <c r="AA138" s="151">
        <f t="shared" ref="AA138:AA154" si="56">IF($Z$157&lt;&gt;0,SUM(1-($Z$157-AB138)/$Z$157),0)</f>
        <v>0</v>
      </c>
      <c r="AB138" s="168">
        <f>SUM($Z$10:Z138)</f>
        <v>0</v>
      </c>
      <c r="AC138" s="168">
        <f t="shared" si="41"/>
        <v>0</v>
      </c>
      <c r="AD138" s="169">
        <f t="shared" ref="AD138:AD154" si="57">IF($Z$157&lt;&gt;0,SUM(1-($Z$157-Y138)/$Z$157),0)</f>
        <v>0</v>
      </c>
      <c r="AE138" s="167">
        <f>COUNTIF('Suivi Component'!$G$4:$G$400,B138)</f>
        <v>0</v>
      </c>
      <c r="AF138" s="150">
        <f>SUM($AE$10:$AE$138)</f>
        <v>0</v>
      </c>
      <c r="AG138" s="168"/>
      <c r="AH138" s="151">
        <f t="shared" si="42"/>
        <v>0</v>
      </c>
      <c r="AI138" s="168">
        <f>SUM(AG$10:AG138)</f>
        <v>0</v>
      </c>
      <c r="AJ138" s="168">
        <f t="shared" si="43"/>
        <v>0</v>
      </c>
      <c r="AK138" s="169">
        <f t="shared" si="44"/>
        <v>0</v>
      </c>
      <c r="AL138" s="167">
        <f>COUNTIF('Suivi Component'!$J$4:$J$400,B138)</f>
        <v>0</v>
      </c>
      <c r="AM138" s="150">
        <f>SUM($AL$10:$AL138)</f>
        <v>0</v>
      </c>
      <c r="AN138" s="168"/>
      <c r="AO138" s="151">
        <f t="shared" ref="AO138:AO154" si="58">IF($AN$157&lt;&gt;0,SUM(1-($AN$157-AP138)/$AN$157),0)</f>
        <v>0</v>
      </c>
      <c r="AP138" s="168">
        <f>SUM(AN$10:AN138)</f>
        <v>0</v>
      </c>
      <c r="AQ138" s="168">
        <f t="shared" si="45"/>
        <v>0</v>
      </c>
      <c r="AR138" s="169">
        <f t="shared" ref="AR138:AR154" si="59">IF($AN$157&lt;&gt;0,SUM(1-($AN$157-AM138)/$AN$157),0)</f>
        <v>0</v>
      </c>
      <c r="AS138" s="167">
        <f>COUNTIF('Suivi Implantation'!$I$4:$I$700,B138)</f>
        <v>0</v>
      </c>
      <c r="AT138" s="150">
        <f>SUM($AS$10:$AS138)</f>
        <v>0</v>
      </c>
      <c r="AU138" s="168"/>
      <c r="AV138" s="151">
        <f t="shared" si="46"/>
        <v>0</v>
      </c>
      <c r="AW138" s="168">
        <f>SUM(AU$10:AU138)</f>
        <v>0</v>
      </c>
      <c r="AX138" s="168">
        <f t="shared" si="47"/>
        <v>0</v>
      </c>
      <c r="AY138" s="169">
        <f t="shared" si="48"/>
        <v>0</v>
      </c>
    </row>
    <row r="139" spans="2:51" x14ac:dyDescent="0.3">
      <c r="B139" s="172">
        <f t="shared" si="49"/>
        <v>43787</v>
      </c>
      <c r="C139" s="166" t="str">
        <f>VLOOKUP(WEEKDAY(B139),A164:B170,2)</f>
        <v>L</v>
      </c>
      <c r="D139" s="167">
        <f>COUNTIF('Suivi PR_CAB'!$G$4:$G$387,B139)</f>
        <v>0</v>
      </c>
      <c r="E139" s="168">
        <f>SUM($D$10:$D$139)</f>
        <v>0</v>
      </c>
      <c r="F139" s="168"/>
      <c r="G139" s="151">
        <f t="shared" si="55"/>
        <v>0</v>
      </c>
      <c r="H139" s="168">
        <f>SUM($F$10:F139)</f>
        <v>3</v>
      </c>
      <c r="I139" s="168">
        <f t="shared" si="50"/>
        <v>-3</v>
      </c>
      <c r="J139" s="169">
        <f t="shared" si="51"/>
        <v>0</v>
      </c>
      <c r="K139" s="167">
        <f>COUNTIF('Suivi PR_CAB'!$J$4:$J$387,B139)</f>
        <v>0</v>
      </c>
      <c r="L139" s="168">
        <f>SUM($K$10:$K$139)</f>
        <v>0</v>
      </c>
      <c r="M139" s="168"/>
      <c r="N139" s="151">
        <f t="shared" si="52"/>
        <v>0</v>
      </c>
      <c r="O139" s="168">
        <f>SUM($M$10:M139)</f>
        <v>0</v>
      </c>
      <c r="P139" s="168">
        <f t="shared" si="53"/>
        <v>0</v>
      </c>
      <c r="Q139" s="169">
        <f t="shared" si="54"/>
        <v>0</v>
      </c>
      <c r="R139" s="167">
        <f>COUNTIF('Suivi PR_CAB'!$T$4:$T$387,B139)</f>
        <v>0</v>
      </c>
      <c r="S139" s="168">
        <f>SUM($K$10:$K$139)</f>
        <v>0</v>
      </c>
      <c r="T139" s="168"/>
      <c r="U139" s="151">
        <f t="shared" ref="U139:U154" si="60">IF($T$157&lt;&gt;0,SUM(1-($T$157-V139)/$T$157),0)</f>
        <v>0</v>
      </c>
      <c r="V139" s="168">
        <f>SUM($T$10:T139)</f>
        <v>0</v>
      </c>
      <c r="W139" s="168">
        <f t="shared" ref="W139:W154" si="61">SUM(S139-V139)</f>
        <v>0</v>
      </c>
      <c r="X139" s="169">
        <f t="shared" ref="X139:X154" si="62">IF($T$157&lt;&gt;0,SUM(1-($T$157-S139)/$T$157),0)</f>
        <v>0</v>
      </c>
      <c r="Y139" s="167">
        <f>SUM($K$10:$K$139)</f>
        <v>0</v>
      </c>
      <c r="Z139" s="168"/>
      <c r="AA139" s="151">
        <f t="shared" si="56"/>
        <v>0</v>
      </c>
      <c r="AB139" s="168">
        <f>SUM($Z$10:Z139)</f>
        <v>0</v>
      </c>
      <c r="AC139" s="168">
        <f t="shared" ref="AC139:AC154" si="63">SUM(Y139-AB139)</f>
        <v>0</v>
      </c>
      <c r="AD139" s="169">
        <f t="shared" si="57"/>
        <v>0</v>
      </c>
      <c r="AE139" s="167">
        <f>COUNTIF('Suivi Component'!$G$4:$G$400,B139)</f>
        <v>0</v>
      </c>
      <c r="AF139" s="150">
        <f>SUM($AE$10:$AE$139)</f>
        <v>0</v>
      </c>
      <c r="AG139" s="168"/>
      <c r="AH139" s="151">
        <f t="shared" ref="AH139:AH154" si="64">IF($AG$157&lt;&gt;0,SUM(1-($AG$157-AI139)/$AG$157),0)</f>
        <v>0</v>
      </c>
      <c r="AI139" s="168">
        <f>SUM(AG$10:AG139)</f>
        <v>0</v>
      </c>
      <c r="AJ139" s="168">
        <f t="shared" ref="AJ139:AJ154" si="65">SUM(AF139-AI139)</f>
        <v>0</v>
      </c>
      <c r="AK139" s="169">
        <f t="shared" ref="AK139:AK154" si="66">IF($AG$157&lt;&gt;0,SUM(1-($AG$157-AF139)/$AG$157),0)</f>
        <v>0</v>
      </c>
      <c r="AL139" s="167">
        <f>COUNTIF('Suivi Component'!$J$4:$J$400,B139)</f>
        <v>0</v>
      </c>
      <c r="AM139" s="150">
        <f>SUM($AL$10:$AL139)</f>
        <v>0</v>
      </c>
      <c r="AN139" s="168"/>
      <c r="AO139" s="151">
        <f t="shared" si="58"/>
        <v>0</v>
      </c>
      <c r="AP139" s="168">
        <f>SUM(AN$10:AN139)</f>
        <v>0</v>
      </c>
      <c r="AQ139" s="168">
        <f t="shared" ref="AQ139:AQ154" si="67">SUM(AM139-AP139)</f>
        <v>0</v>
      </c>
      <c r="AR139" s="169">
        <f t="shared" si="59"/>
        <v>0</v>
      </c>
      <c r="AS139" s="167">
        <f>COUNTIF('Suivi Implantation'!$I$4:$I$700,B139)</f>
        <v>0</v>
      </c>
      <c r="AT139" s="150">
        <f>SUM($AS$10:$AS139)</f>
        <v>0</v>
      </c>
      <c r="AU139" s="168"/>
      <c r="AV139" s="151">
        <f t="shared" ref="AV139:AV154" si="68">IF($AU$157&lt;&gt;0,SUM(1-($AU$157-AW139)/$AU$157),0)</f>
        <v>0</v>
      </c>
      <c r="AW139" s="168">
        <f>SUM(AU$10:AU139)</f>
        <v>0</v>
      </c>
      <c r="AX139" s="168">
        <f t="shared" ref="AX139:AX154" si="69">SUM(AT139-AW139)</f>
        <v>0</v>
      </c>
      <c r="AY139" s="169">
        <f t="shared" ref="AY139:AY154" si="70">IF($AU$157&lt;&gt;0,SUM(1-($AU$157-AT139)/$AU$157),0)</f>
        <v>0</v>
      </c>
    </row>
    <row r="140" spans="2:51" x14ac:dyDescent="0.3">
      <c r="B140" s="172">
        <f t="shared" si="49"/>
        <v>43788</v>
      </c>
      <c r="C140" s="166" t="str">
        <f>VLOOKUP(WEEKDAY(B140),A164:B170,2)</f>
        <v>M</v>
      </c>
      <c r="D140" s="167">
        <f>COUNTIF('Suivi PR_CAB'!$G$4:$G$387,B140)</f>
        <v>0</v>
      </c>
      <c r="E140" s="168">
        <f>SUM($D$10:$D$140)</f>
        <v>0</v>
      </c>
      <c r="F140" s="168"/>
      <c r="G140" s="151">
        <f t="shared" si="55"/>
        <v>0</v>
      </c>
      <c r="H140" s="168">
        <f>SUM($F$10:F140)</f>
        <v>3</v>
      </c>
      <c r="I140" s="168">
        <f t="shared" si="50"/>
        <v>-3</v>
      </c>
      <c r="J140" s="169">
        <f t="shared" si="51"/>
        <v>0</v>
      </c>
      <c r="K140" s="167">
        <f>COUNTIF('Suivi PR_CAB'!$J$4:$J$387,B140)</f>
        <v>0</v>
      </c>
      <c r="L140" s="168">
        <f>SUM($K$10:$K$140)</f>
        <v>0</v>
      </c>
      <c r="M140" s="168"/>
      <c r="N140" s="151">
        <f t="shared" si="52"/>
        <v>0</v>
      </c>
      <c r="O140" s="168">
        <f>SUM($M$10:M140)</f>
        <v>0</v>
      </c>
      <c r="P140" s="168">
        <f t="shared" si="53"/>
        <v>0</v>
      </c>
      <c r="Q140" s="169">
        <f t="shared" si="54"/>
        <v>0</v>
      </c>
      <c r="R140" s="167">
        <f>COUNTIF('Suivi PR_CAB'!$T$4:$T$387,B140)</f>
        <v>0</v>
      </c>
      <c r="S140" s="168">
        <f>SUM($K$10:$K$140)</f>
        <v>0</v>
      </c>
      <c r="T140" s="168"/>
      <c r="U140" s="151">
        <f t="shared" si="60"/>
        <v>0</v>
      </c>
      <c r="V140" s="168">
        <f>SUM($T$10:T140)</f>
        <v>0</v>
      </c>
      <c r="W140" s="168">
        <f t="shared" si="61"/>
        <v>0</v>
      </c>
      <c r="X140" s="169">
        <f t="shared" si="62"/>
        <v>0</v>
      </c>
      <c r="Y140" s="167">
        <f>SUM($K$10:$K$140)</f>
        <v>0</v>
      </c>
      <c r="Z140" s="168"/>
      <c r="AA140" s="151">
        <f t="shared" si="56"/>
        <v>0</v>
      </c>
      <c r="AB140" s="168">
        <f>SUM($Z$10:Z140)</f>
        <v>0</v>
      </c>
      <c r="AC140" s="168">
        <f t="shared" si="63"/>
        <v>0</v>
      </c>
      <c r="AD140" s="169">
        <f t="shared" si="57"/>
        <v>0</v>
      </c>
      <c r="AE140" s="167">
        <f>COUNTIF('Suivi Component'!$G$4:$G$400,B140)</f>
        <v>0</v>
      </c>
      <c r="AF140" s="150">
        <f>SUM($AE$10:$AE$140)</f>
        <v>0</v>
      </c>
      <c r="AG140" s="168"/>
      <c r="AH140" s="151">
        <f t="shared" si="64"/>
        <v>0</v>
      </c>
      <c r="AI140" s="168">
        <f>SUM(AG$10:AG140)</f>
        <v>0</v>
      </c>
      <c r="AJ140" s="168">
        <f t="shared" si="65"/>
        <v>0</v>
      </c>
      <c r="AK140" s="169">
        <f t="shared" si="66"/>
        <v>0</v>
      </c>
      <c r="AL140" s="167">
        <f>COUNTIF('Suivi Component'!$J$4:$J$400,B140)</f>
        <v>0</v>
      </c>
      <c r="AM140" s="150">
        <f>SUM($AL$10:$AL140)</f>
        <v>0</v>
      </c>
      <c r="AN140" s="168"/>
      <c r="AO140" s="151">
        <f t="shared" si="58"/>
        <v>0</v>
      </c>
      <c r="AP140" s="168">
        <f>SUM(AN$10:AN140)</f>
        <v>0</v>
      </c>
      <c r="AQ140" s="168">
        <f t="shared" si="67"/>
        <v>0</v>
      </c>
      <c r="AR140" s="169">
        <f t="shared" si="59"/>
        <v>0</v>
      </c>
      <c r="AS140" s="167">
        <f>COUNTIF('Suivi Implantation'!$I$4:$I$700,B140)</f>
        <v>0</v>
      </c>
      <c r="AT140" s="150">
        <f>SUM($AS$10:$AS140)</f>
        <v>0</v>
      </c>
      <c r="AU140" s="168"/>
      <c r="AV140" s="151">
        <f t="shared" si="68"/>
        <v>0</v>
      </c>
      <c r="AW140" s="168">
        <f>SUM(AU$10:AU140)</f>
        <v>0</v>
      </c>
      <c r="AX140" s="168">
        <f t="shared" si="69"/>
        <v>0</v>
      </c>
      <c r="AY140" s="169">
        <f t="shared" si="70"/>
        <v>0</v>
      </c>
    </row>
    <row r="141" spans="2:51" x14ac:dyDescent="0.3">
      <c r="B141" s="172">
        <f t="shared" si="49"/>
        <v>43789</v>
      </c>
      <c r="C141" s="166" t="str">
        <f>VLOOKUP(WEEKDAY(B141),A164:B170,2)</f>
        <v>M</v>
      </c>
      <c r="D141" s="167">
        <f>COUNTIF('Suivi PR_CAB'!$G$4:$G$387,B141)</f>
        <v>0</v>
      </c>
      <c r="E141" s="168">
        <f>SUM($D$10:$D$141)</f>
        <v>0</v>
      </c>
      <c r="F141" s="168"/>
      <c r="G141" s="151">
        <f t="shared" si="55"/>
        <v>0</v>
      </c>
      <c r="H141" s="168">
        <f>SUM($F$10:F141)</f>
        <v>3</v>
      </c>
      <c r="I141" s="168">
        <f t="shared" si="50"/>
        <v>-3</v>
      </c>
      <c r="J141" s="169">
        <f t="shared" si="51"/>
        <v>0</v>
      </c>
      <c r="K141" s="167">
        <f>COUNTIF('Suivi PR_CAB'!$J$4:$J$387,B141)</f>
        <v>0</v>
      </c>
      <c r="L141" s="168">
        <f>SUM($K$10:$K$141)</f>
        <v>0</v>
      </c>
      <c r="M141" s="168"/>
      <c r="N141" s="151">
        <f t="shared" si="52"/>
        <v>0</v>
      </c>
      <c r="O141" s="168">
        <f>SUM($M$10:M141)</f>
        <v>0</v>
      </c>
      <c r="P141" s="168">
        <f t="shared" si="53"/>
        <v>0</v>
      </c>
      <c r="Q141" s="169">
        <f t="shared" si="54"/>
        <v>0</v>
      </c>
      <c r="R141" s="167">
        <f>COUNTIF('Suivi PR_CAB'!$T$4:$T$387,B141)</f>
        <v>0</v>
      </c>
      <c r="S141" s="168">
        <f>SUM($K$10:$K$141)</f>
        <v>0</v>
      </c>
      <c r="T141" s="168"/>
      <c r="U141" s="151">
        <f t="shared" si="60"/>
        <v>0</v>
      </c>
      <c r="V141" s="168">
        <f>SUM($T$10:T141)</f>
        <v>0</v>
      </c>
      <c r="W141" s="168">
        <f t="shared" si="61"/>
        <v>0</v>
      </c>
      <c r="X141" s="169">
        <f t="shared" si="62"/>
        <v>0</v>
      </c>
      <c r="Y141" s="167">
        <f>SUM($K$10:$K$141)</f>
        <v>0</v>
      </c>
      <c r="Z141" s="168"/>
      <c r="AA141" s="151">
        <f t="shared" si="56"/>
        <v>0</v>
      </c>
      <c r="AB141" s="168">
        <f>SUM($Z$10:Z141)</f>
        <v>0</v>
      </c>
      <c r="AC141" s="168">
        <f t="shared" si="63"/>
        <v>0</v>
      </c>
      <c r="AD141" s="169">
        <f t="shared" si="57"/>
        <v>0</v>
      </c>
      <c r="AE141" s="167">
        <f>COUNTIF('Suivi Component'!$G$4:$G$400,B141)</f>
        <v>0</v>
      </c>
      <c r="AF141" s="150">
        <f>SUM($AE$10:$AE$141)</f>
        <v>0</v>
      </c>
      <c r="AG141" s="168"/>
      <c r="AH141" s="151">
        <f t="shared" si="64"/>
        <v>0</v>
      </c>
      <c r="AI141" s="168">
        <f>SUM(AG$10:AG141)</f>
        <v>0</v>
      </c>
      <c r="AJ141" s="168">
        <f t="shared" si="65"/>
        <v>0</v>
      </c>
      <c r="AK141" s="169">
        <f t="shared" si="66"/>
        <v>0</v>
      </c>
      <c r="AL141" s="167">
        <f>COUNTIF('Suivi Component'!$J$4:$J$400,B141)</f>
        <v>0</v>
      </c>
      <c r="AM141" s="150">
        <f>SUM($AL$10:$AL141)</f>
        <v>0</v>
      </c>
      <c r="AN141" s="168"/>
      <c r="AO141" s="151">
        <f t="shared" si="58"/>
        <v>0</v>
      </c>
      <c r="AP141" s="168">
        <f>SUM(AN$10:AN141)</f>
        <v>0</v>
      </c>
      <c r="AQ141" s="168">
        <f t="shared" si="67"/>
        <v>0</v>
      </c>
      <c r="AR141" s="169">
        <f t="shared" si="59"/>
        <v>0</v>
      </c>
      <c r="AS141" s="167">
        <f>COUNTIF('Suivi Implantation'!$I$4:$I$700,B141)</f>
        <v>0</v>
      </c>
      <c r="AT141" s="150">
        <f>SUM($AS$10:$AS141)</f>
        <v>0</v>
      </c>
      <c r="AU141" s="168"/>
      <c r="AV141" s="151">
        <f t="shared" si="68"/>
        <v>0</v>
      </c>
      <c r="AW141" s="168">
        <f>SUM(AU$10:AU141)</f>
        <v>0</v>
      </c>
      <c r="AX141" s="168">
        <f t="shared" si="69"/>
        <v>0</v>
      </c>
      <c r="AY141" s="169">
        <f t="shared" si="70"/>
        <v>0</v>
      </c>
    </row>
    <row r="142" spans="2:51" x14ac:dyDescent="0.3">
      <c r="B142" s="172">
        <f t="shared" si="49"/>
        <v>43790</v>
      </c>
      <c r="C142" s="166" t="str">
        <f>VLOOKUP(WEEKDAY(B142),A164:B170,2)</f>
        <v>J</v>
      </c>
      <c r="D142" s="167">
        <f>COUNTIF('Suivi PR_CAB'!$G$4:$G$387,B142)</f>
        <v>0</v>
      </c>
      <c r="E142" s="168">
        <f>SUM($D$10:$D$142)</f>
        <v>0</v>
      </c>
      <c r="F142" s="168"/>
      <c r="G142" s="151">
        <f t="shared" si="55"/>
        <v>0</v>
      </c>
      <c r="H142" s="168">
        <f>SUM($F$10:F142)</f>
        <v>3</v>
      </c>
      <c r="I142" s="168">
        <f t="shared" si="50"/>
        <v>-3</v>
      </c>
      <c r="J142" s="169">
        <f t="shared" si="51"/>
        <v>0</v>
      </c>
      <c r="K142" s="167">
        <f>COUNTIF('Suivi PR_CAB'!$J$4:$J$387,B142)</f>
        <v>0</v>
      </c>
      <c r="L142" s="168">
        <f>SUM($K$10:$K$142)</f>
        <v>0</v>
      </c>
      <c r="M142" s="168"/>
      <c r="N142" s="151">
        <f t="shared" si="52"/>
        <v>0</v>
      </c>
      <c r="O142" s="168">
        <f>SUM($M$10:M142)</f>
        <v>0</v>
      </c>
      <c r="P142" s="168">
        <f t="shared" si="53"/>
        <v>0</v>
      </c>
      <c r="Q142" s="169">
        <f t="shared" si="54"/>
        <v>0</v>
      </c>
      <c r="R142" s="167">
        <f>COUNTIF('Suivi PR_CAB'!$T$4:$T$387,B142)</f>
        <v>0</v>
      </c>
      <c r="S142" s="168">
        <f>SUM($K$10:$K$142)</f>
        <v>0</v>
      </c>
      <c r="T142" s="168"/>
      <c r="U142" s="151">
        <f t="shared" si="60"/>
        <v>0</v>
      </c>
      <c r="V142" s="168">
        <f>SUM($T$10:T142)</f>
        <v>0</v>
      </c>
      <c r="W142" s="168">
        <f t="shared" si="61"/>
        <v>0</v>
      </c>
      <c r="X142" s="169">
        <f t="shared" si="62"/>
        <v>0</v>
      </c>
      <c r="Y142" s="167">
        <f>SUM($K$10:$K$142)</f>
        <v>0</v>
      </c>
      <c r="Z142" s="168"/>
      <c r="AA142" s="151">
        <f t="shared" si="56"/>
        <v>0</v>
      </c>
      <c r="AB142" s="168">
        <f>SUM($Z$10:Z142)</f>
        <v>0</v>
      </c>
      <c r="AC142" s="168">
        <f t="shared" si="63"/>
        <v>0</v>
      </c>
      <c r="AD142" s="169">
        <f t="shared" si="57"/>
        <v>0</v>
      </c>
      <c r="AE142" s="167">
        <f>COUNTIF('Suivi Component'!$G$4:$G$400,B142)</f>
        <v>0</v>
      </c>
      <c r="AF142" s="150">
        <f>SUM($AE$10:$AE$142)</f>
        <v>0</v>
      </c>
      <c r="AG142" s="168"/>
      <c r="AH142" s="151">
        <f t="shared" si="64"/>
        <v>0</v>
      </c>
      <c r="AI142" s="168">
        <f>SUM(AG$10:AG142)</f>
        <v>0</v>
      </c>
      <c r="AJ142" s="168">
        <f t="shared" si="65"/>
        <v>0</v>
      </c>
      <c r="AK142" s="169">
        <f t="shared" si="66"/>
        <v>0</v>
      </c>
      <c r="AL142" s="167">
        <f>COUNTIF('Suivi Component'!$J$4:$J$400,B142)</f>
        <v>0</v>
      </c>
      <c r="AM142" s="150">
        <f>SUM($AL$10:$AL142)</f>
        <v>0</v>
      </c>
      <c r="AN142" s="168"/>
      <c r="AO142" s="151">
        <f t="shared" si="58"/>
        <v>0</v>
      </c>
      <c r="AP142" s="168">
        <f>SUM(AN$10:AN142)</f>
        <v>0</v>
      </c>
      <c r="AQ142" s="168">
        <f t="shared" si="67"/>
        <v>0</v>
      </c>
      <c r="AR142" s="169">
        <f t="shared" si="59"/>
        <v>0</v>
      </c>
      <c r="AS142" s="167">
        <f>COUNTIF('Suivi Implantation'!$I$4:$I$700,B142)</f>
        <v>0</v>
      </c>
      <c r="AT142" s="150">
        <f>SUM($AS$10:$AS142)</f>
        <v>0</v>
      </c>
      <c r="AU142" s="168"/>
      <c r="AV142" s="151">
        <f t="shared" si="68"/>
        <v>0</v>
      </c>
      <c r="AW142" s="168">
        <f>SUM(AU$10:AU142)</f>
        <v>0</v>
      </c>
      <c r="AX142" s="168">
        <f t="shared" si="69"/>
        <v>0</v>
      </c>
      <c r="AY142" s="169">
        <f t="shared" si="70"/>
        <v>0</v>
      </c>
    </row>
    <row r="143" spans="2:51" x14ac:dyDescent="0.3">
      <c r="B143" s="172">
        <f t="shared" si="49"/>
        <v>43791</v>
      </c>
      <c r="C143" s="166" t="str">
        <f>VLOOKUP(WEEKDAY(B143),A164:B170,2)</f>
        <v>V</v>
      </c>
      <c r="D143" s="167">
        <f>COUNTIF('Suivi PR_CAB'!$G$4:$G$387,B143)</f>
        <v>0</v>
      </c>
      <c r="E143" s="168">
        <f>SUM($D$10:$D$143)</f>
        <v>0</v>
      </c>
      <c r="F143" s="168"/>
      <c r="G143" s="151">
        <f t="shared" si="55"/>
        <v>0</v>
      </c>
      <c r="H143" s="168">
        <f>SUM($F$10:F143)</f>
        <v>3</v>
      </c>
      <c r="I143" s="168">
        <f t="shared" si="50"/>
        <v>-3</v>
      </c>
      <c r="J143" s="169">
        <f t="shared" si="51"/>
        <v>0</v>
      </c>
      <c r="K143" s="167">
        <f>COUNTIF('Suivi PR_CAB'!$J$4:$J$387,B143)</f>
        <v>0</v>
      </c>
      <c r="L143" s="168">
        <f>SUM($K$10:$K$143)</f>
        <v>0</v>
      </c>
      <c r="M143" s="168"/>
      <c r="N143" s="151">
        <f t="shared" si="52"/>
        <v>0</v>
      </c>
      <c r="O143" s="168">
        <f>SUM($M$10:M143)</f>
        <v>0</v>
      </c>
      <c r="P143" s="168">
        <f t="shared" si="53"/>
        <v>0</v>
      </c>
      <c r="Q143" s="169">
        <f t="shared" si="54"/>
        <v>0</v>
      </c>
      <c r="R143" s="167">
        <f>COUNTIF('Suivi PR_CAB'!$T$4:$T$387,B143)</f>
        <v>0</v>
      </c>
      <c r="S143" s="168">
        <f>SUM($K$10:$K$143)</f>
        <v>0</v>
      </c>
      <c r="T143" s="168"/>
      <c r="U143" s="151">
        <f t="shared" si="60"/>
        <v>0</v>
      </c>
      <c r="V143" s="168">
        <f>SUM($T$10:T143)</f>
        <v>0</v>
      </c>
      <c r="W143" s="168">
        <f t="shared" si="61"/>
        <v>0</v>
      </c>
      <c r="X143" s="169">
        <f t="shared" si="62"/>
        <v>0</v>
      </c>
      <c r="Y143" s="167">
        <f>SUM($K$10:$K$143)</f>
        <v>0</v>
      </c>
      <c r="Z143" s="168"/>
      <c r="AA143" s="151">
        <f t="shared" si="56"/>
        <v>0</v>
      </c>
      <c r="AB143" s="168">
        <f>SUM($Z$10:Z143)</f>
        <v>0</v>
      </c>
      <c r="AC143" s="168">
        <f t="shared" si="63"/>
        <v>0</v>
      </c>
      <c r="AD143" s="169">
        <f t="shared" si="57"/>
        <v>0</v>
      </c>
      <c r="AE143" s="167">
        <f>COUNTIF('Suivi Component'!$G$4:$G$400,B143)</f>
        <v>0</v>
      </c>
      <c r="AF143" s="150">
        <f>SUM($AE$10:$AE$143)</f>
        <v>0</v>
      </c>
      <c r="AG143" s="168"/>
      <c r="AH143" s="151">
        <f t="shared" si="64"/>
        <v>0</v>
      </c>
      <c r="AI143" s="168">
        <f>SUM(AG$10:AG143)</f>
        <v>0</v>
      </c>
      <c r="AJ143" s="168">
        <f t="shared" si="65"/>
        <v>0</v>
      </c>
      <c r="AK143" s="169">
        <f t="shared" si="66"/>
        <v>0</v>
      </c>
      <c r="AL143" s="167">
        <f>COUNTIF('Suivi Component'!$J$4:$J$400,B143)</f>
        <v>0</v>
      </c>
      <c r="AM143" s="150">
        <f>SUM($AL$10:$AL143)</f>
        <v>0</v>
      </c>
      <c r="AN143" s="168"/>
      <c r="AO143" s="151">
        <f t="shared" si="58"/>
        <v>0</v>
      </c>
      <c r="AP143" s="168">
        <f>SUM(AN$10:AN143)</f>
        <v>0</v>
      </c>
      <c r="AQ143" s="168">
        <f t="shared" si="67"/>
        <v>0</v>
      </c>
      <c r="AR143" s="169">
        <f t="shared" si="59"/>
        <v>0</v>
      </c>
      <c r="AS143" s="167">
        <f>COUNTIF('Suivi Implantation'!$I$4:$I$700,B143)</f>
        <v>0</v>
      </c>
      <c r="AT143" s="150">
        <f>SUM($AS$10:$AS143)</f>
        <v>0</v>
      </c>
      <c r="AU143" s="168"/>
      <c r="AV143" s="151">
        <f t="shared" si="68"/>
        <v>0</v>
      </c>
      <c r="AW143" s="168">
        <f>SUM(AU$10:AU143)</f>
        <v>0</v>
      </c>
      <c r="AX143" s="168">
        <f t="shared" si="69"/>
        <v>0</v>
      </c>
      <c r="AY143" s="169">
        <f t="shared" si="70"/>
        <v>0</v>
      </c>
    </row>
    <row r="144" spans="2:51" x14ac:dyDescent="0.3">
      <c r="B144" s="172">
        <f t="shared" si="49"/>
        <v>43792</v>
      </c>
      <c r="C144" s="166" t="str">
        <f>VLOOKUP(WEEKDAY(B144),A164:B170,2)</f>
        <v>S</v>
      </c>
      <c r="D144" s="167">
        <f>COUNTIF('Suivi PR_CAB'!$G$4:$G$387,B144)</f>
        <v>0</v>
      </c>
      <c r="E144" s="168">
        <f>SUM($D$10:$D$144)</f>
        <v>0</v>
      </c>
      <c r="F144" s="168"/>
      <c r="G144" s="151">
        <f t="shared" si="55"/>
        <v>0</v>
      </c>
      <c r="H144" s="168">
        <f>SUM($F$10:F144)</f>
        <v>3</v>
      </c>
      <c r="I144" s="168">
        <f t="shared" si="50"/>
        <v>-3</v>
      </c>
      <c r="J144" s="169">
        <f t="shared" si="51"/>
        <v>0</v>
      </c>
      <c r="K144" s="167">
        <f>COUNTIF('Suivi PR_CAB'!$J$4:$J$387,B144)</f>
        <v>0</v>
      </c>
      <c r="L144" s="168">
        <f>SUM($K$10:$K$144)</f>
        <v>0</v>
      </c>
      <c r="M144" s="168"/>
      <c r="N144" s="151">
        <f t="shared" si="52"/>
        <v>0</v>
      </c>
      <c r="O144" s="168">
        <f>SUM($M$10:M144)</f>
        <v>0</v>
      </c>
      <c r="P144" s="168">
        <f t="shared" si="53"/>
        <v>0</v>
      </c>
      <c r="Q144" s="169">
        <f t="shared" si="54"/>
        <v>0</v>
      </c>
      <c r="R144" s="167">
        <f>COUNTIF('Suivi PR_CAB'!$T$4:$T$387,B144)</f>
        <v>0</v>
      </c>
      <c r="S144" s="168">
        <f>SUM($K$10:$K$144)</f>
        <v>0</v>
      </c>
      <c r="T144" s="168"/>
      <c r="U144" s="151">
        <f t="shared" si="60"/>
        <v>0</v>
      </c>
      <c r="V144" s="168">
        <f>SUM($T$10:T144)</f>
        <v>0</v>
      </c>
      <c r="W144" s="168">
        <f t="shared" si="61"/>
        <v>0</v>
      </c>
      <c r="X144" s="169">
        <f t="shared" si="62"/>
        <v>0</v>
      </c>
      <c r="Y144" s="167">
        <f>SUM($K$10:$K$144)</f>
        <v>0</v>
      </c>
      <c r="Z144" s="168"/>
      <c r="AA144" s="151">
        <f t="shared" si="56"/>
        <v>0</v>
      </c>
      <c r="AB144" s="168">
        <f>SUM($Z$10:Z144)</f>
        <v>0</v>
      </c>
      <c r="AC144" s="168">
        <f t="shared" si="63"/>
        <v>0</v>
      </c>
      <c r="AD144" s="169">
        <f t="shared" si="57"/>
        <v>0</v>
      </c>
      <c r="AE144" s="167">
        <f>COUNTIF('Suivi Component'!$G$4:$G$400,B144)</f>
        <v>0</v>
      </c>
      <c r="AF144" s="150">
        <f>SUM($AE$10:$AE$144)</f>
        <v>0</v>
      </c>
      <c r="AG144" s="168"/>
      <c r="AH144" s="151">
        <f t="shared" si="64"/>
        <v>0</v>
      </c>
      <c r="AI144" s="168">
        <f>SUM(AG$10:AG144)</f>
        <v>0</v>
      </c>
      <c r="AJ144" s="168">
        <f t="shared" si="65"/>
        <v>0</v>
      </c>
      <c r="AK144" s="169">
        <f t="shared" si="66"/>
        <v>0</v>
      </c>
      <c r="AL144" s="167">
        <f>COUNTIF('Suivi Component'!$J$4:$J$400,B144)</f>
        <v>0</v>
      </c>
      <c r="AM144" s="150">
        <f>SUM($AL$10:$AL144)</f>
        <v>0</v>
      </c>
      <c r="AN144" s="168"/>
      <c r="AO144" s="151">
        <f t="shared" si="58"/>
        <v>0</v>
      </c>
      <c r="AP144" s="168">
        <f>SUM(AN$10:AN144)</f>
        <v>0</v>
      </c>
      <c r="AQ144" s="168">
        <f t="shared" si="67"/>
        <v>0</v>
      </c>
      <c r="AR144" s="169">
        <f t="shared" si="59"/>
        <v>0</v>
      </c>
      <c r="AS144" s="167">
        <f>COUNTIF('Suivi Implantation'!$I$4:$I$700,B144)</f>
        <v>0</v>
      </c>
      <c r="AT144" s="150">
        <f>SUM($AS$10:$AS144)</f>
        <v>0</v>
      </c>
      <c r="AU144" s="168"/>
      <c r="AV144" s="151">
        <f t="shared" si="68"/>
        <v>0</v>
      </c>
      <c r="AW144" s="168">
        <f>SUM(AU$10:AU144)</f>
        <v>0</v>
      </c>
      <c r="AX144" s="168">
        <f t="shared" si="69"/>
        <v>0</v>
      </c>
      <c r="AY144" s="169">
        <f t="shared" si="70"/>
        <v>0</v>
      </c>
    </row>
    <row r="145" spans="2:51" x14ac:dyDescent="0.3">
      <c r="B145" s="172">
        <f t="shared" si="49"/>
        <v>43793</v>
      </c>
      <c r="C145" s="166" t="str">
        <f>VLOOKUP(WEEKDAY(B145),A164:B170,2)</f>
        <v>D</v>
      </c>
      <c r="D145" s="167">
        <f>COUNTIF('Suivi PR_CAB'!$G$4:$G$387,B145)</f>
        <v>0</v>
      </c>
      <c r="E145" s="168">
        <f>SUM($D$10:$D$145)</f>
        <v>0</v>
      </c>
      <c r="F145" s="168"/>
      <c r="G145" s="151">
        <f t="shared" si="55"/>
        <v>0</v>
      </c>
      <c r="H145" s="168">
        <f>SUM($F$10:F145)</f>
        <v>3</v>
      </c>
      <c r="I145" s="168">
        <f t="shared" si="50"/>
        <v>-3</v>
      </c>
      <c r="J145" s="169">
        <f t="shared" si="51"/>
        <v>0</v>
      </c>
      <c r="K145" s="167">
        <f>COUNTIF('Suivi PR_CAB'!$J$4:$J$387,B145)</f>
        <v>0</v>
      </c>
      <c r="L145" s="168">
        <f>SUM($K$10:$K$145)</f>
        <v>0</v>
      </c>
      <c r="M145" s="168"/>
      <c r="N145" s="151">
        <f t="shared" si="52"/>
        <v>0</v>
      </c>
      <c r="O145" s="168">
        <f>SUM($M$10:M145)</f>
        <v>0</v>
      </c>
      <c r="P145" s="168">
        <f t="shared" si="53"/>
        <v>0</v>
      </c>
      <c r="Q145" s="169">
        <f t="shared" si="54"/>
        <v>0</v>
      </c>
      <c r="R145" s="167">
        <f>COUNTIF('Suivi PR_CAB'!$T$4:$T$387,B145)</f>
        <v>0</v>
      </c>
      <c r="S145" s="168">
        <f>SUM($K$10:$K$145)</f>
        <v>0</v>
      </c>
      <c r="T145" s="168"/>
      <c r="U145" s="151">
        <f t="shared" si="60"/>
        <v>0</v>
      </c>
      <c r="V145" s="168">
        <f>SUM($T$10:T145)</f>
        <v>0</v>
      </c>
      <c r="W145" s="168">
        <f t="shared" si="61"/>
        <v>0</v>
      </c>
      <c r="X145" s="169">
        <f t="shared" si="62"/>
        <v>0</v>
      </c>
      <c r="Y145" s="167">
        <f>SUM($K$10:$K$145)</f>
        <v>0</v>
      </c>
      <c r="Z145" s="168"/>
      <c r="AA145" s="151">
        <f t="shared" si="56"/>
        <v>0</v>
      </c>
      <c r="AB145" s="168">
        <f>SUM($Z$10:Z145)</f>
        <v>0</v>
      </c>
      <c r="AC145" s="168">
        <f t="shared" si="63"/>
        <v>0</v>
      </c>
      <c r="AD145" s="169">
        <f t="shared" si="57"/>
        <v>0</v>
      </c>
      <c r="AE145" s="167">
        <f>COUNTIF('Suivi Component'!$G$4:$G$400,B145)</f>
        <v>0</v>
      </c>
      <c r="AF145" s="150">
        <f>SUM($AE$10:$AE$145)</f>
        <v>0</v>
      </c>
      <c r="AG145" s="168"/>
      <c r="AH145" s="151">
        <f t="shared" si="64"/>
        <v>0</v>
      </c>
      <c r="AI145" s="168">
        <f>SUM(AG$10:AG145)</f>
        <v>0</v>
      </c>
      <c r="AJ145" s="168">
        <f t="shared" si="65"/>
        <v>0</v>
      </c>
      <c r="AK145" s="169">
        <f t="shared" si="66"/>
        <v>0</v>
      </c>
      <c r="AL145" s="167">
        <f>COUNTIF('Suivi Component'!$J$4:$J$400,B145)</f>
        <v>0</v>
      </c>
      <c r="AM145" s="150">
        <f>SUM($AL$10:$AL145)</f>
        <v>0</v>
      </c>
      <c r="AN145" s="168"/>
      <c r="AO145" s="151">
        <f t="shared" si="58"/>
        <v>0</v>
      </c>
      <c r="AP145" s="168">
        <f>SUM(AN$10:AN145)</f>
        <v>0</v>
      </c>
      <c r="AQ145" s="168">
        <f t="shared" si="67"/>
        <v>0</v>
      </c>
      <c r="AR145" s="169">
        <f t="shared" si="59"/>
        <v>0</v>
      </c>
      <c r="AS145" s="167">
        <f>COUNTIF('Suivi Implantation'!$I$4:$I$700,B145)</f>
        <v>0</v>
      </c>
      <c r="AT145" s="150">
        <f>SUM($AS$10:$AS145)</f>
        <v>0</v>
      </c>
      <c r="AU145" s="168"/>
      <c r="AV145" s="151">
        <f t="shared" si="68"/>
        <v>0</v>
      </c>
      <c r="AW145" s="168">
        <f>SUM(AU$10:AU145)</f>
        <v>0</v>
      </c>
      <c r="AX145" s="168">
        <f t="shared" si="69"/>
        <v>0</v>
      </c>
      <c r="AY145" s="169">
        <f t="shared" si="70"/>
        <v>0</v>
      </c>
    </row>
    <row r="146" spans="2:51" x14ac:dyDescent="0.3">
      <c r="B146" s="172">
        <f t="shared" si="49"/>
        <v>43794</v>
      </c>
      <c r="C146" s="166" t="str">
        <f>VLOOKUP(WEEKDAY(B146),A164:B170,2)</f>
        <v>L</v>
      </c>
      <c r="D146" s="167">
        <f>COUNTIF('Suivi PR_CAB'!$G$4:$G$387,B146)</f>
        <v>0</v>
      </c>
      <c r="E146" s="168">
        <f>SUM($D$10:$D$146)</f>
        <v>0</v>
      </c>
      <c r="F146" s="168"/>
      <c r="G146" s="151">
        <f t="shared" si="55"/>
        <v>0</v>
      </c>
      <c r="H146" s="168">
        <f>SUM($F$10:F146)</f>
        <v>3</v>
      </c>
      <c r="I146" s="168">
        <f t="shared" si="50"/>
        <v>-3</v>
      </c>
      <c r="J146" s="169">
        <f t="shared" si="51"/>
        <v>0</v>
      </c>
      <c r="K146" s="167">
        <f>COUNTIF('Suivi PR_CAB'!$J$4:$J$387,B146)</f>
        <v>0</v>
      </c>
      <c r="L146" s="168">
        <f>SUM($K$10:$K$146)</f>
        <v>0</v>
      </c>
      <c r="M146" s="168"/>
      <c r="N146" s="151">
        <f t="shared" si="52"/>
        <v>0</v>
      </c>
      <c r="O146" s="168">
        <f>SUM($M$10:M146)</f>
        <v>0</v>
      </c>
      <c r="P146" s="168">
        <f t="shared" si="53"/>
        <v>0</v>
      </c>
      <c r="Q146" s="169">
        <f t="shared" si="54"/>
        <v>0</v>
      </c>
      <c r="R146" s="167">
        <f>COUNTIF('Suivi PR_CAB'!$T$4:$T$387,B146)</f>
        <v>0</v>
      </c>
      <c r="S146" s="168">
        <f>SUM($K$10:$K$146)</f>
        <v>0</v>
      </c>
      <c r="T146" s="168"/>
      <c r="U146" s="151">
        <f t="shared" si="60"/>
        <v>0</v>
      </c>
      <c r="V146" s="168">
        <f>SUM($T$10:T146)</f>
        <v>0</v>
      </c>
      <c r="W146" s="168">
        <f t="shared" si="61"/>
        <v>0</v>
      </c>
      <c r="X146" s="169">
        <f t="shared" si="62"/>
        <v>0</v>
      </c>
      <c r="Y146" s="167">
        <f>SUM($K$10:$K$146)</f>
        <v>0</v>
      </c>
      <c r="Z146" s="168"/>
      <c r="AA146" s="151">
        <f t="shared" si="56"/>
        <v>0</v>
      </c>
      <c r="AB146" s="168">
        <f>SUM($Z$10:Z146)</f>
        <v>0</v>
      </c>
      <c r="AC146" s="168">
        <f t="shared" si="63"/>
        <v>0</v>
      </c>
      <c r="AD146" s="169">
        <f t="shared" si="57"/>
        <v>0</v>
      </c>
      <c r="AE146" s="167">
        <f>COUNTIF('Suivi Component'!$G$4:$G$400,B146)</f>
        <v>0</v>
      </c>
      <c r="AF146" s="150">
        <f>SUM($AE$10:$AE$146)</f>
        <v>0</v>
      </c>
      <c r="AG146" s="168"/>
      <c r="AH146" s="151">
        <f t="shared" si="64"/>
        <v>0</v>
      </c>
      <c r="AI146" s="168">
        <f>SUM(AG$10:AG146)</f>
        <v>0</v>
      </c>
      <c r="AJ146" s="168">
        <f t="shared" si="65"/>
        <v>0</v>
      </c>
      <c r="AK146" s="169">
        <f t="shared" si="66"/>
        <v>0</v>
      </c>
      <c r="AL146" s="167">
        <f>COUNTIF('Suivi Component'!$J$4:$J$400,B146)</f>
        <v>0</v>
      </c>
      <c r="AM146" s="150">
        <f>SUM($AL$10:$AL146)</f>
        <v>0</v>
      </c>
      <c r="AN146" s="168"/>
      <c r="AO146" s="151">
        <f t="shared" si="58"/>
        <v>0</v>
      </c>
      <c r="AP146" s="168">
        <f>SUM(AN$10:AN146)</f>
        <v>0</v>
      </c>
      <c r="AQ146" s="168">
        <f t="shared" si="67"/>
        <v>0</v>
      </c>
      <c r="AR146" s="169">
        <f t="shared" si="59"/>
        <v>0</v>
      </c>
      <c r="AS146" s="167">
        <f>COUNTIF('Suivi Implantation'!$I$4:$I$700,B146)</f>
        <v>0</v>
      </c>
      <c r="AT146" s="150">
        <f>SUM($AS$10:$AS146)</f>
        <v>0</v>
      </c>
      <c r="AU146" s="168"/>
      <c r="AV146" s="151">
        <f t="shared" si="68"/>
        <v>0</v>
      </c>
      <c r="AW146" s="168">
        <f>SUM(AU$10:AU146)</f>
        <v>0</v>
      </c>
      <c r="AX146" s="168">
        <f t="shared" si="69"/>
        <v>0</v>
      </c>
      <c r="AY146" s="169">
        <f t="shared" si="70"/>
        <v>0</v>
      </c>
    </row>
    <row r="147" spans="2:51" x14ac:dyDescent="0.3">
      <c r="B147" s="172">
        <f t="shared" si="49"/>
        <v>43795</v>
      </c>
      <c r="C147" s="166" t="str">
        <f>VLOOKUP(WEEKDAY(B147),A164:B170,2)</f>
        <v>M</v>
      </c>
      <c r="D147" s="167">
        <f>COUNTIF('Suivi PR_CAB'!$G$4:$G$387,B147)</f>
        <v>0</v>
      </c>
      <c r="E147" s="168">
        <f>SUM($D$10:$D$147)</f>
        <v>0</v>
      </c>
      <c r="F147" s="168"/>
      <c r="G147" s="151">
        <f t="shared" si="55"/>
        <v>0</v>
      </c>
      <c r="H147" s="168">
        <f>SUM($F$10:F147)</f>
        <v>3</v>
      </c>
      <c r="I147" s="168">
        <f t="shared" si="50"/>
        <v>-3</v>
      </c>
      <c r="J147" s="169">
        <f t="shared" si="51"/>
        <v>0</v>
      </c>
      <c r="K147" s="167">
        <f>COUNTIF('Suivi PR_CAB'!$J$4:$J$387,B147)</f>
        <v>0</v>
      </c>
      <c r="L147" s="168">
        <f>SUM($K$10:$K$147)</f>
        <v>0</v>
      </c>
      <c r="M147" s="168"/>
      <c r="N147" s="151">
        <f t="shared" si="52"/>
        <v>0</v>
      </c>
      <c r="O147" s="168">
        <f>SUM($M$10:M147)</f>
        <v>0</v>
      </c>
      <c r="P147" s="168">
        <f t="shared" si="53"/>
        <v>0</v>
      </c>
      <c r="Q147" s="169">
        <f t="shared" si="54"/>
        <v>0</v>
      </c>
      <c r="R147" s="167">
        <f>COUNTIF('Suivi PR_CAB'!$T$4:$T$387,B147)</f>
        <v>0</v>
      </c>
      <c r="S147" s="168">
        <f>SUM($K$10:$K$147)</f>
        <v>0</v>
      </c>
      <c r="T147" s="168"/>
      <c r="U147" s="151">
        <f t="shared" si="60"/>
        <v>0</v>
      </c>
      <c r="V147" s="168">
        <f>SUM($T$10:T147)</f>
        <v>0</v>
      </c>
      <c r="W147" s="168">
        <f t="shared" si="61"/>
        <v>0</v>
      </c>
      <c r="X147" s="169">
        <f t="shared" si="62"/>
        <v>0</v>
      </c>
      <c r="Y147" s="167">
        <f>SUM($K$10:$K$147)</f>
        <v>0</v>
      </c>
      <c r="Z147" s="168"/>
      <c r="AA147" s="151">
        <f t="shared" si="56"/>
        <v>0</v>
      </c>
      <c r="AB147" s="168">
        <f>SUM($Z$10:Z147)</f>
        <v>0</v>
      </c>
      <c r="AC147" s="168">
        <f t="shared" si="63"/>
        <v>0</v>
      </c>
      <c r="AD147" s="169">
        <f t="shared" si="57"/>
        <v>0</v>
      </c>
      <c r="AE147" s="167">
        <f>COUNTIF('Suivi Component'!$G$4:$G$400,B147)</f>
        <v>0</v>
      </c>
      <c r="AF147" s="150">
        <f>SUM($AE$10:$AE$147)</f>
        <v>0</v>
      </c>
      <c r="AG147" s="168"/>
      <c r="AH147" s="151">
        <f t="shared" si="64"/>
        <v>0</v>
      </c>
      <c r="AI147" s="168">
        <f>SUM(AG$10:AG147)</f>
        <v>0</v>
      </c>
      <c r="AJ147" s="168">
        <f t="shared" si="65"/>
        <v>0</v>
      </c>
      <c r="AK147" s="169">
        <f t="shared" si="66"/>
        <v>0</v>
      </c>
      <c r="AL147" s="167">
        <f>COUNTIF('Suivi Component'!$J$4:$J$400,B147)</f>
        <v>0</v>
      </c>
      <c r="AM147" s="150">
        <f>SUM($AL$10:$AL147)</f>
        <v>0</v>
      </c>
      <c r="AN147" s="168"/>
      <c r="AO147" s="151">
        <f t="shared" si="58"/>
        <v>0</v>
      </c>
      <c r="AP147" s="168">
        <f>SUM(AN$10:AN147)</f>
        <v>0</v>
      </c>
      <c r="AQ147" s="168">
        <f t="shared" si="67"/>
        <v>0</v>
      </c>
      <c r="AR147" s="169">
        <f t="shared" si="59"/>
        <v>0</v>
      </c>
      <c r="AS147" s="167">
        <f>COUNTIF('Suivi Implantation'!$I$4:$I$700,B147)</f>
        <v>0</v>
      </c>
      <c r="AT147" s="150">
        <f>SUM($AS$10:$AS147)</f>
        <v>0</v>
      </c>
      <c r="AU147" s="168"/>
      <c r="AV147" s="151">
        <f t="shared" si="68"/>
        <v>0</v>
      </c>
      <c r="AW147" s="168">
        <f>SUM(AU$10:AU147)</f>
        <v>0</v>
      </c>
      <c r="AX147" s="168">
        <f t="shared" si="69"/>
        <v>0</v>
      </c>
      <c r="AY147" s="169">
        <f t="shared" si="70"/>
        <v>0</v>
      </c>
    </row>
    <row r="148" spans="2:51" x14ac:dyDescent="0.3">
      <c r="B148" s="172">
        <f t="shared" si="49"/>
        <v>43796</v>
      </c>
      <c r="C148" s="166" t="str">
        <f>VLOOKUP(WEEKDAY(B148),A164:B170,2)</f>
        <v>M</v>
      </c>
      <c r="D148" s="167">
        <f>COUNTIF('Suivi PR_CAB'!$G$4:$G$387,B148)</f>
        <v>0</v>
      </c>
      <c r="E148" s="168">
        <f>SUM($D$10:$D$148)</f>
        <v>0</v>
      </c>
      <c r="F148" s="168"/>
      <c r="G148" s="151">
        <f t="shared" si="55"/>
        <v>0</v>
      </c>
      <c r="H148" s="168">
        <f>SUM($F$10:F148)</f>
        <v>3</v>
      </c>
      <c r="I148" s="168">
        <f t="shared" si="50"/>
        <v>-3</v>
      </c>
      <c r="J148" s="169">
        <f t="shared" si="51"/>
        <v>0</v>
      </c>
      <c r="K148" s="167">
        <f>COUNTIF('Suivi PR_CAB'!$J$4:$J$387,B148)</f>
        <v>0</v>
      </c>
      <c r="L148" s="168">
        <f>SUM($K$10:$K$148)</f>
        <v>0</v>
      </c>
      <c r="M148" s="168"/>
      <c r="N148" s="151">
        <f t="shared" si="52"/>
        <v>0</v>
      </c>
      <c r="O148" s="168">
        <f>SUM($M$10:M148)</f>
        <v>0</v>
      </c>
      <c r="P148" s="168">
        <f t="shared" si="53"/>
        <v>0</v>
      </c>
      <c r="Q148" s="169">
        <f t="shared" si="54"/>
        <v>0</v>
      </c>
      <c r="R148" s="167">
        <f>COUNTIF('Suivi PR_CAB'!$T$4:$T$387,B148)</f>
        <v>0</v>
      </c>
      <c r="S148" s="168">
        <f>SUM($K$10:$K$148)</f>
        <v>0</v>
      </c>
      <c r="T148" s="168"/>
      <c r="U148" s="151">
        <f t="shared" si="60"/>
        <v>0</v>
      </c>
      <c r="V148" s="168">
        <f>SUM($T$10:T148)</f>
        <v>0</v>
      </c>
      <c r="W148" s="168">
        <f t="shared" si="61"/>
        <v>0</v>
      </c>
      <c r="X148" s="169">
        <f t="shared" si="62"/>
        <v>0</v>
      </c>
      <c r="Y148" s="167">
        <f>SUM($K$10:$K$148)</f>
        <v>0</v>
      </c>
      <c r="Z148" s="168"/>
      <c r="AA148" s="151">
        <f t="shared" si="56"/>
        <v>0</v>
      </c>
      <c r="AB148" s="168">
        <f>SUM($Z$10:Z148)</f>
        <v>0</v>
      </c>
      <c r="AC148" s="168">
        <f t="shared" si="63"/>
        <v>0</v>
      </c>
      <c r="AD148" s="169">
        <f t="shared" si="57"/>
        <v>0</v>
      </c>
      <c r="AE148" s="167">
        <f>COUNTIF('Suivi Component'!$G$4:$G$400,B148)</f>
        <v>0</v>
      </c>
      <c r="AF148" s="150">
        <f>SUM($AE$10:$AE$148)</f>
        <v>0</v>
      </c>
      <c r="AG148" s="168"/>
      <c r="AH148" s="151">
        <f t="shared" si="64"/>
        <v>0</v>
      </c>
      <c r="AI148" s="168">
        <f>SUM(AG$10:AG148)</f>
        <v>0</v>
      </c>
      <c r="AJ148" s="168">
        <f t="shared" si="65"/>
        <v>0</v>
      </c>
      <c r="AK148" s="169">
        <f t="shared" si="66"/>
        <v>0</v>
      </c>
      <c r="AL148" s="167">
        <f>COUNTIF('Suivi Component'!$J$4:$J$400,B148)</f>
        <v>0</v>
      </c>
      <c r="AM148" s="150">
        <f>SUM($AL$10:$AL148)</f>
        <v>0</v>
      </c>
      <c r="AN148" s="168"/>
      <c r="AO148" s="151">
        <f t="shared" si="58"/>
        <v>0</v>
      </c>
      <c r="AP148" s="168">
        <f>SUM(AN$10:AN148)</f>
        <v>0</v>
      </c>
      <c r="AQ148" s="168">
        <f t="shared" si="67"/>
        <v>0</v>
      </c>
      <c r="AR148" s="169">
        <f t="shared" si="59"/>
        <v>0</v>
      </c>
      <c r="AS148" s="167">
        <f>COUNTIF('Suivi Implantation'!$I$4:$I$700,B148)</f>
        <v>0</v>
      </c>
      <c r="AT148" s="150">
        <f>SUM($AS$10:$AS148)</f>
        <v>0</v>
      </c>
      <c r="AU148" s="168"/>
      <c r="AV148" s="151">
        <f t="shared" si="68"/>
        <v>0</v>
      </c>
      <c r="AW148" s="168">
        <f>SUM(AU$10:AU148)</f>
        <v>0</v>
      </c>
      <c r="AX148" s="168">
        <f t="shared" si="69"/>
        <v>0</v>
      </c>
      <c r="AY148" s="169">
        <f t="shared" si="70"/>
        <v>0</v>
      </c>
    </row>
    <row r="149" spans="2:51" x14ac:dyDescent="0.3">
      <c r="B149" s="172">
        <f t="shared" si="49"/>
        <v>43797</v>
      </c>
      <c r="C149" s="166" t="str">
        <f>VLOOKUP(WEEKDAY(B149),A164:B170,2)</f>
        <v>J</v>
      </c>
      <c r="D149" s="167">
        <f>COUNTIF('Suivi PR_CAB'!$G$4:$G$387,B149)</f>
        <v>0</v>
      </c>
      <c r="E149" s="168">
        <f>SUM($D$10:$D$149)</f>
        <v>0</v>
      </c>
      <c r="F149" s="168"/>
      <c r="G149" s="151">
        <f t="shared" si="55"/>
        <v>0</v>
      </c>
      <c r="H149" s="168">
        <f>SUM($F$10:F149)</f>
        <v>3</v>
      </c>
      <c r="I149" s="168">
        <f t="shared" si="50"/>
        <v>-3</v>
      </c>
      <c r="J149" s="169">
        <f t="shared" si="51"/>
        <v>0</v>
      </c>
      <c r="K149" s="167">
        <f>COUNTIF('Suivi PR_CAB'!$J$4:$J$387,B149)</f>
        <v>0</v>
      </c>
      <c r="L149" s="168">
        <f>SUM($K$10:$K$149)</f>
        <v>0</v>
      </c>
      <c r="M149" s="168"/>
      <c r="N149" s="151">
        <f t="shared" si="52"/>
        <v>0</v>
      </c>
      <c r="O149" s="168">
        <f>SUM($M$10:M149)</f>
        <v>0</v>
      </c>
      <c r="P149" s="168">
        <f t="shared" si="53"/>
        <v>0</v>
      </c>
      <c r="Q149" s="169">
        <f t="shared" si="54"/>
        <v>0</v>
      </c>
      <c r="R149" s="167">
        <f>COUNTIF('Suivi PR_CAB'!$T$4:$T$387,B149)</f>
        <v>0</v>
      </c>
      <c r="S149" s="168">
        <f>SUM($K$10:$K$149)</f>
        <v>0</v>
      </c>
      <c r="T149" s="168"/>
      <c r="U149" s="151">
        <f t="shared" si="60"/>
        <v>0</v>
      </c>
      <c r="V149" s="168">
        <f>SUM($T$10:T149)</f>
        <v>0</v>
      </c>
      <c r="W149" s="168">
        <f t="shared" si="61"/>
        <v>0</v>
      </c>
      <c r="X149" s="169">
        <f t="shared" si="62"/>
        <v>0</v>
      </c>
      <c r="Y149" s="167">
        <f>SUM($K$10:$K$149)</f>
        <v>0</v>
      </c>
      <c r="Z149" s="168"/>
      <c r="AA149" s="151">
        <f t="shared" si="56"/>
        <v>0</v>
      </c>
      <c r="AB149" s="168">
        <f>SUM($Z$10:Z149)</f>
        <v>0</v>
      </c>
      <c r="AC149" s="168">
        <f t="shared" si="63"/>
        <v>0</v>
      </c>
      <c r="AD149" s="169">
        <f t="shared" si="57"/>
        <v>0</v>
      </c>
      <c r="AE149" s="167">
        <f>COUNTIF('Suivi Component'!$G$4:$G$400,B149)</f>
        <v>0</v>
      </c>
      <c r="AF149" s="150">
        <f>SUM($AE$10:$AE$149)</f>
        <v>0</v>
      </c>
      <c r="AG149" s="168"/>
      <c r="AH149" s="151">
        <f t="shared" si="64"/>
        <v>0</v>
      </c>
      <c r="AI149" s="168">
        <f>SUM(AG$10:AG149)</f>
        <v>0</v>
      </c>
      <c r="AJ149" s="168">
        <f t="shared" si="65"/>
        <v>0</v>
      </c>
      <c r="AK149" s="169">
        <f t="shared" si="66"/>
        <v>0</v>
      </c>
      <c r="AL149" s="167">
        <f>COUNTIF('Suivi Component'!$J$4:$J$400,B149)</f>
        <v>0</v>
      </c>
      <c r="AM149" s="150">
        <f>SUM($AL$10:$AL149)</f>
        <v>0</v>
      </c>
      <c r="AN149" s="168"/>
      <c r="AO149" s="151">
        <f t="shared" si="58"/>
        <v>0</v>
      </c>
      <c r="AP149" s="168">
        <f>SUM(AN$10:AN149)</f>
        <v>0</v>
      </c>
      <c r="AQ149" s="168">
        <f t="shared" si="67"/>
        <v>0</v>
      </c>
      <c r="AR149" s="169">
        <f t="shared" si="59"/>
        <v>0</v>
      </c>
      <c r="AS149" s="167">
        <f>COUNTIF('Suivi Implantation'!$I$4:$I$700,B149)</f>
        <v>0</v>
      </c>
      <c r="AT149" s="150">
        <f>SUM($AS$10:$AS149)</f>
        <v>0</v>
      </c>
      <c r="AU149" s="168"/>
      <c r="AV149" s="151">
        <f t="shared" si="68"/>
        <v>0</v>
      </c>
      <c r="AW149" s="168">
        <f>SUM(AU$10:AU149)</f>
        <v>0</v>
      </c>
      <c r="AX149" s="168">
        <f t="shared" si="69"/>
        <v>0</v>
      </c>
      <c r="AY149" s="169">
        <f t="shared" si="70"/>
        <v>0</v>
      </c>
    </row>
    <row r="150" spans="2:51" x14ac:dyDescent="0.3">
      <c r="B150" s="172">
        <f t="shared" si="49"/>
        <v>43798</v>
      </c>
      <c r="C150" s="166" t="str">
        <f>VLOOKUP(WEEKDAY(B150),A164:B170,2)</f>
        <v>V</v>
      </c>
      <c r="D150" s="167">
        <f>COUNTIF('Suivi PR_CAB'!$G$4:$G$387,B150)</f>
        <v>0</v>
      </c>
      <c r="E150" s="168">
        <f>SUM($D$10:$D$150)</f>
        <v>0</v>
      </c>
      <c r="F150" s="168"/>
      <c r="G150" s="151">
        <f t="shared" si="55"/>
        <v>0</v>
      </c>
      <c r="H150" s="168">
        <f>SUM($F$10:F150)</f>
        <v>3</v>
      </c>
      <c r="I150" s="168">
        <f t="shared" si="50"/>
        <v>-3</v>
      </c>
      <c r="J150" s="169">
        <f t="shared" si="51"/>
        <v>0</v>
      </c>
      <c r="K150" s="167">
        <f>COUNTIF('Suivi PR_CAB'!$J$4:$J$387,B150)</f>
        <v>0</v>
      </c>
      <c r="L150" s="168">
        <f>SUM($K$10:$K$150)</f>
        <v>0</v>
      </c>
      <c r="M150" s="168"/>
      <c r="N150" s="151">
        <f t="shared" si="52"/>
        <v>0</v>
      </c>
      <c r="O150" s="168">
        <f>SUM($M$10:M150)</f>
        <v>0</v>
      </c>
      <c r="P150" s="168">
        <f t="shared" si="53"/>
        <v>0</v>
      </c>
      <c r="Q150" s="169">
        <f t="shared" si="54"/>
        <v>0</v>
      </c>
      <c r="R150" s="167">
        <f>COUNTIF('Suivi PR_CAB'!$T$4:$T$387,B150)</f>
        <v>0</v>
      </c>
      <c r="S150" s="168">
        <f>SUM($K$10:$K$150)</f>
        <v>0</v>
      </c>
      <c r="T150" s="168"/>
      <c r="U150" s="151">
        <f t="shared" si="60"/>
        <v>0</v>
      </c>
      <c r="V150" s="168">
        <f>SUM($T$10:T150)</f>
        <v>0</v>
      </c>
      <c r="W150" s="168">
        <f t="shared" si="61"/>
        <v>0</v>
      </c>
      <c r="X150" s="169">
        <f t="shared" si="62"/>
        <v>0</v>
      </c>
      <c r="Y150" s="167">
        <f>SUM($K$10:$K$150)</f>
        <v>0</v>
      </c>
      <c r="Z150" s="168"/>
      <c r="AA150" s="151">
        <f t="shared" si="56"/>
        <v>0</v>
      </c>
      <c r="AB150" s="168">
        <f>SUM($Z$10:Z150)</f>
        <v>0</v>
      </c>
      <c r="AC150" s="168">
        <f t="shared" si="63"/>
        <v>0</v>
      </c>
      <c r="AD150" s="169">
        <f t="shared" si="57"/>
        <v>0</v>
      </c>
      <c r="AE150" s="167">
        <f>COUNTIF('Suivi Component'!$G$4:$G$400,B150)</f>
        <v>0</v>
      </c>
      <c r="AF150" s="150">
        <f>SUM($AE$10:$AE$150)</f>
        <v>0</v>
      </c>
      <c r="AG150" s="168"/>
      <c r="AH150" s="151">
        <f t="shared" si="64"/>
        <v>0</v>
      </c>
      <c r="AI150" s="168">
        <f>SUM(AG$10:AG150)</f>
        <v>0</v>
      </c>
      <c r="AJ150" s="168">
        <f t="shared" si="65"/>
        <v>0</v>
      </c>
      <c r="AK150" s="169">
        <f t="shared" si="66"/>
        <v>0</v>
      </c>
      <c r="AL150" s="167">
        <f>COUNTIF('Suivi Component'!$J$4:$J$400,B150)</f>
        <v>0</v>
      </c>
      <c r="AM150" s="150">
        <f>SUM($AL$10:$AL150)</f>
        <v>0</v>
      </c>
      <c r="AN150" s="168"/>
      <c r="AO150" s="151">
        <f t="shared" si="58"/>
        <v>0</v>
      </c>
      <c r="AP150" s="168">
        <f>SUM(AN$10:AN150)</f>
        <v>0</v>
      </c>
      <c r="AQ150" s="168">
        <f t="shared" si="67"/>
        <v>0</v>
      </c>
      <c r="AR150" s="169">
        <f t="shared" si="59"/>
        <v>0</v>
      </c>
      <c r="AS150" s="167">
        <f>COUNTIF('Suivi Implantation'!$I$4:$I$700,B150)</f>
        <v>0</v>
      </c>
      <c r="AT150" s="150">
        <f>SUM($AS$10:$AS150)</f>
        <v>0</v>
      </c>
      <c r="AU150" s="168"/>
      <c r="AV150" s="151">
        <f t="shared" si="68"/>
        <v>0</v>
      </c>
      <c r="AW150" s="168">
        <f>SUM(AU$10:AU150)</f>
        <v>0</v>
      </c>
      <c r="AX150" s="168">
        <f t="shared" si="69"/>
        <v>0</v>
      </c>
      <c r="AY150" s="169">
        <f t="shared" si="70"/>
        <v>0</v>
      </c>
    </row>
    <row r="151" spans="2:51" x14ac:dyDescent="0.3">
      <c r="B151" s="172">
        <f t="shared" si="49"/>
        <v>43799</v>
      </c>
      <c r="C151" s="166" t="str">
        <f>VLOOKUP(WEEKDAY(B151),A164:B170,2)</f>
        <v>S</v>
      </c>
      <c r="D151" s="167">
        <f>COUNTIF('Suivi PR_CAB'!$G$4:$G$387,B151)</f>
        <v>0</v>
      </c>
      <c r="E151" s="168">
        <f>SUM($D$10:$D$151)</f>
        <v>0</v>
      </c>
      <c r="F151" s="168"/>
      <c r="G151" s="151">
        <f t="shared" si="55"/>
        <v>0</v>
      </c>
      <c r="H151" s="168">
        <f>SUM($F$10:F151)</f>
        <v>3</v>
      </c>
      <c r="I151" s="168">
        <f t="shared" si="50"/>
        <v>-3</v>
      </c>
      <c r="J151" s="169">
        <f t="shared" si="51"/>
        <v>0</v>
      </c>
      <c r="K151" s="167">
        <f>COUNTIF('Suivi PR_CAB'!$J$4:$J$387,B151)</f>
        <v>0</v>
      </c>
      <c r="L151" s="168">
        <f>SUM($K$10:$K$151)</f>
        <v>0</v>
      </c>
      <c r="M151" s="168"/>
      <c r="N151" s="151">
        <f t="shared" si="52"/>
        <v>0</v>
      </c>
      <c r="O151" s="168">
        <f>SUM($M$10:M151)</f>
        <v>0</v>
      </c>
      <c r="P151" s="168">
        <f t="shared" si="53"/>
        <v>0</v>
      </c>
      <c r="Q151" s="169">
        <f t="shared" si="54"/>
        <v>0</v>
      </c>
      <c r="R151" s="167">
        <f>COUNTIF('Suivi PR_CAB'!$T$4:$T$387,B151)</f>
        <v>0</v>
      </c>
      <c r="S151" s="168">
        <f>SUM($K$10:$K$151)</f>
        <v>0</v>
      </c>
      <c r="T151" s="168"/>
      <c r="U151" s="151">
        <f t="shared" si="60"/>
        <v>0</v>
      </c>
      <c r="V151" s="168">
        <f>SUM($T$10:T151)</f>
        <v>0</v>
      </c>
      <c r="W151" s="168">
        <f t="shared" si="61"/>
        <v>0</v>
      </c>
      <c r="X151" s="169">
        <f t="shared" si="62"/>
        <v>0</v>
      </c>
      <c r="Y151" s="167">
        <f>SUM($K$10:$K$151)</f>
        <v>0</v>
      </c>
      <c r="Z151" s="168"/>
      <c r="AA151" s="151">
        <f t="shared" si="56"/>
        <v>0</v>
      </c>
      <c r="AB151" s="168">
        <f>SUM($Z$10:Z151)</f>
        <v>0</v>
      </c>
      <c r="AC151" s="168">
        <f t="shared" si="63"/>
        <v>0</v>
      </c>
      <c r="AD151" s="169">
        <f t="shared" si="57"/>
        <v>0</v>
      </c>
      <c r="AE151" s="167">
        <f>COUNTIF('Suivi Component'!$G$4:$G$400,B151)</f>
        <v>0</v>
      </c>
      <c r="AF151" s="150">
        <f>SUM($AE$10:$AE$151)</f>
        <v>0</v>
      </c>
      <c r="AG151" s="168"/>
      <c r="AH151" s="151">
        <f t="shared" si="64"/>
        <v>0</v>
      </c>
      <c r="AI151" s="168">
        <f>SUM(AG$10:AG151)</f>
        <v>0</v>
      </c>
      <c r="AJ151" s="168">
        <f t="shared" si="65"/>
        <v>0</v>
      </c>
      <c r="AK151" s="169">
        <f t="shared" si="66"/>
        <v>0</v>
      </c>
      <c r="AL151" s="167">
        <f>COUNTIF('Suivi Component'!$J$4:$J$400,B151)</f>
        <v>0</v>
      </c>
      <c r="AM151" s="150">
        <f>SUM($AL$10:$AL151)</f>
        <v>0</v>
      </c>
      <c r="AN151" s="168"/>
      <c r="AO151" s="151">
        <f t="shared" si="58"/>
        <v>0</v>
      </c>
      <c r="AP151" s="168">
        <f>SUM(AN$10:AN151)</f>
        <v>0</v>
      </c>
      <c r="AQ151" s="168">
        <f t="shared" si="67"/>
        <v>0</v>
      </c>
      <c r="AR151" s="169">
        <f t="shared" si="59"/>
        <v>0</v>
      </c>
      <c r="AS151" s="167">
        <f>COUNTIF('Suivi Implantation'!$I$4:$I$700,B151)</f>
        <v>0</v>
      </c>
      <c r="AT151" s="150">
        <f>SUM($AS$10:$AS151)</f>
        <v>0</v>
      </c>
      <c r="AU151" s="168"/>
      <c r="AV151" s="151">
        <f t="shared" si="68"/>
        <v>0</v>
      </c>
      <c r="AW151" s="168">
        <f>SUM(AU$10:AU151)</f>
        <v>0</v>
      </c>
      <c r="AX151" s="168">
        <f t="shared" si="69"/>
        <v>0</v>
      </c>
      <c r="AY151" s="169">
        <f t="shared" si="70"/>
        <v>0</v>
      </c>
    </row>
    <row r="152" spans="2:51" x14ac:dyDescent="0.3">
      <c r="B152" s="172">
        <f t="shared" si="49"/>
        <v>43800</v>
      </c>
      <c r="C152" s="166" t="str">
        <f>VLOOKUP(WEEKDAY(B152),A164:B170,2)</f>
        <v>D</v>
      </c>
      <c r="D152" s="167">
        <f>COUNTIF('Suivi PR_CAB'!$G$4:$G$387,B152)</f>
        <v>0</v>
      </c>
      <c r="E152" s="168">
        <f>SUM($D$10:$D$152)</f>
        <v>0</v>
      </c>
      <c r="F152" s="168"/>
      <c r="G152" s="151">
        <f t="shared" si="55"/>
        <v>0</v>
      </c>
      <c r="H152" s="168">
        <f>SUM($F$10:F152)</f>
        <v>3</v>
      </c>
      <c r="I152" s="168">
        <f t="shared" si="50"/>
        <v>-3</v>
      </c>
      <c r="J152" s="169">
        <f t="shared" si="51"/>
        <v>0</v>
      </c>
      <c r="K152" s="167">
        <f>COUNTIF('Suivi PR_CAB'!$J$4:$J$387,B152)</f>
        <v>0</v>
      </c>
      <c r="L152" s="168">
        <f>SUM($K$10:$K$152)</f>
        <v>0</v>
      </c>
      <c r="M152" s="168"/>
      <c r="N152" s="151">
        <f t="shared" si="52"/>
        <v>0</v>
      </c>
      <c r="O152" s="168">
        <f>SUM($M$10:M152)</f>
        <v>0</v>
      </c>
      <c r="P152" s="168">
        <f t="shared" si="53"/>
        <v>0</v>
      </c>
      <c r="Q152" s="169">
        <f t="shared" si="54"/>
        <v>0</v>
      </c>
      <c r="R152" s="167">
        <f>COUNTIF('Suivi PR_CAB'!$T$4:$T$387,B152)</f>
        <v>0</v>
      </c>
      <c r="S152" s="168">
        <f>SUM($K$10:$K$152)</f>
        <v>0</v>
      </c>
      <c r="T152" s="168"/>
      <c r="U152" s="151">
        <f t="shared" si="60"/>
        <v>0</v>
      </c>
      <c r="V152" s="168">
        <f>SUM($T$10:T152)</f>
        <v>0</v>
      </c>
      <c r="W152" s="168">
        <f t="shared" si="61"/>
        <v>0</v>
      </c>
      <c r="X152" s="169">
        <f t="shared" si="62"/>
        <v>0</v>
      </c>
      <c r="Y152" s="167">
        <f>SUM($K$10:$K$152)</f>
        <v>0</v>
      </c>
      <c r="Z152" s="168"/>
      <c r="AA152" s="151">
        <f t="shared" si="56"/>
        <v>0</v>
      </c>
      <c r="AB152" s="168">
        <f>SUM($Z$10:Z152)</f>
        <v>0</v>
      </c>
      <c r="AC152" s="168">
        <f t="shared" si="63"/>
        <v>0</v>
      </c>
      <c r="AD152" s="169">
        <f t="shared" si="57"/>
        <v>0</v>
      </c>
      <c r="AE152" s="167">
        <f>COUNTIF('Suivi Component'!$G$4:$G$400,B152)</f>
        <v>0</v>
      </c>
      <c r="AF152" s="150">
        <f>SUM($AE$10:$AE$1520)</f>
        <v>0</v>
      </c>
      <c r="AG152" s="168"/>
      <c r="AH152" s="151">
        <f t="shared" si="64"/>
        <v>0</v>
      </c>
      <c r="AI152" s="168">
        <f>SUM(AG$10:AG152)</f>
        <v>0</v>
      </c>
      <c r="AJ152" s="168">
        <f t="shared" si="65"/>
        <v>0</v>
      </c>
      <c r="AK152" s="169">
        <f t="shared" si="66"/>
        <v>0</v>
      </c>
      <c r="AL152" s="167">
        <f>COUNTIF('Suivi Component'!$J$4:$J$400,B152)</f>
        <v>0</v>
      </c>
      <c r="AM152" s="150">
        <f>SUM($AL$10:$AL152)</f>
        <v>0</v>
      </c>
      <c r="AN152" s="168"/>
      <c r="AO152" s="151">
        <f t="shared" si="58"/>
        <v>0</v>
      </c>
      <c r="AP152" s="168">
        <f>SUM(AN$10:AN152)</f>
        <v>0</v>
      </c>
      <c r="AQ152" s="168">
        <f t="shared" si="67"/>
        <v>0</v>
      </c>
      <c r="AR152" s="169">
        <f t="shared" si="59"/>
        <v>0</v>
      </c>
      <c r="AS152" s="167">
        <f>COUNTIF('Suivi Implantation'!$I$4:$I$700,B152)</f>
        <v>0</v>
      </c>
      <c r="AT152" s="150">
        <f>SUM($AS$10:$AS152)</f>
        <v>0</v>
      </c>
      <c r="AU152" s="168"/>
      <c r="AV152" s="151">
        <f t="shared" si="68"/>
        <v>0</v>
      </c>
      <c r="AW152" s="168">
        <f>SUM(AU$10:AU152)</f>
        <v>0</v>
      </c>
      <c r="AX152" s="168">
        <f t="shared" si="69"/>
        <v>0</v>
      </c>
      <c r="AY152" s="169">
        <f t="shared" si="70"/>
        <v>0</v>
      </c>
    </row>
    <row r="153" spans="2:51" x14ac:dyDescent="0.3">
      <c r="B153" s="172">
        <f t="shared" si="49"/>
        <v>43801</v>
      </c>
      <c r="C153" s="166" t="str">
        <f>VLOOKUP(WEEKDAY(B153),A164:B170,2)</f>
        <v>L</v>
      </c>
      <c r="D153" s="167">
        <f>COUNTIF('Suivi PR_CAB'!$G$4:$G$387,B153)</f>
        <v>0</v>
      </c>
      <c r="E153" s="168">
        <f>SUM($D$10:$D$153)</f>
        <v>0</v>
      </c>
      <c r="F153" s="168"/>
      <c r="G153" s="151">
        <f t="shared" si="55"/>
        <v>0</v>
      </c>
      <c r="H153" s="168">
        <f>SUM($F$10:F153)</f>
        <v>3</v>
      </c>
      <c r="I153" s="168">
        <f t="shared" si="50"/>
        <v>-3</v>
      </c>
      <c r="J153" s="169">
        <f t="shared" si="51"/>
        <v>0</v>
      </c>
      <c r="K153" s="167">
        <f>COUNTIF('Suivi PR_CAB'!$J$4:$J$387,B153)</f>
        <v>0</v>
      </c>
      <c r="L153" s="168">
        <f>SUM($K$10:$K$153)</f>
        <v>0</v>
      </c>
      <c r="M153" s="168"/>
      <c r="N153" s="151">
        <f t="shared" si="52"/>
        <v>0</v>
      </c>
      <c r="O153" s="168">
        <f>SUM($M$10:M153)</f>
        <v>0</v>
      </c>
      <c r="P153" s="168">
        <f t="shared" si="53"/>
        <v>0</v>
      </c>
      <c r="Q153" s="169">
        <f t="shared" si="54"/>
        <v>0</v>
      </c>
      <c r="R153" s="167">
        <f>COUNTIF('Suivi PR_CAB'!$T$4:$T$387,B153)</f>
        <v>0</v>
      </c>
      <c r="S153" s="168">
        <f>SUM($K$10:$K$153)</f>
        <v>0</v>
      </c>
      <c r="T153" s="168"/>
      <c r="U153" s="151">
        <f t="shared" si="60"/>
        <v>0</v>
      </c>
      <c r="V153" s="168">
        <f>SUM($T$10:T153)</f>
        <v>0</v>
      </c>
      <c r="W153" s="168">
        <f t="shared" si="61"/>
        <v>0</v>
      </c>
      <c r="X153" s="169">
        <f t="shared" si="62"/>
        <v>0</v>
      </c>
      <c r="Y153" s="167">
        <f>SUM($K$10:$K$153)</f>
        <v>0</v>
      </c>
      <c r="Z153" s="168"/>
      <c r="AA153" s="151">
        <f t="shared" si="56"/>
        <v>0</v>
      </c>
      <c r="AB153" s="168">
        <f>SUM($Z$10:Z153)</f>
        <v>0</v>
      </c>
      <c r="AC153" s="168">
        <f t="shared" si="63"/>
        <v>0</v>
      </c>
      <c r="AD153" s="169">
        <f t="shared" si="57"/>
        <v>0</v>
      </c>
      <c r="AE153" s="167">
        <f>COUNTIF('Suivi Component'!$G$4:$G$400,B153)</f>
        <v>0</v>
      </c>
      <c r="AF153" s="150">
        <f>SUM($AE$10:$AE$153)</f>
        <v>0</v>
      </c>
      <c r="AG153" s="168"/>
      <c r="AH153" s="151">
        <f t="shared" si="64"/>
        <v>0</v>
      </c>
      <c r="AI153" s="168">
        <f>SUM(AG$10:AG153)</f>
        <v>0</v>
      </c>
      <c r="AJ153" s="168">
        <f t="shared" si="65"/>
        <v>0</v>
      </c>
      <c r="AK153" s="169">
        <f t="shared" si="66"/>
        <v>0</v>
      </c>
      <c r="AL153" s="167">
        <f>COUNTIF('Suivi Component'!$J$4:$J$400,B153)</f>
        <v>0</v>
      </c>
      <c r="AM153" s="150">
        <f>SUM($AL$10:$AL153)</f>
        <v>0</v>
      </c>
      <c r="AN153" s="168"/>
      <c r="AO153" s="151">
        <f t="shared" si="58"/>
        <v>0</v>
      </c>
      <c r="AP153" s="168">
        <f>SUM(AN$10:AN153)</f>
        <v>0</v>
      </c>
      <c r="AQ153" s="168">
        <f t="shared" si="67"/>
        <v>0</v>
      </c>
      <c r="AR153" s="169">
        <f t="shared" si="59"/>
        <v>0</v>
      </c>
      <c r="AS153" s="167">
        <f>COUNTIF('Suivi Implantation'!$I$4:$I$700,B153)</f>
        <v>0</v>
      </c>
      <c r="AT153" s="150">
        <f>SUM($AS$10:$AS153)</f>
        <v>0</v>
      </c>
      <c r="AU153" s="168"/>
      <c r="AV153" s="151">
        <f t="shared" si="68"/>
        <v>0</v>
      </c>
      <c r="AW153" s="168">
        <f>SUM(AU$10:AU153)</f>
        <v>0</v>
      </c>
      <c r="AX153" s="168">
        <f t="shared" si="69"/>
        <v>0</v>
      </c>
      <c r="AY153" s="169">
        <f t="shared" si="70"/>
        <v>0</v>
      </c>
    </row>
    <row r="154" spans="2:51" ht="15" thickBot="1" x14ac:dyDescent="0.35">
      <c r="B154" s="172">
        <f t="shared" ref="B154" si="71">B153+1</f>
        <v>43802</v>
      </c>
      <c r="C154" s="166" t="str">
        <f>VLOOKUP(WEEKDAY(B154),A164:B170,2)</f>
        <v>M</v>
      </c>
      <c r="D154" s="170">
        <f>COUNTIF('Suivi PR_CAB'!$G$4:$G$387,B154)</f>
        <v>0</v>
      </c>
      <c r="E154" s="171">
        <f>SUM($D$10:$D$154)</f>
        <v>0</v>
      </c>
      <c r="F154" s="171"/>
      <c r="G154" s="189">
        <f t="shared" si="55"/>
        <v>0</v>
      </c>
      <c r="H154" s="171">
        <f>SUM($F$10:F154)</f>
        <v>3</v>
      </c>
      <c r="I154" s="171">
        <f t="shared" si="50"/>
        <v>-3</v>
      </c>
      <c r="J154" s="190">
        <f t="shared" si="51"/>
        <v>0</v>
      </c>
      <c r="K154" s="170">
        <f>COUNTIF('Suivi PR_CAB'!$J$4:$J$387,B154)</f>
        <v>0</v>
      </c>
      <c r="L154" s="171">
        <f>SUM($K$10:$K$154)</f>
        <v>0</v>
      </c>
      <c r="M154" s="171"/>
      <c r="N154" s="189">
        <f t="shared" si="52"/>
        <v>0</v>
      </c>
      <c r="O154" s="171">
        <f>SUM($M$10:M154)</f>
        <v>0</v>
      </c>
      <c r="P154" s="171">
        <f t="shared" si="53"/>
        <v>0</v>
      </c>
      <c r="Q154" s="190">
        <f t="shared" si="54"/>
        <v>0</v>
      </c>
      <c r="R154" s="170">
        <f>COUNTIF('Suivi PR_CAB'!$T$4:$T$387,B154)</f>
        <v>0</v>
      </c>
      <c r="S154" s="171">
        <f>SUM($K$10:$K$154)</f>
        <v>0</v>
      </c>
      <c r="T154" s="171"/>
      <c r="U154" s="189">
        <f t="shared" si="60"/>
        <v>0</v>
      </c>
      <c r="V154" s="171">
        <f>SUM($T$10:T154)</f>
        <v>0</v>
      </c>
      <c r="W154" s="171">
        <f t="shared" si="61"/>
        <v>0</v>
      </c>
      <c r="X154" s="190">
        <f t="shared" si="62"/>
        <v>0</v>
      </c>
      <c r="Y154" s="170">
        <f>SUM($K$10:$K$154)</f>
        <v>0</v>
      </c>
      <c r="Z154" s="171"/>
      <c r="AA154" s="189">
        <f t="shared" si="56"/>
        <v>0</v>
      </c>
      <c r="AB154" s="171">
        <f>SUM($Z$10:Z154)</f>
        <v>0</v>
      </c>
      <c r="AC154" s="171">
        <f t="shared" si="63"/>
        <v>0</v>
      </c>
      <c r="AD154" s="190">
        <f t="shared" si="57"/>
        <v>0</v>
      </c>
      <c r="AE154" s="170">
        <f>COUNTIF('Suivi Component'!$G$4:$G$400,B154)</f>
        <v>0</v>
      </c>
      <c r="AF154" s="188">
        <f>SUM($AE$10:$AE$154)</f>
        <v>0</v>
      </c>
      <c r="AG154" s="171"/>
      <c r="AH154" s="189">
        <f t="shared" si="64"/>
        <v>0</v>
      </c>
      <c r="AI154" s="171">
        <f>SUM(AG$10:AG154)</f>
        <v>0</v>
      </c>
      <c r="AJ154" s="171">
        <f t="shared" si="65"/>
        <v>0</v>
      </c>
      <c r="AK154" s="190">
        <f t="shared" si="66"/>
        <v>0</v>
      </c>
      <c r="AL154" s="167">
        <f>COUNTIF('Suivi Component'!$J$4:$J$400,B154)</f>
        <v>0</v>
      </c>
      <c r="AM154" s="188">
        <f>SUM($AL$10:$AL154)</f>
        <v>0</v>
      </c>
      <c r="AN154" s="171"/>
      <c r="AO154" s="189">
        <f t="shared" si="58"/>
        <v>0</v>
      </c>
      <c r="AP154" s="171">
        <f>SUM(AN$10:AN154)</f>
        <v>0</v>
      </c>
      <c r="AQ154" s="171">
        <f t="shared" si="67"/>
        <v>0</v>
      </c>
      <c r="AR154" s="190">
        <f t="shared" si="59"/>
        <v>0</v>
      </c>
      <c r="AS154" s="170">
        <f>COUNTIF('Suivi Implantation'!$I$4:$I$700,B154)</f>
        <v>0</v>
      </c>
      <c r="AT154" s="188">
        <f>SUM($AS$10:$AS154)</f>
        <v>0</v>
      </c>
      <c r="AU154" s="171"/>
      <c r="AV154" s="189">
        <f t="shared" si="68"/>
        <v>0</v>
      </c>
      <c r="AW154" s="171">
        <f>SUM(AU$10:AU154)</f>
        <v>0</v>
      </c>
      <c r="AX154" s="171">
        <f t="shared" si="69"/>
        <v>0</v>
      </c>
      <c r="AY154" s="190">
        <f t="shared" si="70"/>
        <v>0</v>
      </c>
    </row>
    <row r="156" spans="2:51" s="194" customFormat="1" x14ac:dyDescent="0.3">
      <c r="B156" s="191"/>
      <c r="C156" s="192" t="s">
        <v>69</v>
      </c>
      <c r="D156" s="192">
        <f>SUM(D10:D154)</f>
        <v>0</v>
      </c>
      <c r="E156" s="192"/>
      <c r="F156" s="192">
        <f>SUM(F10:F154)</f>
        <v>3</v>
      </c>
      <c r="G156" s="193"/>
      <c r="H156" s="192"/>
      <c r="I156" s="192"/>
      <c r="J156" s="193"/>
      <c r="K156" s="192">
        <f>SUM(K10:K154)</f>
        <v>0</v>
      </c>
      <c r="L156" s="192"/>
      <c r="M156" s="192">
        <f>SUM(M10:M154)</f>
        <v>0</v>
      </c>
      <c r="N156" s="193"/>
      <c r="O156" s="192"/>
      <c r="P156" s="192"/>
      <c r="Q156" s="193"/>
      <c r="R156" s="192">
        <f>SUM(R10:R154)</f>
        <v>0</v>
      </c>
      <c r="S156" s="192"/>
      <c r="T156" s="192">
        <f>SUM(T10:T154)</f>
        <v>0</v>
      </c>
      <c r="U156" s="193"/>
      <c r="V156" s="192"/>
      <c r="W156" s="192"/>
      <c r="X156" s="193"/>
      <c r="Y156" s="192">
        <f>SUM(K10:K154)</f>
        <v>0</v>
      </c>
      <c r="Z156" s="192">
        <f>SUM(Y10:Y154)</f>
        <v>0</v>
      </c>
      <c r="AA156" s="193"/>
      <c r="AB156" s="193"/>
      <c r="AC156" s="192"/>
      <c r="AD156" s="192"/>
      <c r="AE156" s="192">
        <f>SUM(AE10:AE154)</f>
        <v>0</v>
      </c>
      <c r="AF156" s="192"/>
      <c r="AG156" s="192">
        <f>SUM(AG10:AG154)</f>
        <v>0</v>
      </c>
      <c r="AH156" s="193"/>
      <c r="AI156" s="192"/>
      <c r="AJ156" s="192"/>
      <c r="AK156" s="193"/>
      <c r="AL156" s="192">
        <f>SUM(AL10:AL154)</f>
        <v>0</v>
      </c>
      <c r="AM156" s="192"/>
      <c r="AN156" s="192">
        <f>SUM(AN10:AN154)</f>
        <v>0</v>
      </c>
      <c r="AO156" s="192"/>
      <c r="AP156" s="192"/>
      <c r="AQ156" s="193"/>
      <c r="AR156" s="192"/>
      <c r="AS156" s="192">
        <f>SUM(AS10:AS154)</f>
        <v>0</v>
      </c>
      <c r="AT156" s="192"/>
      <c r="AU156" s="192">
        <f>SUM(AU10:AU154)</f>
        <v>0</v>
      </c>
      <c r="AV156" s="192"/>
      <c r="AW156" s="193"/>
      <c r="AX156" s="192"/>
      <c r="AY156" s="192"/>
    </row>
    <row r="157" spans="2:51" s="194" customFormat="1" x14ac:dyDescent="0.3">
      <c r="B157" s="191"/>
      <c r="C157" s="192" t="s">
        <v>70</v>
      </c>
      <c r="D157" s="192"/>
      <c r="E157" s="192"/>
      <c r="F157" s="192">
        <f>SUM(AVANCEMENT!B4)</f>
        <v>0</v>
      </c>
      <c r="G157" s="192"/>
      <c r="H157" s="192"/>
      <c r="I157" s="192"/>
      <c r="J157" s="192"/>
      <c r="K157" s="192"/>
      <c r="L157" s="192"/>
      <c r="M157" s="192">
        <f>SUM(AVANCEMENT!B4)</f>
        <v>0</v>
      </c>
      <c r="N157" s="192"/>
      <c r="O157" s="192"/>
      <c r="P157" s="192"/>
      <c r="Q157" s="192"/>
      <c r="R157" s="192">
        <v>0</v>
      </c>
      <c r="S157" s="192"/>
      <c r="T157" s="192">
        <f>SUM(AVANCEMENT!B4)</f>
        <v>0</v>
      </c>
      <c r="U157" s="192"/>
      <c r="V157" s="192"/>
      <c r="W157" s="192"/>
      <c r="X157" s="192"/>
      <c r="Y157" s="192">
        <v>0</v>
      </c>
      <c r="Z157" s="192">
        <f>SUM(AVANCEMENT!B4)</f>
        <v>0</v>
      </c>
      <c r="AA157" s="192"/>
      <c r="AB157" s="192"/>
      <c r="AC157" s="192"/>
      <c r="AD157" s="192"/>
      <c r="AE157" s="192">
        <v>0</v>
      </c>
      <c r="AF157" s="192"/>
      <c r="AG157" s="192">
        <f>SUM(AVANCEMENT!B5)</f>
        <v>0</v>
      </c>
      <c r="AH157" s="192"/>
      <c r="AI157" s="192"/>
      <c r="AJ157" s="192"/>
      <c r="AK157" s="192"/>
      <c r="AL157" s="192">
        <v>0</v>
      </c>
      <c r="AM157" s="192"/>
      <c r="AN157" s="192">
        <f>SUM(AVANCEMENT!B5)</f>
        <v>0</v>
      </c>
      <c r="AO157" s="192"/>
      <c r="AP157" s="192"/>
      <c r="AQ157" s="192"/>
      <c r="AR157" s="192"/>
      <c r="AS157" s="192">
        <v>0</v>
      </c>
      <c r="AT157" s="192"/>
      <c r="AU157" s="192">
        <f>SUM(AVANCEMENT!B6)</f>
        <v>0</v>
      </c>
      <c r="AV157" s="192"/>
      <c r="AW157" s="192"/>
      <c r="AX157" s="192"/>
      <c r="AY157" s="192"/>
    </row>
    <row r="164" spans="1:2" x14ac:dyDescent="0.3">
      <c r="A164">
        <v>1</v>
      </c>
      <c r="B164" s="153" t="s">
        <v>78</v>
      </c>
    </row>
    <row r="165" spans="1:2" x14ac:dyDescent="0.3">
      <c r="A165">
        <v>2</v>
      </c>
      <c r="B165" s="153" t="s">
        <v>79</v>
      </c>
    </row>
    <row r="166" spans="1:2" x14ac:dyDescent="0.3">
      <c r="A166">
        <v>3</v>
      </c>
      <c r="B166" s="153" t="s">
        <v>80</v>
      </c>
    </row>
    <row r="167" spans="1:2" x14ac:dyDescent="0.3">
      <c r="A167">
        <v>4</v>
      </c>
      <c r="B167" s="153" t="s">
        <v>80</v>
      </c>
    </row>
    <row r="168" spans="1:2" x14ac:dyDescent="0.3">
      <c r="A168">
        <v>5</v>
      </c>
      <c r="B168" s="153" t="s">
        <v>81</v>
      </c>
    </row>
    <row r="169" spans="1:2" x14ac:dyDescent="0.3">
      <c r="A169">
        <v>6</v>
      </c>
      <c r="B169" s="153" t="s">
        <v>82</v>
      </c>
    </row>
    <row r="170" spans="1:2" x14ac:dyDescent="0.3">
      <c r="A170">
        <v>7</v>
      </c>
      <c r="B170" s="153" t="s">
        <v>83</v>
      </c>
    </row>
  </sheetData>
  <customSheetViews>
    <customSheetView guid="{4A6486F0-F9CE-41B0-9BBF-5E8DBA5812C6}" scale="85">
      <pane ySplit="9" topLeftCell="A10" activePane="bottomLeft" state="frozen"/>
      <selection pane="bottomLeft" activeCell="A76" sqref="A76"/>
      <pageMargins left="0.7" right="0.7" top="0.75" bottom="0.75" header="0.3" footer="0.3"/>
      <pageSetup paperSize="9" orientation="portrait" r:id="rId1"/>
    </customSheetView>
  </customSheetViews>
  <mergeCells count="7">
    <mergeCell ref="AL8:AR8"/>
    <mergeCell ref="AS8:AY8"/>
    <mergeCell ref="D8:J8"/>
    <mergeCell ref="K8:Q8"/>
    <mergeCell ref="R8:X8"/>
    <mergeCell ref="Y8:AD8"/>
    <mergeCell ref="AE8:AK8"/>
  </mergeCells>
  <conditionalFormatting sqref="C10:AY154">
    <cfRule type="expression" dxfId="5" priority="1">
      <formula>$B10=$B$4</formula>
    </cfRule>
    <cfRule type="expression" dxfId="4" priority="2">
      <formula>$B10=$B$3</formula>
    </cfRule>
    <cfRule type="expression" dxfId="3" priority="3">
      <formula>WEEKDAY($B10,2)&gt;5</formula>
    </cfRule>
  </conditionalFormatting>
  <pageMargins left="0.7" right="0.7" top="0.75" bottom="0.75" header="0.3" footer="0.3"/>
  <pageSetup paperSize="9" orientation="portrait" r:id="rId2"/>
  <ignoredErrors>
    <ignoredError sqref="H11:H20 O11 AP11:AP20 H21:H28 H80:H153 H33:H79 H29:H32 O36:O154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1F4A801E-C9DE-45E0-B994-7E179F248217}">
            <xm:f>NOT(ISERROR(SEARCH($B$4,B10)))</xm:f>
            <xm:f>$B$4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0" operator="containsText" id="{0AC33429-EA9E-471C-85B0-8F5543DFF00E}">
            <xm:f>NOT(ISERROR(SEARCH($B$3,B10)))</xm:f>
            <xm:f>$B$3</xm:f>
            <x14:dxf>
              <fill>
                <patternFill>
                  <bgColor rgb="FF99FF33"/>
                </patternFill>
              </fill>
            </x14:dxf>
          </x14:cfRule>
          <xm:sqref>B10:B154</xm:sqref>
        </x14:conditionalFormatting>
        <x14:conditionalFormatting xmlns:xm="http://schemas.microsoft.com/office/excel/2006/main">
          <x14:cfRule type="containsText" priority="6" operator="containsText" id="{4B02A532-4023-42BF-85DF-0B91A92CEA3C}">
            <xm:f>NOT(ISERROR(SEARCH(S,F17)))</xm:f>
            <xm:f>S</xm:f>
            <x14:dxf>
              <fill>
                <patternFill>
                  <bgColor theme="0" tint="-0.34998626667073579"/>
                </patternFill>
              </fill>
            </x14:dxf>
          </x14:cfRule>
          <xm:sqref>F17:J17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G66"/>
  <sheetViews>
    <sheetView zoomScale="75" zoomScaleNormal="75" workbookViewId="0">
      <selection activeCell="C54" sqref="A54:C59"/>
    </sheetView>
  </sheetViews>
  <sheetFormatPr baseColWidth="10" defaultColWidth="11.44140625" defaultRowHeight="15.6" x14ac:dyDescent="0.25"/>
  <cols>
    <col min="1" max="1" width="12.33203125" style="93" bestFit="1" customWidth="1"/>
    <col min="2" max="2" width="124.6640625" style="13" bestFit="1" customWidth="1"/>
    <col min="3" max="3" width="12.44140625" style="13" bestFit="1" customWidth="1"/>
    <col min="4" max="4" width="11.6640625" style="141" customWidth="1"/>
    <col min="5" max="5" width="97.5546875" style="13" bestFit="1" customWidth="1"/>
    <col min="6" max="6" width="53.88671875" style="13" customWidth="1"/>
    <col min="7" max="16384" width="11.44140625" style="13"/>
  </cols>
  <sheetData>
    <row r="1" spans="1:7" s="6" customFormat="1" ht="36.75" customHeight="1" x14ac:dyDescent="0.25">
      <c r="A1" s="90"/>
      <c r="B1" s="5" t="s">
        <v>94</v>
      </c>
      <c r="D1" s="141"/>
    </row>
    <row r="2" spans="1:7" s="6" customFormat="1" ht="15" customHeight="1" x14ac:dyDescent="0.25">
      <c r="A2" s="90"/>
      <c r="C2" s="7"/>
      <c r="D2" s="142"/>
    </row>
    <row r="3" spans="1:7" s="6" customFormat="1" ht="15" customHeight="1" thickBot="1" x14ac:dyDescent="0.3">
      <c r="A3" s="90"/>
      <c r="C3" s="7"/>
      <c r="D3" s="142"/>
    </row>
    <row r="4" spans="1:7" s="6" customFormat="1" ht="16.2" thickBot="1" x14ac:dyDescent="0.3">
      <c r="A4" s="91" t="s">
        <v>23</v>
      </c>
      <c r="B4" s="1" t="s">
        <v>34</v>
      </c>
      <c r="C4" s="99">
        <v>0</v>
      </c>
      <c r="D4" s="142"/>
      <c r="E4" s="4" t="s">
        <v>33</v>
      </c>
    </row>
    <row r="5" spans="1:7" s="6" customFormat="1" x14ac:dyDescent="0.25">
      <c r="A5" s="92"/>
      <c r="B5" s="2"/>
      <c r="C5" s="123" t="s">
        <v>57</v>
      </c>
      <c r="D5" s="143"/>
    </row>
    <row r="6" spans="1:7" s="6" customFormat="1" x14ac:dyDescent="0.25">
      <c r="A6" s="92"/>
      <c r="B6" s="3" t="s">
        <v>24</v>
      </c>
      <c r="C6" s="8"/>
      <c r="D6" s="141"/>
    </row>
    <row r="7" spans="1:7" ht="15" customHeight="1" x14ac:dyDescent="0.25">
      <c r="A7" s="252" t="s">
        <v>58</v>
      </c>
      <c r="B7" s="253"/>
      <c r="C7" s="254"/>
      <c r="E7" s="149"/>
    </row>
    <row r="8" spans="1:7" ht="15" customHeight="1" x14ac:dyDescent="0.25">
      <c r="A8" s="14"/>
      <c r="B8" s="15"/>
      <c r="C8" s="95"/>
      <c r="D8" s="142"/>
      <c r="E8" s="149"/>
    </row>
    <row r="9" spans="1:7" ht="15" customHeight="1" x14ac:dyDescent="0.25">
      <c r="A9" s="14"/>
      <c r="B9" s="15"/>
      <c r="C9" s="95"/>
      <c r="D9" s="142"/>
      <c r="E9" s="149"/>
    </row>
    <row r="10" spans="1:7" s="121" customFormat="1" ht="15" customHeight="1" x14ac:dyDescent="0.3">
      <c r="A10" s="119"/>
      <c r="B10" s="122"/>
      <c r="C10" s="124"/>
      <c r="D10" s="142"/>
      <c r="E10" s="149"/>
      <c r="F10" s="120"/>
      <c r="G10" s="120"/>
    </row>
    <row r="11" spans="1:7" s="121" customFormat="1" ht="15" customHeight="1" x14ac:dyDescent="0.3">
      <c r="A11" s="119"/>
      <c r="B11" s="122"/>
      <c r="C11" s="124"/>
      <c r="D11" s="142"/>
      <c r="E11" s="149"/>
      <c r="F11" s="120"/>
      <c r="G11" s="120"/>
    </row>
    <row r="12" spans="1:7" s="121" customFormat="1" ht="15" customHeight="1" x14ac:dyDescent="0.3">
      <c r="A12" s="119"/>
      <c r="B12" s="122"/>
      <c r="C12" s="124"/>
      <c r="D12" s="142"/>
      <c r="E12" s="149"/>
      <c r="F12" s="120"/>
      <c r="G12" s="120"/>
    </row>
    <row r="13" spans="1:7" s="121" customFormat="1" ht="15" customHeight="1" x14ac:dyDescent="0.3">
      <c r="A13" s="119"/>
      <c r="B13" s="122"/>
      <c r="C13" s="124"/>
      <c r="D13" s="142"/>
      <c r="E13" s="149"/>
      <c r="F13" s="120"/>
      <c r="G13" s="120"/>
    </row>
    <row r="14" spans="1:7" s="121" customFormat="1" ht="15" customHeight="1" x14ac:dyDescent="0.3">
      <c r="A14" s="119"/>
      <c r="B14" s="122"/>
      <c r="C14" s="124"/>
      <c r="D14" s="142"/>
      <c r="E14" s="149"/>
      <c r="F14" s="120"/>
      <c r="G14" s="120"/>
    </row>
    <row r="15" spans="1:7" s="121" customFormat="1" ht="15" customHeight="1" x14ac:dyDescent="0.3">
      <c r="A15" s="119"/>
      <c r="B15" s="122"/>
      <c r="C15" s="124"/>
      <c r="D15" s="142"/>
      <c r="E15" s="149"/>
      <c r="F15" s="120"/>
      <c r="G15" s="120"/>
    </row>
    <row r="16" spans="1:7" ht="15" customHeight="1" x14ac:dyDescent="0.25">
      <c r="A16" s="14"/>
      <c r="B16" s="15"/>
      <c r="C16" s="95"/>
      <c r="D16" s="142"/>
      <c r="E16" s="149"/>
    </row>
    <row r="17" spans="1:5" ht="15" customHeight="1" x14ac:dyDescent="0.25">
      <c r="A17" s="252" t="s">
        <v>25</v>
      </c>
      <c r="B17" s="253"/>
      <c r="C17" s="254"/>
      <c r="E17" s="149"/>
    </row>
    <row r="18" spans="1:5" ht="15" customHeight="1" x14ac:dyDescent="0.25">
      <c r="A18" s="14" t="s">
        <v>125</v>
      </c>
      <c r="B18" s="15" t="s">
        <v>126</v>
      </c>
      <c r="C18" s="95" t="s">
        <v>127</v>
      </c>
      <c r="D18" s="142"/>
      <c r="E18" s="149" t="s">
        <v>128</v>
      </c>
    </row>
    <row r="19" spans="1:5" ht="15" customHeight="1" x14ac:dyDescent="0.25">
      <c r="A19" s="14" t="s">
        <v>129</v>
      </c>
      <c r="B19" s="15" t="s">
        <v>130</v>
      </c>
      <c r="C19" s="95" t="s">
        <v>131</v>
      </c>
      <c r="D19" s="142"/>
      <c r="E19" s="149" t="s">
        <v>128</v>
      </c>
    </row>
    <row r="20" spans="1:5" ht="15" customHeight="1" x14ac:dyDescent="0.25">
      <c r="A20" s="14" t="s">
        <v>132</v>
      </c>
      <c r="B20" s="15" t="s">
        <v>133</v>
      </c>
      <c r="C20" s="95" t="s">
        <v>134</v>
      </c>
      <c r="D20" s="142"/>
      <c r="E20" s="149" t="s">
        <v>128</v>
      </c>
    </row>
    <row r="21" spans="1:5" ht="15" customHeight="1" x14ac:dyDescent="0.25">
      <c r="A21" s="14" t="s">
        <v>135</v>
      </c>
      <c r="B21" s="15" t="s">
        <v>136</v>
      </c>
      <c r="C21" s="95" t="s">
        <v>137</v>
      </c>
      <c r="D21" s="142"/>
      <c r="E21" s="149" t="s">
        <v>128</v>
      </c>
    </row>
    <row r="22" spans="1:5" ht="15" customHeight="1" x14ac:dyDescent="0.25">
      <c r="A22" s="14" t="s">
        <v>138</v>
      </c>
      <c r="B22" s="15" t="s">
        <v>139</v>
      </c>
      <c r="C22" s="95" t="s">
        <v>140</v>
      </c>
      <c r="D22" s="142"/>
      <c r="E22" s="149" t="s">
        <v>141</v>
      </c>
    </row>
    <row r="23" spans="1:5" ht="15" customHeight="1" x14ac:dyDescent="0.25">
      <c r="A23" s="14"/>
      <c r="B23" s="15"/>
      <c r="C23" s="95"/>
      <c r="D23" s="142"/>
      <c r="E23" s="149"/>
    </row>
    <row r="24" spans="1:5" ht="15" customHeight="1" x14ac:dyDescent="0.25">
      <c r="A24" s="14"/>
      <c r="B24" s="15"/>
      <c r="C24" s="95"/>
      <c r="D24" s="142"/>
      <c r="E24" s="149"/>
    </row>
    <row r="25" spans="1:5" ht="15" customHeight="1" x14ac:dyDescent="0.25">
      <c r="A25" s="14"/>
      <c r="B25" s="15"/>
      <c r="C25" s="95"/>
      <c r="D25" s="142"/>
      <c r="E25" s="149"/>
    </row>
    <row r="26" spans="1:5" ht="15" customHeight="1" x14ac:dyDescent="0.25">
      <c r="A26" s="14"/>
      <c r="B26" s="15"/>
      <c r="C26" s="95"/>
      <c r="D26" s="142"/>
      <c r="E26" s="149"/>
    </row>
    <row r="27" spans="1:5" ht="15" customHeight="1" x14ac:dyDescent="0.25">
      <c r="A27" s="252" t="s">
        <v>26</v>
      </c>
      <c r="B27" s="253"/>
      <c r="C27" s="254"/>
      <c r="E27" s="149"/>
    </row>
    <row r="28" spans="1:5" ht="15" customHeight="1" x14ac:dyDescent="0.25">
      <c r="A28" s="14"/>
      <c r="B28" s="15"/>
      <c r="C28" s="95"/>
      <c r="D28" s="142"/>
      <c r="E28" s="149"/>
    </row>
    <row r="29" spans="1:5" ht="15" customHeight="1" x14ac:dyDescent="0.25">
      <c r="A29" s="14"/>
      <c r="B29" s="15"/>
      <c r="C29" s="95"/>
      <c r="D29" s="142"/>
      <c r="E29" s="149"/>
    </row>
    <row r="30" spans="1:5" ht="15" customHeight="1" x14ac:dyDescent="0.25">
      <c r="A30" s="14"/>
      <c r="B30" s="15"/>
      <c r="C30" s="95"/>
      <c r="D30" s="142"/>
      <c r="E30" s="149"/>
    </row>
    <row r="31" spans="1:5" ht="15" customHeight="1" x14ac:dyDescent="0.25">
      <c r="A31" s="252" t="s">
        <v>27</v>
      </c>
      <c r="B31" s="253"/>
      <c r="C31" s="254"/>
      <c r="E31" s="149"/>
    </row>
    <row r="32" spans="1:5" ht="15" customHeight="1" x14ac:dyDescent="0.25">
      <c r="A32" s="14"/>
      <c r="B32" s="15"/>
      <c r="C32" s="95"/>
      <c r="D32" s="142"/>
      <c r="E32" s="149"/>
    </row>
    <row r="33" spans="1:5" ht="15" customHeight="1" x14ac:dyDescent="0.25">
      <c r="A33" s="14"/>
      <c r="B33" s="15"/>
      <c r="C33" s="95"/>
      <c r="D33" s="142"/>
      <c r="E33" s="149"/>
    </row>
    <row r="34" spans="1:5" ht="15" customHeight="1" x14ac:dyDescent="0.25">
      <c r="A34" s="14"/>
      <c r="B34" s="15"/>
      <c r="C34" s="95"/>
      <c r="D34" s="142"/>
      <c r="E34" s="149"/>
    </row>
    <row r="35" spans="1:5" ht="15" customHeight="1" x14ac:dyDescent="0.25">
      <c r="A35" s="16"/>
      <c r="B35" s="15"/>
      <c r="C35" s="16"/>
      <c r="D35" s="143"/>
      <c r="E35" s="149"/>
    </row>
    <row r="36" spans="1:5" ht="15" customHeight="1" x14ac:dyDescent="0.25">
      <c r="A36" s="258" t="s">
        <v>28</v>
      </c>
      <c r="B36" s="259"/>
      <c r="C36" s="260"/>
      <c r="E36" s="149"/>
    </row>
    <row r="37" spans="1:5" s="125" customFormat="1" ht="15" customHeight="1" x14ac:dyDescent="0.3">
      <c r="A37" s="126" t="s">
        <v>142</v>
      </c>
      <c r="B37" s="127" t="s">
        <v>143</v>
      </c>
      <c r="C37" s="145" t="s">
        <v>144</v>
      </c>
      <c r="D37" s="142"/>
      <c r="E37" s="149" t="s">
        <v>141</v>
      </c>
    </row>
    <row r="38" spans="1:5" s="125" customFormat="1" ht="15" customHeight="1" x14ac:dyDescent="0.3">
      <c r="A38" s="126"/>
      <c r="B38" s="127"/>
      <c r="C38" s="146"/>
      <c r="D38" s="142"/>
      <c r="E38" s="149"/>
    </row>
    <row r="39" spans="1:5" ht="15" customHeight="1" x14ac:dyDescent="0.25">
      <c r="A39" s="97"/>
      <c r="B39" s="96"/>
      <c r="C39" s="147"/>
      <c r="D39" s="142"/>
      <c r="E39" s="149"/>
    </row>
    <row r="40" spans="1:5" ht="15" customHeight="1" x14ac:dyDescent="0.25">
      <c r="A40" s="97"/>
      <c r="B40" s="96"/>
      <c r="C40" s="147"/>
      <c r="D40" s="142"/>
      <c r="E40" s="149"/>
    </row>
    <row r="41" spans="1:5" ht="15" customHeight="1" x14ac:dyDescent="0.25">
      <c r="A41" s="255" t="s">
        <v>29</v>
      </c>
      <c r="B41" s="256"/>
      <c r="C41" s="257"/>
      <c r="D41" s="142"/>
      <c r="E41" s="149"/>
    </row>
    <row r="42" spans="1:5" s="125" customFormat="1" ht="15" customHeight="1" x14ac:dyDescent="0.3">
      <c r="A42" s="128"/>
      <c r="B42" s="129"/>
      <c r="C42" s="130"/>
      <c r="D42" s="142"/>
      <c r="E42" s="149"/>
    </row>
    <row r="43" spans="1:5" s="125" customFormat="1" ht="15" customHeight="1" x14ac:dyDescent="0.3">
      <c r="A43" s="131"/>
      <c r="B43" s="132"/>
      <c r="C43" s="133"/>
      <c r="D43" s="142"/>
      <c r="E43" s="149"/>
    </row>
    <row r="44" spans="1:5" ht="15" customHeight="1" x14ac:dyDescent="0.25">
      <c r="A44" s="14"/>
      <c r="B44" s="15"/>
      <c r="C44" s="95"/>
      <c r="D44" s="143"/>
      <c r="E44" s="149"/>
    </row>
    <row r="45" spans="1:5" ht="15" customHeight="1" x14ac:dyDescent="0.25">
      <c r="A45" s="14"/>
      <c r="B45" s="15"/>
      <c r="C45" s="95"/>
      <c r="D45" s="143"/>
      <c r="E45" s="149"/>
    </row>
    <row r="46" spans="1:5" ht="15" customHeight="1" x14ac:dyDescent="0.25">
      <c r="A46" s="16"/>
      <c r="B46" s="15"/>
      <c r="C46" s="16"/>
      <c r="E46" s="149"/>
    </row>
    <row r="47" spans="1:5" ht="15" customHeight="1" x14ac:dyDescent="0.25">
      <c r="A47" s="255" t="s">
        <v>30</v>
      </c>
      <c r="B47" s="256"/>
      <c r="C47" s="257"/>
      <c r="D47" s="142"/>
      <c r="E47" s="149"/>
    </row>
    <row r="48" spans="1:5" s="125" customFormat="1" ht="15" customHeight="1" x14ac:dyDescent="0.3">
      <c r="A48" s="134"/>
      <c r="B48" s="135"/>
      <c r="C48" s="130"/>
      <c r="D48" s="142"/>
      <c r="E48" s="149"/>
    </row>
    <row r="49" spans="1:5" s="125" customFormat="1" ht="15" customHeight="1" x14ac:dyDescent="0.3">
      <c r="A49" s="136"/>
      <c r="B49" s="137"/>
      <c r="C49" s="133"/>
      <c r="D49" s="142"/>
      <c r="E49" s="149"/>
    </row>
    <row r="50" spans="1:5" s="125" customFormat="1" ht="15" customHeight="1" x14ac:dyDescent="0.3">
      <c r="A50" s="136"/>
      <c r="B50" s="137"/>
      <c r="C50" s="133"/>
      <c r="D50" s="142"/>
      <c r="E50" s="149"/>
    </row>
    <row r="51" spans="1:5" s="125" customFormat="1" ht="15" customHeight="1" x14ac:dyDescent="0.3">
      <c r="A51" s="136"/>
      <c r="B51" s="137"/>
      <c r="C51" s="133"/>
      <c r="D51" s="142"/>
      <c r="E51" s="149"/>
    </row>
    <row r="52" spans="1:5" ht="15" customHeight="1" x14ac:dyDescent="0.25">
      <c r="A52" s="14"/>
      <c r="B52" s="17"/>
      <c r="C52" s="95"/>
      <c r="D52" s="142"/>
      <c r="E52" s="149"/>
    </row>
    <row r="53" spans="1:5" ht="15" customHeight="1" x14ac:dyDescent="0.25">
      <c r="A53" s="14"/>
      <c r="B53" s="17"/>
      <c r="C53" s="95"/>
      <c r="D53" s="142"/>
      <c r="E53" s="149"/>
    </row>
    <row r="54" spans="1:5" ht="15" customHeight="1" x14ac:dyDescent="0.25">
      <c r="A54" s="16"/>
      <c r="B54" s="18"/>
      <c r="C54" s="16"/>
      <c r="D54" s="143"/>
      <c r="E54" s="149"/>
    </row>
    <row r="55" spans="1:5" ht="15" customHeight="1" x14ac:dyDescent="0.25">
      <c r="A55" s="252" t="s">
        <v>31</v>
      </c>
      <c r="B55" s="253"/>
      <c r="C55" s="254"/>
      <c r="E55" s="149"/>
    </row>
    <row r="56" spans="1:5" s="125" customFormat="1" ht="15" customHeight="1" x14ac:dyDescent="0.3">
      <c r="A56" s="138"/>
      <c r="B56" s="139"/>
      <c r="C56" s="148"/>
      <c r="D56" s="142"/>
      <c r="E56" s="149"/>
    </row>
    <row r="57" spans="1:5" s="125" customFormat="1" ht="15" customHeight="1" x14ac:dyDescent="0.3">
      <c r="A57" s="140"/>
      <c r="B57" s="127"/>
      <c r="C57" s="145"/>
      <c r="D57" s="142"/>
      <c r="E57" s="149"/>
    </row>
    <row r="58" spans="1:5" s="125" customFormat="1" ht="15" customHeight="1" x14ac:dyDescent="0.3">
      <c r="A58" s="136"/>
      <c r="B58" s="137"/>
      <c r="C58" s="133"/>
      <c r="D58" s="142"/>
      <c r="E58" s="149"/>
    </row>
    <row r="59" spans="1:5" s="125" customFormat="1" ht="15" customHeight="1" x14ac:dyDescent="0.3">
      <c r="A59" s="126"/>
      <c r="B59" s="127"/>
      <c r="C59" s="145"/>
      <c r="D59" s="142"/>
      <c r="E59" s="149"/>
    </row>
    <row r="60" spans="1:5" ht="15" customHeight="1" x14ac:dyDescent="0.25">
      <c r="A60" s="97"/>
      <c r="B60" s="96"/>
      <c r="C60" s="147"/>
      <c r="D60" s="142"/>
      <c r="E60" s="149"/>
    </row>
    <row r="61" spans="1:5" ht="15" customHeight="1" x14ac:dyDescent="0.25">
      <c r="A61" s="97"/>
      <c r="B61" s="96"/>
      <c r="C61" s="147"/>
      <c r="D61" s="142"/>
      <c r="E61" s="149"/>
    </row>
    <row r="62" spans="1:5" ht="15" customHeight="1" x14ac:dyDescent="0.25">
      <c r="A62" s="97"/>
      <c r="B62" s="96"/>
      <c r="C62" s="147"/>
      <c r="D62" s="142"/>
      <c r="E62" s="149"/>
    </row>
    <row r="63" spans="1:5" x14ac:dyDescent="0.25">
      <c r="A63" s="255" t="s">
        <v>32</v>
      </c>
      <c r="B63" s="256"/>
      <c r="C63" s="257"/>
      <c r="E63" s="149"/>
    </row>
    <row r="64" spans="1:5" s="125" customFormat="1" ht="15" customHeight="1" x14ac:dyDescent="0.3">
      <c r="A64" s="138"/>
      <c r="B64" s="139"/>
      <c r="C64" s="148"/>
      <c r="D64" s="142"/>
      <c r="E64" s="149"/>
    </row>
    <row r="65" spans="1:5" s="125" customFormat="1" ht="15" customHeight="1" x14ac:dyDescent="0.3">
      <c r="A65" s="140"/>
      <c r="B65" s="127"/>
      <c r="C65" s="145"/>
      <c r="D65" s="142"/>
      <c r="E65" s="149"/>
    </row>
    <row r="66" spans="1:5" s="125" customFormat="1" ht="15" customHeight="1" x14ac:dyDescent="0.3">
      <c r="A66" s="140"/>
      <c r="B66" s="144"/>
      <c r="C66" s="145"/>
      <c r="D66" s="142"/>
    </row>
  </sheetData>
  <customSheetViews>
    <customSheetView guid="{4B40E2B1-51F4-4D22-9F9F-075700F5EE53}" scale="75">
      <selection activeCell="A56" sqref="A56"/>
      <pageMargins left="0.7" right="0.7" top="0.75" bottom="0.75" header="0.3" footer="0.3"/>
      <pageSetup paperSize="9" orientation="portrait" r:id="rId1"/>
    </customSheetView>
    <customSheetView guid="{4A6486F0-F9CE-41B0-9BBF-5E8DBA5812C6}" scale="75">
      <selection activeCell="B13" sqref="B13"/>
      <pageMargins left="0.7" right="0.7" top="0.75" bottom="0.75" header="0.3" footer="0.3"/>
      <pageSetup paperSize="9" orientation="portrait" r:id="rId2"/>
    </customSheetView>
  </customSheetViews>
  <mergeCells count="9">
    <mergeCell ref="A7:C7"/>
    <mergeCell ref="A55:C55"/>
    <mergeCell ref="A63:C63"/>
    <mergeCell ref="A17:C17"/>
    <mergeCell ref="A27:C27"/>
    <mergeCell ref="A31:C31"/>
    <mergeCell ref="A36:C36"/>
    <mergeCell ref="A41:C41"/>
    <mergeCell ref="A47:C47"/>
  </mergeCell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Copier">
                <anchor moveWithCells="1" sizeWithCells="1">
                  <from>
                    <xdr:col>0</xdr:col>
                    <xdr:colOff>22860</xdr:colOff>
                    <xdr:row>0</xdr:row>
                    <xdr:rowOff>38100</xdr:rowOff>
                  </from>
                  <to>
                    <xdr:col>1</xdr:col>
                    <xdr:colOff>998220</xdr:colOff>
                    <xdr:row>0</xdr:row>
                    <xdr:rowOff>464820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2:AG26"/>
  <sheetViews>
    <sheetView zoomScale="60" zoomScaleNormal="60" workbookViewId="0">
      <selection activeCell="AE19" sqref="AE19"/>
    </sheetView>
  </sheetViews>
  <sheetFormatPr baseColWidth="10" defaultColWidth="11.44140625" defaultRowHeight="15" x14ac:dyDescent="0.25"/>
  <cols>
    <col min="1" max="1" width="10.88671875" style="39" bestFit="1" customWidth="1"/>
    <col min="2" max="2" width="12.6640625" style="90" bestFit="1" customWidth="1"/>
    <col min="3" max="3" width="58.21875" style="89" bestFit="1" customWidth="1"/>
    <col min="4" max="4" width="11.77734375" style="8" bestFit="1" customWidth="1"/>
    <col min="5" max="5" width="116.21875" style="89" bestFit="1" customWidth="1"/>
    <col min="6" max="7" width="15.77734375" style="26" customWidth="1"/>
    <col min="8" max="8" width="15.77734375" style="24" customWidth="1"/>
    <col min="9" max="9" width="10.77734375" style="24" customWidth="1"/>
    <col min="10" max="12" width="15.77734375" style="24" customWidth="1"/>
    <col min="13" max="13" width="10.77734375" style="24" customWidth="1"/>
    <col min="14" max="14" width="15.33203125" style="24" bestFit="1" customWidth="1"/>
    <col min="15" max="15" width="15.77734375" style="24" customWidth="1"/>
    <col min="16" max="16" width="10.77734375" style="24" customWidth="1"/>
    <col min="17" max="17" width="15.33203125" style="24" bestFit="1" customWidth="1"/>
    <col min="18" max="18" width="15.77734375" style="24" customWidth="1"/>
    <col min="19" max="19" width="12.6640625" style="113" bestFit="1" customWidth="1"/>
    <col min="20" max="20" width="15.77734375" style="24" customWidth="1"/>
    <col min="21" max="21" width="14.88671875" style="24" bestFit="1" customWidth="1"/>
    <col min="22" max="23" width="15.77734375" style="24" customWidth="1"/>
    <col min="24" max="24" width="10.77734375" style="24" customWidth="1"/>
    <col min="25" max="25" width="15.33203125" style="24" bestFit="1" customWidth="1"/>
    <col min="26" max="26" width="15.77734375" style="24" customWidth="1"/>
    <col min="27" max="27" width="10.77734375" style="24" customWidth="1"/>
    <col min="28" max="28" width="15.33203125" style="24" bestFit="1" customWidth="1"/>
    <col min="29" max="29" width="15.77734375" style="24" customWidth="1"/>
    <col min="30" max="30" width="20.6640625" style="24" customWidth="1"/>
    <col min="31" max="31" width="21.44140625" style="6" bestFit="1" customWidth="1"/>
    <col min="32" max="32" width="22.109375" style="6" bestFit="1" customWidth="1"/>
    <col min="33" max="33" width="19.5546875" style="6" customWidth="1"/>
    <col min="34" max="16384" width="11.44140625" style="6"/>
  </cols>
  <sheetData>
    <row r="2" spans="1:33" ht="15.6" thickBot="1" x14ac:dyDescent="0.3"/>
    <row r="3" spans="1:33" ht="16.2" customHeight="1" thickBot="1" x14ac:dyDescent="0.3">
      <c r="B3" s="94"/>
      <c r="F3" s="264" t="s">
        <v>73</v>
      </c>
      <c r="G3" s="265"/>
      <c r="H3" s="266" t="s">
        <v>85</v>
      </c>
      <c r="I3" s="267"/>
      <c r="J3" s="268"/>
      <c r="K3" s="277" t="s">
        <v>86</v>
      </c>
      <c r="L3" s="278"/>
      <c r="M3" s="278"/>
      <c r="N3" s="279"/>
      <c r="O3" s="277" t="s">
        <v>87</v>
      </c>
      <c r="P3" s="278"/>
      <c r="Q3" s="279"/>
      <c r="R3" s="274" t="s">
        <v>74</v>
      </c>
      <c r="S3" s="275"/>
      <c r="T3" s="275"/>
      <c r="U3" s="276"/>
      <c r="V3" s="271" t="s">
        <v>86</v>
      </c>
      <c r="W3" s="272"/>
      <c r="X3" s="272"/>
      <c r="Y3" s="273"/>
      <c r="Z3" s="271" t="s">
        <v>87</v>
      </c>
      <c r="AA3" s="272"/>
      <c r="AB3" s="273"/>
      <c r="AC3" s="269" t="s">
        <v>75</v>
      </c>
      <c r="AD3" s="270"/>
      <c r="AE3" s="261" t="s">
        <v>46</v>
      </c>
      <c r="AF3" s="262"/>
      <c r="AG3" s="263"/>
    </row>
    <row r="4" spans="1:33" s="8" customFormat="1" ht="15.6" thickBot="1" x14ac:dyDescent="0.35">
      <c r="A4" s="100" t="s">
        <v>0</v>
      </c>
      <c r="B4" s="98" t="s">
        <v>56</v>
      </c>
      <c r="C4" s="108" t="s">
        <v>1</v>
      </c>
      <c r="D4" s="99" t="s">
        <v>3</v>
      </c>
      <c r="E4" s="107" t="s">
        <v>2</v>
      </c>
      <c r="F4" s="205" t="s">
        <v>42</v>
      </c>
      <c r="G4" s="207" t="s">
        <v>54</v>
      </c>
      <c r="H4" s="205" t="s">
        <v>6</v>
      </c>
      <c r="I4" s="206" t="s">
        <v>18</v>
      </c>
      <c r="J4" s="207" t="s">
        <v>11</v>
      </c>
      <c r="K4" s="205" t="s">
        <v>42</v>
      </c>
      <c r="L4" s="206" t="s">
        <v>11</v>
      </c>
      <c r="M4" s="206" t="s">
        <v>55</v>
      </c>
      <c r="N4" s="207" t="s">
        <v>92</v>
      </c>
      <c r="O4" s="205" t="s">
        <v>11</v>
      </c>
      <c r="P4" s="206" t="s">
        <v>43</v>
      </c>
      <c r="Q4" s="207" t="s">
        <v>92</v>
      </c>
      <c r="R4" s="205" t="s">
        <v>42</v>
      </c>
      <c r="S4" s="206" t="s">
        <v>18</v>
      </c>
      <c r="T4" s="206" t="s">
        <v>11</v>
      </c>
      <c r="U4" s="207" t="s">
        <v>4</v>
      </c>
      <c r="V4" s="205" t="s">
        <v>42</v>
      </c>
      <c r="W4" s="206" t="s">
        <v>11</v>
      </c>
      <c r="X4" s="206" t="s">
        <v>55</v>
      </c>
      <c r="Y4" s="207" t="s">
        <v>92</v>
      </c>
      <c r="Z4" s="205" t="s">
        <v>11</v>
      </c>
      <c r="AA4" s="206" t="s">
        <v>55</v>
      </c>
      <c r="AB4" s="207" t="s">
        <v>92</v>
      </c>
      <c r="AC4" s="205" t="s">
        <v>42</v>
      </c>
      <c r="AD4" s="221" t="s">
        <v>4</v>
      </c>
      <c r="AE4" s="224" t="s">
        <v>146</v>
      </c>
      <c r="AF4" s="224" t="s">
        <v>147</v>
      </c>
      <c r="AG4" s="207" t="s">
        <v>116</v>
      </c>
    </row>
    <row r="5" spans="1:33" s="9" customFormat="1" x14ac:dyDescent="0.3">
      <c r="A5" s="101"/>
      <c r="B5" s="102"/>
      <c r="C5" s="109"/>
      <c r="D5" s="103"/>
      <c r="E5" s="111"/>
      <c r="F5" s="208"/>
      <c r="G5" s="209"/>
      <c r="H5" s="208"/>
      <c r="I5" s="204"/>
      <c r="J5" s="209"/>
      <c r="K5" s="208"/>
      <c r="L5" s="204"/>
      <c r="M5" s="204"/>
      <c r="N5" s="209"/>
      <c r="O5" s="208"/>
      <c r="P5" s="204"/>
      <c r="Q5" s="209"/>
      <c r="R5" s="208"/>
      <c r="S5" s="204"/>
      <c r="T5" s="204"/>
      <c r="U5" s="209"/>
      <c r="V5" s="208"/>
      <c r="W5" s="204"/>
      <c r="X5" s="204"/>
      <c r="Y5" s="209"/>
      <c r="Z5" s="208"/>
      <c r="AA5" s="204"/>
      <c r="AB5" s="209"/>
      <c r="AC5" s="208"/>
      <c r="AD5" s="222"/>
      <c r="AE5" s="208"/>
      <c r="AF5" s="230"/>
      <c r="AG5" s="209"/>
    </row>
    <row r="6" spans="1:33" s="7" customFormat="1" ht="15" customHeight="1" thickBot="1" x14ac:dyDescent="0.3">
      <c r="A6" s="220"/>
      <c r="B6" s="104"/>
      <c r="C6" s="105"/>
      <c r="D6" s="106"/>
      <c r="E6" s="112"/>
      <c r="F6" s="205"/>
      <c r="G6" s="207"/>
      <c r="H6" s="205"/>
      <c r="I6" s="206"/>
      <c r="J6" s="210"/>
      <c r="K6" s="211"/>
      <c r="L6" s="212"/>
      <c r="M6" s="212"/>
      <c r="N6" s="210"/>
      <c r="O6" s="211"/>
      <c r="P6" s="212"/>
      <c r="Q6" s="210"/>
      <c r="R6" s="213"/>
      <c r="S6" s="212"/>
      <c r="T6" s="212"/>
      <c r="U6" s="207"/>
      <c r="V6" s="211"/>
      <c r="W6" s="212"/>
      <c r="X6" s="212"/>
      <c r="Y6" s="210"/>
      <c r="Z6" s="211"/>
      <c r="AA6" s="212"/>
      <c r="AB6" s="210"/>
      <c r="AC6" s="211"/>
      <c r="AD6" s="223"/>
      <c r="AE6" s="205"/>
      <c r="AF6" s="231"/>
      <c r="AG6" s="207"/>
    </row>
    <row r="7" spans="1:33" x14ac:dyDescent="0.25">
      <c r="C7" s="110"/>
      <c r="D7" s="88"/>
      <c r="E7" s="110"/>
      <c r="F7" s="9"/>
      <c r="G7" s="9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5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</row>
    <row r="8" spans="1:33" x14ac:dyDescent="0.25">
      <c r="D8" s="37">
        <f>COUNTA(D$4:D6)-1</f>
        <v>0</v>
      </c>
      <c r="F8" s="8"/>
      <c r="G8" s="37">
        <f>COUNTA(G$4:G6)-1</f>
        <v>0</v>
      </c>
      <c r="H8" s="39"/>
      <c r="I8" s="39">
        <f>COUNTA(I$4:I6)-1</f>
        <v>0</v>
      </c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8">
        <f>COUNTIF(U$4:U6,A15)</f>
        <v>0</v>
      </c>
      <c r="V8" s="39"/>
      <c r="W8" s="39"/>
      <c r="X8" s="39"/>
      <c r="Y8" s="39"/>
      <c r="Z8" s="39"/>
      <c r="AA8" s="39"/>
      <c r="AB8" s="39"/>
      <c r="AC8" s="39"/>
      <c r="AD8" s="38">
        <f>COUNTIF(AD$4:AD6,A15)</f>
        <v>0</v>
      </c>
      <c r="AE8" s="37">
        <f>COUNTA(AE$4:AE6)-1</f>
        <v>0</v>
      </c>
      <c r="AF8" s="37">
        <f>COUNTA(AF$4:AF6)-1</f>
        <v>0</v>
      </c>
    </row>
    <row r="9" spans="1:33" x14ac:dyDescent="0.25">
      <c r="F9" s="8"/>
      <c r="G9" s="8"/>
      <c r="H9" s="40"/>
      <c r="I9" s="39"/>
      <c r="J9" s="39"/>
      <c r="K9" s="39"/>
      <c r="L9" s="39"/>
      <c r="M9" s="39"/>
      <c r="N9" s="39"/>
      <c r="O9" s="39"/>
      <c r="P9" s="39"/>
      <c r="Q9" s="39"/>
      <c r="R9" s="39"/>
      <c r="S9" s="116"/>
      <c r="T9" s="39"/>
      <c r="U9" s="39">
        <f>COUNTBLANK(U$4:U6)-2</f>
        <v>0</v>
      </c>
      <c r="V9" s="39"/>
      <c r="W9" s="39"/>
      <c r="X9" s="39"/>
      <c r="Y9" s="39"/>
      <c r="Z9" s="39"/>
      <c r="AA9" s="39"/>
      <c r="AB9" s="39"/>
      <c r="AC9" s="39"/>
      <c r="AD9" s="39"/>
    </row>
    <row r="10" spans="1:33" x14ac:dyDescent="0.25">
      <c r="F10" s="8"/>
      <c r="G10" s="8"/>
      <c r="H10" s="40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117"/>
      <c r="T10" s="39"/>
      <c r="U10" s="39">
        <f>COUNTIF(U$4:U6,A14)</f>
        <v>0</v>
      </c>
      <c r="V10" s="39"/>
      <c r="W10" s="39"/>
      <c r="X10" s="39"/>
      <c r="Y10" s="39"/>
      <c r="Z10" s="39"/>
      <c r="AA10" s="39"/>
      <c r="AB10" s="39"/>
      <c r="AC10" s="39"/>
      <c r="AD10" s="39"/>
    </row>
    <row r="11" spans="1:33" x14ac:dyDescent="0.25">
      <c r="F11" s="8"/>
      <c r="G11" s="8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6"/>
      <c r="T11" s="39"/>
      <c r="U11" s="6"/>
      <c r="V11" s="39"/>
      <c r="W11" s="39"/>
      <c r="X11" s="39"/>
      <c r="Y11" s="39"/>
      <c r="Z11" s="39"/>
      <c r="AA11" s="39"/>
      <c r="AB11" s="39"/>
      <c r="AC11" s="6"/>
      <c r="AD11" s="6"/>
    </row>
    <row r="12" spans="1:33" x14ac:dyDescent="0.25">
      <c r="F12" s="8"/>
      <c r="G12" s="8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40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</row>
    <row r="13" spans="1:33" x14ac:dyDescent="0.25">
      <c r="E13" s="41" t="s">
        <v>10</v>
      </c>
      <c r="F13" s="8"/>
      <c r="G13" s="8">
        <f>SUM(D8-G8)</f>
        <v>0</v>
      </c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40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</row>
    <row r="14" spans="1:33" x14ac:dyDescent="0.25">
      <c r="A14" s="39" t="s">
        <v>5</v>
      </c>
      <c r="E14" s="41" t="s">
        <v>21</v>
      </c>
      <c r="F14" s="8"/>
      <c r="G14" s="8"/>
      <c r="H14" s="39"/>
      <c r="I14" s="39">
        <f>COUNTIF(I$4:I6,A14)</f>
        <v>0</v>
      </c>
      <c r="J14" s="39"/>
      <c r="K14" s="39"/>
      <c r="L14" s="39"/>
      <c r="M14" s="39"/>
      <c r="N14" s="39"/>
      <c r="O14" s="39"/>
      <c r="P14" s="39"/>
      <c r="Q14" s="39"/>
      <c r="R14" s="39"/>
      <c r="S14" s="40">
        <f>COUNTIF(S$4:S6,A14)</f>
        <v>0</v>
      </c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</row>
    <row r="15" spans="1:33" x14ac:dyDescent="0.25">
      <c r="A15" s="39" t="s">
        <v>9</v>
      </c>
      <c r="E15" s="41" t="s">
        <v>20</v>
      </c>
      <c r="F15" s="8"/>
      <c r="G15" s="8"/>
      <c r="H15" s="39"/>
      <c r="I15" s="38">
        <f>COUNTIF(I$4:I6,A15)</f>
        <v>0</v>
      </c>
      <c r="J15" s="39"/>
      <c r="K15" s="39"/>
      <c r="L15" s="39"/>
      <c r="M15" s="39"/>
      <c r="N15" s="39"/>
      <c r="O15" s="39"/>
      <c r="P15" s="39"/>
      <c r="Q15" s="39"/>
      <c r="R15" s="39"/>
      <c r="S15" s="118">
        <f>COUNTIF(S$4:S6,A15)</f>
        <v>0</v>
      </c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3" x14ac:dyDescent="0.25">
      <c r="F16" s="8"/>
      <c r="G16" s="8"/>
      <c r="H16" s="6"/>
      <c r="I16" s="6"/>
      <c r="J16" s="39"/>
      <c r="K16" s="39"/>
      <c r="L16" s="39"/>
      <c r="M16" s="39"/>
      <c r="N16" s="39"/>
      <c r="O16" s="39"/>
      <c r="P16" s="39"/>
      <c r="Q16" s="39"/>
      <c r="R16" s="39"/>
      <c r="S16" s="40">
        <f>SUM(S12:S15)</f>
        <v>0</v>
      </c>
      <c r="T16" s="39"/>
      <c r="U16" s="39">
        <f>SUM(U8:U11)</f>
        <v>0</v>
      </c>
      <c r="V16" s="39"/>
      <c r="W16" s="39"/>
      <c r="X16" s="39"/>
      <c r="Y16" s="39"/>
      <c r="Z16" s="39"/>
      <c r="AA16" s="39"/>
      <c r="AB16" s="39"/>
      <c r="AC16" s="39"/>
      <c r="AD16" s="39"/>
    </row>
    <row r="17" spans="1:30" x14ac:dyDescent="0.25">
      <c r="F17" s="8"/>
      <c r="G17" s="8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117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x14ac:dyDescent="0.25">
      <c r="F18" s="8"/>
      <c r="G18" s="8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117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25">
      <c r="A19" s="89"/>
      <c r="F19" s="8"/>
      <c r="G19" s="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117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 x14ac:dyDescent="0.25">
      <c r="A20" s="89"/>
      <c r="F20" s="8"/>
      <c r="G20" s="8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117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</row>
    <row r="21" spans="1:30" x14ac:dyDescent="0.25">
      <c r="A21" s="89"/>
      <c r="F21" s="8"/>
      <c r="G21" s="8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117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</row>
    <row r="22" spans="1:30" x14ac:dyDescent="0.25">
      <c r="F22" s="8"/>
      <c r="G22" s="8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117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</row>
    <row r="23" spans="1:30" x14ac:dyDescent="0.25">
      <c r="F23" s="8"/>
      <c r="G23" s="8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117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</row>
    <row r="24" spans="1:30" x14ac:dyDescent="0.25">
      <c r="F24" s="8"/>
      <c r="G24" s="8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117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</row>
    <row r="25" spans="1:30" x14ac:dyDescent="0.25">
      <c r="F25" s="8"/>
      <c r="G25" s="8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117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</row>
    <row r="26" spans="1:30" x14ac:dyDescent="0.25">
      <c r="F26" s="8"/>
      <c r="G26" s="8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117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</row>
  </sheetData>
  <sheetProtection selectLockedCells="1" autoFilter="0"/>
  <customSheetViews>
    <customSheetView guid="{4B40E2B1-51F4-4D22-9F9F-075700F5EE53}" scale="70">
      <selection activeCell="G5" sqref="G5"/>
      <pageMargins left="0.7" right="0.7" top="0.75" bottom="0.75" header="0.3" footer="0.3"/>
      <pageSetup paperSize="9" orientation="portrait" horizontalDpi="2400" r:id="rId1"/>
    </customSheetView>
    <customSheetView guid="{E574ADBF-292C-43D0-90E7-2A11396E1CE0}" filter="1" showAutoFilter="1" hiddenColumns="1" topLeftCell="I1">
      <selection activeCell="O84" sqref="O84"/>
      <pageMargins left="0.7" right="0.7" top="0.75" bottom="0.75" header="0.3" footer="0.3"/>
      <autoFilter ref="A4:W109">
        <filterColumn colId="6">
          <filters>
            <filter val="E469142"/>
          </filters>
        </filterColumn>
        <filterColumn colId="12">
          <filters blank="1"/>
        </filterColumn>
      </autoFilter>
    </customSheetView>
    <customSheetView guid="{850BA869-0A52-4E5E-B19B-95402CB2DCEB}" scale="115" filter="1" showAutoFilter="1" hiddenColumns="1" topLeftCell="A59">
      <selection activeCell="F65" sqref="F65"/>
      <pageMargins left="0.7" right="0.7" top="0.75" bottom="0.75" header="0.3" footer="0.3"/>
      <autoFilter ref="A4:W109">
        <filterColumn colId="12">
          <filters>
            <filter val="ok"/>
          </filters>
        </filterColumn>
      </autoFilter>
    </customSheetView>
    <customSheetView guid="{E9DD6B39-0C22-498F-9210-D2A8A3E8135D}" showAutoFilter="1" topLeftCell="A46">
      <selection activeCell="H53" sqref="H53"/>
      <pageMargins left="0.7" right="0.7" top="0.75" bottom="0.75" header="0.3" footer="0.3"/>
      <pageSetup paperSize="9" orientation="portrait" horizontalDpi="2400" verticalDpi="0" r:id="rId2"/>
      <autoFilter ref="A2:I106"/>
    </customSheetView>
    <customSheetView guid="{3BFC4355-5E22-4C18-A978-6C683EC7982D}" scale="130" filter="1" showAutoFilter="1" hiddenColumns="1" topLeftCell="G1">
      <selection activeCell="K113" sqref="K113"/>
      <pageMargins left="0.7" right="0.7" top="0.75" bottom="0.75" header="0.3" footer="0.3"/>
      <autoFilter ref="A4:W109">
        <filterColumn colId="4">
          <filters>
            <filter val="D34_G001A_LNC_DV5RD_ML6C_BFRM_STTd_conda simple_LED_RCC NAC_BTA_HIFI_retro_elec_RFTA"/>
          </filters>
        </filterColumn>
        <filterColumn colId="6">
          <filters>
            <filter val="E508253"/>
          </filters>
        </filterColumn>
      </autoFilter>
    </customSheetView>
    <customSheetView guid="{EE51CBE6-728A-417C-A549-B494D746DD70}" scale="80" showAutoFilter="1" hiddenColumns="1">
      <selection sqref="A1:A1048576"/>
      <pageMargins left="0.7" right="0.7" top="0.75" bottom="0.75" header="0.3" footer="0.3"/>
      <pageSetup paperSize="9" orientation="portrait" horizontalDpi="2400" r:id="rId3"/>
      <autoFilter ref="A4:W109"/>
    </customSheetView>
    <customSheetView guid="{BBCE6652-EDCE-49C0-8FC1-2C242B846E6A}" scale="90" showAutoFilter="1" hiddenColumns="1" topLeftCell="G67">
      <selection activeCell="L100" sqref="L100"/>
      <pageMargins left="0.7" right="0.7" top="0.75" bottom="0.75" header="0.3" footer="0.3"/>
      <pageSetup paperSize="9" orientation="portrait" horizontalDpi="2400" r:id="rId4"/>
      <autoFilter ref="A4:W109"/>
    </customSheetView>
    <customSheetView guid="{4A6486F0-F9CE-41B0-9BBF-5E8DBA5812C6}" scale="60">
      <selection activeCell="F25" sqref="F25"/>
      <pageMargins left="0.7" right="0.7" top="0.75" bottom="0.75" header="0.3" footer="0.3"/>
      <pageSetup paperSize="9" orientation="portrait" horizontalDpi="2400" r:id="rId5"/>
    </customSheetView>
  </customSheetViews>
  <mergeCells count="9">
    <mergeCell ref="AE3:AG3"/>
    <mergeCell ref="F3:G3"/>
    <mergeCell ref="H3:J3"/>
    <mergeCell ref="AC3:AD3"/>
    <mergeCell ref="V3:Y3"/>
    <mergeCell ref="R3:U3"/>
    <mergeCell ref="Z3:AB3"/>
    <mergeCell ref="K3:N3"/>
    <mergeCell ref="O3:Q3"/>
  </mergeCells>
  <pageMargins left="0.7" right="0.7" top="0.75" bottom="0.75" header="0.3" footer="0.3"/>
  <pageSetup paperSize="9" orientation="portrait" horizontalDpi="2400" r:id="rId6"/>
  <ignoredErrors>
    <ignoredError sqref="AD9:AD10 D16 D14 G15:H15 AE14:AE15 J14 D15:E15 D11:E13 J16 G10:J13 AD16:AE16 E8 H8 J8 J15 G9:H9 J9 D9:D10" unlockedFormula="1"/>
  </ignoredErrors>
  <drawing r:id="rId7"/>
  <legacyDrawing r:id="rId8"/>
  <controls>
    <mc:AlternateContent xmlns:mc="http://schemas.openxmlformats.org/markup-compatibility/2006">
      <mc:Choice Requires="x14">
        <control shapeId="1032" r:id="rId9" name="Effacer">
          <controlPr defaultSize="0" autoLine="0" r:id="rId10">
            <anchor moveWithCells="1">
              <from>
                <xdr:col>0</xdr:col>
                <xdr:colOff>7620</xdr:colOff>
                <xdr:row>0</xdr:row>
                <xdr:rowOff>7620</xdr:rowOff>
              </from>
              <to>
                <xdr:col>2</xdr:col>
                <xdr:colOff>845820</xdr:colOff>
                <xdr:row>3</xdr:row>
                <xdr:rowOff>0</xdr:rowOff>
              </to>
            </anchor>
          </controlPr>
        </control>
      </mc:Choice>
      <mc:Fallback>
        <control shapeId="1032" r:id="rId9" name="Effacer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T364"/>
  <sheetViews>
    <sheetView zoomScale="85" zoomScaleNormal="85" workbookViewId="0">
      <pane xSplit="3" ySplit="4" topLeftCell="E347" activePane="bottomRight" state="frozen"/>
      <selection pane="topRight" activeCell="F1" sqref="F1"/>
      <selection pane="bottomLeft" activeCell="A5" sqref="A5"/>
      <selection pane="bottomRight" activeCell="M366" sqref="M366"/>
    </sheetView>
  </sheetViews>
  <sheetFormatPr baseColWidth="10" defaultColWidth="11.44140625" defaultRowHeight="15" x14ac:dyDescent="0.25"/>
  <cols>
    <col min="1" max="1" width="14.21875" style="24" bestFit="1" customWidth="1"/>
    <col min="2" max="2" width="11.77734375" style="26" bestFit="1" customWidth="1"/>
    <col min="3" max="3" width="33.109375" style="24" bestFit="1" customWidth="1"/>
    <col min="4" max="4" width="17.77734375" style="13" bestFit="1" customWidth="1"/>
    <col min="5" max="5" width="13.44140625" style="13" bestFit="1" customWidth="1"/>
    <col min="6" max="6" width="12.6640625" style="13" bestFit="1" customWidth="1"/>
    <col min="7" max="7" width="18.109375" style="26" bestFit="1" customWidth="1"/>
    <col min="8" max="8" width="11.6640625" style="24" bestFit="1" customWidth="1"/>
    <col min="9" max="9" width="11.88671875" style="24" bestFit="1" customWidth="1"/>
    <col min="10" max="10" width="10.77734375" style="24" bestFit="1" customWidth="1"/>
    <col min="11" max="11" width="12.6640625" style="24" bestFit="1" customWidth="1"/>
    <col min="12" max="12" width="10.77734375" style="24" bestFit="1" customWidth="1"/>
    <col min="13" max="13" width="16.44140625" style="24" customWidth="1"/>
    <col min="14" max="14" width="19.109375" style="24" bestFit="1" customWidth="1"/>
    <col min="15" max="15" width="11.6640625" style="24" bestFit="1" customWidth="1"/>
    <col min="16" max="16" width="10.77734375" style="24" bestFit="1" customWidth="1"/>
    <col min="17" max="17" width="13" style="13" bestFit="1" customWidth="1"/>
    <col min="18" max="18" width="10.77734375" style="13" bestFit="1" customWidth="1"/>
    <col min="19" max="19" width="13" style="13" bestFit="1" customWidth="1"/>
    <col min="20" max="20" width="10.77734375" style="13" bestFit="1" customWidth="1"/>
    <col min="21" max="16384" width="11.44140625" style="13"/>
  </cols>
  <sheetData>
    <row r="1" spans="1:20" ht="15.6" thickBot="1" x14ac:dyDescent="0.3"/>
    <row r="2" spans="1:20" ht="15.6" customHeight="1" thickBot="1" x14ac:dyDescent="0.3">
      <c r="F2" s="287" t="s">
        <v>36</v>
      </c>
      <c r="G2" s="288"/>
      <c r="H2" s="288"/>
      <c r="I2" s="288"/>
      <c r="J2" s="288"/>
      <c r="K2" s="288"/>
      <c r="L2" s="288"/>
      <c r="M2" s="288"/>
      <c r="N2" s="288"/>
      <c r="O2" s="288"/>
      <c r="P2" s="289"/>
    </row>
    <row r="3" spans="1:20" ht="16.2" customHeight="1" thickBot="1" x14ac:dyDescent="0.3">
      <c r="F3" s="285" t="s">
        <v>13</v>
      </c>
      <c r="G3" s="286"/>
      <c r="H3" s="290" t="s">
        <v>53</v>
      </c>
      <c r="I3" s="291"/>
      <c r="J3" s="291"/>
      <c r="K3" s="282" t="s">
        <v>41</v>
      </c>
      <c r="L3" s="283"/>
      <c r="M3" s="283"/>
      <c r="N3" s="284"/>
      <c r="O3" s="292" t="s">
        <v>4</v>
      </c>
      <c r="P3" s="293"/>
      <c r="Q3" s="280" t="s">
        <v>114</v>
      </c>
      <c r="R3" s="281"/>
      <c r="S3" s="280" t="s">
        <v>115</v>
      </c>
      <c r="T3" s="281"/>
    </row>
    <row r="4" spans="1:20" s="26" customFormat="1" ht="15.6" thickBot="1" x14ac:dyDescent="0.35">
      <c r="A4" s="27" t="s">
        <v>35</v>
      </c>
      <c r="B4" s="27" t="s">
        <v>3</v>
      </c>
      <c r="C4" s="28" t="s">
        <v>2</v>
      </c>
      <c r="D4" s="29" t="s">
        <v>38</v>
      </c>
      <c r="E4" s="29" t="s">
        <v>113</v>
      </c>
      <c r="F4" s="45" t="s">
        <v>42</v>
      </c>
      <c r="G4" s="46" t="s">
        <v>54</v>
      </c>
      <c r="H4" s="45" t="s">
        <v>6</v>
      </c>
      <c r="I4" s="43" t="s">
        <v>18</v>
      </c>
      <c r="J4" s="73" t="s">
        <v>11</v>
      </c>
      <c r="K4" s="74" t="s">
        <v>42</v>
      </c>
      <c r="L4" s="73" t="s">
        <v>11</v>
      </c>
      <c r="M4" s="79" t="s">
        <v>43</v>
      </c>
      <c r="N4" s="25" t="s">
        <v>92</v>
      </c>
      <c r="O4" s="74" t="s">
        <v>6</v>
      </c>
      <c r="P4" s="79" t="s">
        <v>11</v>
      </c>
      <c r="Q4" s="74" t="s">
        <v>6</v>
      </c>
      <c r="R4" s="79" t="s">
        <v>11</v>
      </c>
      <c r="S4" s="74" t="s">
        <v>6</v>
      </c>
      <c r="T4" s="79" t="s">
        <v>11</v>
      </c>
    </row>
    <row r="5" spans="1:20" ht="15" customHeight="1" x14ac:dyDescent="0.25">
      <c r="A5" s="214"/>
      <c r="B5" s="47"/>
      <c r="C5" s="215"/>
      <c r="D5" s="58"/>
      <c r="E5" s="58"/>
      <c r="F5" s="63"/>
      <c r="G5" s="81"/>
      <c r="H5" s="70"/>
      <c r="I5" s="49"/>
      <c r="J5" s="75"/>
      <c r="K5" s="80"/>
      <c r="L5" s="48"/>
      <c r="M5" s="48"/>
      <c r="N5" s="200"/>
      <c r="O5" s="80"/>
      <c r="P5" s="81"/>
      <c r="Q5" s="80"/>
      <c r="R5" s="81"/>
      <c r="S5" s="80"/>
      <c r="T5" s="81"/>
    </row>
    <row r="6" spans="1:20" ht="15" customHeight="1" x14ac:dyDescent="0.25">
      <c r="A6" s="216"/>
      <c r="B6" s="50"/>
      <c r="C6" s="217"/>
      <c r="D6" s="59"/>
      <c r="E6" s="59"/>
      <c r="F6" s="64"/>
      <c r="G6" s="83"/>
      <c r="H6" s="71"/>
      <c r="I6" s="52"/>
      <c r="J6" s="76"/>
      <c r="K6" s="82"/>
      <c r="L6" s="51"/>
      <c r="M6" s="51"/>
      <c r="N6" s="201"/>
      <c r="O6" s="82"/>
      <c r="P6" s="83"/>
      <c r="Q6" s="82"/>
      <c r="R6" s="83"/>
      <c r="S6" s="82"/>
      <c r="T6" s="83"/>
    </row>
    <row r="7" spans="1:20" ht="15" customHeight="1" x14ac:dyDescent="0.25">
      <c r="A7" s="216"/>
      <c r="B7" s="50"/>
      <c r="C7" s="217"/>
      <c r="D7" s="59"/>
      <c r="E7" s="59"/>
      <c r="F7" s="64"/>
      <c r="G7" s="65"/>
      <c r="H7" s="71"/>
      <c r="I7" s="52"/>
      <c r="J7" s="76"/>
      <c r="K7" s="82"/>
      <c r="L7" s="51"/>
      <c r="M7" s="51"/>
      <c r="N7" s="201"/>
      <c r="O7" s="82"/>
      <c r="P7" s="83"/>
      <c r="Q7" s="82"/>
      <c r="R7" s="83"/>
      <c r="S7" s="82"/>
      <c r="T7" s="83"/>
    </row>
    <row r="8" spans="1:20" ht="15" customHeight="1" x14ac:dyDescent="0.25">
      <c r="A8" s="216"/>
      <c r="B8" s="50"/>
      <c r="C8" s="217"/>
      <c r="D8" s="59"/>
      <c r="E8" s="59"/>
      <c r="F8" s="64"/>
      <c r="G8" s="65"/>
      <c r="H8" s="71"/>
      <c r="I8" s="52"/>
      <c r="J8" s="76"/>
      <c r="K8" s="82"/>
      <c r="L8" s="51"/>
      <c r="M8" s="51"/>
      <c r="N8" s="201"/>
      <c r="O8" s="82"/>
      <c r="P8" s="83"/>
      <c r="Q8" s="82"/>
      <c r="R8" s="83"/>
      <c r="S8" s="82"/>
      <c r="T8" s="83"/>
    </row>
    <row r="9" spans="1:20" ht="15" customHeight="1" x14ac:dyDescent="0.25">
      <c r="A9" s="216"/>
      <c r="B9" s="50"/>
      <c r="C9" s="217"/>
      <c r="D9" s="59"/>
      <c r="E9" s="59"/>
      <c r="F9" s="64"/>
      <c r="G9" s="65"/>
      <c r="H9" s="71"/>
      <c r="I9" s="52"/>
      <c r="J9" s="76"/>
      <c r="K9" s="82"/>
      <c r="L9" s="51"/>
      <c r="M9" s="51"/>
      <c r="N9" s="201"/>
      <c r="O9" s="82"/>
      <c r="P9" s="83"/>
      <c r="Q9" s="82"/>
      <c r="R9" s="83"/>
      <c r="S9" s="82"/>
      <c r="T9" s="83"/>
    </row>
    <row r="10" spans="1:20" ht="15" customHeight="1" x14ac:dyDescent="0.25">
      <c r="A10" s="216"/>
      <c r="B10" s="50"/>
      <c r="C10" s="217"/>
      <c r="D10" s="59"/>
      <c r="E10" s="59"/>
      <c r="F10" s="64"/>
      <c r="G10" s="65"/>
      <c r="H10" s="71"/>
      <c r="I10" s="52"/>
      <c r="J10" s="76"/>
      <c r="K10" s="82"/>
      <c r="L10" s="51"/>
      <c r="M10" s="51"/>
      <c r="N10" s="201"/>
      <c r="O10" s="82"/>
      <c r="P10" s="83"/>
      <c r="Q10" s="82"/>
      <c r="R10" s="83"/>
      <c r="S10" s="82"/>
      <c r="T10" s="83"/>
    </row>
    <row r="11" spans="1:20" ht="15" customHeight="1" x14ac:dyDescent="0.25">
      <c r="A11" s="216"/>
      <c r="B11" s="50"/>
      <c r="C11" s="217"/>
      <c r="D11" s="59"/>
      <c r="E11" s="59"/>
      <c r="F11" s="64"/>
      <c r="G11" s="65"/>
      <c r="H11" s="71"/>
      <c r="I11" s="52"/>
      <c r="J11" s="76"/>
      <c r="K11" s="82"/>
      <c r="L11" s="51"/>
      <c r="M11" s="51"/>
      <c r="N11" s="201"/>
      <c r="O11" s="82"/>
      <c r="P11" s="83"/>
      <c r="Q11" s="82"/>
      <c r="R11" s="83"/>
      <c r="S11" s="82"/>
      <c r="T11" s="83"/>
    </row>
    <row r="12" spans="1:20" ht="15" customHeight="1" x14ac:dyDescent="0.25">
      <c r="A12" s="216"/>
      <c r="B12" s="50"/>
      <c r="C12" s="217"/>
      <c r="D12" s="59"/>
      <c r="E12" s="59"/>
      <c r="F12" s="64"/>
      <c r="G12" s="65"/>
      <c r="H12" s="71"/>
      <c r="I12" s="52"/>
      <c r="J12" s="76"/>
      <c r="K12" s="82"/>
      <c r="L12" s="51"/>
      <c r="M12" s="51"/>
      <c r="N12" s="201"/>
      <c r="O12" s="82"/>
      <c r="P12" s="83"/>
      <c r="Q12" s="82"/>
      <c r="R12" s="83"/>
      <c r="S12" s="82"/>
      <c r="T12" s="83"/>
    </row>
    <row r="13" spans="1:20" ht="15" customHeight="1" x14ac:dyDescent="0.25">
      <c r="A13" s="216"/>
      <c r="B13" s="50"/>
      <c r="C13" s="217"/>
      <c r="D13" s="59"/>
      <c r="E13" s="59"/>
      <c r="F13" s="64"/>
      <c r="G13" s="65"/>
      <c r="H13" s="71"/>
      <c r="I13" s="52"/>
      <c r="J13" s="76"/>
      <c r="K13" s="82"/>
      <c r="L13" s="51"/>
      <c r="M13" s="51"/>
      <c r="N13" s="201"/>
      <c r="O13" s="82"/>
      <c r="P13" s="83"/>
      <c r="Q13" s="82"/>
      <c r="R13" s="83"/>
      <c r="S13" s="82"/>
      <c r="T13" s="83"/>
    </row>
    <row r="14" spans="1:20" ht="15" customHeight="1" x14ac:dyDescent="0.25">
      <c r="A14" s="216"/>
      <c r="B14" s="50"/>
      <c r="C14" s="217"/>
      <c r="D14" s="59"/>
      <c r="E14" s="59"/>
      <c r="F14" s="64"/>
      <c r="G14" s="65"/>
      <c r="H14" s="71"/>
      <c r="I14" s="52"/>
      <c r="J14" s="76"/>
      <c r="K14" s="82"/>
      <c r="L14" s="51"/>
      <c r="M14" s="51"/>
      <c r="N14" s="201"/>
      <c r="O14" s="82"/>
      <c r="P14" s="83"/>
      <c r="Q14" s="82"/>
      <c r="R14" s="83"/>
      <c r="S14" s="82"/>
      <c r="T14" s="83"/>
    </row>
    <row r="15" spans="1:20" ht="15" customHeight="1" x14ac:dyDescent="0.25">
      <c r="A15" s="216"/>
      <c r="B15" s="50"/>
      <c r="C15" s="217"/>
      <c r="D15" s="59"/>
      <c r="E15" s="59"/>
      <c r="F15" s="64"/>
      <c r="G15" s="65"/>
      <c r="H15" s="71"/>
      <c r="I15" s="52"/>
      <c r="J15" s="76"/>
      <c r="K15" s="82"/>
      <c r="L15" s="51"/>
      <c r="M15" s="51"/>
      <c r="N15" s="201"/>
      <c r="O15" s="82"/>
      <c r="P15" s="83"/>
      <c r="Q15" s="82"/>
      <c r="R15" s="83"/>
      <c r="S15" s="82"/>
      <c r="T15" s="83"/>
    </row>
    <row r="16" spans="1:20" ht="15" customHeight="1" x14ac:dyDescent="0.25">
      <c r="A16" s="216"/>
      <c r="B16" s="50"/>
      <c r="C16" s="217"/>
      <c r="D16" s="59"/>
      <c r="E16" s="59"/>
      <c r="F16" s="64"/>
      <c r="G16" s="65"/>
      <c r="H16" s="71"/>
      <c r="I16" s="52"/>
      <c r="J16" s="76"/>
      <c r="K16" s="82"/>
      <c r="L16" s="51"/>
      <c r="M16" s="51"/>
      <c r="N16" s="201"/>
      <c r="O16" s="82"/>
      <c r="P16" s="83"/>
      <c r="Q16" s="82"/>
      <c r="R16" s="83"/>
      <c r="S16" s="82"/>
      <c r="T16" s="83"/>
    </row>
    <row r="17" spans="1:20" ht="15" customHeight="1" x14ac:dyDescent="0.25">
      <c r="A17" s="216"/>
      <c r="B17" s="50"/>
      <c r="C17" s="217"/>
      <c r="D17" s="59"/>
      <c r="E17" s="59"/>
      <c r="F17" s="64"/>
      <c r="G17" s="65"/>
      <c r="H17" s="71"/>
      <c r="I17" s="52"/>
      <c r="J17" s="76"/>
      <c r="K17" s="82"/>
      <c r="L17" s="51"/>
      <c r="M17" s="51"/>
      <c r="N17" s="201"/>
      <c r="O17" s="82"/>
      <c r="P17" s="83"/>
      <c r="Q17" s="82"/>
      <c r="R17" s="83"/>
      <c r="S17" s="82"/>
      <c r="T17" s="83"/>
    </row>
    <row r="18" spans="1:20" ht="15" customHeight="1" x14ac:dyDescent="0.25">
      <c r="A18" s="216"/>
      <c r="B18" s="50"/>
      <c r="C18" s="217"/>
      <c r="D18" s="59"/>
      <c r="E18" s="59"/>
      <c r="F18" s="64"/>
      <c r="G18" s="65"/>
      <c r="H18" s="71"/>
      <c r="I18" s="52"/>
      <c r="J18" s="76"/>
      <c r="K18" s="82"/>
      <c r="L18" s="51"/>
      <c r="M18" s="51"/>
      <c r="N18" s="201"/>
      <c r="O18" s="82"/>
      <c r="P18" s="83"/>
      <c r="Q18" s="82"/>
      <c r="R18" s="83"/>
      <c r="S18" s="82"/>
      <c r="T18" s="83"/>
    </row>
    <row r="19" spans="1:20" ht="15" customHeight="1" x14ac:dyDescent="0.25">
      <c r="A19" s="216"/>
      <c r="B19" s="50"/>
      <c r="C19" s="217"/>
      <c r="D19" s="59"/>
      <c r="E19" s="59"/>
      <c r="F19" s="64"/>
      <c r="G19" s="65"/>
      <c r="H19" s="71"/>
      <c r="I19" s="52"/>
      <c r="J19" s="76"/>
      <c r="K19" s="82"/>
      <c r="L19" s="51"/>
      <c r="M19" s="51"/>
      <c r="N19" s="201"/>
      <c r="O19" s="82"/>
      <c r="P19" s="83"/>
      <c r="Q19" s="82"/>
      <c r="R19" s="83"/>
      <c r="S19" s="82"/>
      <c r="T19" s="83"/>
    </row>
    <row r="20" spans="1:20" ht="15" customHeight="1" x14ac:dyDescent="0.25">
      <c r="A20" s="216"/>
      <c r="B20" s="50"/>
      <c r="C20" s="217"/>
      <c r="D20" s="59"/>
      <c r="E20" s="59"/>
      <c r="F20" s="64"/>
      <c r="G20" s="65"/>
      <c r="H20" s="71"/>
      <c r="I20" s="52"/>
      <c r="J20" s="76"/>
      <c r="K20" s="82"/>
      <c r="L20" s="51"/>
      <c r="M20" s="51"/>
      <c r="N20" s="201"/>
      <c r="O20" s="82"/>
      <c r="P20" s="83"/>
      <c r="Q20" s="82"/>
      <c r="R20" s="83"/>
      <c r="S20" s="82"/>
      <c r="T20" s="83"/>
    </row>
    <row r="21" spans="1:20" ht="15" customHeight="1" x14ac:dyDescent="0.25">
      <c r="A21" s="216"/>
      <c r="B21" s="50"/>
      <c r="C21" s="217"/>
      <c r="D21" s="59"/>
      <c r="E21" s="59"/>
      <c r="F21" s="64"/>
      <c r="G21" s="65"/>
      <c r="H21" s="71"/>
      <c r="I21" s="52"/>
      <c r="J21" s="76"/>
      <c r="K21" s="82"/>
      <c r="L21" s="51"/>
      <c r="M21" s="51"/>
      <c r="N21" s="201"/>
      <c r="O21" s="82"/>
      <c r="P21" s="83"/>
      <c r="Q21" s="82"/>
      <c r="R21" s="83"/>
      <c r="S21" s="82"/>
      <c r="T21" s="83"/>
    </row>
    <row r="22" spans="1:20" ht="15" customHeight="1" x14ac:dyDescent="0.25">
      <c r="A22" s="216"/>
      <c r="B22" s="50"/>
      <c r="C22" s="217"/>
      <c r="D22" s="59"/>
      <c r="E22" s="59"/>
      <c r="F22" s="64"/>
      <c r="G22" s="65"/>
      <c r="H22" s="71"/>
      <c r="I22" s="52"/>
      <c r="J22" s="76"/>
      <c r="K22" s="82"/>
      <c r="L22" s="51"/>
      <c r="M22" s="51"/>
      <c r="N22" s="201"/>
      <c r="O22" s="82"/>
      <c r="P22" s="83"/>
      <c r="Q22" s="82"/>
      <c r="R22" s="83"/>
      <c r="S22" s="82"/>
      <c r="T22" s="83"/>
    </row>
    <row r="23" spans="1:20" ht="15" customHeight="1" x14ac:dyDescent="0.25">
      <c r="A23" s="216"/>
      <c r="B23" s="50"/>
      <c r="C23" s="217"/>
      <c r="D23" s="59"/>
      <c r="E23" s="59"/>
      <c r="F23" s="64"/>
      <c r="G23" s="65"/>
      <c r="H23" s="71"/>
      <c r="I23" s="52"/>
      <c r="J23" s="76"/>
      <c r="K23" s="82"/>
      <c r="L23" s="51"/>
      <c r="M23" s="51"/>
      <c r="N23" s="201"/>
      <c r="O23" s="82"/>
      <c r="P23" s="83"/>
      <c r="Q23" s="82"/>
      <c r="R23" s="83"/>
      <c r="S23" s="82"/>
      <c r="T23" s="83"/>
    </row>
    <row r="24" spans="1:20" ht="15" customHeight="1" x14ac:dyDescent="0.25">
      <c r="A24" s="216"/>
      <c r="B24" s="50"/>
      <c r="C24" s="217"/>
      <c r="D24" s="59"/>
      <c r="E24" s="59"/>
      <c r="F24" s="64"/>
      <c r="G24" s="65"/>
      <c r="H24" s="71"/>
      <c r="I24" s="52"/>
      <c r="J24" s="76"/>
      <c r="K24" s="82"/>
      <c r="L24" s="51"/>
      <c r="M24" s="51"/>
      <c r="N24" s="201"/>
      <c r="O24" s="82"/>
      <c r="P24" s="83"/>
      <c r="Q24" s="82"/>
      <c r="R24" s="83"/>
      <c r="S24" s="82"/>
      <c r="T24" s="83"/>
    </row>
    <row r="25" spans="1:20" ht="15" customHeight="1" x14ac:dyDescent="0.25">
      <c r="A25" s="216"/>
      <c r="B25" s="50"/>
      <c r="C25" s="217"/>
      <c r="D25" s="59"/>
      <c r="E25" s="59"/>
      <c r="F25" s="64"/>
      <c r="G25" s="65"/>
      <c r="H25" s="71"/>
      <c r="I25" s="52"/>
      <c r="J25" s="76"/>
      <c r="K25" s="82"/>
      <c r="L25" s="51"/>
      <c r="M25" s="51"/>
      <c r="N25" s="201"/>
      <c r="O25" s="82"/>
      <c r="P25" s="83"/>
      <c r="Q25" s="82"/>
      <c r="R25" s="83"/>
      <c r="S25" s="82"/>
      <c r="T25" s="83"/>
    </row>
    <row r="26" spans="1:20" ht="15" customHeight="1" x14ac:dyDescent="0.25">
      <c r="A26" s="216"/>
      <c r="B26" s="50"/>
      <c r="C26" s="217"/>
      <c r="D26" s="59"/>
      <c r="E26" s="59"/>
      <c r="F26" s="64"/>
      <c r="G26" s="65"/>
      <c r="H26" s="71"/>
      <c r="I26" s="52"/>
      <c r="J26" s="76"/>
      <c r="K26" s="82"/>
      <c r="L26" s="51"/>
      <c r="M26" s="51"/>
      <c r="N26" s="201"/>
      <c r="O26" s="82"/>
      <c r="P26" s="83"/>
      <c r="Q26" s="82"/>
      <c r="R26" s="83"/>
      <c r="S26" s="82"/>
      <c r="T26" s="83"/>
    </row>
    <row r="27" spans="1:20" ht="15" customHeight="1" x14ac:dyDescent="0.25">
      <c r="A27" s="216"/>
      <c r="B27" s="50"/>
      <c r="C27" s="217"/>
      <c r="D27" s="59"/>
      <c r="E27" s="59"/>
      <c r="F27" s="64"/>
      <c r="G27" s="65"/>
      <c r="H27" s="71"/>
      <c r="I27" s="52"/>
      <c r="J27" s="76"/>
      <c r="K27" s="82"/>
      <c r="L27" s="51"/>
      <c r="M27" s="51"/>
      <c r="N27" s="201"/>
      <c r="O27" s="82"/>
      <c r="P27" s="83"/>
      <c r="Q27" s="82"/>
      <c r="R27" s="83"/>
      <c r="S27" s="82"/>
      <c r="T27" s="83"/>
    </row>
    <row r="28" spans="1:20" ht="15" customHeight="1" x14ac:dyDescent="0.25">
      <c r="A28" s="216"/>
      <c r="B28" s="50"/>
      <c r="C28" s="217"/>
      <c r="D28" s="59"/>
      <c r="E28" s="59"/>
      <c r="F28" s="64"/>
      <c r="G28" s="65"/>
      <c r="H28" s="71"/>
      <c r="I28" s="52"/>
      <c r="J28" s="76"/>
      <c r="K28" s="82"/>
      <c r="L28" s="51"/>
      <c r="M28" s="51"/>
      <c r="N28" s="201"/>
      <c r="O28" s="82"/>
      <c r="P28" s="83"/>
      <c r="Q28" s="82"/>
      <c r="R28" s="83"/>
      <c r="S28" s="82"/>
      <c r="T28" s="83"/>
    </row>
    <row r="29" spans="1:20" ht="15" customHeight="1" x14ac:dyDescent="0.25">
      <c r="A29" s="216"/>
      <c r="B29" s="50"/>
      <c r="C29" s="217"/>
      <c r="D29" s="59"/>
      <c r="E29" s="59"/>
      <c r="F29" s="64"/>
      <c r="G29" s="65"/>
      <c r="H29" s="71"/>
      <c r="I29" s="52"/>
      <c r="J29" s="76"/>
      <c r="K29" s="82"/>
      <c r="L29" s="51"/>
      <c r="M29" s="51"/>
      <c r="N29" s="201"/>
      <c r="O29" s="82"/>
      <c r="P29" s="83"/>
      <c r="Q29" s="82"/>
      <c r="R29" s="83"/>
      <c r="S29" s="82"/>
      <c r="T29" s="83"/>
    </row>
    <row r="30" spans="1:20" ht="15" customHeight="1" x14ac:dyDescent="0.25">
      <c r="A30" s="216"/>
      <c r="B30" s="50"/>
      <c r="C30" s="217"/>
      <c r="D30" s="59"/>
      <c r="E30" s="59"/>
      <c r="F30" s="64"/>
      <c r="G30" s="65"/>
      <c r="H30" s="71"/>
      <c r="I30" s="52"/>
      <c r="J30" s="76"/>
      <c r="K30" s="82"/>
      <c r="L30" s="51"/>
      <c r="M30" s="51"/>
      <c r="N30" s="201"/>
      <c r="O30" s="82"/>
      <c r="P30" s="83"/>
      <c r="Q30" s="82"/>
      <c r="R30" s="83"/>
      <c r="S30" s="82"/>
      <c r="T30" s="83"/>
    </row>
    <row r="31" spans="1:20" ht="15" customHeight="1" x14ac:dyDescent="0.25">
      <c r="A31" s="216"/>
      <c r="B31" s="50"/>
      <c r="C31" s="217"/>
      <c r="D31" s="59"/>
      <c r="E31" s="59"/>
      <c r="F31" s="64"/>
      <c r="G31" s="65"/>
      <c r="H31" s="71"/>
      <c r="I31" s="52"/>
      <c r="J31" s="76"/>
      <c r="K31" s="82"/>
      <c r="L31" s="51"/>
      <c r="M31" s="51"/>
      <c r="N31" s="201"/>
      <c r="O31" s="82"/>
      <c r="P31" s="83"/>
      <c r="Q31" s="82"/>
      <c r="R31" s="83"/>
      <c r="S31" s="82"/>
      <c r="T31" s="83"/>
    </row>
    <row r="32" spans="1:20" ht="15" customHeight="1" x14ac:dyDescent="0.25">
      <c r="A32" s="216"/>
      <c r="B32" s="50"/>
      <c r="C32" s="217"/>
      <c r="D32" s="59"/>
      <c r="E32" s="59"/>
      <c r="F32" s="64"/>
      <c r="G32" s="65"/>
      <c r="H32" s="71"/>
      <c r="I32" s="52"/>
      <c r="J32" s="76"/>
      <c r="K32" s="82"/>
      <c r="L32" s="51"/>
      <c r="M32" s="51"/>
      <c r="N32" s="201"/>
      <c r="O32" s="82"/>
      <c r="P32" s="83"/>
      <c r="Q32" s="82"/>
      <c r="R32" s="83"/>
      <c r="S32" s="82"/>
      <c r="T32" s="83"/>
    </row>
    <row r="33" spans="1:20" ht="15" customHeight="1" x14ac:dyDescent="0.25">
      <c r="A33" s="216"/>
      <c r="B33" s="50"/>
      <c r="C33" s="217"/>
      <c r="D33" s="59"/>
      <c r="E33" s="59"/>
      <c r="F33" s="64"/>
      <c r="G33" s="65"/>
      <c r="H33" s="71"/>
      <c r="I33" s="52"/>
      <c r="J33" s="76"/>
      <c r="K33" s="82"/>
      <c r="L33" s="51"/>
      <c r="M33" s="51"/>
      <c r="N33" s="201"/>
      <c r="O33" s="82"/>
      <c r="P33" s="83"/>
      <c r="Q33" s="82"/>
      <c r="R33" s="83"/>
      <c r="S33" s="82"/>
      <c r="T33" s="83"/>
    </row>
    <row r="34" spans="1:20" ht="15" customHeight="1" x14ac:dyDescent="0.25">
      <c r="A34" s="216"/>
      <c r="B34" s="50"/>
      <c r="C34" s="217"/>
      <c r="D34" s="59"/>
      <c r="E34" s="59"/>
      <c r="F34" s="64"/>
      <c r="G34" s="65"/>
      <c r="H34" s="71"/>
      <c r="I34" s="52"/>
      <c r="J34" s="76"/>
      <c r="K34" s="82"/>
      <c r="L34" s="51"/>
      <c r="M34" s="51"/>
      <c r="N34" s="201"/>
      <c r="O34" s="82"/>
      <c r="P34" s="83"/>
      <c r="Q34" s="82"/>
      <c r="R34" s="83"/>
      <c r="S34" s="82"/>
      <c r="T34" s="83"/>
    </row>
    <row r="35" spans="1:20" ht="15" customHeight="1" x14ac:dyDescent="0.25">
      <c r="A35" s="216"/>
      <c r="B35" s="50"/>
      <c r="C35" s="217"/>
      <c r="D35" s="59"/>
      <c r="E35" s="59"/>
      <c r="F35" s="64"/>
      <c r="G35" s="65"/>
      <c r="H35" s="71"/>
      <c r="I35" s="52"/>
      <c r="J35" s="76"/>
      <c r="K35" s="82"/>
      <c r="L35" s="51"/>
      <c r="M35" s="51"/>
      <c r="N35" s="201"/>
      <c r="O35" s="82"/>
      <c r="P35" s="83"/>
      <c r="Q35" s="82"/>
      <c r="R35" s="83"/>
      <c r="S35" s="82"/>
      <c r="T35" s="83"/>
    </row>
    <row r="36" spans="1:20" ht="15" customHeight="1" x14ac:dyDescent="0.25">
      <c r="A36" s="216"/>
      <c r="B36" s="50"/>
      <c r="C36" s="217"/>
      <c r="D36" s="59"/>
      <c r="E36" s="59"/>
      <c r="F36" s="64"/>
      <c r="G36" s="65"/>
      <c r="H36" s="71"/>
      <c r="I36" s="52"/>
      <c r="J36" s="76"/>
      <c r="K36" s="82"/>
      <c r="L36" s="51"/>
      <c r="M36" s="51"/>
      <c r="N36" s="201"/>
      <c r="O36" s="82"/>
      <c r="P36" s="83"/>
      <c r="Q36" s="82"/>
      <c r="R36" s="83"/>
      <c r="S36" s="82"/>
      <c r="T36" s="83"/>
    </row>
    <row r="37" spans="1:20" ht="15" customHeight="1" x14ac:dyDescent="0.25">
      <c r="A37" s="216"/>
      <c r="B37" s="50"/>
      <c r="C37" s="217"/>
      <c r="D37" s="59"/>
      <c r="E37" s="59"/>
      <c r="F37" s="64"/>
      <c r="G37" s="65"/>
      <c r="H37" s="71"/>
      <c r="I37" s="52"/>
      <c r="J37" s="76"/>
      <c r="K37" s="82"/>
      <c r="L37" s="51"/>
      <c r="M37" s="51"/>
      <c r="N37" s="201"/>
      <c r="O37" s="82"/>
      <c r="P37" s="83"/>
      <c r="Q37" s="82"/>
      <c r="R37" s="83"/>
      <c r="S37" s="82"/>
      <c r="T37" s="83"/>
    </row>
    <row r="38" spans="1:20" ht="15" customHeight="1" x14ac:dyDescent="0.25">
      <c r="A38" s="216"/>
      <c r="B38" s="50"/>
      <c r="C38" s="217"/>
      <c r="D38" s="59"/>
      <c r="E38" s="59"/>
      <c r="F38" s="64"/>
      <c r="G38" s="65"/>
      <c r="H38" s="71"/>
      <c r="I38" s="52"/>
      <c r="J38" s="76"/>
      <c r="K38" s="82"/>
      <c r="L38" s="51"/>
      <c r="M38" s="51"/>
      <c r="N38" s="201"/>
      <c r="O38" s="82"/>
      <c r="P38" s="83"/>
      <c r="Q38" s="82"/>
      <c r="R38" s="83"/>
      <c r="S38" s="82"/>
      <c r="T38" s="83"/>
    </row>
    <row r="39" spans="1:20" ht="15" customHeight="1" x14ac:dyDescent="0.25">
      <c r="A39" s="216"/>
      <c r="B39" s="50"/>
      <c r="C39" s="217"/>
      <c r="D39" s="59"/>
      <c r="E39" s="59"/>
      <c r="F39" s="64"/>
      <c r="G39" s="65"/>
      <c r="H39" s="71"/>
      <c r="I39" s="52"/>
      <c r="J39" s="76"/>
      <c r="K39" s="82"/>
      <c r="L39" s="51"/>
      <c r="M39" s="51"/>
      <c r="N39" s="201"/>
      <c r="O39" s="82"/>
      <c r="P39" s="83"/>
      <c r="Q39" s="82"/>
      <c r="R39" s="83"/>
      <c r="S39" s="82"/>
      <c r="T39" s="83"/>
    </row>
    <row r="40" spans="1:20" ht="15" customHeight="1" x14ac:dyDescent="0.25">
      <c r="A40" s="216"/>
      <c r="B40" s="50"/>
      <c r="C40" s="217"/>
      <c r="D40" s="59"/>
      <c r="E40" s="59"/>
      <c r="F40" s="64"/>
      <c r="G40" s="65"/>
      <c r="H40" s="71"/>
      <c r="I40" s="52"/>
      <c r="J40" s="76"/>
      <c r="K40" s="82"/>
      <c r="L40" s="51"/>
      <c r="M40" s="51"/>
      <c r="N40" s="201"/>
      <c r="O40" s="82"/>
      <c r="P40" s="83"/>
      <c r="Q40" s="82"/>
      <c r="R40" s="83"/>
      <c r="S40" s="82"/>
      <c r="T40" s="83"/>
    </row>
    <row r="41" spans="1:20" ht="15" customHeight="1" x14ac:dyDescent="0.25">
      <c r="A41" s="216"/>
      <c r="B41" s="50"/>
      <c r="C41" s="217"/>
      <c r="D41" s="59"/>
      <c r="E41" s="59"/>
      <c r="F41" s="64"/>
      <c r="G41" s="65"/>
      <c r="H41" s="71"/>
      <c r="I41" s="52"/>
      <c r="J41" s="76"/>
      <c r="K41" s="82"/>
      <c r="L41" s="51"/>
      <c r="M41" s="51"/>
      <c r="N41" s="201"/>
      <c r="O41" s="82"/>
      <c r="P41" s="83"/>
      <c r="Q41" s="82"/>
      <c r="R41" s="83"/>
      <c r="S41" s="82"/>
      <c r="T41" s="83"/>
    </row>
    <row r="42" spans="1:20" ht="15" customHeight="1" x14ac:dyDescent="0.25">
      <c r="A42" s="216"/>
      <c r="B42" s="50"/>
      <c r="C42" s="217"/>
      <c r="D42" s="59"/>
      <c r="E42" s="59"/>
      <c r="F42" s="64"/>
      <c r="G42" s="65"/>
      <c r="H42" s="71"/>
      <c r="I42" s="52"/>
      <c r="J42" s="76"/>
      <c r="K42" s="82"/>
      <c r="L42" s="51"/>
      <c r="M42" s="51"/>
      <c r="N42" s="201"/>
      <c r="O42" s="82"/>
      <c r="P42" s="83"/>
      <c r="Q42" s="82"/>
      <c r="R42" s="83"/>
      <c r="S42" s="82"/>
      <c r="T42" s="83"/>
    </row>
    <row r="43" spans="1:20" ht="15" customHeight="1" x14ac:dyDescent="0.25">
      <c r="A43" s="216"/>
      <c r="B43" s="50"/>
      <c r="C43" s="217"/>
      <c r="D43" s="59"/>
      <c r="E43" s="59"/>
      <c r="F43" s="64"/>
      <c r="G43" s="65"/>
      <c r="H43" s="71"/>
      <c r="I43" s="52"/>
      <c r="J43" s="76"/>
      <c r="K43" s="82"/>
      <c r="L43" s="51"/>
      <c r="M43" s="51"/>
      <c r="N43" s="201"/>
      <c r="O43" s="82"/>
      <c r="P43" s="83"/>
      <c r="Q43" s="82"/>
      <c r="R43" s="83"/>
      <c r="S43" s="82"/>
      <c r="T43" s="83"/>
    </row>
    <row r="44" spans="1:20" ht="15" customHeight="1" x14ac:dyDescent="0.25">
      <c r="A44" s="216"/>
      <c r="B44" s="50"/>
      <c r="C44" s="217"/>
      <c r="D44" s="59"/>
      <c r="E44" s="59"/>
      <c r="F44" s="64"/>
      <c r="G44" s="65"/>
      <c r="H44" s="71"/>
      <c r="I44" s="52"/>
      <c r="J44" s="76"/>
      <c r="K44" s="82"/>
      <c r="L44" s="51"/>
      <c r="M44" s="51"/>
      <c r="N44" s="201"/>
      <c r="O44" s="82"/>
      <c r="P44" s="83"/>
      <c r="Q44" s="82"/>
      <c r="R44" s="83"/>
      <c r="S44" s="82"/>
      <c r="T44" s="83"/>
    </row>
    <row r="45" spans="1:20" ht="15" customHeight="1" x14ac:dyDescent="0.25">
      <c r="A45" s="216"/>
      <c r="B45" s="50"/>
      <c r="C45" s="217"/>
      <c r="D45" s="59"/>
      <c r="E45" s="59"/>
      <c r="F45" s="64"/>
      <c r="G45" s="65"/>
      <c r="H45" s="71"/>
      <c r="I45" s="52"/>
      <c r="J45" s="76"/>
      <c r="K45" s="82"/>
      <c r="L45" s="51"/>
      <c r="M45" s="51"/>
      <c r="N45" s="201"/>
      <c r="O45" s="82"/>
      <c r="P45" s="83"/>
      <c r="Q45" s="82"/>
      <c r="R45" s="83"/>
      <c r="S45" s="82"/>
      <c r="T45" s="83"/>
    </row>
    <row r="46" spans="1:20" ht="15" customHeight="1" x14ac:dyDescent="0.25">
      <c r="A46" s="216"/>
      <c r="B46" s="50"/>
      <c r="C46" s="217"/>
      <c r="D46" s="59"/>
      <c r="E46" s="59"/>
      <c r="F46" s="64"/>
      <c r="G46" s="65"/>
      <c r="H46" s="71"/>
      <c r="I46" s="52"/>
      <c r="J46" s="76"/>
      <c r="K46" s="82"/>
      <c r="L46" s="51"/>
      <c r="M46" s="51"/>
      <c r="N46" s="201"/>
      <c r="O46" s="82"/>
      <c r="P46" s="83"/>
      <c r="Q46" s="82"/>
      <c r="R46" s="83"/>
      <c r="S46" s="82"/>
      <c r="T46" s="83"/>
    </row>
    <row r="47" spans="1:20" ht="15" customHeight="1" x14ac:dyDescent="0.25">
      <c r="A47" s="216"/>
      <c r="B47" s="50"/>
      <c r="C47" s="217"/>
      <c r="D47" s="59"/>
      <c r="E47" s="59"/>
      <c r="F47" s="64"/>
      <c r="G47" s="65"/>
      <c r="H47" s="71"/>
      <c r="I47" s="52"/>
      <c r="J47" s="76"/>
      <c r="K47" s="82"/>
      <c r="L47" s="51"/>
      <c r="M47" s="51"/>
      <c r="N47" s="201"/>
      <c r="O47" s="82"/>
      <c r="P47" s="83"/>
      <c r="Q47" s="82"/>
      <c r="R47" s="83"/>
      <c r="S47" s="82"/>
      <c r="T47" s="83"/>
    </row>
    <row r="48" spans="1:20" ht="15" customHeight="1" x14ac:dyDescent="0.25">
      <c r="A48" s="216"/>
      <c r="B48" s="50"/>
      <c r="C48" s="217"/>
      <c r="D48" s="59"/>
      <c r="E48" s="59"/>
      <c r="F48" s="64"/>
      <c r="G48" s="65"/>
      <c r="H48" s="71"/>
      <c r="I48" s="52"/>
      <c r="J48" s="76"/>
      <c r="K48" s="82"/>
      <c r="L48" s="51"/>
      <c r="M48" s="51"/>
      <c r="N48" s="201"/>
      <c r="O48" s="82"/>
      <c r="P48" s="83"/>
      <c r="Q48" s="82"/>
      <c r="R48" s="83"/>
      <c r="S48" s="82"/>
      <c r="T48" s="83"/>
    </row>
    <row r="49" spans="1:20" ht="15" customHeight="1" x14ac:dyDescent="0.25">
      <c r="A49" s="216"/>
      <c r="B49" s="50"/>
      <c r="C49" s="217"/>
      <c r="D49" s="59"/>
      <c r="E49" s="59"/>
      <c r="F49" s="64"/>
      <c r="G49" s="65"/>
      <c r="H49" s="71"/>
      <c r="I49" s="52"/>
      <c r="J49" s="76"/>
      <c r="K49" s="82"/>
      <c r="L49" s="51"/>
      <c r="M49" s="51"/>
      <c r="N49" s="201"/>
      <c r="O49" s="82"/>
      <c r="P49" s="83"/>
      <c r="Q49" s="82"/>
      <c r="R49" s="83"/>
      <c r="S49" s="82"/>
      <c r="T49" s="83"/>
    </row>
    <row r="50" spans="1:20" ht="15" customHeight="1" x14ac:dyDescent="0.25">
      <c r="A50" s="216"/>
      <c r="B50" s="50"/>
      <c r="C50" s="217"/>
      <c r="D50" s="59"/>
      <c r="E50" s="59"/>
      <c r="F50" s="64"/>
      <c r="G50" s="65"/>
      <c r="H50" s="71"/>
      <c r="I50" s="52"/>
      <c r="J50" s="76"/>
      <c r="K50" s="82"/>
      <c r="L50" s="51"/>
      <c r="M50" s="51"/>
      <c r="N50" s="201"/>
      <c r="O50" s="82"/>
      <c r="P50" s="83"/>
      <c r="Q50" s="82"/>
      <c r="R50" s="83"/>
      <c r="S50" s="82"/>
      <c r="T50" s="83"/>
    </row>
    <row r="51" spans="1:20" ht="15" customHeight="1" x14ac:dyDescent="0.25">
      <c r="A51" s="216"/>
      <c r="B51" s="50"/>
      <c r="C51" s="217"/>
      <c r="D51" s="59"/>
      <c r="E51" s="59"/>
      <c r="F51" s="64"/>
      <c r="G51" s="65"/>
      <c r="H51" s="71"/>
      <c r="I51" s="52"/>
      <c r="J51" s="76"/>
      <c r="K51" s="82"/>
      <c r="L51" s="51"/>
      <c r="M51" s="51"/>
      <c r="N51" s="201"/>
      <c r="O51" s="82"/>
      <c r="P51" s="83"/>
      <c r="Q51" s="82"/>
      <c r="R51" s="83"/>
      <c r="S51" s="82"/>
      <c r="T51" s="83"/>
    </row>
    <row r="52" spans="1:20" ht="15" customHeight="1" x14ac:dyDescent="0.25">
      <c r="A52" s="216"/>
      <c r="B52" s="50"/>
      <c r="C52" s="217"/>
      <c r="D52" s="59"/>
      <c r="E52" s="59"/>
      <c r="F52" s="64"/>
      <c r="G52" s="65"/>
      <c r="H52" s="71"/>
      <c r="I52" s="52"/>
      <c r="J52" s="76"/>
      <c r="K52" s="82"/>
      <c r="L52" s="51"/>
      <c r="M52" s="51"/>
      <c r="N52" s="201"/>
      <c r="O52" s="82"/>
      <c r="P52" s="83"/>
      <c r="Q52" s="82"/>
      <c r="R52" s="83"/>
      <c r="S52" s="82"/>
      <c r="T52" s="83"/>
    </row>
    <row r="53" spans="1:20" ht="15" customHeight="1" x14ac:dyDescent="0.25">
      <c r="A53" s="216"/>
      <c r="B53" s="50"/>
      <c r="C53" s="217"/>
      <c r="D53" s="59"/>
      <c r="E53" s="59"/>
      <c r="F53" s="64"/>
      <c r="G53" s="65"/>
      <c r="H53" s="71"/>
      <c r="I53" s="52"/>
      <c r="J53" s="76"/>
      <c r="K53" s="82"/>
      <c r="L53" s="51"/>
      <c r="M53" s="51"/>
      <c r="N53" s="201"/>
      <c r="O53" s="82"/>
      <c r="P53" s="83"/>
      <c r="Q53" s="82"/>
      <c r="R53" s="83"/>
      <c r="S53" s="82"/>
      <c r="T53" s="83"/>
    </row>
    <row r="54" spans="1:20" ht="15" customHeight="1" x14ac:dyDescent="0.25">
      <c r="A54" s="216"/>
      <c r="B54" s="50"/>
      <c r="C54" s="217"/>
      <c r="D54" s="59"/>
      <c r="E54" s="59"/>
      <c r="F54" s="64"/>
      <c r="G54" s="65"/>
      <c r="H54" s="71"/>
      <c r="I54" s="52"/>
      <c r="J54" s="76"/>
      <c r="K54" s="82"/>
      <c r="L54" s="51"/>
      <c r="M54" s="51"/>
      <c r="N54" s="201"/>
      <c r="O54" s="82"/>
      <c r="P54" s="83"/>
      <c r="Q54" s="82"/>
      <c r="R54" s="83"/>
      <c r="S54" s="82"/>
      <c r="T54" s="83"/>
    </row>
    <row r="55" spans="1:20" ht="15" customHeight="1" x14ac:dyDescent="0.25">
      <c r="A55" s="216"/>
      <c r="B55" s="50"/>
      <c r="C55" s="217"/>
      <c r="D55" s="59"/>
      <c r="E55" s="59"/>
      <c r="F55" s="64"/>
      <c r="G55" s="65"/>
      <c r="H55" s="71"/>
      <c r="I55" s="52"/>
      <c r="J55" s="76"/>
      <c r="K55" s="82"/>
      <c r="L55" s="51"/>
      <c r="M55" s="51"/>
      <c r="N55" s="201"/>
      <c r="O55" s="82"/>
      <c r="P55" s="83"/>
      <c r="Q55" s="82"/>
      <c r="R55" s="83"/>
      <c r="S55" s="82"/>
      <c r="T55" s="83"/>
    </row>
    <row r="56" spans="1:20" ht="15" customHeight="1" x14ac:dyDescent="0.25">
      <c r="A56" s="216"/>
      <c r="B56" s="50"/>
      <c r="C56" s="217"/>
      <c r="D56" s="59"/>
      <c r="E56" s="59"/>
      <c r="F56" s="64"/>
      <c r="G56" s="65"/>
      <c r="H56" s="71"/>
      <c r="I56" s="52"/>
      <c r="J56" s="76"/>
      <c r="K56" s="82"/>
      <c r="L56" s="51"/>
      <c r="M56" s="51"/>
      <c r="N56" s="201"/>
      <c r="O56" s="82"/>
      <c r="P56" s="83"/>
      <c r="Q56" s="82"/>
      <c r="R56" s="83"/>
      <c r="S56" s="82"/>
      <c r="T56" s="83"/>
    </row>
    <row r="57" spans="1:20" ht="15" customHeight="1" x14ac:dyDescent="0.25">
      <c r="A57" s="216"/>
      <c r="B57" s="50"/>
      <c r="C57" s="217"/>
      <c r="D57" s="59"/>
      <c r="E57" s="59"/>
      <c r="F57" s="64"/>
      <c r="G57" s="65"/>
      <c r="H57" s="71"/>
      <c r="I57" s="52"/>
      <c r="J57" s="76"/>
      <c r="K57" s="82"/>
      <c r="L57" s="51"/>
      <c r="M57" s="51"/>
      <c r="N57" s="201"/>
      <c r="O57" s="82"/>
      <c r="P57" s="83"/>
      <c r="Q57" s="82"/>
      <c r="R57" s="83"/>
      <c r="S57" s="82"/>
      <c r="T57" s="83"/>
    </row>
    <row r="58" spans="1:20" ht="15" customHeight="1" x14ac:dyDescent="0.25">
      <c r="A58" s="216"/>
      <c r="B58" s="50"/>
      <c r="C58" s="217"/>
      <c r="D58" s="59"/>
      <c r="E58" s="59"/>
      <c r="F58" s="64"/>
      <c r="G58" s="65"/>
      <c r="H58" s="71"/>
      <c r="I58" s="52"/>
      <c r="J58" s="76"/>
      <c r="K58" s="82"/>
      <c r="L58" s="51"/>
      <c r="M58" s="51"/>
      <c r="N58" s="201"/>
      <c r="O58" s="82"/>
      <c r="P58" s="83"/>
      <c r="Q58" s="82"/>
      <c r="R58" s="83"/>
      <c r="S58" s="82"/>
      <c r="T58" s="83"/>
    </row>
    <row r="59" spans="1:20" ht="15" customHeight="1" x14ac:dyDescent="0.25">
      <c r="A59" s="216"/>
      <c r="B59" s="50"/>
      <c r="C59" s="217"/>
      <c r="D59" s="59"/>
      <c r="E59" s="59"/>
      <c r="F59" s="64"/>
      <c r="G59" s="65"/>
      <c r="H59" s="71"/>
      <c r="I59" s="52"/>
      <c r="J59" s="76"/>
      <c r="K59" s="82"/>
      <c r="L59" s="51"/>
      <c r="M59" s="51"/>
      <c r="N59" s="201"/>
      <c r="O59" s="82"/>
      <c r="P59" s="83"/>
      <c r="Q59" s="82"/>
      <c r="R59" s="83"/>
      <c r="S59" s="82"/>
      <c r="T59" s="83"/>
    </row>
    <row r="60" spans="1:20" ht="15" customHeight="1" x14ac:dyDescent="0.25">
      <c r="A60" s="216"/>
      <c r="B60" s="50"/>
      <c r="C60" s="217"/>
      <c r="D60" s="59"/>
      <c r="E60" s="59"/>
      <c r="F60" s="64"/>
      <c r="G60" s="65"/>
      <c r="H60" s="71"/>
      <c r="I60" s="52"/>
      <c r="J60" s="76"/>
      <c r="K60" s="82"/>
      <c r="L60" s="51"/>
      <c r="M60" s="51"/>
      <c r="N60" s="201"/>
      <c r="O60" s="82"/>
      <c r="P60" s="83"/>
      <c r="Q60" s="82"/>
      <c r="R60" s="83"/>
      <c r="S60" s="82"/>
      <c r="T60" s="83"/>
    </row>
    <row r="61" spans="1:20" ht="15" customHeight="1" x14ac:dyDescent="0.25">
      <c r="A61" s="216"/>
      <c r="B61" s="50"/>
      <c r="C61" s="217"/>
      <c r="D61" s="59"/>
      <c r="E61" s="59"/>
      <c r="F61" s="64"/>
      <c r="G61" s="65"/>
      <c r="H61" s="71"/>
      <c r="I61" s="52"/>
      <c r="J61" s="76"/>
      <c r="K61" s="82"/>
      <c r="L61" s="51"/>
      <c r="M61" s="51"/>
      <c r="N61" s="201"/>
      <c r="O61" s="82"/>
      <c r="P61" s="83"/>
      <c r="Q61" s="82"/>
      <c r="R61" s="83"/>
      <c r="S61" s="82"/>
      <c r="T61" s="83"/>
    </row>
    <row r="62" spans="1:20" ht="15" customHeight="1" x14ac:dyDescent="0.25">
      <c r="A62" s="216"/>
      <c r="B62" s="50"/>
      <c r="C62" s="217"/>
      <c r="D62" s="59"/>
      <c r="E62" s="59"/>
      <c r="F62" s="64"/>
      <c r="G62" s="65"/>
      <c r="H62" s="71"/>
      <c r="I62" s="52"/>
      <c r="J62" s="76"/>
      <c r="K62" s="82"/>
      <c r="L62" s="51"/>
      <c r="M62" s="51"/>
      <c r="N62" s="201"/>
      <c r="O62" s="82"/>
      <c r="P62" s="83"/>
      <c r="Q62" s="82"/>
      <c r="R62" s="83"/>
      <c r="S62" s="82"/>
      <c r="T62" s="83"/>
    </row>
    <row r="63" spans="1:20" ht="15" customHeight="1" x14ac:dyDescent="0.25">
      <c r="A63" s="216"/>
      <c r="B63" s="50"/>
      <c r="C63" s="217"/>
      <c r="D63" s="59"/>
      <c r="E63" s="59"/>
      <c r="F63" s="64"/>
      <c r="G63" s="65"/>
      <c r="H63" s="71"/>
      <c r="I63" s="52"/>
      <c r="J63" s="76"/>
      <c r="K63" s="82"/>
      <c r="L63" s="51"/>
      <c r="M63" s="51"/>
      <c r="N63" s="201"/>
      <c r="O63" s="82"/>
      <c r="P63" s="83"/>
      <c r="Q63" s="82"/>
      <c r="R63" s="83"/>
      <c r="S63" s="82"/>
      <c r="T63" s="83"/>
    </row>
    <row r="64" spans="1:20" ht="15" customHeight="1" x14ac:dyDescent="0.25">
      <c r="A64" s="216"/>
      <c r="B64" s="50"/>
      <c r="C64" s="217"/>
      <c r="D64" s="59"/>
      <c r="E64" s="59"/>
      <c r="F64" s="64"/>
      <c r="G64" s="65"/>
      <c r="H64" s="71"/>
      <c r="I64" s="52"/>
      <c r="J64" s="76"/>
      <c r="K64" s="82"/>
      <c r="L64" s="51"/>
      <c r="M64" s="51"/>
      <c r="N64" s="201"/>
      <c r="O64" s="82"/>
      <c r="P64" s="83"/>
      <c r="Q64" s="82"/>
      <c r="R64" s="83"/>
      <c r="S64" s="82"/>
      <c r="T64" s="83"/>
    </row>
    <row r="65" spans="1:20" ht="15" customHeight="1" x14ac:dyDescent="0.25">
      <c r="A65" s="216"/>
      <c r="B65" s="50"/>
      <c r="C65" s="217"/>
      <c r="D65" s="59"/>
      <c r="E65" s="59"/>
      <c r="F65" s="64"/>
      <c r="G65" s="65"/>
      <c r="H65" s="71"/>
      <c r="I65" s="52"/>
      <c r="J65" s="76"/>
      <c r="K65" s="82"/>
      <c r="L65" s="51"/>
      <c r="M65" s="51"/>
      <c r="N65" s="201"/>
      <c r="O65" s="82"/>
      <c r="P65" s="83"/>
      <c r="Q65" s="82"/>
      <c r="R65" s="83"/>
      <c r="S65" s="82"/>
      <c r="T65" s="83"/>
    </row>
    <row r="66" spans="1:20" ht="15" customHeight="1" x14ac:dyDescent="0.25">
      <c r="A66" s="216"/>
      <c r="B66" s="50"/>
      <c r="C66" s="217"/>
      <c r="D66" s="59"/>
      <c r="E66" s="59"/>
      <c r="F66" s="64"/>
      <c r="G66" s="65"/>
      <c r="H66" s="71"/>
      <c r="I66" s="52"/>
      <c r="J66" s="76"/>
      <c r="K66" s="82"/>
      <c r="L66" s="51"/>
      <c r="M66" s="51"/>
      <c r="N66" s="201"/>
      <c r="O66" s="82"/>
      <c r="P66" s="83"/>
      <c r="Q66" s="82"/>
      <c r="R66" s="83"/>
      <c r="S66" s="82"/>
      <c r="T66" s="83"/>
    </row>
    <row r="67" spans="1:20" ht="15" customHeight="1" x14ac:dyDescent="0.25">
      <c r="A67" s="216"/>
      <c r="B67" s="50"/>
      <c r="C67" s="217"/>
      <c r="D67" s="59"/>
      <c r="E67" s="59"/>
      <c r="F67" s="64"/>
      <c r="G67" s="65"/>
      <c r="H67" s="71"/>
      <c r="I67" s="52"/>
      <c r="J67" s="76"/>
      <c r="K67" s="82"/>
      <c r="L67" s="51"/>
      <c r="M67" s="51"/>
      <c r="N67" s="201"/>
      <c r="O67" s="82"/>
      <c r="P67" s="83"/>
      <c r="Q67" s="82"/>
      <c r="R67" s="83"/>
      <c r="S67" s="82"/>
      <c r="T67" s="83"/>
    </row>
    <row r="68" spans="1:20" ht="15" customHeight="1" x14ac:dyDescent="0.25">
      <c r="A68" s="216"/>
      <c r="B68" s="50"/>
      <c r="C68" s="217"/>
      <c r="D68" s="59"/>
      <c r="E68" s="59"/>
      <c r="F68" s="64"/>
      <c r="G68" s="65"/>
      <c r="H68" s="71"/>
      <c r="I68" s="52"/>
      <c r="J68" s="76"/>
      <c r="K68" s="82"/>
      <c r="L68" s="51"/>
      <c r="M68" s="51"/>
      <c r="N68" s="201"/>
      <c r="O68" s="82"/>
      <c r="P68" s="83"/>
      <c r="Q68" s="82"/>
      <c r="R68" s="83"/>
      <c r="S68" s="82"/>
      <c r="T68" s="83"/>
    </row>
    <row r="69" spans="1:20" ht="15" customHeight="1" x14ac:dyDescent="0.25">
      <c r="A69" s="216"/>
      <c r="B69" s="50"/>
      <c r="C69" s="217"/>
      <c r="D69" s="59"/>
      <c r="E69" s="59"/>
      <c r="F69" s="64"/>
      <c r="G69" s="65"/>
      <c r="H69" s="71"/>
      <c r="I69" s="52"/>
      <c r="J69" s="76"/>
      <c r="K69" s="82"/>
      <c r="L69" s="51"/>
      <c r="M69" s="51"/>
      <c r="N69" s="201"/>
      <c r="O69" s="82"/>
      <c r="P69" s="83"/>
      <c r="Q69" s="82"/>
      <c r="R69" s="83"/>
      <c r="S69" s="82"/>
      <c r="T69" s="83"/>
    </row>
    <row r="70" spans="1:20" ht="15" customHeight="1" x14ac:dyDescent="0.25">
      <c r="A70" s="216"/>
      <c r="B70" s="50"/>
      <c r="C70" s="217"/>
      <c r="D70" s="59"/>
      <c r="E70" s="59"/>
      <c r="F70" s="64"/>
      <c r="G70" s="65"/>
      <c r="H70" s="71"/>
      <c r="I70" s="52"/>
      <c r="J70" s="76"/>
      <c r="K70" s="82"/>
      <c r="L70" s="51"/>
      <c r="M70" s="51"/>
      <c r="N70" s="201"/>
      <c r="O70" s="82"/>
      <c r="P70" s="83"/>
      <c r="Q70" s="82"/>
      <c r="R70" s="83"/>
      <c r="S70" s="82"/>
      <c r="T70" s="83"/>
    </row>
    <row r="71" spans="1:20" ht="15" customHeight="1" x14ac:dyDescent="0.25">
      <c r="A71" s="216"/>
      <c r="B71" s="50"/>
      <c r="C71" s="217"/>
      <c r="D71" s="59"/>
      <c r="E71" s="59"/>
      <c r="F71" s="64"/>
      <c r="G71" s="65"/>
      <c r="H71" s="71"/>
      <c r="I71" s="52"/>
      <c r="J71" s="76"/>
      <c r="K71" s="82"/>
      <c r="L71" s="51"/>
      <c r="M71" s="51"/>
      <c r="N71" s="201"/>
      <c r="O71" s="82"/>
      <c r="P71" s="83"/>
      <c r="Q71" s="82"/>
      <c r="R71" s="83"/>
      <c r="S71" s="82"/>
      <c r="T71" s="83"/>
    </row>
    <row r="72" spans="1:20" ht="15" customHeight="1" x14ac:dyDescent="0.25">
      <c r="A72" s="216"/>
      <c r="B72" s="50"/>
      <c r="C72" s="217"/>
      <c r="D72" s="59"/>
      <c r="E72" s="59"/>
      <c r="F72" s="64"/>
      <c r="G72" s="65"/>
      <c r="H72" s="71"/>
      <c r="I72" s="52"/>
      <c r="J72" s="76"/>
      <c r="K72" s="82"/>
      <c r="L72" s="51"/>
      <c r="M72" s="51"/>
      <c r="N72" s="201"/>
      <c r="O72" s="82"/>
      <c r="P72" s="83"/>
      <c r="Q72" s="82"/>
      <c r="R72" s="83"/>
      <c r="S72" s="82"/>
      <c r="T72" s="83"/>
    </row>
    <row r="73" spans="1:20" ht="15" customHeight="1" x14ac:dyDescent="0.25">
      <c r="A73" s="216"/>
      <c r="B73" s="50"/>
      <c r="C73" s="217"/>
      <c r="D73" s="59"/>
      <c r="E73" s="59"/>
      <c r="F73" s="64"/>
      <c r="G73" s="65"/>
      <c r="H73" s="71"/>
      <c r="I73" s="52"/>
      <c r="J73" s="76"/>
      <c r="K73" s="82"/>
      <c r="L73" s="51"/>
      <c r="M73" s="51"/>
      <c r="N73" s="201"/>
      <c r="O73" s="82"/>
      <c r="P73" s="83"/>
      <c r="Q73" s="82"/>
      <c r="R73" s="83"/>
      <c r="S73" s="82"/>
      <c r="T73" s="83"/>
    </row>
    <row r="74" spans="1:20" ht="15" customHeight="1" x14ac:dyDescent="0.25">
      <c r="A74" s="216"/>
      <c r="B74" s="50"/>
      <c r="C74" s="217"/>
      <c r="D74" s="59"/>
      <c r="E74" s="59"/>
      <c r="F74" s="64"/>
      <c r="G74" s="65"/>
      <c r="H74" s="71"/>
      <c r="I74" s="52"/>
      <c r="J74" s="76"/>
      <c r="K74" s="82"/>
      <c r="L74" s="51"/>
      <c r="M74" s="51"/>
      <c r="N74" s="201"/>
      <c r="O74" s="82"/>
      <c r="P74" s="83"/>
      <c r="Q74" s="82"/>
      <c r="R74" s="83"/>
      <c r="S74" s="82"/>
      <c r="T74" s="83"/>
    </row>
    <row r="75" spans="1:20" ht="15" customHeight="1" x14ac:dyDescent="0.25">
      <c r="A75" s="216"/>
      <c r="B75" s="50"/>
      <c r="C75" s="217"/>
      <c r="D75" s="59"/>
      <c r="E75" s="59"/>
      <c r="F75" s="64"/>
      <c r="G75" s="65"/>
      <c r="H75" s="71"/>
      <c r="I75" s="52"/>
      <c r="J75" s="76"/>
      <c r="K75" s="82"/>
      <c r="L75" s="51"/>
      <c r="M75" s="51"/>
      <c r="N75" s="201"/>
      <c r="O75" s="82"/>
      <c r="P75" s="83"/>
      <c r="Q75" s="82"/>
      <c r="R75" s="83"/>
      <c r="S75" s="82"/>
      <c r="T75" s="83"/>
    </row>
    <row r="76" spans="1:20" ht="15" customHeight="1" x14ac:dyDescent="0.25">
      <c r="A76" s="216"/>
      <c r="B76" s="50"/>
      <c r="C76" s="217"/>
      <c r="D76" s="59"/>
      <c r="E76" s="59"/>
      <c r="F76" s="64"/>
      <c r="G76" s="65"/>
      <c r="H76" s="71"/>
      <c r="I76" s="52"/>
      <c r="J76" s="76"/>
      <c r="K76" s="82"/>
      <c r="L76" s="51"/>
      <c r="M76" s="51"/>
      <c r="N76" s="201"/>
      <c r="O76" s="82"/>
      <c r="P76" s="83"/>
      <c r="Q76" s="82"/>
      <c r="R76" s="83"/>
      <c r="S76" s="82"/>
      <c r="T76" s="83"/>
    </row>
    <row r="77" spans="1:20" ht="15" customHeight="1" x14ac:dyDescent="0.25">
      <c r="A77" s="216"/>
      <c r="B77" s="50"/>
      <c r="C77" s="217"/>
      <c r="D77" s="59"/>
      <c r="E77" s="59"/>
      <c r="F77" s="64"/>
      <c r="G77" s="65"/>
      <c r="H77" s="71"/>
      <c r="I77" s="52"/>
      <c r="J77" s="76"/>
      <c r="K77" s="82"/>
      <c r="L77" s="51"/>
      <c r="M77" s="51"/>
      <c r="N77" s="201"/>
      <c r="O77" s="82"/>
      <c r="P77" s="83"/>
      <c r="Q77" s="82"/>
      <c r="R77" s="83"/>
      <c r="S77" s="82"/>
      <c r="T77" s="83"/>
    </row>
    <row r="78" spans="1:20" ht="15" customHeight="1" x14ac:dyDescent="0.25">
      <c r="A78" s="216"/>
      <c r="B78" s="50"/>
      <c r="C78" s="217"/>
      <c r="D78" s="59"/>
      <c r="E78" s="59"/>
      <c r="F78" s="64"/>
      <c r="G78" s="65"/>
      <c r="H78" s="71"/>
      <c r="I78" s="52"/>
      <c r="J78" s="76"/>
      <c r="K78" s="82"/>
      <c r="L78" s="51"/>
      <c r="M78" s="51"/>
      <c r="N78" s="201"/>
      <c r="O78" s="82"/>
      <c r="P78" s="83"/>
      <c r="Q78" s="82"/>
      <c r="R78" s="83"/>
      <c r="S78" s="82"/>
      <c r="T78" s="83"/>
    </row>
    <row r="79" spans="1:20" ht="15" customHeight="1" x14ac:dyDescent="0.25">
      <c r="A79" s="216"/>
      <c r="B79" s="50"/>
      <c r="C79" s="217"/>
      <c r="D79" s="59"/>
      <c r="E79" s="59"/>
      <c r="F79" s="64"/>
      <c r="G79" s="65"/>
      <c r="H79" s="71"/>
      <c r="I79" s="52"/>
      <c r="J79" s="76"/>
      <c r="K79" s="82"/>
      <c r="L79" s="51"/>
      <c r="M79" s="51"/>
      <c r="N79" s="201"/>
      <c r="O79" s="82"/>
      <c r="P79" s="83"/>
      <c r="Q79" s="82"/>
      <c r="R79" s="83"/>
      <c r="S79" s="82"/>
      <c r="T79" s="83"/>
    </row>
    <row r="80" spans="1:20" ht="15" customHeight="1" x14ac:dyDescent="0.25">
      <c r="A80" s="216"/>
      <c r="B80" s="50"/>
      <c r="C80" s="217"/>
      <c r="D80" s="59"/>
      <c r="E80" s="59"/>
      <c r="F80" s="64"/>
      <c r="G80" s="65"/>
      <c r="H80" s="71"/>
      <c r="I80" s="52"/>
      <c r="J80" s="76"/>
      <c r="K80" s="82"/>
      <c r="L80" s="51"/>
      <c r="M80" s="51"/>
      <c r="N80" s="201"/>
      <c r="O80" s="82"/>
      <c r="P80" s="83"/>
      <c r="Q80" s="82"/>
      <c r="R80" s="83"/>
      <c r="S80" s="82"/>
      <c r="T80" s="83"/>
    </row>
    <row r="81" spans="1:20" ht="15" customHeight="1" x14ac:dyDescent="0.25">
      <c r="A81" s="216"/>
      <c r="B81" s="50"/>
      <c r="C81" s="217"/>
      <c r="D81" s="59"/>
      <c r="E81" s="59"/>
      <c r="F81" s="64"/>
      <c r="G81" s="65"/>
      <c r="H81" s="71"/>
      <c r="I81" s="52"/>
      <c r="J81" s="76"/>
      <c r="K81" s="82"/>
      <c r="L81" s="51"/>
      <c r="M81" s="51"/>
      <c r="N81" s="201"/>
      <c r="O81" s="82"/>
      <c r="P81" s="83"/>
      <c r="Q81" s="82"/>
      <c r="R81" s="83"/>
      <c r="S81" s="82"/>
      <c r="T81" s="83"/>
    </row>
    <row r="82" spans="1:20" ht="15" customHeight="1" x14ac:dyDescent="0.25">
      <c r="A82" s="216"/>
      <c r="B82" s="50"/>
      <c r="C82" s="217"/>
      <c r="D82" s="59"/>
      <c r="E82" s="59"/>
      <c r="F82" s="64"/>
      <c r="G82" s="65"/>
      <c r="H82" s="71"/>
      <c r="I82" s="52"/>
      <c r="J82" s="76"/>
      <c r="K82" s="82"/>
      <c r="L82" s="51"/>
      <c r="M82" s="51"/>
      <c r="N82" s="201"/>
      <c r="O82" s="82"/>
      <c r="P82" s="83"/>
      <c r="Q82" s="82"/>
      <c r="R82" s="83"/>
      <c r="S82" s="82"/>
      <c r="T82" s="83"/>
    </row>
    <row r="83" spans="1:20" ht="15" customHeight="1" x14ac:dyDescent="0.25">
      <c r="A83" s="216"/>
      <c r="B83" s="50"/>
      <c r="C83" s="217"/>
      <c r="D83" s="59"/>
      <c r="E83" s="59"/>
      <c r="F83" s="64"/>
      <c r="G83" s="65"/>
      <c r="H83" s="71"/>
      <c r="I83" s="52"/>
      <c r="J83" s="76"/>
      <c r="K83" s="82"/>
      <c r="L83" s="51"/>
      <c r="M83" s="51"/>
      <c r="N83" s="201"/>
      <c r="O83" s="82"/>
      <c r="P83" s="83"/>
      <c r="Q83" s="82"/>
      <c r="R83" s="83"/>
      <c r="S83" s="82"/>
      <c r="T83" s="83"/>
    </row>
    <row r="84" spans="1:20" ht="15" customHeight="1" x14ac:dyDescent="0.25">
      <c r="A84" s="216"/>
      <c r="B84" s="50"/>
      <c r="C84" s="217"/>
      <c r="D84" s="59"/>
      <c r="E84" s="59"/>
      <c r="F84" s="64"/>
      <c r="G84" s="65"/>
      <c r="H84" s="71"/>
      <c r="I84" s="52"/>
      <c r="J84" s="76"/>
      <c r="K84" s="82"/>
      <c r="L84" s="51"/>
      <c r="M84" s="51"/>
      <c r="N84" s="201"/>
      <c r="O84" s="82"/>
      <c r="P84" s="83"/>
      <c r="Q84" s="82"/>
      <c r="R84" s="83"/>
      <c r="S84" s="82"/>
      <c r="T84" s="83"/>
    </row>
    <row r="85" spans="1:20" ht="15" customHeight="1" x14ac:dyDescent="0.25">
      <c r="A85" s="216"/>
      <c r="B85" s="50"/>
      <c r="C85" s="217"/>
      <c r="D85" s="59"/>
      <c r="E85" s="59"/>
      <c r="F85" s="64"/>
      <c r="G85" s="65"/>
      <c r="H85" s="71"/>
      <c r="I85" s="52"/>
      <c r="J85" s="76"/>
      <c r="K85" s="82"/>
      <c r="L85" s="51"/>
      <c r="M85" s="51"/>
      <c r="N85" s="201"/>
      <c r="O85" s="82"/>
      <c r="P85" s="83"/>
      <c r="Q85" s="82"/>
      <c r="R85" s="83"/>
      <c r="S85" s="82"/>
      <c r="T85" s="83"/>
    </row>
    <row r="86" spans="1:20" ht="15" customHeight="1" x14ac:dyDescent="0.25">
      <c r="A86" s="216"/>
      <c r="B86" s="50"/>
      <c r="C86" s="217"/>
      <c r="D86" s="59"/>
      <c r="E86" s="59"/>
      <c r="F86" s="64"/>
      <c r="G86" s="65"/>
      <c r="H86" s="71"/>
      <c r="I86" s="52"/>
      <c r="J86" s="76"/>
      <c r="K86" s="82"/>
      <c r="L86" s="51"/>
      <c r="M86" s="51"/>
      <c r="N86" s="201"/>
      <c r="O86" s="82"/>
      <c r="P86" s="83"/>
      <c r="Q86" s="82"/>
      <c r="R86" s="83"/>
      <c r="S86" s="82"/>
      <c r="T86" s="83"/>
    </row>
    <row r="87" spans="1:20" ht="15" customHeight="1" x14ac:dyDescent="0.25">
      <c r="A87" s="216"/>
      <c r="B87" s="50"/>
      <c r="C87" s="217"/>
      <c r="D87" s="59"/>
      <c r="E87" s="59"/>
      <c r="F87" s="64"/>
      <c r="G87" s="65"/>
      <c r="H87" s="71"/>
      <c r="I87" s="52"/>
      <c r="J87" s="76"/>
      <c r="K87" s="82"/>
      <c r="L87" s="51"/>
      <c r="M87" s="51"/>
      <c r="N87" s="201"/>
      <c r="O87" s="82"/>
      <c r="P87" s="83"/>
      <c r="Q87" s="82"/>
      <c r="R87" s="83"/>
      <c r="S87" s="82"/>
      <c r="T87" s="83"/>
    </row>
    <row r="88" spans="1:20" ht="15" customHeight="1" x14ac:dyDescent="0.25">
      <c r="A88" s="216"/>
      <c r="B88" s="50"/>
      <c r="C88" s="217"/>
      <c r="D88" s="59"/>
      <c r="E88" s="59"/>
      <c r="F88" s="64"/>
      <c r="G88" s="65"/>
      <c r="H88" s="71"/>
      <c r="I88" s="52"/>
      <c r="J88" s="76"/>
      <c r="K88" s="82"/>
      <c r="L88" s="51"/>
      <c r="M88" s="51"/>
      <c r="N88" s="201"/>
      <c r="O88" s="82"/>
      <c r="P88" s="83"/>
      <c r="Q88" s="82"/>
      <c r="R88" s="83"/>
      <c r="S88" s="82"/>
      <c r="T88" s="83"/>
    </row>
    <row r="89" spans="1:20" ht="15" customHeight="1" x14ac:dyDescent="0.25">
      <c r="A89" s="216"/>
      <c r="B89" s="50"/>
      <c r="C89" s="217"/>
      <c r="D89" s="59"/>
      <c r="E89" s="59"/>
      <c r="F89" s="64"/>
      <c r="G89" s="65"/>
      <c r="H89" s="71"/>
      <c r="I89" s="52"/>
      <c r="J89" s="76"/>
      <c r="K89" s="82"/>
      <c r="L89" s="51"/>
      <c r="M89" s="51"/>
      <c r="N89" s="201"/>
      <c r="O89" s="82"/>
      <c r="P89" s="83"/>
      <c r="Q89" s="82"/>
      <c r="R89" s="83"/>
      <c r="S89" s="82"/>
      <c r="T89" s="83"/>
    </row>
    <row r="90" spans="1:20" ht="15" customHeight="1" x14ac:dyDescent="0.25">
      <c r="A90" s="216"/>
      <c r="B90" s="50"/>
      <c r="C90" s="217"/>
      <c r="D90" s="59"/>
      <c r="E90" s="59"/>
      <c r="F90" s="64"/>
      <c r="G90" s="65"/>
      <c r="H90" s="71"/>
      <c r="I90" s="52"/>
      <c r="J90" s="76"/>
      <c r="K90" s="82"/>
      <c r="L90" s="51"/>
      <c r="M90" s="51"/>
      <c r="N90" s="201"/>
      <c r="O90" s="82"/>
      <c r="P90" s="83"/>
      <c r="Q90" s="82"/>
      <c r="R90" s="83"/>
      <c r="S90" s="82"/>
      <c r="T90" s="83"/>
    </row>
    <row r="91" spans="1:20" ht="15" customHeight="1" x14ac:dyDescent="0.25">
      <c r="A91" s="216"/>
      <c r="B91" s="50"/>
      <c r="C91" s="217"/>
      <c r="D91" s="59"/>
      <c r="E91" s="59"/>
      <c r="F91" s="64"/>
      <c r="G91" s="65"/>
      <c r="H91" s="71"/>
      <c r="I91" s="52"/>
      <c r="J91" s="76"/>
      <c r="K91" s="82"/>
      <c r="L91" s="51"/>
      <c r="M91" s="51"/>
      <c r="N91" s="201"/>
      <c r="O91" s="82"/>
      <c r="P91" s="83"/>
      <c r="Q91" s="82"/>
      <c r="R91" s="83"/>
      <c r="S91" s="82"/>
      <c r="T91" s="83"/>
    </row>
    <row r="92" spans="1:20" ht="15" customHeight="1" x14ac:dyDescent="0.25">
      <c r="A92" s="216"/>
      <c r="B92" s="50"/>
      <c r="C92" s="217"/>
      <c r="D92" s="59"/>
      <c r="E92" s="59"/>
      <c r="F92" s="64"/>
      <c r="G92" s="65"/>
      <c r="H92" s="71"/>
      <c r="I92" s="52"/>
      <c r="J92" s="76"/>
      <c r="K92" s="82"/>
      <c r="L92" s="51"/>
      <c r="M92" s="51"/>
      <c r="N92" s="201"/>
      <c r="O92" s="82"/>
      <c r="P92" s="83"/>
      <c r="Q92" s="82"/>
      <c r="R92" s="83"/>
      <c r="S92" s="82"/>
      <c r="T92" s="83"/>
    </row>
    <row r="93" spans="1:20" ht="15" customHeight="1" x14ac:dyDescent="0.25">
      <c r="A93" s="216"/>
      <c r="B93" s="50"/>
      <c r="C93" s="217"/>
      <c r="D93" s="59"/>
      <c r="E93" s="59"/>
      <c r="F93" s="64"/>
      <c r="G93" s="65"/>
      <c r="H93" s="71"/>
      <c r="I93" s="52"/>
      <c r="J93" s="76"/>
      <c r="K93" s="82"/>
      <c r="L93" s="51"/>
      <c r="M93" s="51"/>
      <c r="N93" s="201"/>
      <c r="O93" s="82"/>
      <c r="P93" s="83"/>
      <c r="Q93" s="82"/>
      <c r="R93" s="83"/>
      <c r="S93" s="82"/>
      <c r="T93" s="83"/>
    </row>
    <row r="94" spans="1:20" ht="15" customHeight="1" x14ac:dyDescent="0.25">
      <c r="A94" s="216"/>
      <c r="B94" s="50"/>
      <c r="C94" s="217"/>
      <c r="D94" s="59"/>
      <c r="E94" s="59"/>
      <c r="F94" s="64"/>
      <c r="G94" s="65"/>
      <c r="H94" s="71"/>
      <c r="I94" s="52"/>
      <c r="J94" s="76"/>
      <c r="K94" s="82"/>
      <c r="L94" s="51"/>
      <c r="M94" s="51"/>
      <c r="N94" s="201"/>
      <c r="O94" s="82"/>
      <c r="P94" s="83"/>
      <c r="Q94" s="82"/>
      <c r="R94" s="83"/>
      <c r="S94" s="82"/>
      <c r="T94" s="83"/>
    </row>
    <row r="95" spans="1:20" ht="15" customHeight="1" x14ac:dyDescent="0.25">
      <c r="A95" s="216"/>
      <c r="B95" s="50"/>
      <c r="C95" s="217"/>
      <c r="D95" s="59"/>
      <c r="E95" s="59"/>
      <c r="F95" s="64"/>
      <c r="G95" s="65"/>
      <c r="H95" s="71"/>
      <c r="I95" s="52"/>
      <c r="J95" s="76"/>
      <c r="K95" s="82"/>
      <c r="L95" s="51"/>
      <c r="M95" s="51"/>
      <c r="N95" s="201"/>
      <c r="O95" s="82"/>
      <c r="P95" s="83"/>
      <c r="Q95" s="82"/>
      <c r="R95" s="83"/>
      <c r="S95" s="82"/>
      <c r="T95" s="83"/>
    </row>
    <row r="96" spans="1:20" ht="15" customHeight="1" x14ac:dyDescent="0.25">
      <c r="A96" s="216"/>
      <c r="B96" s="50"/>
      <c r="C96" s="217"/>
      <c r="D96" s="59"/>
      <c r="E96" s="59"/>
      <c r="F96" s="64"/>
      <c r="G96" s="65"/>
      <c r="H96" s="71"/>
      <c r="I96" s="52"/>
      <c r="J96" s="76"/>
      <c r="K96" s="82"/>
      <c r="L96" s="51"/>
      <c r="M96" s="51"/>
      <c r="N96" s="201"/>
      <c r="O96" s="82"/>
      <c r="P96" s="83"/>
      <c r="Q96" s="82"/>
      <c r="R96" s="83"/>
      <c r="S96" s="82"/>
      <c r="T96" s="83"/>
    </row>
    <row r="97" spans="1:20" ht="15" customHeight="1" x14ac:dyDescent="0.25">
      <c r="A97" s="216"/>
      <c r="B97" s="50"/>
      <c r="C97" s="217"/>
      <c r="D97" s="59"/>
      <c r="E97" s="59"/>
      <c r="F97" s="64"/>
      <c r="G97" s="65"/>
      <c r="H97" s="71"/>
      <c r="I97" s="52"/>
      <c r="J97" s="76"/>
      <c r="K97" s="82"/>
      <c r="L97" s="51"/>
      <c r="M97" s="51"/>
      <c r="N97" s="201"/>
      <c r="O97" s="82"/>
      <c r="P97" s="83"/>
      <c r="Q97" s="82"/>
      <c r="R97" s="83"/>
      <c r="S97" s="82"/>
      <c r="T97" s="83"/>
    </row>
    <row r="98" spans="1:20" ht="15" customHeight="1" x14ac:dyDescent="0.25">
      <c r="A98" s="216"/>
      <c r="B98" s="50"/>
      <c r="C98" s="217"/>
      <c r="D98" s="59"/>
      <c r="E98" s="59"/>
      <c r="F98" s="64"/>
      <c r="G98" s="65"/>
      <c r="H98" s="71"/>
      <c r="I98" s="52"/>
      <c r="J98" s="76"/>
      <c r="K98" s="82"/>
      <c r="L98" s="51"/>
      <c r="M98" s="51"/>
      <c r="N98" s="201"/>
      <c r="O98" s="82"/>
      <c r="P98" s="83"/>
      <c r="Q98" s="82"/>
      <c r="R98" s="83"/>
      <c r="S98" s="82"/>
      <c r="T98" s="83"/>
    </row>
    <row r="99" spans="1:20" ht="15" customHeight="1" x14ac:dyDescent="0.25">
      <c r="A99" s="216"/>
      <c r="B99" s="50"/>
      <c r="C99" s="217"/>
      <c r="D99" s="59"/>
      <c r="E99" s="59"/>
      <c r="F99" s="64"/>
      <c r="G99" s="65"/>
      <c r="H99" s="71"/>
      <c r="I99" s="52"/>
      <c r="J99" s="76"/>
      <c r="K99" s="82"/>
      <c r="L99" s="51"/>
      <c r="M99" s="51"/>
      <c r="N99" s="201"/>
      <c r="O99" s="82"/>
      <c r="P99" s="83"/>
      <c r="Q99" s="82"/>
      <c r="R99" s="83"/>
      <c r="S99" s="82"/>
      <c r="T99" s="83"/>
    </row>
    <row r="100" spans="1:20" ht="15" customHeight="1" x14ac:dyDescent="0.25">
      <c r="A100" s="216"/>
      <c r="B100" s="50"/>
      <c r="C100" s="217"/>
      <c r="D100" s="59"/>
      <c r="E100" s="59"/>
      <c r="F100" s="64"/>
      <c r="G100" s="65"/>
      <c r="H100" s="71"/>
      <c r="I100" s="52"/>
      <c r="J100" s="76"/>
      <c r="K100" s="82"/>
      <c r="L100" s="51"/>
      <c r="M100" s="51"/>
      <c r="N100" s="201"/>
      <c r="O100" s="82"/>
      <c r="P100" s="83"/>
      <c r="Q100" s="82"/>
      <c r="R100" s="83"/>
      <c r="S100" s="82"/>
      <c r="T100" s="83"/>
    </row>
    <row r="101" spans="1:20" ht="15" customHeight="1" x14ac:dyDescent="0.25">
      <c r="A101" s="216"/>
      <c r="B101" s="50"/>
      <c r="C101" s="217"/>
      <c r="D101" s="59"/>
      <c r="E101" s="59"/>
      <c r="F101" s="64"/>
      <c r="G101" s="65"/>
      <c r="H101" s="71"/>
      <c r="I101" s="52"/>
      <c r="J101" s="76"/>
      <c r="K101" s="82"/>
      <c r="L101" s="51"/>
      <c r="M101" s="51"/>
      <c r="N101" s="201"/>
      <c r="O101" s="82"/>
      <c r="P101" s="83"/>
      <c r="Q101" s="82"/>
      <c r="R101" s="83"/>
      <c r="S101" s="82"/>
      <c r="T101" s="83"/>
    </row>
    <row r="102" spans="1:20" ht="15" customHeight="1" x14ac:dyDescent="0.25">
      <c r="A102" s="216"/>
      <c r="B102" s="50"/>
      <c r="C102" s="217"/>
      <c r="D102" s="59"/>
      <c r="E102" s="59"/>
      <c r="F102" s="64"/>
      <c r="G102" s="65"/>
      <c r="H102" s="71"/>
      <c r="I102" s="52"/>
      <c r="J102" s="76"/>
      <c r="K102" s="82"/>
      <c r="L102" s="51"/>
      <c r="M102" s="51"/>
      <c r="N102" s="201"/>
      <c r="O102" s="82"/>
      <c r="P102" s="83"/>
      <c r="Q102" s="82"/>
      <c r="R102" s="83"/>
      <c r="S102" s="82"/>
      <c r="T102" s="83"/>
    </row>
    <row r="103" spans="1:20" ht="15" customHeight="1" x14ac:dyDescent="0.25">
      <c r="A103" s="216"/>
      <c r="B103" s="50"/>
      <c r="C103" s="217"/>
      <c r="D103" s="59"/>
      <c r="E103" s="59"/>
      <c r="F103" s="64"/>
      <c r="G103" s="65"/>
      <c r="H103" s="71"/>
      <c r="I103" s="52"/>
      <c r="J103" s="76"/>
      <c r="K103" s="82"/>
      <c r="L103" s="51"/>
      <c r="M103" s="51"/>
      <c r="N103" s="201"/>
      <c r="O103" s="82"/>
      <c r="P103" s="83"/>
      <c r="Q103" s="82"/>
      <c r="R103" s="83"/>
      <c r="S103" s="82"/>
      <c r="T103" s="83"/>
    </row>
    <row r="104" spans="1:20" ht="15" customHeight="1" x14ac:dyDescent="0.25">
      <c r="A104" s="216"/>
      <c r="B104" s="50"/>
      <c r="C104" s="217"/>
      <c r="D104" s="59"/>
      <c r="E104" s="59"/>
      <c r="F104" s="64"/>
      <c r="G104" s="65"/>
      <c r="H104" s="71"/>
      <c r="I104" s="52"/>
      <c r="J104" s="76"/>
      <c r="K104" s="82"/>
      <c r="L104" s="51"/>
      <c r="M104" s="51"/>
      <c r="N104" s="201"/>
      <c r="O104" s="82"/>
      <c r="P104" s="83"/>
      <c r="Q104" s="82"/>
      <c r="R104" s="83"/>
      <c r="S104" s="82"/>
      <c r="T104" s="83"/>
    </row>
    <row r="105" spans="1:20" ht="15" customHeight="1" x14ac:dyDescent="0.25">
      <c r="A105" s="216"/>
      <c r="B105" s="50"/>
      <c r="C105" s="217"/>
      <c r="D105" s="59"/>
      <c r="E105" s="59"/>
      <c r="F105" s="64"/>
      <c r="G105" s="65"/>
      <c r="H105" s="71"/>
      <c r="I105" s="52"/>
      <c r="J105" s="76"/>
      <c r="K105" s="82"/>
      <c r="L105" s="51"/>
      <c r="M105" s="51"/>
      <c r="N105" s="201"/>
      <c r="O105" s="82"/>
      <c r="P105" s="83"/>
      <c r="Q105" s="82"/>
      <c r="R105" s="83"/>
      <c r="S105" s="82"/>
      <c r="T105" s="83"/>
    </row>
    <row r="106" spans="1:20" ht="15" customHeight="1" x14ac:dyDescent="0.25">
      <c r="A106" s="216"/>
      <c r="B106" s="50"/>
      <c r="C106" s="217"/>
      <c r="D106" s="59"/>
      <c r="E106" s="59"/>
      <c r="F106" s="64"/>
      <c r="G106" s="65"/>
      <c r="H106" s="71"/>
      <c r="I106" s="52"/>
      <c r="J106" s="76"/>
      <c r="K106" s="82"/>
      <c r="L106" s="51"/>
      <c r="M106" s="51"/>
      <c r="N106" s="201"/>
      <c r="O106" s="82"/>
      <c r="P106" s="83"/>
      <c r="Q106" s="82"/>
      <c r="R106" s="83"/>
      <c r="S106" s="82"/>
      <c r="T106" s="83"/>
    </row>
    <row r="107" spans="1:20" ht="15" customHeight="1" x14ac:dyDescent="0.25">
      <c r="A107" s="216"/>
      <c r="B107" s="50"/>
      <c r="C107" s="217"/>
      <c r="D107" s="59"/>
      <c r="E107" s="59"/>
      <c r="F107" s="64"/>
      <c r="G107" s="65"/>
      <c r="H107" s="71"/>
      <c r="I107" s="52"/>
      <c r="J107" s="76"/>
      <c r="K107" s="82"/>
      <c r="L107" s="51"/>
      <c r="M107" s="51"/>
      <c r="N107" s="201"/>
      <c r="O107" s="82"/>
      <c r="P107" s="83"/>
      <c r="Q107" s="82"/>
      <c r="R107" s="83"/>
      <c r="S107" s="82"/>
      <c r="T107" s="83"/>
    </row>
    <row r="108" spans="1:20" ht="15" customHeight="1" x14ac:dyDescent="0.25">
      <c r="A108" s="216"/>
      <c r="B108" s="50"/>
      <c r="C108" s="217"/>
      <c r="D108" s="59"/>
      <c r="E108" s="59"/>
      <c r="F108" s="64"/>
      <c r="G108" s="65"/>
      <c r="H108" s="71"/>
      <c r="I108" s="52"/>
      <c r="J108" s="76"/>
      <c r="K108" s="82"/>
      <c r="L108" s="51"/>
      <c r="M108" s="51"/>
      <c r="N108" s="201"/>
      <c r="O108" s="82"/>
      <c r="P108" s="83"/>
      <c r="Q108" s="82"/>
      <c r="R108" s="83"/>
      <c r="S108" s="82"/>
      <c r="T108" s="83"/>
    </row>
    <row r="109" spans="1:20" ht="15" customHeight="1" x14ac:dyDescent="0.25">
      <c r="A109" s="216"/>
      <c r="B109" s="50"/>
      <c r="C109" s="217"/>
      <c r="D109" s="59"/>
      <c r="E109" s="59"/>
      <c r="F109" s="64"/>
      <c r="G109" s="65"/>
      <c r="H109" s="71"/>
      <c r="I109" s="52"/>
      <c r="J109" s="76"/>
      <c r="K109" s="82"/>
      <c r="L109" s="51"/>
      <c r="M109" s="51"/>
      <c r="N109" s="201"/>
      <c r="O109" s="82"/>
      <c r="P109" s="83"/>
      <c r="Q109" s="82"/>
      <c r="R109" s="83"/>
      <c r="S109" s="82"/>
      <c r="T109" s="83"/>
    </row>
    <row r="110" spans="1:20" ht="15" customHeight="1" x14ac:dyDescent="0.25">
      <c r="A110" s="216"/>
      <c r="B110" s="50"/>
      <c r="C110" s="217"/>
      <c r="D110" s="59"/>
      <c r="E110" s="59"/>
      <c r="F110" s="64"/>
      <c r="G110" s="65"/>
      <c r="H110" s="71"/>
      <c r="I110" s="52"/>
      <c r="J110" s="76"/>
      <c r="K110" s="82"/>
      <c r="L110" s="51"/>
      <c r="M110" s="51"/>
      <c r="N110" s="201"/>
      <c r="O110" s="82"/>
      <c r="P110" s="83"/>
      <c r="Q110" s="82"/>
      <c r="R110" s="83"/>
      <c r="S110" s="82"/>
      <c r="T110" s="83"/>
    </row>
    <row r="111" spans="1:20" ht="15" customHeight="1" x14ac:dyDescent="0.25">
      <c r="A111" s="216"/>
      <c r="B111" s="50"/>
      <c r="C111" s="217"/>
      <c r="D111" s="59"/>
      <c r="E111" s="59"/>
      <c r="F111" s="64"/>
      <c r="G111" s="65"/>
      <c r="H111" s="71"/>
      <c r="I111" s="52"/>
      <c r="J111" s="76"/>
      <c r="K111" s="82"/>
      <c r="L111" s="51"/>
      <c r="M111" s="51"/>
      <c r="N111" s="201"/>
      <c r="O111" s="82"/>
      <c r="P111" s="83"/>
      <c r="Q111" s="82"/>
      <c r="R111" s="83"/>
      <c r="S111" s="82"/>
      <c r="T111" s="83"/>
    </row>
    <row r="112" spans="1:20" ht="15" customHeight="1" x14ac:dyDescent="0.25">
      <c r="A112" s="216"/>
      <c r="B112" s="50"/>
      <c r="C112" s="217"/>
      <c r="D112" s="59"/>
      <c r="E112" s="59"/>
      <c r="F112" s="64"/>
      <c r="G112" s="65"/>
      <c r="H112" s="71"/>
      <c r="I112" s="52"/>
      <c r="J112" s="76"/>
      <c r="K112" s="82"/>
      <c r="L112" s="51"/>
      <c r="M112" s="51"/>
      <c r="N112" s="201"/>
      <c r="O112" s="82"/>
      <c r="P112" s="83"/>
      <c r="Q112" s="82"/>
      <c r="R112" s="83"/>
      <c r="S112" s="82"/>
      <c r="T112" s="83"/>
    </row>
    <row r="113" spans="1:20" ht="15" customHeight="1" x14ac:dyDescent="0.25">
      <c r="A113" s="216"/>
      <c r="B113" s="50"/>
      <c r="C113" s="217"/>
      <c r="D113" s="59"/>
      <c r="E113" s="59"/>
      <c r="F113" s="64"/>
      <c r="G113" s="65"/>
      <c r="H113" s="71"/>
      <c r="I113" s="52"/>
      <c r="J113" s="76"/>
      <c r="K113" s="82"/>
      <c r="L113" s="51"/>
      <c r="M113" s="51"/>
      <c r="N113" s="201"/>
      <c r="O113" s="82"/>
      <c r="P113" s="83"/>
      <c r="Q113" s="82"/>
      <c r="R113" s="83"/>
      <c r="S113" s="82"/>
      <c r="T113" s="83"/>
    </row>
    <row r="114" spans="1:20" ht="15" customHeight="1" x14ac:dyDescent="0.25">
      <c r="A114" s="216"/>
      <c r="B114" s="50"/>
      <c r="C114" s="217"/>
      <c r="D114" s="59"/>
      <c r="E114" s="59"/>
      <c r="F114" s="64"/>
      <c r="G114" s="65"/>
      <c r="H114" s="71"/>
      <c r="I114" s="52"/>
      <c r="J114" s="76"/>
      <c r="K114" s="82"/>
      <c r="L114" s="51"/>
      <c r="M114" s="51"/>
      <c r="N114" s="201"/>
      <c r="O114" s="82"/>
      <c r="P114" s="83"/>
      <c r="Q114" s="82"/>
      <c r="R114" s="83"/>
      <c r="S114" s="82"/>
      <c r="T114" s="83"/>
    </row>
    <row r="115" spans="1:20" ht="15" customHeight="1" x14ac:dyDescent="0.25">
      <c r="A115" s="216"/>
      <c r="B115" s="50"/>
      <c r="C115" s="217"/>
      <c r="D115" s="59"/>
      <c r="E115" s="59"/>
      <c r="F115" s="64"/>
      <c r="G115" s="65"/>
      <c r="H115" s="71"/>
      <c r="I115" s="52"/>
      <c r="J115" s="76"/>
      <c r="K115" s="82"/>
      <c r="L115" s="51"/>
      <c r="M115" s="51"/>
      <c r="N115" s="201"/>
      <c r="O115" s="82"/>
      <c r="P115" s="83"/>
      <c r="Q115" s="82"/>
      <c r="R115" s="83"/>
      <c r="S115" s="82"/>
      <c r="T115" s="83"/>
    </row>
    <row r="116" spans="1:20" ht="15" customHeight="1" x14ac:dyDescent="0.25">
      <c r="A116" s="216"/>
      <c r="B116" s="50"/>
      <c r="C116" s="217"/>
      <c r="D116" s="59"/>
      <c r="E116" s="59"/>
      <c r="F116" s="64"/>
      <c r="G116" s="65"/>
      <c r="H116" s="71"/>
      <c r="I116" s="52"/>
      <c r="J116" s="76"/>
      <c r="K116" s="82"/>
      <c r="L116" s="51"/>
      <c r="M116" s="51"/>
      <c r="N116" s="201"/>
      <c r="O116" s="82"/>
      <c r="P116" s="83"/>
      <c r="Q116" s="82"/>
      <c r="R116" s="83"/>
      <c r="S116" s="82"/>
      <c r="T116" s="83"/>
    </row>
    <row r="117" spans="1:20" ht="15" customHeight="1" x14ac:dyDescent="0.25">
      <c r="A117" s="216"/>
      <c r="B117" s="50"/>
      <c r="C117" s="217"/>
      <c r="D117" s="59"/>
      <c r="E117" s="59"/>
      <c r="F117" s="64"/>
      <c r="G117" s="65"/>
      <c r="H117" s="71"/>
      <c r="I117" s="52"/>
      <c r="J117" s="76"/>
      <c r="K117" s="82"/>
      <c r="L117" s="51"/>
      <c r="M117" s="51"/>
      <c r="N117" s="201"/>
      <c r="O117" s="82"/>
      <c r="P117" s="83"/>
      <c r="Q117" s="82"/>
      <c r="R117" s="83"/>
      <c r="S117" s="82"/>
      <c r="T117" s="83"/>
    </row>
    <row r="118" spans="1:20" ht="15" customHeight="1" x14ac:dyDescent="0.25">
      <c r="A118" s="216"/>
      <c r="B118" s="50"/>
      <c r="C118" s="217"/>
      <c r="D118" s="59"/>
      <c r="E118" s="59"/>
      <c r="F118" s="64"/>
      <c r="G118" s="65"/>
      <c r="H118" s="71"/>
      <c r="I118" s="52"/>
      <c r="J118" s="76"/>
      <c r="K118" s="82"/>
      <c r="L118" s="51"/>
      <c r="M118" s="51"/>
      <c r="N118" s="201"/>
      <c r="O118" s="82"/>
      <c r="P118" s="83"/>
      <c r="Q118" s="82"/>
      <c r="R118" s="83"/>
      <c r="S118" s="82"/>
      <c r="T118" s="83"/>
    </row>
    <row r="119" spans="1:20" ht="15" customHeight="1" x14ac:dyDescent="0.25">
      <c r="A119" s="216"/>
      <c r="B119" s="50"/>
      <c r="C119" s="217"/>
      <c r="D119" s="59"/>
      <c r="E119" s="59"/>
      <c r="F119" s="64"/>
      <c r="G119" s="65"/>
      <c r="H119" s="71"/>
      <c r="I119" s="52"/>
      <c r="J119" s="76"/>
      <c r="K119" s="82"/>
      <c r="L119" s="51"/>
      <c r="M119" s="51"/>
      <c r="N119" s="201"/>
      <c r="O119" s="82"/>
      <c r="P119" s="83"/>
      <c r="Q119" s="82"/>
      <c r="R119" s="83"/>
      <c r="S119" s="82"/>
      <c r="T119" s="83"/>
    </row>
    <row r="120" spans="1:20" ht="15" customHeight="1" x14ac:dyDescent="0.25">
      <c r="A120" s="216"/>
      <c r="B120" s="50"/>
      <c r="C120" s="217"/>
      <c r="D120" s="59"/>
      <c r="E120" s="59"/>
      <c r="F120" s="64"/>
      <c r="G120" s="65"/>
      <c r="H120" s="71"/>
      <c r="I120" s="52"/>
      <c r="J120" s="76"/>
      <c r="K120" s="82"/>
      <c r="L120" s="51"/>
      <c r="M120" s="51"/>
      <c r="N120" s="201"/>
      <c r="O120" s="82"/>
      <c r="P120" s="83"/>
      <c r="Q120" s="82"/>
      <c r="R120" s="83"/>
      <c r="S120" s="82"/>
      <c r="T120" s="83"/>
    </row>
    <row r="121" spans="1:20" ht="15" customHeight="1" x14ac:dyDescent="0.25">
      <c r="A121" s="216"/>
      <c r="B121" s="50"/>
      <c r="C121" s="217"/>
      <c r="D121" s="59"/>
      <c r="E121" s="59"/>
      <c r="F121" s="64"/>
      <c r="G121" s="65"/>
      <c r="H121" s="71"/>
      <c r="I121" s="52"/>
      <c r="J121" s="76"/>
      <c r="K121" s="82"/>
      <c r="L121" s="51"/>
      <c r="M121" s="51"/>
      <c r="N121" s="201"/>
      <c r="O121" s="82"/>
      <c r="P121" s="83"/>
      <c r="Q121" s="82"/>
      <c r="R121" s="83"/>
      <c r="S121" s="82"/>
      <c r="T121" s="83"/>
    </row>
    <row r="122" spans="1:20" ht="15" customHeight="1" x14ac:dyDescent="0.25">
      <c r="A122" s="216"/>
      <c r="B122" s="50"/>
      <c r="C122" s="217"/>
      <c r="D122" s="59"/>
      <c r="E122" s="59"/>
      <c r="F122" s="64"/>
      <c r="G122" s="65"/>
      <c r="H122" s="71"/>
      <c r="I122" s="52"/>
      <c r="J122" s="76"/>
      <c r="K122" s="82"/>
      <c r="L122" s="51"/>
      <c r="M122" s="51"/>
      <c r="N122" s="201"/>
      <c r="O122" s="82"/>
      <c r="P122" s="83"/>
      <c r="Q122" s="82"/>
      <c r="R122" s="83"/>
      <c r="S122" s="82"/>
      <c r="T122" s="83"/>
    </row>
    <row r="123" spans="1:20" ht="15" customHeight="1" x14ac:dyDescent="0.25">
      <c r="A123" s="216"/>
      <c r="B123" s="50"/>
      <c r="C123" s="217"/>
      <c r="D123" s="59"/>
      <c r="E123" s="59"/>
      <c r="F123" s="64"/>
      <c r="G123" s="65"/>
      <c r="H123" s="71"/>
      <c r="I123" s="52"/>
      <c r="J123" s="76"/>
      <c r="K123" s="82"/>
      <c r="L123" s="51"/>
      <c r="M123" s="51"/>
      <c r="N123" s="201"/>
      <c r="O123" s="82"/>
      <c r="P123" s="83"/>
      <c r="Q123" s="82"/>
      <c r="R123" s="83"/>
      <c r="S123" s="82"/>
      <c r="T123" s="83"/>
    </row>
    <row r="124" spans="1:20" ht="15" customHeight="1" x14ac:dyDescent="0.25">
      <c r="A124" s="216"/>
      <c r="B124" s="50"/>
      <c r="C124" s="217"/>
      <c r="D124" s="59"/>
      <c r="E124" s="59"/>
      <c r="F124" s="64"/>
      <c r="G124" s="65"/>
      <c r="H124" s="71"/>
      <c r="I124" s="52"/>
      <c r="J124" s="76"/>
      <c r="K124" s="82"/>
      <c r="L124" s="51"/>
      <c r="M124" s="51"/>
      <c r="N124" s="201"/>
      <c r="O124" s="82"/>
      <c r="P124" s="83"/>
      <c r="Q124" s="82"/>
      <c r="R124" s="83"/>
      <c r="S124" s="82"/>
      <c r="T124" s="83"/>
    </row>
    <row r="125" spans="1:20" ht="15" customHeight="1" x14ac:dyDescent="0.25">
      <c r="A125" s="216"/>
      <c r="B125" s="50"/>
      <c r="C125" s="217"/>
      <c r="D125" s="59"/>
      <c r="E125" s="59"/>
      <c r="F125" s="64"/>
      <c r="G125" s="65"/>
      <c r="H125" s="71"/>
      <c r="I125" s="52"/>
      <c r="J125" s="76"/>
      <c r="K125" s="82"/>
      <c r="L125" s="51"/>
      <c r="M125" s="51"/>
      <c r="N125" s="201"/>
      <c r="O125" s="82"/>
      <c r="P125" s="83"/>
      <c r="Q125" s="82"/>
      <c r="R125" s="83"/>
      <c r="S125" s="82"/>
      <c r="T125" s="83"/>
    </row>
    <row r="126" spans="1:20" ht="15" customHeight="1" x14ac:dyDescent="0.25">
      <c r="A126" s="216"/>
      <c r="B126" s="50"/>
      <c r="C126" s="217"/>
      <c r="D126" s="59"/>
      <c r="E126" s="59"/>
      <c r="F126" s="64"/>
      <c r="G126" s="65"/>
      <c r="H126" s="71"/>
      <c r="I126" s="52"/>
      <c r="J126" s="76"/>
      <c r="K126" s="82"/>
      <c r="L126" s="51"/>
      <c r="M126" s="51"/>
      <c r="N126" s="201"/>
      <c r="O126" s="82"/>
      <c r="P126" s="83"/>
      <c r="Q126" s="82"/>
      <c r="R126" s="83"/>
      <c r="S126" s="82"/>
      <c r="T126" s="83"/>
    </row>
    <row r="127" spans="1:20" ht="15" customHeight="1" x14ac:dyDescent="0.25">
      <c r="A127" s="216"/>
      <c r="B127" s="50"/>
      <c r="C127" s="217"/>
      <c r="D127" s="59"/>
      <c r="E127" s="59"/>
      <c r="F127" s="64"/>
      <c r="G127" s="65"/>
      <c r="H127" s="71"/>
      <c r="I127" s="52"/>
      <c r="J127" s="76"/>
      <c r="K127" s="82"/>
      <c r="L127" s="51"/>
      <c r="M127" s="51"/>
      <c r="N127" s="201"/>
      <c r="O127" s="82"/>
      <c r="P127" s="83"/>
      <c r="Q127" s="82"/>
      <c r="R127" s="83"/>
      <c r="S127" s="82"/>
      <c r="T127" s="83"/>
    </row>
    <row r="128" spans="1:20" ht="15" customHeight="1" x14ac:dyDescent="0.25">
      <c r="A128" s="216"/>
      <c r="B128" s="50"/>
      <c r="C128" s="217"/>
      <c r="D128" s="59"/>
      <c r="E128" s="59"/>
      <c r="F128" s="64"/>
      <c r="G128" s="65"/>
      <c r="H128" s="71"/>
      <c r="I128" s="52"/>
      <c r="J128" s="76"/>
      <c r="K128" s="82"/>
      <c r="L128" s="51"/>
      <c r="M128" s="51"/>
      <c r="N128" s="201"/>
      <c r="O128" s="82"/>
      <c r="P128" s="83"/>
      <c r="Q128" s="82"/>
      <c r="R128" s="83"/>
      <c r="S128" s="82"/>
      <c r="T128" s="83"/>
    </row>
    <row r="129" spans="1:20" ht="15" customHeight="1" x14ac:dyDescent="0.25">
      <c r="A129" s="216"/>
      <c r="B129" s="50"/>
      <c r="C129" s="217"/>
      <c r="D129" s="59"/>
      <c r="E129" s="59"/>
      <c r="F129" s="64"/>
      <c r="G129" s="65"/>
      <c r="H129" s="71"/>
      <c r="I129" s="52"/>
      <c r="J129" s="76"/>
      <c r="K129" s="82"/>
      <c r="L129" s="51"/>
      <c r="M129" s="51"/>
      <c r="N129" s="201"/>
      <c r="O129" s="82"/>
      <c r="P129" s="83"/>
      <c r="Q129" s="82"/>
      <c r="R129" s="83"/>
      <c r="S129" s="82"/>
      <c r="T129" s="83"/>
    </row>
    <row r="130" spans="1:20" ht="15" customHeight="1" x14ac:dyDescent="0.25">
      <c r="A130" s="216"/>
      <c r="B130" s="50"/>
      <c r="C130" s="217"/>
      <c r="D130" s="59"/>
      <c r="E130" s="59"/>
      <c r="F130" s="64"/>
      <c r="G130" s="65"/>
      <c r="H130" s="71"/>
      <c r="I130" s="52"/>
      <c r="J130" s="76"/>
      <c r="K130" s="82"/>
      <c r="L130" s="51"/>
      <c r="M130" s="51"/>
      <c r="N130" s="201"/>
      <c r="O130" s="82"/>
      <c r="P130" s="83"/>
      <c r="Q130" s="82"/>
      <c r="R130" s="83"/>
      <c r="S130" s="82"/>
      <c r="T130" s="83"/>
    </row>
    <row r="131" spans="1:20" ht="15" customHeight="1" x14ac:dyDescent="0.25">
      <c r="A131" s="216"/>
      <c r="B131" s="50"/>
      <c r="C131" s="217"/>
      <c r="D131" s="59"/>
      <c r="E131" s="59"/>
      <c r="F131" s="64"/>
      <c r="G131" s="65"/>
      <c r="H131" s="71"/>
      <c r="I131" s="52"/>
      <c r="J131" s="76"/>
      <c r="K131" s="82"/>
      <c r="L131" s="51"/>
      <c r="M131" s="51"/>
      <c r="N131" s="201"/>
      <c r="O131" s="82"/>
      <c r="P131" s="83"/>
      <c r="Q131" s="82"/>
      <c r="R131" s="83"/>
      <c r="S131" s="82"/>
      <c r="T131" s="83"/>
    </row>
    <row r="132" spans="1:20" ht="15" customHeight="1" x14ac:dyDescent="0.25">
      <c r="A132" s="216"/>
      <c r="B132" s="50"/>
      <c r="C132" s="217"/>
      <c r="D132" s="59"/>
      <c r="E132" s="59"/>
      <c r="F132" s="64"/>
      <c r="G132" s="65"/>
      <c r="H132" s="71"/>
      <c r="I132" s="52"/>
      <c r="J132" s="76"/>
      <c r="K132" s="82"/>
      <c r="L132" s="51"/>
      <c r="M132" s="51"/>
      <c r="N132" s="201"/>
      <c r="O132" s="82"/>
      <c r="P132" s="83"/>
      <c r="Q132" s="82"/>
      <c r="R132" s="83"/>
      <c r="S132" s="82"/>
      <c r="T132" s="83"/>
    </row>
    <row r="133" spans="1:20" ht="15" customHeight="1" x14ac:dyDescent="0.25">
      <c r="A133" s="216"/>
      <c r="B133" s="50"/>
      <c r="C133" s="217"/>
      <c r="D133" s="59"/>
      <c r="E133" s="59"/>
      <c r="F133" s="64"/>
      <c r="G133" s="65"/>
      <c r="H133" s="71"/>
      <c r="I133" s="52"/>
      <c r="J133" s="76"/>
      <c r="K133" s="82"/>
      <c r="L133" s="51"/>
      <c r="M133" s="51"/>
      <c r="N133" s="201"/>
      <c r="O133" s="82"/>
      <c r="P133" s="83"/>
      <c r="Q133" s="82"/>
      <c r="R133" s="83"/>
      <c r="S133" s="82"/>
      <c r="T133" s="83"/>
    </row>
    <row r="134" spans="1:20" ht="15" customHeight="1" x14ac:dyDescent="0.25">
      <c r="A134" s="216"/>
      <c r="B134" s="50"/>
      <c r="C134" s="217"/>
      <c r="D134" s="59"/>
      <c r="E134" s="59"/>
      <c r="F134" s="64"/>
      <c r="G134" s="65"/>
      <c r="H134" s="71"/>
      <c r="I134" s="52"/>
      <c r="J134" s="76"/>
      <c r="K134" s="82"/>
      <c r="L134" s="51"/>
      <c r="M134" s="51"/>
      <c r="N134" s="201"/>
      <c r="O134" s="82"/>
      <c r="P134" s="83"/>
      <c r="Q134" s="82"/>
      <c r="R134" s="83"/>
      <c r="S134" s="82"/>
      <c r="T134" s="83"/>
    </row>
    <row r="135" spans="1:20" ht="15" customHeight="1" x14ac:dyDescent="0.25">
      <c r="A135" s="216"/>
      <c r="B135" s="50"/>
      <c r="C135" s="217"/>
      <c r="D135" s="59"/>
      <c r="E135" s="59"/>
      <c r="F135" s="64"/>
      <c r="G135" s="65"/>
      <c r="H135" s="71"/>
      <c r="I135" s="52"/>
      <c r="J135" s="76"/>
      <c r="K135" s="82"/>
      <c r="L135" s="51"/>
      <c r="M135" s="51"/>
      <c r="N135" s="201"/>
      <c r="O135" s="82"/>
      <c r="P135" s="83"/>
      <c r="Q135" s="82"/>
      <c r="R135" s="83"/>
      <c r="S135" s="82"/>
      <c r="T135" s="83"/>
    </row>
    <row r="136" spans="1:20" ht="15" customHeight="1" x14ac:dyDescent="0.25">
      <c r="A136" s="216"/>
      <c r="B136" s="50"/>
      <c r="C136" s="217"/>
      <c r="D136" s="59"/>
      <c r="E136" s="59"/>
      <c r="F136" s="64"/>
      <c r="G136" s="65"/>
      <c r="H136" s="71"/>
      <c r="I136" s="52"/>
      <c r="J136" s="76"/>
      <c r="K136" s="82"/>
      <c r="L136" s="51"/>
      <c r="M136" s="51"/>
      <c r="N136" s="201"/>
      <c r="O136" s="82"/>
      <c r="P136" s="83"/>
      <c r="Q136" s="82"/>
      <c r="R136" s="83"/>
      <c r="S136" s="82"/>
      <c r="T136" s="83"/>
    </row>
    <row r="137" spans="1:20" ht="15" customHeight="1" x14ac:dyDescent="0.25">
      <c r="A137" s="216"/>
      <c r="B137" s="50"/>
      <c r="C137" s="217"/>
      <c r="D137" s="59"/>
      <c r="E137" s="59"/>
      <c r="F137" s="64"/>
      <c r="G137" s="65"/>
      <c r="H137" s="71"/>
      <c r="I137" s="52"/>
      <c r="J137" s="76"/>
      <c r="K137" s="82"/>
      <c r="L137" s="51"/>
      <c r="M137" s="51"/>
      <c r="N137" s="201"/>
      <c r="O137" s="82"/>
      <c r="P137" s="83"/>
      <c r="Q137" s="82"/>
      <c r="R137" s="83"/>
      <c r="S137" s="82"/>
      <c r="T137" s="83"/>
    </row>
    <row r="138" spans="1:20" ht="15" customHeight="1" x14ac:dyDescent="0.25">
      <c r="A138" s="216"/>
      <c r="B138" s="50"/>
      <c r="C138" s="217"/>
      <c r="D138" s="59"/>
      <c r="E138" s="59"/>
      <c r="F138" s="64"/>
      <c r="G138" s="65"/>
      <c r="H138" s="71"/>
      <c r="I138" s="52"/>
      <c r="J138" s="76"/>
      <c r="K138" s="82"/>
      <c r="L138" s="51"/>
      <c r="M138" s="51"/>
      <c r="N138" s="201"/>
      <c r="O138" s="82"/>
      <c r="P138" s="83"/>
      <c r="Q138" s="82"/>
      <c r="R138" s="83"/>
      <c r="S138" s="82"/>
      <c r="T138" s="83"/>
    </row>
    <row r="139" spans="1:20" ht="15" customHeight="1" x14ac:dyDescent="0.25">
      <c r="A139" s="216"/>
      <c r="B139" s="50"/>
      <c r="C139" s="217"/>
      <c r="D139" s="59"/>
      <c r="E139" s="59"/>
      <c r="F139" s="64"/>
      <c r="G139" s="65"/>
      <c r="H139" s="71"/>
      <c r="I139" s="52"/>
      <c r="J139" s="76"/>
      <c r="K139" s="82"/>
      <c r="L139" s="51"/>
      <c r="M139" s="51"/>
      <c r="N139" s="201"/>
      <c r="O139" s="82"/>
      <c r="P139" s="83"/>
      <c r="Q139" s="82"/>
      <c r="R139" s="83"/>
      <c r="S139" s="82"/>
      <c r="T139" s="83"/>
    </row>
    <row r="140" spans="1:20" ht="15" customHeight="1" x14ac:dyDescent="0.25">
      <c r="A140" s="216"/>
      <c r="B140" s="50"/>
      <c r="C140" s="217"/>
      <c r="D140" s="59"/>
      <c r="E140" s="59"/>
      <c r="F140" s="64"/>
      <c r="G140" s="65"/>
      <c r="H140" s="71"/>
      <c r="I140" s="52"/>
      <c r="J140" s="76"/>
      <c r="K140" s="82"/>
      <c r="L140" s="51"/>
      <c r="M140" s="51"/>
      <c r="N140" s="201"/>
      <c r="O140" s="82"/>
      <c r="P140" s="83"/>
      <c r="Q140" s="82"/>
      <c r="R140" s="83"/>
      <c r="S140" s="82"/>
      <c r="T140" s="83"/>
    </row>
    <row r="141" spans="1:20" ht="15" customHeight="1" x14ac:dyDescent="0.25">
      <c r="A141" s="216"/>
      <c r="B141" s="50"/>
      <c r="C141" s="217"/>
      <c r="D141" s="59"/>
      <c r="E141" s="59"/>
      <c r="F141" s="64"/>
      <c r="G141" s="65"/>
      <c r="H141" s="71"/>
      <c r="I141" s="52"/>
      <c r="J141" s="76"/>
      <c r="K141" s="82"/>
      <c r="L141" s="51"/>
      <c r="M141" s="51"/>
      <c r="N141" s="201"/>
      <c r="O141" s="82"/>
      <c r="P141" s="83"/>
      <c r="Q141" s="82"/>
      <c r="R141" s="83"/>
      <c r="S141" s="82"/>
      <c r="T141" s="83"/>
    </row>
    <row r="142" spans="1:20" ht="15" customHeight="1" x14ac:dyDescent="0.25">
      <c r="A142" s="216"/>
      <c r="B142" s="50"/>
      <c r="C142" s="217"/>
      <c r="D142" s="59"/>
      <c r="E142" s="59"/>
      <c r="F142" s="64"/>
      <c r="G142" s="65"/>
      <c r="H142" s="71"/>
      <c r="I142" s="52"/>
      <c r="J142" s="76"/>
      <c r="K142" s="82"/>
      <c r="L142" s="51"/>
      <c r="M142" s="51"/>
      <c r="N142" s="201"/>
      <c r="O142" s="82"/>
      <c r="P142" s="83"/>
      <c r="Q142" s="82"/>
      <c r="R142" s="83"/>
      <c r="S142" s="82"/>
      <c r="T142" s="83"/>
    </row>
    <row r="143" spans="1:20" ht="15" customHeight="1" x14ac:dyDescent="0.25">
      <c r="A143" s="216"/>
      <c r="B143" s="50"/>
      <c r="C143" s="217"/>
      <c r="D143" s="59"/>
      <c r="E143" s="59"/>
      <c r="F143" s="64"/>
      <c r="G143" s="65"/>
      <c r="H143" s="71"/>
      <c r="I143" s="52"/>
      <c r="J143" s="76"/>
      <c r="K143" s="82"/>
      <c r="L143" s="51"/>
      <c r="M143" s="51"/>
      <c r="N143" s="201"/>
      <c r="O143" s="82"/>
      <c r="P143" s="83"/>
      <c r="Q143" s="82"/>
      <c r="R143" s="83"/>
      <c r="S143" s="82"/>
      <c r="T143" s="83"/>
    </row>
    <row r="144" spans="1:20" ht="15" customHeight="1" x14ac:dyDescent="0.25">
      <c r="A144" s="216"/>
      <c r="B144" s="50"/>
      <c r="C144" s="217"/>
      <c r="D144" s="59"/>
      <c r="E144" s="59"/>
      <c r="F144" s="64"/>
      <c r="G144" s="65"/>
      <c r="H144" s="71"/>
      <c r="I144" s="52"/>
      <c r="J144" s="76"/>
      <c r="K144" s="82"/>
      <c r="L144" s="51"/>
      <c r="M144" s="51"/>
      <c r="N144" s="201"/>
      <c r="O144" s="82"/>
      <c r="P144" s="83"/>
      <c r="Q144" s="82"/>
      <c r="R144" s="83"/>
      <c r="S144" s="82"/>
      <c r="T144" s="83"/>
    </row>
    <row r="145" spans="1:20" ht="15" customHeight="1" x14ac:dyDescent="0.25">
      <c r="A145" s="216"/>
      <c r="B145" s="50"/>
      <c r="C145" s="217"/>
      <c r="D145" s="59"/>
      <c r="E145" s="59"/>
      <c r="F145" s="64"/>
      <c r="G145" s="65"/>
      <c r="H145" s="71"/>
      <c r="I145" s="52"/>
      <c r="J145" s="76"/>
      <c r="K145" s="82"/>
      <c r="L145" s="51"/>
      <c r="M145" s="51"/>
      <c r="N145" s="201"/>
      <c r="O145" s="82"/>
      <c r="P145" s="83"/>
      <c r="Q145" s="82"/>
      <c r="R145" s="83"/>
      <c r="S145" s="82"/>
      <c r="T145" s="83"/>
    </row>
    <row r="146" spans="1:20" ht="15" customHeight="1" x14ac:dyDescent="0.25">
      <c r="A146" s="216"/>
      <c r="B146" s="50"/>
      <c r="C146" s="217"/>
      <c r="D146" s="59"/>
      <c r="E146" s="59"/>
      <c r="F146" s="64"/>
      <c r="G146" s="65"/>
      <c r="H146" s="71"/>
      <c r="I146" s="52"/>
      <c r="J146" s="76"/>
      <c r="K146" s="82"/>
      <c r="L146" s="51"/>
      <c r="M146" s="51"/>
      <c r="N146" s="201"/>
      <c r="O146" s="82"/>
      <c r="P146" s="83"/>
      <c r="Q146" s="82"/>
      <c r="R146" s="83"/>
      <c r="S146" s="82"/>
      <c r="T146" s="83"/>
    </row>
    <row r="147" spans="1:20" ht="15" customHeight="1" x14ac:dyDescent="0.25">
      <c r="A147" s="216"/>
      <c r="B147" s="50"/>
      <c r="C147" s="217"/>
      <c r="D147" s="59"/>
      <c r="E147" s="59"/>
      <c r="F147" s="64"/>
      <c r="G147" s="65"/>
      <c r="H147" s="71"/>
      <c r="I147" s="52"/>
      <c r="J147" s="76"/>
      <c r="K147" s="82"/>
      <c r="L147" s="51"/>
      <c r="M147" s="51"/>
      <c r="N147" s="201"/>
      <c r="O147" s="82"/>
      <c r="P147" s="83"/>
      <c r="Q147" s="82"/>
      <c r="R147" s="83"/>
      <c r="S147" s="82"/>
      <c r="T147" s="83"/>
    </row>
    <row r="148" spans="1:20" ht="15" customHeight="1" x14ac:dyDescent="0.25">
      <c r="A148" s="216"/>
      <c r="B148" s="50"/>
      <c r="C148" s="217"/>
      <c r="D148" s="59"/>
      <c r="E148" s="59"/>
      <c r="F148" s="64"/>
      <c r="G148" s="65"/>
      <c r="H148" s="71"/>
      <c r="I148" s="52"/>
      <c r="J148" s="76"/>
      <c r="K148" s="82"/>
      <c r="L148" s="51"/>
      <c r="M148" s="51"/>
      <c r="N148" s="201"/>
      <c r="O148" s="82"/>
      <c r="P148" s="83"/>
      <c r="Q148" s="82"/>
      <c r="R148" s="83"/>
      <c r="S148" s="82"/>
      <c r="T148" s="83"/>
    </row>
    <row r="149" spans="1:20" ht="15" customHeight="1" x14ac:dyDescent="0.25">
      <c r="A149" s="216"/>
      <c r="B149" s="50"/>
      <c r="C149" s="217"/>
      <c r="D149" s="59"/>
      <c r="E149" s="59"/>
      <c r="F149" s="64"/>
      <c r="G149" s="65"/>
      <c r="H149" s="71"/>
      <c r="I149" s="52"/>
      <c r="J149" s="76"/>
      <c r="K149" s="82"/>
      <c r="L149" s="51"/>
      <c r="M149" s="51"/>
      <c r="N149" s="201"/>
      <c r="O149" s="82"/>
      <c r="P149" s="83"/>
      <c r="Q149" s="82"/>
      <c r="R149" s="83"/>
      <c r="S149" s="82"/>
      <c r="T149" s="83"/>
    </row>
    <row r="150" spans="1:20" ht="15" customHeight="1" x14ac:dyDescent="0.25">
      <c r="A150" s="216"/>
      <c r="B150" s="50"/>
      <c r="C150" s="217"/>
      <c r="D150" s="59"/>
      <c r="E150" s="59"/>
      <c r="F150" s="64"/>
      <c r="G150" s="65"/>
      <c r="H150" s="71"/>
      <c r="I150" s="52"/>
      <c r="J150" s="76"/>
      <c r="K150" s="82"/>
      <c r="L150" s="51"/>
      <c r="M150" s="51"/>
      <c r="N150" s="201"/>
      <c r="O150" s="82"/>
      <c r="P150" s="83"/>
      <c r="Q150" s="82"/>
      <c r="R150" s="83"/>
      <c r="S150" s="82"/>
      <c r="T150" s="83"/>
    </row>
    <row r="151" spans="1:20" ht="15" customHeight="1" x14ac:dyDescent="0.25">
      <c r="A151" s="216"/>
      <c r="B151" s="50"/>
      <c r="C151" s="217"/>
      <c r="D151" s="59"/>
      <c r="E151" s="59"/>
      <c r="F151" s="64"/>
      <c r="G151" s="65"/>
      <c r="H151" s="71"/>
      <c r="I151" s="52"/>
      <c r="J151" s="76"/>
      <c r="K151" s="82"/>
      <c r="L151" s="51"/>
      <c r="M151" s="51"/>
      <c r="N151" s="201"/>
      <c r="O151" s="82"/>
      <c r="P151" s="83"/>
      <c r="Q151" s="82"/>
      <c r="R151" s="83"/>
      <c r="S151" s="82"/>
      <c r="T151" s="83"/>
    </row>
    <row r="152" spans="1:20" ht="15" customHeight="1" x14ac:dyDescent="0.25">
      <c r="A152" s="216"/>
      <c r="B152" s="50"/>
      <c r="C152" s="217"/>
      <c r="D152" s="59"/>
      <c r="E152" s="59"/>
      <c r="F152" s="64"/>
      <c r="G152" s="65"/>
      <c r="H152" s="71"/>
      <c r="I152" s="52"/>
      <c r="J152" s="76"/>
      <c r="K152" s="82"/>
      <c r="L152" s="51"/>
      <c r="M152" s="51"/>
      <c r="N152" s="201"/>
      <c r="O152" s="82"/>
      <c r="P152" s="83"/>
      <c r="Q152" s="82"/>
      <c r="R152" s="83"/>
      <c r="S152" s="82"/>
      <c r="T152" s="83"/>
    </row>
    <row r="153" spans="1:20" ht="15" customHeight="1" x14ac:dyDescent="0.25">
      <c r="A153" s="216"/>
      <c r="B153" s="50"/>
      <c r="C153" s="217"/>
      <c r="D153" s="59"/>
      <c r="E153" s="59"/>
      <c r="F153" s="64"/>
      <c r="G153" s="65"/>
      <c r="H153" s="71"/>
      <c r="I153" s="52"/>
      <c r="J153" s="76"/>
      <c r="K153" s="82"/>
      <c r="L153" s="51"/>
      <c r="M153" s="51"/>
      <c r="N153" s="201"/>
      <c r="O153" s="82"/>
      <c r="P153" s="83"/>
      <c r="Q153" s="82"/>
      <c r="R153" s="83"/>
      <c r="S153" s="82"/>
      <c r="T153" s="83"/>
    </row>
    <row r="154" spans="1:20" ht="15" customHeight="1" x14ac:dyDescent="0.25">
      <c r="A154" s="216"/>
      <c r="B154" s="50"/>
      <c r="C154" s="217"/>
      <c r="D154" s="59"/>
      <c r="E154" s="59"/>
      <c r="F154" s="64"/>
      <c r="G154" s="65"/>
      <c r="H154" s="71"/>
      <c r="I154" s="52"/>
      <c r="J154" s="76"/>
      <c r="K154" s="82"/>
      <c r="L154" s="51"/>
      <c r="M154" s="51"/>
      <c r="N154" s="201"/>
      <c r="O154" s="82"/>
      <c r="P154" s="83"/>
      <c r="Q154" s="82"/>
      <c r="R154" s="83"/>
      <c r="S154" s="82"/>
      <c r="T154" s="83"/>
    </row>
    <row r="155" spans="1:20" ht="15" customHeight="1" x14ac:dyDescent="0.25">
      <c r="A155" s="216"/>
      <c r="B155" s="50"/>
      <c r="C155" s="217"/>
      <c r="D155" s="59"/>
      <c r="E155" s="59"/>
      <c r="F155" s="64"/>
      <c r="G155" s="65"/>
      <c r="H155" s="71"/>
      <c r="I155" s="52"/>
      <c r="J155" s="76"/>
      <c r="K155" s="82"/>
      <c r="L155" s="51"/>
      <c r="M155" s="51"/>
      <c r="N155" s="201"/>
      <c r="O155" s="82"/>
      <c r="P155" s="83"/>
      <c r="Q155" s="82"/>
      <c r="R155" s="83"/>
      <c r="S155" s="82"/>
      <c r="T155" s="83"/>
    </row>
    <row r="156" spans="1:20" ht="15" customHeight="1" x14ac:dyDescent="0.25">
      <c r="A156" s="216"/>
      <c r="B156" s="50"/>
      <c r="C156" s="217"/>
      <c r="D156" s="59"/>
      <c r="E156" s="59"/>
      <c r="F156" s="64"/>
      <c r="G156" s="65"/>
      <c r="H156" s="71"/>
      <c r="I156" s="52"/>
      <c r="J156" s="76"/>
      <c r="K156" s="82"/>
      <c r="L156" s="51"/>
      <c r="M156" s="51"/>
      <c r="N156" s="201"/>
      <c r="O156" s="82"/>
      <c r="P156" s="83"/>
      <c r="Q156" s="82"/>
      <c r="R156" s="83"/>
      <c r="S156" s="82"/>
      <c r="T156" s="83"/>
    </row>
    <row r="157" spans="1:20" ht="15" customHeight="1" x14ac:dyDescent="0.25">
      <c r="A157" s="216"/>
      <c r="B157" s="50"/>
      <c r="C157" s="217"/>
      <c r="D157" s="59"/>
      <c r="E157" s="59"/>
      <c r="F157" s="64"/>
      <c r="G157" s="65"/>
      <c r="H157" s="71"/>
      <c r="I157" s="52"/>
      <c r="J157" s="76"/>
      <c r="K157" s="82"/>
      <c r="L157" s="51"/>
      <c r="M157" s="51"/>
      <c r="N157" s="201"/>
      <c r="O157" s="82"/>
      <c r="P157" s="83"/>
      <c r="Q157" s="82"/>
      <c r="R157" s="83"/>
      <c r="S157" s="82"/>
      <c r="T157" s="83"/>
    </row>
    <row r="158" spans="1:20" ht="15" customHeight="1" x14ac:dyDescent="0.25">
      <c r="A158" s="216"/>
      <c r="B158" s="50"/>
      <c r="C158" s="217"/>
      <c r="D158" s="59"/>
      <c r="E158" s="59"/>
      <c r="F158" s="64"/>
      <c r="G158" s="65"/>
      <c r="H158" s="71"/>
      <c r="I158" s="52"/>
      <c r="J158" s="76"/>
      <c r="K158" s="82"/>
      <c r="L158" s="51"/>
      <c r="M158" s="51"/>
      <c r="N158" s="201"/>
      <c r="O158" s="82"/>
      <c r="P158" s="83"/>
      <c r="Q158" s="82"/>
      <c r="R158" s="83"/>
      <c r="S158" s="82"/>
      <c r="T158" s="83"/>
    </row>
    <row r="159" spans="1:20" ht="15" customHeight="1" x14ac:dyDescent="0.25">
      <c r="A159" s="216"/>
      <c r="B159" s="50"/>
      <c r="C159" s="217"/>
      <c r="D159" s="59"/>
      <c r="E159" s="59"/>
      <c r="F159" s="64"/>
      <c r="G159" s="65"/>
      <c r="H159" s="71"/>
      <c r="I159" s="52"/>
      <c r="J159" s="76"/>
      <c r="K159" s="82"/>
      <c r="L159" s="51"/>
      <c r="M159" s="51"/>
      <c r="N159" s="201"/>
      <c r="O159" s="82"/>
      <c r="P159" s="83"/>
      <c r="Q159" s="82"/>
      <c r="R159" s="83"/>
      <c r="S159" s="82"/>
      <c r="T159" s="83"/>
    </row>
    <row r="160" spans="1:20" ht="15" customHeight="1" x14ac:dyDescent="0.25">
      <c r="A160" s="216"/>
      <c r="B160" s="50"/>
      <c r="C160" s="217"/>
      <c r="D160" s="59"/>
      <c r="E160" s="59"/>
      <c r="F160" s="64"/>
      <c r="G160" s="65"/>
      <c r="H160" s="71"/>
      <c r="I160" s="52"/>
      <c r="J160" s="76"/>
      <c r="K160" s="82"/>
      <c r="L160" s="51"/>
      <c r="M160" s="51"/>
      <c r="N160" s="201"/>
      <c r="O160" s="82"/>
      <c r="P160" s="83"/>
      <c r="Q160" s="82"/>
      <c r="R160" s="83"/>
      <c r="S160" s="82"/>
      <c r="T160" s="83"/>
    </row>
    <row r="161" spans="1:20" ht="15" customHeight="1" x14ac:dyDescent="0.25">
      <c r="A161" s="216"/>
      <c r="B161" s="50"/>
      <c r="C161" s="217"/>
      <c r="D161" s="59"/>
      <c r="E161" s="59"/>
      <c r="F161" s="64"/>
      <c r="G161" s="65"/>
      <c r="H161" s="71"/>
      <c r="I161" s="52"/>
      <c r="J161" s="76"/>
      <c r="K161" s="82"/>
      <c r="L161" s="51"/>
      <c r="M161" s="51"/>
      <c r="N161" s="201"/>
      <c r="O161" s="82"/>
      <c r="P161" s="83"/>
      <c r="Q161" s="82"/>
      <c r="R161" s="83"/>
      <c r="S161" s="82"/>
      <c r="T161" s="83"/>
    </row>
    <row r="162" spans="1:20" ht="15" customHeight="1" x14ac:dyDescent="0.25">
      <c r="A162" s="216"/>
      <c r="B162" s="50"/>
      <c r="C162" s="217"/>
      <c r="D162" s="59"/>
      <c r="E162" s="59"/>
      <c r="F162" s="64"/>
      <c r="G162" s="65"/>
      <c r="H162" s="71"/>
      <c r="I162" s="52"/>
      <c r="J162" s="76"/>
      <c r="K162" s="82"/>
      <c r="L162" s="51"/>
      <c r="M162" s="51"/>
      <c r="N162" s="201"/>
      <c r="O162" s="82"/>
      <c r="P162" s="83"/>
      <c r="Q162" s="82"/>
      <c r="R162" s="83"/>
      <c r="S162" s="82"/>
      <c r="T162" s="83"/>
    </row>
    <row r="163" spans="1:20" ht="15" customHeight="1" x14ac:dyDescent="0.25">
      <c r="A163" s="216"/>
      <c r="B163" s="50"/>
      <c r="C163" s="217"/>
      <c r="D163" s="59"/>
      <c r="E163" s="59"/>
      <c r="F163" s="64"/>
      <c r="G163" s="65"/>
      <c r="H163" s="71"/>
      <c r="I163" s="52"/>
      <c r="J163" s="76"/>
      <c r="K163" s="82"/>
      <c r="L163" s="51"/>
      <c r="M163" s="51"/>
      <c r="N163" s="201"/>
      <c r="O163" s="82"/>
      <c r="P163" s="83"/>
      <c r="Q163" s="82"/>
      <c r="R163" s="83"/>
      <c r="S163" s="82"/>
      <c r="T163" s="83"/>
    </row>
    <row r="164" spans="1:20" ht="15" customHeight="1" x14ac:dyDescent="0.25">
      <c r="A164" s="216"/>
      <c r="B164" s="50"/>
      <c r="C164" s="217"/>
      <c r="D164" s="59"/>
      <c r="E164" s="59"/>
      <c r="F164" s="64"/>
      <c r="G164" s="65"/>
      <c r="H164" s="71"/>
      <c r="I164" s="52"/>
      <c r="J164" s="76"/>
      <c r="K164" s="82"/>
      <c r="L164" s="51"/>
      <c r="M164" s="51"/>
      <c r="N164" s="201"/>
      <c r="O164" s="82"/>
      <c r="P164" s="83"/>
      <c r="Q164" s="82"/>
      <c r="R164" s="83"/>
      <c r="S164" s="82"/>
      <c r="T164" s="83"/>
    </row>
    <row r="165" spans="1:20" ht="15" customHeight="1" x14ac:dyDescent="0.25">
      <c r="A165" s="216"/>
      <c r="B165" s="50"/>
      <c r="C165" s="217"/>
      <c r="D165" s="59"/>
      <c r="E165" s="59"/>
      <c r="F165" s="64"/>
      <c r="G165" s="65"/>
      <c r="H165" s="71"/>
      <c r="I165" s="52"/>
      <c r="J165" s="76"/>
      <c r="K165" s="82"/>
      <c r="L165" s="51"/>
      <c r="M165" s="51"/>
      <c r="N165" s="201"/>
      <c r="O165" s="82"/>
      <c r="P165" s="83"/>
      <c r="Q165" s="82"/>
      <c r="R165" s="83"/>
      <c r="S165" s="82"/>
      <c r="T165" s="83"/>
    </row>
    <row r="166" spans="1:20" ht="15" customHeight="1" x14ac:dyDescent="0.25">
      <c r="A166" s="216"/>
      <c r="B166" s="50"/>
      <c r="C166" s="217"/>
      <c r="D166" s="59"/>
      <c r="E166" s="59"/>
      <c r="F166" s="64"/>
      <c r="G166" s="65"/>
      <c r="H166" s="71"/>
      <c r="I166" s="52"/>
      <c r="J166" s="76"/>
      <c r="K166" s="82"/>
      <c r="L166" s="51"/>
      <c r="M166" s="51"/>
      <c r="N166" s="201"/>
      <c r="O166" s="82"/>
      <c r="P166" s="83"/>
      <c r="Q166" s="82"/>
      <c r="R166" s="83"/>
      <c r="S166" s="82"/>
      <c r="T166" s="83"/>
    </row>
    <row r="167" spans="1:20" ht="15" customHeight="1" x14ac:dyDescent="0.25">
      <c r="A167" s="216"/>
      <c r="B167" s="50"/>
      <c r="C167" s="217"/>
      <c r="D167" s="59"/>
      <c r="E167" s="59"/>
      <c r="F167" s="64"/>
      <c r="G167" s="65"/>
      <c r="H167" s="71"/>
      <c r="I167" s="52"/>
      <c r="J167" s="76"/>
      <c r="K167" s="82"/>
      <c r="L167" s="51"/>
      <c r="M167" s="51"/>
      <c r="N167" s="201"/>
      <c r="O167" s="82"/>
      <c r="P167" s="83"/>
      <c r="Q167" s="82"/>
      <c r="R167" s="83"/>
      <c r="S167" s="82"/>
      <c r="T167" s="83"/>
    </row>
    <row r="168" spans="1:20" ht="15" customHeight="1" x14ac:dyDescent="0.25">
      <c r="A168" s="216"/>
      <c r="B168" s="50"/>
      <c r="C168" s="217"/>
      <c r="D168" s="59"/>
      <c r="E168" s="59"/>
      <c r="F168" s="64"/>
      <c r="G168" s="65"/>
      <c r="H168" s="71"/>
      <c r="I168" s="52"/>
      <c r="J168" s="76"/>
      <c r="K168" s="82"/>
      <c r="L168" s="51"/>
      <c r="M168" s="51"/>
      <c r="N168" s="201"/>
      <c r="O168" s="82"/>
      <c r="P168" s="83"/>
      <c r="Q168" s="82"/>
      <c r="R168" s="83"/>
      <c r="S168" s="82"/>
      <c r="T168" s="83"/>
    </row>
    <row r="169" spans="1:20" ht="15" customHeight="1" x14ac:dyDescent="0.25">
      <c r="A169" s="216"/>
      <c r="B169" s="50"/>
      <c r="C169" s="217"/>
      <c r="D169" s="59"/>
      <c r="E169" s="59"/>
      <c r="F169" s="64"/>
      <c r="G169" s="65"/>
      <c r="H169" s="71"/>
      <c r="I169" s="52"/>
      <c r="J169" s="76"/>
      <c r="K169" s="82"/>
      <c r="L169" s="51"/>
      <c r="M169" s="51"/>
      <c r="N169" s="201"/>
      <c r="O169" s="82"/>
      <c r="P169" s="83"/>
      <c r="Q169" s="82"/>
      <c r="R169" s="83"/>
      <c r="S169" s="82"/>
      <c r="T169" s="83"/>
    </row>
    <row r="170" spans="1:20" ht="15" customHeight="1" x14ac:dyDescent="0.25">
      <c r="A170" s="216"/>
      <c r="B170" s="50"/>
      <c r="C170" s="217"/>
      <c r="D170" s="59"/>
      <c r="E170" s="59"/>
      <c r="F170" s="64"/>
      <c r="G170" s="65"/>
      <c r="H170" s="71"/>
      <c r="I170" s="52"/>
      <c r="J170" s="76"/>
      <c r="K170" s="82"/>
      <c r="L170" s="51"/>
      <c r="M170" s="51"/>
      <c r="N170" s="201"/>
      <c r="O170" s="82"/>
      <c r="P170" s="83"/>
      <c r="Q170" s="82"/>
      <c r="R170" s="83"/>
      <c r="S170" s="82"/>
      <c r="T170" s="83"/>
    </row>
    <row r="171" spans="1:20" ht="15" customHeight="1" x14ac:dyDescent="0.25">
      <c r="A171" s="216"/>
      <c r="B171" s="50"/>
      <c r="C171" s="217"/>
      <c r="D171" s="59"/>
      <c r="E171" s="59"/>
      <c r="F171" s="64"/>
      <c r="G171" s="65"/>
      <c r="H171" s="71"/>
      <c r="I171" s="52"/>
      <c r="J171" s="76"/>
      <c r="K171" s="82"/>
      <c r="L171" s="51"/>
      <c r="M171" s="51"/>
      <c r="N171" s="201"/>
      <c r="O171" s="82"/>
      <c r="P171" s="83"/>
      <c r="Q171" s="82"/>
      <c r="R171" s="83"/>
      <c r="S171" s="82"/>
      <c r="T171" s="83"/>
    </row>
    <row r="172" spans="1:20" ht="15" customHeight="1" x14ac:dyDescent="0.25">
      <c r="A172" s="216"/>
      <c r="B172" s="50"/>
      <c r="C172" s="217"/>
      <c r="D172" s="59"/>
      <c r="E172" s="59"/>
      <c r="F172" s="64"/>
      <c r="G172" s="65"/>
      <c r="H172" s="71"/>
      <c r="I172" s="52"/>
      <c r="J172" s="76"/>
      <c r="K172" s="82"/>
      <c r="L172" s="51"/>
      <c r="M172" s="51"/>
      <c r="N172" s="201"/>
      <c r="O172" s="82"/>
      <c r="P172" s="83"/>
      <c r="Q172" s="82"/>
      <c r="R172" s="83"/>
      <c r="S172" s="82"/>
      <c r="T172" s="83"/>
    </row>
    <row r="173" spans="1:20" ht="15" customHeight="1" x14ac:dyDescent="0.25">
      <c r="A173" s="216"/>
      <c r="B173" s="50"/>
      <c r="C173" s="52"/>
      <c r="D173" s="60"/>
      <c r="E173" s="60"/>
      <c r="F173" s="66"/>
      <c r="G173" s="65"/>
      <c r="H173" s="71"/>
      <c r="I173" s="52"/>
      <c r="J173" s="76"/>
      <c r="K173" s="82"/>
      <c r="L173" s="53"/>
      <c r="M173" s="51"/>
      <c r="N173" s="201"/>
      <c r="O173" s="82"/>
      <c r="P173" s="83"/>
      <c r="Q173" s="82"/>
      <c r="R173" s="83"/>
      <c r="S173" s="82"/>
      <c r="T173" s="83"/>
    </row>
    <row r="174" spans="1:20" ht="15" customHeight="1" x14ac:dyDescent="0.25">
      <c r="A174" s="216"/>
      <c r="B174" s="50"/>
      <c r="C174" s="217"/>
      <c r="D174" s="59"/>
      <c r="E174" s="59"/>
      <c r="F174" s="64"/>
      <c r="G174" s="65"/>
      <c r="H174" s="71"/>
      <c r="I174" s="52"/>
      <c r="J174" s="76"/>
      <c r="K174" s="82"/>
      <c r="L174" s="51"/>
      <c r="M174" s="51"/>
      <c r="N174" s="201"/>
      <c r="O174" s="82"/>
      <c r="P174" s="83"/>
      <c r="Q174" s="82"/>
      <c r="R174" s="83"/>
      <c r="S174" s="82"/>
      <c r="T174" s="83"/>
    </row>
    <row r="175" spans="1:20" ht="15" customHeight="1" x14ac:dyDescent="0.25">
      <c r="A175" s="216"/>
      <c r="B175" s="50"/>
      <c r="C175" s="217"/>
      <c r="D175" s="59"/>
      <c r="E175" s="59"/>
      <c r="F175" s="64"/>
      <c r="G175" s="65"/>
      <c r="H175" s="71"/>
      <c r="I175" s="52"/>
      <c r="J175" s="76"/>
      <c r="K175" s="82"/>
      <c r="L175" s="51"/>
      <c r="M175" s="51"/>
      <c r="N175" s="201"/>
      <c r="O175" s="82"/>
      <c r="P175" s="83"/>
      <c r="Q175" s="82"/>
      <c r="R175" s="83"/>
      <c r="S175" s="82"/>
      <c r="T175" s="83"/>
    </row>
    <row r="176" spans="1:20" ht="15" customHeight="1" x14ac:dyDescent="0.25">
      <c r="A176" s="216"/>
      <c r="B176" s="50"/>
      <c r="C176" s="217"/>
      <c r="D176" s="59"/>
      <c r="E176" s="59"/>
      <c r="F176" s="64"/>
      <c r="G176" s="65"/>
      <c r="H176" s="71"/>
      <c r="I176" s="52"/>
      <c r="J176" s="76"/>
      <c r="K176" s="82"/>
      <c r="L176" s="51"/>
      <c r="M176" s="51"/>
      <c r="N176" s="201"/>
      <c r="O176" s="82"/>
      <c r="P176" s="83"/>
      <c r="Q176" s="82"/>
      <c r="R176" s="83"/>
      <c r="S176" s="82"/>
      <c r="T176" s="83"/>
    </row>
    <row r="177" spans="1:20" ht="15" customHeight="1" x14ac:dyDescent="0.25">
      <c r="A177" s="216"/>
      <c r="B177" s="50"/>
      <c r="C177" s="217"/>
      <c r="D177" s="59"/>
      <c r="E177" s="59"/>
      <c r="F177" s="64"/>
      <c r="G177" s="65"/>
      <c r="H177" s="71"/>
      <c r="I177" s="52"/>
      <c r="J177" s="76"/>
      <c r="K177" s="82"/>
      <c r="L177" s="51"/>
      <c r="M177" s="51"/>
      <c r="N177" s="201"/>
      <c r="O177" s="82"/>
      <c r="P177" s="83"/>
      <c r="Q177" s="82"/>
      <c r="R177" s="83"/>
      <c r="S177" s="82"/>
      <c r="T177" s="83"/>
    </row>
    <row r="178" spans="1:20" ht="15" customHeight="1" x14ac:dyDescent="0.25">
      <c r="A178" s="216"/>
      <c r="B178" s="50"/>
      <c r="C178" s="217"/>
      <c r="D178" s="59"/>
      <c r="E178" s="59"/>
      <c r="F178" s="64"/>
      <c r="G178" s="65"/>
      <c r="H178" s="71"/>
      <c r="I178" s="52"/>
      <c r="J178" s="76"/>
      <c r="K178" s="82"/>
      <c r="L178" s="51"/>
      <c r="M178" s="51"/>
      <c r="N178" s="201"/>
      <c r="O178" s="82"/>
      <c r="P178" s="83"/>
      <c r="Q178" s="82"/>
      <c r="R178" s="83"/>
      <c r="S178" s="82"/>
      <c r="T178" s="83"/>
    </row>
    <row r="179" spans="1:20" ht="15" customHeight="1" x14ac:dyDescent="0.25">
      <c r="A179" s="216"/>
      <c r="B179" s="50"/>
      <c r="C179" s="217"/>
      <c r="D179" s="59"/>
      <c r="E179" s="59"/>
      <c r="F179" s="64"/>
      <c r="G179" s="65"/>
      <c r="H179" s="71"/>
      <c r="I179" s="52"/>
      <c r="J179" s="76"/>
      <c r="K179" s="82"/>
      <c r="L179" s="51"/>
      <c r="M179" s="51"/>
      <c r="N179" s="201"/>
      <c r="O179" s="82"/>
      <c r="P179" s="83"/>
      <c r="Q179" s="82"/>
      <c r="R179" s="83"/>
      <c r="S179" s="82"/>
      <c r="T179" s="83"/>
    </row>
    <row r="180" spans="1:20" ht="15" customHeight="1" x14ac:dyDescent="0.25">
      <c r="A180" s="216"/>
      <c r="B180" s="50"/>
      <c r="C180" s="217"/>
      <c r="D180" s="59"/>
      <c r="E180" s="59"/>
      <c r="F180" s="64"/>
      <c r="G180" s="65"/>
      <c r="H180" s="71"/>
      <c r="I180" s="52"/>
      <c r="J180" s="76"/>
      <c r="K180" s="82"/>
      <c r="L180" s="51"/>
      <c r="M180" s="51"/>
      <c r="N180" s="201"/>
      <c r="O180" s="82"/>
      <c r="P180" s="83"/>
      <c r="Q180" s="82"/>
      <c r="R180" s="83"/>
      <c r="S180" s="82"/>
      <c r="T180" s="83"/>
    </row>
    <row r="181" spans="1:20" ht="15" customHeight="1" x14ac:dyDescent="0.25">
      <c r="A181" s="216"/>
      <c r="B181" s="50"/>
      <c r="C181" s="217"/>
      <c r="D181" s="59"/>
      <c r="E181" s="59"/>
      <c r="F181" s="64"/>
      <c r="G181" s="65"/>
      <c r="H181" s="71"/>
      <c r="I181" s="52"/>
      <c r="J181" s="76"/>
      <c r="K181" s="82"/>
      <c r="L181" s="51"/>
      <c r="M181" s="51"/>
      <c r="N181" s="201"/>
      <c r="O181" s="82"/>
      <c r="P181" s="83"/>
      <c r="Q181" s="82"/>
      <c r="R181" s="83"/>
      <c r="S181" s="82"/>
      <c r="T181" s="83"/>
    </row>
    <row r="182" spans="1:20" ht="15" customHeight="1" x14ac:dyDescent="0.25">
      <c r="A182" s="216"/>
      <c r="B182" s="50"/>
      <c r="C182" s="217"/>
      <c r="D182" s="59"/>
      <c r="E182" s="59"/>
      <c r="F182" s="64"/>
      <c r="G182" s="65"/>
      <c r="H182" s="71"/>
      <c r="I182" s="52"/>
      <c r="J182" s="76"/>
      <c r="K182" s="82"/>
      <c r="L182" s="51"/>
      <c r="M182" s="51"/>
      <c r="N182" s="201"/>
      <c r="O182" s="82"/>
      <c r="P182" s="83"/>
      <c r="Q182" s="82"/>
      <c r="R182" s="83"/>
      <c r="S182" s="82"/>
      <c r="T182" s="83"/>
    </row>
    <row r="183" spans="1:20" ht="15" customHeight="1" x14ac:dyDescent="0.25">
      <c r="A183" s="216"/>
      <c r="B183" s="50"/>
      <c r="C183" s="217"/>
      <c r="D183" s="59"/>
      <c r="E183" s="59"/>
      <c r="F183" s="64"/>
      <c r="G183" s="65"/>
      <c r="H183" s="71"/>
      <c r="I183" s="52"/>
      <c r="J183" s="76"/>
      <c r="K183" s="82"/>
      <c r="L183" s="51"/>
      <c r="M183" s="51"/>
      <c r="N183" s="201"/>
      <c r="O183" s="82"/>
      <c r="P183" s="83"/>
      <c r="Q183" s="82"/>
      <c r="R183" s="83"/>
      <c r="S183" s="82"/>
      <c r="T183" s="83"/>
    </row>
    <row r="184" spans="1:20" ht="15" customHeight="1" x14ac:dyDescent="0.25">
      <c r="A184" s="216"/>
      <c r="B184" s="50"/>
      <c r="C184" s="217"/>
      <c r="D184" s="59"/>
      <c r="E184" s="59"/>
      <c r="F184" s="64"/>
      <c r="G184" s="65"/>
      <c r="H184" s="71"/>
      <c r="I184" s="52"/>
      <c r="J184" s="76"/>
      <c r="K184" s="82"/>
      <c r="L184" s="51"/>
      <c r="M184" s="51"/>
      <c r="N184" s="201"/>
      <c r="O184" s="82"/>
      <c r="P184" s="83"/>
      <c r="Q184" s="82"/>
      <c r="R184" s="83"/>
      <c r="S184" s="82"/>
      <c r="T184" s="83"/>
    </row>
    <row r="185" spans="1:20" ht="15" customHeight="1" x14ac:dyDescent="0.25">
      <c r="A185" s="216"/>
      <c r="B185" s="50"/>
      <c r="C185" s="217"/>
      <c r="D185" s="59"/>
      <c r="E185" s="59"/>
      <c r="F185" s="64"/>
      <c r="G185" s="65"/>
      <c r="H185" s="71"/>
      <c r="I185" s="52"/>
      <c r="J185" s="76"/>
      <c r="K185" s="82"/>
      <c r="L185" s="51"/>
      <c r="M185" s="51"/>
      <c r="N185" s="201"/>
      <c r="O185" s="82"/>
      <c r="P185" s="83"/>
      <c r="Q185" s="82"/>
      <c r="R185" s="83"/>
      <c r="S185" s="82"/>
      <c r="T185" s="83"/>
    </row>
    <row r="186" spans="1:20" ht="15" customHeight="1" x14ac:dyDescent="0.25">
      <c r="A186" s="216"/>
      <c r="B186" s="50"/>
      <c r="C186" s="217"/>
      <c r="D186" s="59"/>
      <c r="E186" s="59"/>
      <c r="F186" s="64"/>
      <c r="G186" s="65"/>
      <c r="H186" s="71"/>
      <c r="I186" s="52"/>
      <c r="J186" s="76"/>
      <c r="K186" s="82"/>
      <c r="L186" s="51"/>
      <c r="M186" s="51"/>
      <c r="N186" s="201"/>
      <c r="O186" s="82"/>
      <c r="P186" s="83"/>
      <c r="Q186" s="82"/>
      <c r="R186" s="83"/>
      <c r="S186" s="82"/>
      <c r="T186" s="83"/>
    </row>
    <row r="187" spans="1:20" ht="15" customHeight="1" x14ac:dyDescent="0.25">
      <c r="A187" s="216"/>
      <c r="B187" s="50"/>
      <c r="C187" s="217"/>
      <c r="D187" s="59"/>
      <c r="E187" s="59"/>
      <c r="F187" s="64"/>
      <c r="G187" s="65"/>
      <c r="H187" s="71"/>
      <c r="I187" s="52"/>
      <c r="J187" s="76"/>
      <c r="K187" s="82"/>
      <c r="L187" s="51"/>
      <c r="M187" s="51"/>
      <c r="N187" s="201"/>
      <c r="O187" s="82"/>
      <c r="P187" s="83"/>
      <c r="Q187" s="82"/>
      <c r="R187" s="83"/>
      <c r="S187" s="82"/>
      <c r="T187" s="83"/>
    </row>
    <row r="188" spans="1:20" ht="15" customHeight="1" x14ac:dyDescent="0.25">
      <c r="A188" s="216"/>
      <c r="B188" s="50"/>
      <c r="C188" s="217"/>
      <c r="D188" s="59"/>
      <c r="E188" s="59"/>
      <c r="F188" s="64"/>
      <c r="G188" s="65"/>
      <c r="H188" s="71"/>
      <c r="I188" s="52"/>
      <c r="J188" s="76"/>
      <c r="K188" s="82"/>
      <c r="L188" s="51"/>
      <c r="M188" s="51"/>
      <c r="N188" s="201"/>
      <c r="O188" s="82"/>
      <c r="P188" s="83"/>
      <c r="Q188" s="82"/>
      <c r="R188" s="83"/>
      <c r="S188" s="82"/>
      <c r="T188" s="83"/>
    </row>
    <row r="189" spans="1:20" ht="15" customHeight="1" x14ac:dyDescent="0.25">
      <c r="A189" s="216"/>
      <c r="B189" s="50"/>
      <c r="C189" s="217"/>
      <c r="D189" s="59"/>
      <c r="E189" s="59"/>
      <c r="F189" s="64"/>
      <c r="G189" s="65"/>
      <c r="H189" s="71"/>
      <c r="I189" s="52"/>
      <c r="J189" s="76"/>
      <c r="K189" s="82"/>
      <c r="L189" s="51"/>
      <c r="M189" s="51"/>
      <c r="N189" s="201"/>
      <c r="O189" s="82"/>
      <c r="P189" s="83"/>
      <c r="Q189" s="82"/>
      <c r="R189" s="83"/>
      <c r="S189" s="82"/>
      <c r="T189" s="83"/>
    </row>
    <row r="190" spans="1:20" ht="15" customHeight="1" x14ac:dyDescent="0.25">
      <c r="A190" s="216"/>
      <c r="B190" s="50"/>
      <c r="C190" s="217"/>
      <c r="D190" s="59"/>
      <c r="E190" s="59"/>
      <c r="F190" s="64"/>
      <c r="G190" s="65"/>
      <c r="H190" s="71"/>
      <c r="I190" s="52"/>
      <c r="J190" s="76"/>
      <c r="K190" s="82"/>
      <c r="L190" s="51"/>
      <c r="M190" s="51"/>
      <c r="N190" s="201"/>
      <c r="O190" s="82"/>
      <c r="P190" s="83"/>
      <c r="Q190" s="82"/>
      <c r="R190" s="83"/>
      <c r="S190" s="82"/>
      <c r="T190" s="83"/>
    </row>
    <row r="191" spans="1:20" ht="15" customHeight="1" x14ac:dyDescent="0.25">
      <c r="A191" s="216"/>
      <c r="B191" s="50"/>
      <c r="C191" s="217"/>
      <c r="D191" s="59"/>
      <c r="E191" s="59"/>
      <c r="F191" s="64"/>
      <c r="G191" s="65"/>
      <c r="H191" s="71"/>
      <c r="I191" s="52"/>
      <c r="J191" s="76"/>
      <c r="K191" s="82"/>
      <c r="L191" s="51"/>
      <c r="M191" s="51"/>
      <c r="N191" s="201"/>
      <c r="O191" s="82"/>
      <c r="P191" s="83"/>
      <c r="Q191" s="82"/>
      <c r="R191" s="83"/>
      <c r="S191" s="82"/>
      <c r="T191" s="83"/>
    </row>
    <row r="192" spans="1:20" ht="15" customHeight="1" x14ac:dyDescent="0.25">
      <c r="A192" s="216"/>
      <c r="B192" s="50"/>
      <c r="C192" s="217"/>
      <c r="D192" s="59"/>
      <c r="E192" s="59"/>
      <c r="F192" s="64"/>
      <c r="G192" s="65"/>
      <c r="H192" s="71"/>
      <c r="I192" s="52"/>
      <c r="J192" s="76"/>
      <c r="K192" s="82"/>
      <c r="L192" s="51"/>
      <c r="M192" s="51"/>
      <c r="N192" s="201"/>
      <c r="O192" s="82"/>
      <c r="P192" s="83"/>
      <c r="Q192" s="82"/>
      <c r="R192" s="83"/>
      <c r="S192" s="82"/>
      <c r="T192" s="83"/>
    </row>
    <row r="193" spans="1:20" ht="15" customHeight="1" x14ac:dyDescent="0.25">
      <c r="A193" s="216"/>
      <c r="B193" s="50"/>
      <c r="C193" s="217"/>
      <c r="D193" s="59"/>
      <c r="E193" s="59"/>
      <c r="F193" s="64"/>
      <c r="G193" s="65"/>
      <c r="H193" s="71"/>
      <c r="I193" s="52"/>
      <c r="J193" s="76"/>
      <c r="K193" s="82"/>
      <c r="L193" s="51"/>
      <c r="M193" s="51"/>
      <c r="N193" s="201"/>
      <c r="O193" s="82"/>
      <c r="P193" s="83"/>
      <c r="Q193" s="82"/>
      <c r="R193" s="83"/>
      <c r="S193" s="82"/>
      <c r="T193" s="83"/>
    </row>
    <row r="194" spans="1:20" ht="15" customHeight="1" x14ac:dyDescent="0.25">
      <c r="A194" s="216"/>
      <c r="B194" s="50"/>
      <c r="C194" s="217"/>
      <c r="D194" s="59"/>
      <c r="E194" s="59"/>
      <c r="F194" s="64"/>
      <c r="G194" s="65"/>
      <c r="H194" s="71"/>
      <c r="I194" s="52"/>
      <c r="J194" s="76"/>
      <c r="K194" s="82"/>
      <c r="L194" s="51"/>
      <c r="M194" s="51"/>
      <c r="N194" s="201"/>
      <c r="O194" s="82"/>
      <c r="P194" s="83"/>
      <c r="Q194" s="82"/>
      <c r="R194" s="83"/>
      <c r="S194" s="82"/>
      <c r="T194" s="83"/>
    </row>
    <row r="195" spans="1:20" ht="15" customHeight="1" x14ac:dyDescent="0.25">
      <c r="A195" s="216"/>
      <c r="B195" s="50"/>
      <c r="C195" s="217"/>
      <c r="D195" s="59"/>
      <c r="E195" s="59"/>
      <c r="F195" s="64"/>
      <c r="G195" s="65"/>
      <c r="H195" s="71"/>
      <c r="I195" s="52"/>
      <c r="J195" s="76"/>
      <c r="K195" s="82"/>
      <c r="L195" s="51"/>
      <c r="M195" s="51"/>
      <c r="N195" s="201"/>
      <c r="O195" s="82"/>
      <c r="P195" s="83"/>
      <c r="Q195" s="82"/>
      <c r="R195" s="83"/>
      <c r="S195" s="82"/>
      <c r="T195" s="83"/>
    </row>
    <row r="196" spans="1:20" ht="15" customHeight="1" x14ac:dyDescent="0.25">
      <c r="A196" s="216"/>
      <c r="B196" s="50"/>
      <c r="C196" s="217"/>
      <c r="D196" s="59"/>
      <c r="E196" s="59"/>
      <c r="F196" s="64"/>
      <c r="G196" s="65"/>
      <c r="H196" s="71"/>
      <c r="I196" s="52"/>
      <c r="J196" s="76"/>
      <c r="K196" s="82"/>
      <c r="L196" s="51"/>
      <c r="M196" s="51"/>
      <c r="N196" s="201"/>
      <c r="O196" s="82"/>
      <c r="P196" s="83"/>
      <c r="Q196" s="82"/>
      <c r="R196" s="83"/>
      <c r="S196" s="82"/>
      <c r="T196" s="83"/>
    </row>
    <row r="197" spans="1:20" ht="15" customHeight="1" x14ac:dyDescent="0.25">
      <c r="A197" s="216"/>
      <c r="B197" s="50"/>
      <c r="C197" s="217"/>
      <c r="D197" s="59"/>
      <c r="E197" s="59"/>
      <c r="F197" s="64"/>
      <c r="G197" s="65"/>
      <c r="H197" s="71"/>
      <c r="I197" s="52"/>
      <c r="J197" s="76"/>
      <c r="K197" s="82"/>
      <c r="L197" s="51"/>
      <c r="M197" s="51"/>
      <c r="N197" s="201"/>
      <c r="O197" s="82"/>
      <c r="P197" s="83"/>
      <c r="Q197" s="82"/>
      <c r="R197" s="83"/>
      <c r="S197" s="82"/>
      <c r="T197" s="83"/>
    </row>
    <row r="198" spans="1:20" ht="15" customHeight="1" x14ac:dyDescent="0.25">
      <c r="A198" s="216"/>
      <c r="B198" s="50"/>
      <c r="C198" s="217"/>
      <c r="D198" s="59"/>
      <c r="E198" s="59"/>
      <c r="F198" s="64"/>
      <c r="G198" s="65"/>
      <c r="H198" s="71"/>
      <c r="I198" s="52"/>
      <c r="J198" s="76"/>
      <c r="K198" s="82"/>
      <c r="L198" s="51"/>
      <c r="M198" s="51"/>
      <c r="N198" s="201"/>
      <c r="O198" s="82"/>
      <c r="P198" s="83"/>
      <c r="Q198" s="82"/>
      <c r="R198" s="83"/>
      <c r="S198" s="82"/>
      <c r="T198" s="83"/>
    </row>
    <row r="199" spans="1:20" ht="15" customHeight="1" x14ac:dyDescent="0.25">
      <c r="A199" s="216"/>
      <c r="B199" s="50"/>
      <c r="C199" s="217"/>
      <c r="D199" s="59"/>
      <c r="E199" s="59"/>
      <c r="F199" s="64"/>
      <c r="G199" s="65"/>
      <c r="H199" s="71"/>
      <c r="I199" s="52"/>
      <c r="J199" s="76"/>
      <c r="K199" s="82"/>
      <c r="L199" s="51"/>
      <c r="M199" s="51"/>
      <c r="N199" s="201"/>
      <c r="O199" s="82"/>
      <c r="P199" s="83"/>
      <c r="Q199" s="82"/>
      <c r="R199" s="83"/>
      <c r="S199" s="82"/>
      <c r="T199" s="83"/>
    </row>
    <row r="200" spans="1:20" ht="15" customHeight="1" x14ac:dyDescent="0.25">
      <c r="A200" s="216"/>
      <c r="B200" s="50"/>
      <c r="C200" s="217"/>
      <c r="D200" s="59"/>
      <c r="E200" s="59"/>
      <c r="F200" s="64"/>
      <c r="G200" s="65"/>
      <c r="H200" s="71"/>
      <c r="I200" s="52"/>
      <c r="J200" s="76"/>
      <c r="K200" s="82"/>
      <c r="L200" s="51"/>
      <c r="M200" s="51"/>
      <c r="N200" s="201"/>
      <c r="O200" s="82"/>
      <c r="P200" s="83"/>
      <c r="Q200" s="82"/>
      <c r="R200" s="83"/>
      <c r="S200" s="82"/>
      <c r="T200" s="83"/>
    </row>
    <row r="201" spans="1:20" ht="15" customHeight="1" x14ac:dyDescent="0.25">
      <c r="A201" s="216"/>
      <c r="B201" s="50"/>
      <c r="C201" s="217"/>
      <c r="D201" s="59"/>
      <c r="E201" s="59"/>
      <c r="F201" s="64"/>
      <c r="G201" s="65"/>
      <c r="H201" s="71"/>
      <c r="I201" s="52"/>
      <c r="J201" s="76"/>
      <c r="K201" s="82"/>
      <c r="L201" s="51"/>
      <c r="M201" s="51"/>
      <c r="N201" s="201"/>
      <c r="O201" s="82"/>
      <c r="P201" s="83"/>
      <c r="Q201" s="82"/>
      <c r="R201" s="83"/>
      <c r="S201" s="82"/>
      <c r="T201" s="83"/>
    </row>
    <row r="202" spans="1:20" ht="15" customHeight="1" x14ac:dyDescent="0.25">
      <c r="A202" s="216"/>
      <c r="B202" s="50"/>
      <c r="C202" s="217"/>
      <c r="D202" s="59"/>
      <c r="E202" s="59"/>
      <c r="F202" s="64"/>
      <c r="G202" s="65"/>
      <c r="H202" s="71"/>
      <c r="I202" s="52"/>
      <c r="J202" s="76"/>
      <c r="K202" s="82"/>
      <c r="L202" s="51"/>
      <c r="M202" s="51"/>
      <c r="N202" s="201"/>
      <c r="O202" s="82"/>
      <c r="P202" s="83"/>
      <c r="Q202" s="82"/>
      <c r="R202" s="83"/>
      <c r="S202" s="82"/>
      <c r="T202" s="83"/>
    </row>
    <row r="203" spans="1:20" ht="15" customHeight="1" x14ac:dyDescent="0.25">
      <c r="A203" s="216"/>
      <c r="B203" s="50"/>
      <c r="C203" s="217"/>
      <c r="D203" s="59"/>
      <c r="E203" s="59"/>
      <c r="F203" s="64"/>
      <c r="G203" s="65"/>
      <c r="H203" s="71"/>
      <c r="I203" s="52"/>
      <c r="J203" s="76"/>
      <c r="K203" s="82"/>
      <c r="L203" s="51"/>
      <c r="M203" s="51"/>
      <c r="N203" s="201"/>
      <c r="O203" s="82"/>
      <c r="P203" s="83"/>
      <c r="Q203" s="82"/>
      <c r="R203" s="83"/>
      <c r="S203" s="82"/>
      <c r="T203" s="83"/>
    </row>
    <row r="204" spans="1:20" ht="15" customHeight="1" x14ac:dyDescent="0.25">
      <c r="A204" s="216"/>
      <c r="B204" s="50"/>
      <c r="C204" s="217"/>
      <c r="D204" s="59"/>
      <c r="E204" s="59"/>
      <c r="F204" s="64"/>
      <c r="G204" s="65"/>
      <c r="H204" s="71"/>
      <c r="I204" s="52"/>
      <c r="J204" s="76"/>
      <c r="K204" s="82"/>
      <c r="L204" s="51"/>
      <c r="M204" s="51"/>
      <c r="N204" s="201"/>
      <c r="O204" s="82"/>
      <c r="P204" s="83"/>
      <c r="Q204" s="82"/>
      <c r="R204" s="83"/>
      <c r="S204" s="82"/>
      <c r="T204" s="83"/>
    </row>
    <row r="205" spans="1:20" ht="15" customHeight="1" x14ac:dyDescent="0.25">
      <c r="A205" s="216"/>
      <c r="B205" s="50"/>
      <c r="C205" s="217"/>
      <c r="D205" s="59"/>
      <c r="E205" s="59"/>
      <c r="F205" s="64"/>
      <c r="G205" s="65"/>
      <c r="H205" s="71"/>
      <c r="I205" s="52"/>
      <c r="J205" s="76"/>
      <c r="K205" s="82"/>
      <c r="L205" s="51"/>
      <c r="M205" s="51"/>
      <c r="N205" s="201"/>
      <c r="O205" s="82"/>
      <c r="P205" s="83"/>
      <c r="Q205" s="82"/>
      <c r="R205" s="83"/>
      <c r="S205" s="82"/>
      <c r="T205" s="83"/>
    </row>
    <row r="206" spans="1:20" ht="15" customHeight="1" x14ac:dyDescent="0.25">
      <c r="A206" s="216"/>
      <c r="B206" s="50"/>
      <c r="C206" s="217"/>
      <c r="D206" s="59"/>
      <c r="E206" s="59"/>
      <c r="F206" s="64"/>
      <c r="G206" s="65"/>
      <c r="H206" s="71"/>
      <c r="I206" s="52"/>
      <c r="J206" s="76"/>
      <c r="K206" s="82"/>
      <c r="L206" s="51"/>
      <c r="M206" s="51"/>
      <c r="N206" s="201"/>
      <c r="O206" s="82"/>
      <c r="P206" s="83"/>
      <c r="Q206" s="82"/>
      <c r="R206" s="83"/>
      <c r="S206" s="82"/>
      <c r="T206" s="83"/>
    </row>
    <row r="207" spans="1:20" ht="15" customHeight="1" x14ac:dyDescent="0.25">
      <c r="A207" s="216"/>
      <c r="B207" s="50"/>
      <c r="C207" s="217"/>
      <c r="D207" s="59"/>
      <c r="E207" s="59"/>
      <c r="F207" s="64"/>
      <c r="G207" s="65"/>
      <c r="H207" s="71"/>
      <c r="I207" s="52"/>
      <c r="J207" s="76"/>
      <c r="K207" s="82"/>
      <c r="L207" s="51"/>
      <c r="M207" s="51"/>
      <c r="N207" s="201"/>
      <c r="O207" s="82"/>
      <c r="P207" s="83"/>
      <c r="Q207" s="82"/>
      <c r="R207" s="83"/>
      <c r="S207" s="82"/>
      <c r="T207" s="83"/>
    </row>
    <row r="208" spans="1:20" ht="15" customHeight="1" x14ac:dyDescent="0.25">
      <c r="A208" s="216"/>
      <c r="B208" s="50"/>
      <c r="C208" s="217"/>
      <c r="D208" s="59"/>
      <c r="E208" s="59"/>
      <c r="F208" s="64"/>
      <c r="G208" s="65"/>
      <c r="H208" s="71"/>
      <c r="I208" s="52"/>
      <c r="J208" s="76"/>
      <c r="K208" s="82"/>
      <c r="L208" s="51"/>
      <c r="M208" s="51"/>
      <c r="N208" s="201"/>
      <c r="O208" s="82"/>
      <c r="P208" s="83"/>
      <c r="Q208" s="82"/>
      <c r="R208" s="83"/>
      <c r="S208" s="82"/>
      <c r="T208" s="83"/>
    </row>
    <row r="209" spans="1:20" ht="15" customHeight="1" x14ac:dyDescent="0.25">
      <c r="A209" s="216"/>
      <c r="B209" s="50"/>
      <c r="C209" s="217"/>
      <c r="D209" s="59"/>
      <c r="E209" s="59"/>
      <c r="F209" s="64"/>
      <c r="G209" s="65"/>
      <c r="H209" s="71"/>
      <c r="I209" s="52"/>
      <c r="J209" s="76"/>
      <c r="K209" s="82"/>
      <c r="L209" s="51"/>
      <c r="M209" s="51"/>
      <c r="N209" s="201"/>
      <c r="O209" s="82"/>
      <c r="P209" s="83"/>
      <c r="Q209" s="82"/>
      <c r="R209" s="83"/>
      <c r="S209" s="82"/>
      <c r="T209" s="83"/>
    </row>
    <row r="210" spans="1:20" ht="15" customHeight="1" x14ac:dyDescent="0.25">
      <c r="A210" s="216"/>
      <c r="B210" s="50"/>
      <c r="C210" s="217"/>
      <c r="D210" s="59"/>
      <c r="E210" s="59"/>
      <c r="F210" s="64"/>
      <c r="G210" s="65"/>
      <c r="H210" s="71"/>
      <c r="I210" s="52"/>
      <c r="J210" s="76"/>
      <c r="K210" s="82"/>
      <c r="L210" s="51"/>
      <c r="M210" s="51"/>
      <c r="N210" s="201"/>
      <c r="O210" s="82"/>
      <c r="P210" s="83"/>
      <c r="Q210" s="82"/>
      <c r="R210" s="83"/>
      <c r="S210" s="82"/>
      <c r="T210" s="83"/>
    </row>
    <row r="211" spans="1:20" ht="15" customHeight="1" x14ac:dyDescent="0.25">
      <c r="A211" s="216"/>
      <c r="B211" s="50"/>
      <c r="C211" s="217"/>
      <c r="D211" s="59"/>
      <c r="E211" s="59"/>
      <c r="F211" s="64"/>
      <c r="G211" s="65"/>
      <c r="H211" s="71"/>
      <c r="I211" s="52"/>
      <c r="J211" s="76"/>
      <c r="K211" s="82"/>
      <c r="L211" s="51"/>
      <c r="M211" s="51"/>
      <c r="N211" s="201"/>
      <c r="O211" s="82"/>
      <c r="P211" s="83"/>
      <c r="Q211" s="82"/>
      <c r="R211" s="83"/>
      <c r="S211" s="82"/>
      <c r="T211" s="83"/>
    </row>
    <row r="212" spans="1:20" ht="15" customHeight="1" x14ac:dyDescent="0.25">
      <c r="A212" s="216"/>
      <c r="B212" s="50"/>
      <c r="C212" s="217"/>
      <c r="D212" s="59"/>
      <c r="E212" s="59"/>
      <c r="F212" s="64"/>
      <c r="G212" s="65"/>
      <c r="H212" s="71"/>
      <c r="I212" s="52"/>
      <c r="J212" s="76"/>
      <c r="K212" s="82"/>
      <c r="L212" s="51"/>
      <c r="M212" s="51"/>
      <c r="N212" s="201"/>
      <c r="O212" s="82"/>
      <c r="P212" s="83"/>
      <c r="Q212" s="82"/>
      <c r="R212" s="83"/>
      <c r="S212" s="82"/>
      <c r="T212" s="83"/>
    </row>
    <row r="213" spans="1:20" ht="15" customHeight="1" x14ac:dyDescent="0.25">
      <c r="A213" s="216"/>
      <c r="B213" s="50"/>
      <c r="C213" s="217"/>
      <c r="D213" s="59"/>
      <c r="E213" s="59"/>
      <c r="F213" s="64"/>
      <c r="G213" s="65"/>
      <c r="H213" s="71"/>
      <c r="I213" s="52"/>
      <c r="J213" s="76"/>
      <c r="K213" s="82"/>
      <c r="L213" s="51"/>
      <c r="M213" s="51"/>
      <c r="N213" s="201"/>
      <c r="O213" s="82"/>
      <c r="P213" s="83"/>
      <c r="Q213" s="82"/>
      <c r="R213" s="83"/>
      <c r="S213" s="82"/>
      <c r="T213" s="83"/>
    </row>
    <row r="214" spans="1:20" ht="15" customHeight="1" x14ac:dyDescent="0.25">
      <c r="A214" s="216"/>
      <c r="B214" s="50"/>
      <c r="C214" s="217"/>
      <c r="D214" s="59"/>
      <c r="E214" s="59"/>
      <c r="F214" s="64"/>
      <c r="G214" s="65"/>
      <c r="H214" s="71"/>
      <c r="I214" s="52"/>
      <c r="J214" s="76"/>
      <c r="K214" s="82"/>
      <c r="L214" s="51"/>
      <c r="M214" s="51"/>
      <c r="N214" s="201"/>
      <c r="O214" s="82"/>
      <c r="P214" s="83"/>
      <c r="Q214" s="82"/>
      <c r="R214" s="83"/>
      <c r="S214" s="82"/>
      <c r="T214" s="83"/>
    </row>
    <row r="215" spans="1:20" ht="15" customHeight="1" x14ac:dyDescent="0.25">
      <c r="A215" s="216"/>
      <c r="B215" s="50"/>
      <c r="C215" s="217"/>
      <c r="D215" s="59"/>
      <c r="E215" s="59"/>
      <c r="F215" s="64"/>
      <c r="G215" s="65"/>
      <c r="H215" s="71"/>
      <c r="I215" s="52"/>
      <c r="J215" s="76"/>
      <c r="K215" s="82"/>
      <c r="L215" s="51"/>
      <c r="M215" s="51"/>
      <c r="N215" s="201"/>
      <c r="O215" s="82"/>
      <c r="P215" s="83"/>
      <c r="Q215" s="82"/>
      <c r="R215" s="83"/>
      <c r="S215" s="82"/>
      <c r="T215" s="83"/>
    </row>
    <row r="216" spans="1:20" ht="15" customHeight="1" x14ac:dyDescent="0.25">
      <c r="A216" s="216"/>
      <c r="B216" s="50"/>
      <c r="C216" s="217"/>
      <c r="D216" s="59"/>
      <c r="E216" s="59"/>
      <c r="F216" s="64"/>
      <c r="G216" s="65"/>
      <c r="H216" s="71"/>
      <c r="I216" s="52"/>
      <c r="J216" s="76"/>
      <c r="K216" s="82"/>
      <c r="L216" s="51"/>
      <c r="M216" s="51"/>
      <c r="N216" s="201"/>
      <c r="O216" s="82"/>
      <c r="P216" s="83"/>
      <c r="Q216" s="82"/>
      <c r="R216" s="83"/>
      <c r="S216" s="82"/>
      <c r="T216" s="83"/>
    </row>
    <row r="217" spans="1:20" ht="15" customHeight="1" x14ac:dyDescent="0.25">
      <c r="A217" s="216"/>
      <c r="B217" s="50"/>
      <c r="C217" s="52"/>
      <c r="D217" s="61"/>
      <c r="E217" s="61"/>
      <c r="F217" s="67"/>
      <c r="G217" s="65"/>
      <c r="H217" s="71"/>
      <c r="I217" s="52"/>
      <c r="J217" s="76"/>
      <c r="K217" s="82"/>
      <c r="L217" s="54"/>
      <c r="M217" s="51"/>
      <c r="N217" s="201"/>
      <c r="O217" s="82"/>
      <c r="P217" s="83"/>
      <c r="Q217" s="82"/>
      <c r="R217" s="83"/>
      <c r="S217" s="82"/>
      <c r="T217" s="83"/>
    </row>
    <row r="218" spans="1:20" ht="15" customHeight="1" x14ac:dyDescent="0.25">
      <c r="A218" s="216"/>
      <c r="B218" s="50"/>
      <c r="C218" s="217"/>
      <c r="D218" s="59"/>
      <c r="E218" s="59"/>
      <c r="F218" s="64"/>
      <c r="G218" s="65"/>
      <c r="H218" s="71"/>
      <c r="I218" s="52"/>
      <c r="J218" s="76"/>
      <c r="K218" s="82"/>
      <c r="L218" s="51"/>
      <c r="M218" s="51"/>
      <c r="N218" s="201"/>
      <c r="O218" s="82"/>
      <c r="P218" s="83"/>
      <c r="Q218" s="82"/>
      <c r="R218" s="83"/>
      <c r="S218" s="82"/>
      <c r="T218" s="83"/>
    </row>
    <row r="219" spans="1:20" ht="15" customHeight="1" x14ac:dyDescent="0.25">
      <c r="A219" s="216"/>
      <c r="B219" s="50"/>
      <c r="C219" s="217"/>
      <c r="D219" s="59"/>
      <c r="E219" s="59"/>
      <c r="F219" s="64"/>
      <c r="G219" s="65"/>
      <c r="H219" s="71"/>
      <c r="I219" s="52"/>
      <c r="J219" s="76"/>
      <c r="K219" s="82"/>
      <c r="L219" s="51"/>
      <c r="M219" s="51"/>
      <c r="N219" s="201"/>
      <c r="O219" s="82"/>
      <c r="P219" s="83"/>
      <c r="Q219" s="82"/>
      <c r="R219" s="83"/>
      <c r="S219" s="82"/>
      <c r="T219" s="83"/>
    </row>
    <row r="220" spans="1:20" ht="15" customHeight="1" x14ac:dyDescent="0.25">
      <c r="A220" s="216"/>
      <c r="B220" s="50"/>
      <c r="C220" s="217"/>
      <c r="D220" s="59"/>
      <c r="E220" s="59"/>
      <c r="F220" s="64"/>
      <c r="G220" s="65"/>
      <c r="H220" s="71"/>
      <c r="I220" s="52"/>
      <c r="J220" s="76"/>
      <c r="K220" s="82"/>
      <c r="L220" s="51"/>
      <c r="M220" s="51"/>
      <c r="N220" s="201"/>
      <c r="O220" s="82"/>
      <c r="P220" s="83"/>
      <c r="Q220" s="82"/>
      <c r="R220" s="83"/>
      <c r="S220" s="82"/>
      <c r="T220" s="83"/>
    </row>
    <row r="221" spans="1:20" ht="15" customHeight="1" x14ac:dyDescent="0.25">
      <c r="A221" s="216"/>
      <c r="B221" s="50"/>
      <c r="C221" s="52"/>
      <c r="D221" s="60"/>
      <c r="E221" s="60"/>
      <c r="F221" s="66"/>
      <c r="G221" s="65"/>
      <c r="H221" s="71"/>
      <c r="I221" s="52"/>
      <c r="J221" s="76"/>
      <c r="K221" s="82"/>
      <c r="L221" s="53"/>
      <c r="M221" s="51"/>
      <c r="N221" s="201"/>
      <c r="O221" s="82"/>
      <c r="P221" s="83"/>
      <c r="Q221" s="82"/>
      <c r="R221" s="83"/>
      <c r="S221" s="82"/>
      <c r="T221" s="83"/>
    </row>
    <row r="222" spans="1:20" ht="15" customHeight="1" x14ac:dyDescent="0.25">
      <c r="A222" s="216"/>
      <c r="B222" s="50"/>
      <c r="C222" s="217"/>
      <c r="D222" s="59"/>
      <c r="E222" s="59"/>
      <c r="F222" s="64"/>
      <c r="G222" s="65"/>
      <c r="H222" s="71"/>
      <c r="I222" s="52"/>
      <c r="J222" s="76"/>
      <c r="K222" s="82"/>
      <c r="L222" s="51"/>
      <c r="M222" s="51"/>
      <c r="N222" s="201"/>
      <c r="O222" s="82"/>
      <c r="P222" s="83"/>
      <c r="Q222" s="82"/>
      <c r="R222" s="83"/>
      <c r="S222" s="82"/>
      <c r="T222" s="83"/>
    </row>
    <row r="223" spans="1:20" ht="15" customHeight="1" x14ac:dyDescent="0.25">
      <c r="A223" s="216"/>
      <c r="B223" s="50"/>
      <c r="C223" s="217"/>
      <c r="D223" s="59"/>
      <c r="E223" s="59"/>
      <c r="F223" s="64"/>
      <c r="G223" s="65"/>
      <c r="H223" s="71"/>
      <c r="I223" s="52"/>
      <c r="J223" s="76"/>
      <c r="K223" s="82"/>
      <c r="L223" s="51"/>
      <c r="M223" s="51"/>
      <c r="N223" s="201"/>
      <c r="O223" s="82"/>
      <c r="P223" s="83"/>
      <c r="Q223" s="82"/>
      <c r="R223" s="83"/>
      <c r="S223" s="82"/>
      <c r="T223" s="83"/>
    </row>
    <row r="224" spans="1:20" ht="15" customHeight="1" x14ac:dyDescent="0.25">
      <c r="A224" s="216"/>
      <c r="B224" s="50"/>
      <c r="C224" s="217"/>
      <c r="D224" s="59"/>
      <c r="E224" s="59"/>
      <c r="F224" s="64"/>
      <c r="G224" s="65"/>
      <c r="H224" s="71"/>
      <c r="I224" s="52"/>
      <c r="J224" s="76"/>
      <c r="K224" s="82"/>
      <c r="L224" s="51"/>
      <c r="M224" s="51"/>
      <c r="N224" s="201"/>
      <c r="O224" s="82"/>
      <c r="P224" s="83"/>
      <c r="Q224" s="82"/>
      <c r="R224" s="83"/>
      <c r="S224" s="82"/>
      <c r="T224" s="83"/>
    </row>
    <row r="225" spans="1:20" ht="15" customHeight="1" x14ac:dyDescent="0.25">
      <c r="A225" s="216"/>
      <c r="B225" s="50"/>
      <c r="C225" s="217"/>
      <c r="D225" s="59"/>
      <c r="E225" s="59"/>
      <c r="F225" s="64"/>
      <c r="G225" s="65"/>
      <c r="H225" s="71"/>
      <c r="I225" s="52"/>
      <c r="J225" s="76"/>
      <c r="K225" s="82"/>
      <c r="L225" s="51"/>
      <c r="M225" s="51"/>
      <c r="N225" s="201"/>
      <c r="O225" s="82"/>
      <c r="P225" s="83"/>
      <c r="Q225" s="82"/>
      <c r="R225" s="83"/>
      <c r="S225" s="82"/>
      <c r="T225" s="83"/>
    </row>
    <row r="226" spans="1:20" ht="15" customHeight="1" x14ac:dyDescent="0.25">
      <c r="A226" s="216"/>
      <c r="B226" s="50"/>
      <c r="C226" s="217"/>
      <c r="D226" s="59"/>
      <c r="E226" s="59"/>
      <c r="F226" s="64"/>
      <c r="G226" s="65"/>
      <c r="H226" s="71"/>
      <c r="I226" s="52"/>
      <c r="J226" s="76"/>
      <c r="K226" s="82"/>
      <c r="L226" s="51"/>
      <c r="M226" s="51"/>
      <c r="N226" s="201"/>
      <c r="O226" s="82"/>
      <c r="P226" s="83"/>
      <c r="Q226" s="82"/>
      <c r="R226" s="83"/>
      <c r="S226" s="82"/>
      <c r="T226" s="83"/>
    </row>
    <row r="227" spans="1:20" ht="15" customHeight="1" x14ac:dyDescent="0.25">
      <c r="A227" s="216"/>
      <c r="B227" s="50"/>
      <c r="C227" s="217"/>
      <c r="D227" s="59"/>
      <c r="E227" s="59"/>
      <c r="F227" s="64"/>
      <c r="G227" s="65"/>
      <c r="H227" s="71"/>
      <c r="I227" s="52"/>
      <c r="J227" s="76"/>
      <c r="K227" s="82"/>
      <c r="L227" s="51"/>
      <c r="M227" s="51"/>
      <c r="N227" s="201"/>
      <c r="O227" s="82"/>
      <c r="P227" s="83"/>
      <c r="Q227" s="82"/>
      <c r="R227" s="83"/>
      <c r="S227" s="82"/>
      <c r="T227" s="83"/>
    </row>
    <row r="228" spans="1:20" ht="15" customHeight="1" x14ac:dyDescent="0.25">
      <c r="A228" s="216"/>
      <c r="B228" s="50"/>
      <c r="C228" s="217"/>
      <c r="D228" s="59"/>
      <c r="E228" s="59"/>
      <c r="F228" s="64"/>
      <c r="G228" s="65"/>
      <c r="H228" s="71"/>
      <c r="I228" s="52"/>
      <c r="J228" s="76"/>
      <c r="K228" s="82"/>
      <c r="L228" s="51"/>
      <c r="M228" s="51"/>
      <c r="N228" s="201"/>
      <c r="O228" s="82"/>
      <c r="P228" s="83"/>
      <c r="Q228" s="82"/>
      <c r="R228" s="83"/>
      <c r="S228" s="82"/>
      <c r="T228" s="83"/>
    </row>
    <row r="229" spans="1:20" ht="15" customHeight="1" x14ac:dyDescent="0.25">
      <c r="A229" s="216"/>
      <c r="B229" s="50"/>
      <c r="C229" s="217"/>
      <c r="D229" s="59"/>
      <c r="E229" s="59"/>
      <c r="F229" s="64"/>
      <c r="G229" s="65"/>
      <c r="H229" s="71"/>
      <c r="I229" s="52"/>
      <c r="J229" s="76"/>
      <c r="K229" s="82"/>
      <c r="L229" s="51"/>
      <c r="M229" s="51"/>
      <c r="N229" s="201"/>
      <c r="O229" s="82"/>
      <c r="P229" s="83"/>
      <c r="Q229" s="82"/>
      <c r="R229" s="83"/>
      <c r="S229" s="82"/>
      <c r="T229" s="83"/>
    </row>
    <row r="230" spans="1:20" ht="15" customHeight="1" x14ac:dyDescent="0.25">
      <c r="A230" s="216"/>
      <c r="B230" s="50"/>
      <c r="C230" s="217"/>
      <c r="D230" s="59"/>
      <c r="E230" s="59"/>
      <c r="F230" s="64"/>
      <c r="G230" s="65"/>
      <c r="H230" s="71"/>
      <c r="I230" s="52"/>
      <c r="J230" s="76"/>
      <c r="K230" s="82"/>
      <c r="L230" s="51"/>
      <c r="M230" s="51"/>
      <c r="N230" s="201"/>
      <c r="O230" s="82"/>
      <c r="P230" s="83"/>
      <c r="Q230" s="82"/>
      <c r="R230" s="83"/>
      <c r="S230" s="82"/>
      <c r="T230" s="83"/>
    </row>
    <row r="231" spans="1:20" ht="15" customHeight="1" x14ac:dyDescent="0.25">
      <c r="A231" s="216"/>
      <c r="B231" s="50"/>
      <c r="C231" s="217"/>
      <c r="D231" s="59"/>
      <c r="E231" s="59"/>
      <c r="F231" s="64"/>
      <c r="G231" s="65"/>
      <c r="H231" s="71"/>
      <c r="I231" s="52"/>
      <c r="J231" s="76"/>
      <c r="K231" s="82"/>
      <c r="L231" s="51"/>
      <c r="M231" s="51"/>
      <c r="N231" s="201"/>
      <c r="O231" s="82"/>
      <c r="P231" s="83"/>
      <c r="Q231" s="82"/>
      <c r="R231" s="83"/>
      <c r="S231" s="82"/>
      <c r="T231" s="83"/>
    </row>
    <row r="232" spans="1:20" ht="15" customHeight="1" x14ac:dyDescent="0.25">
      <c r="A232" s="216"/>
      <c r="B232" s="50"/>
      <c r="C232" s="217"/>
      <c r="D232" s="59"/>
      <c r="E232" s="59"/>
      <c r="F232" s="64"/>
      <c r="G232" s="65"/>
      <c r="H232" s="71"/>
      <c r="I232" s="52"/>
      <c r="J232" s="76"/>
      <c r="K232" s="82"/>
      <c r="L232" s="51"/>
      <c r="M232" s="51"/>
      <c r="N232" s="201"/>
      <c r="O232" s="82"/>
      <c r="P232" s="83"/>
      <c r="Q232" s="82"/>
      <c r="R232" s="83"/>
      <c r="S232" s="82"/>
      <c r="T232" s="83"/>
    </row>
    <row r="233" spans="1:20" ht="15" customHeight="1" x14ac:dyDescent="0.25">
      <c r="A233" s="216"/>
      <c r="B233" s="50"/>
      <c r="C233" s="52"/>
      <c r="D233" s="61"/>
      <c r="E233" s="61"/>
      <c r="F233" s="67"/>
      <c r="G233" s="65"/>
      <c r="H233" s="71"/>
      <c r="I233" s="52"/>
      <c r="J233" s="76"/>
      <c r="K233" s="82"/>
      <c r="L233" s="54"/>
      <c r="M233" s="51"/>
      <c r="N233" s="201"/>
      <c r="O233" s="82"/>
      <c r="P233" s="83"/>
      <c r="Q233" s="82"/>
      <c r="R233" s="83"/>
      <c r="S233" s="82"/>
      <c r="T233" s="83"/>
    </row>
    <row r="234" spans="1:20" ht="15" customHeight="1" x14ac:dyDescent="0.25">
      <c r="A234" s="216"/>
      <c r="B234" s="50"/>
      <c r="C234" s="52"/>
      <c r="D234" s="61"/>
      <c r="E234" s="61"/>
      <c r="F234" s="67"/>
      <c r="G234" s="65"/>
      <c r="H234" s="71"/>
      <c r="I234" s="52"/>
      <c r="J234" s="76"/>
      <c r="K234" s="82"/>
      <c r="L234" s="54"/>
      <c r="M234" s="51"/>
      <c r="N234" s="201"/>
      <c r="O234" s="82"/>
      <c r="P234" s="83"/>
      <c r="Q234" s="82"/>
      <c r="R234" s="83"/>
      <c r="S234" s="82"/>
      <c r="T234" s="83"/>
    </row>
    <row r="235" spans="1:20" ht="15" customHeight="1" x14ac:dyDescent="0.25">
      <c r="A235" s="216"/>
      <c r="B235" s="50"/>
      <c r="C235" s="52"/>
      <c r="D235" s="61"/>
      <c r="E235" s="61"/>
      <c r="F235" s="67"/>
      <c r="G235" s="65"/>
      <c r="H235" s="71"/>
      <c r="I235" s="52"/>
      <c r="J235" s="76"/>
      <c r="K235" s="82"/>
      <c r="L235" s="54"/>
      <c r="M235" s="51"/>
      <c r="N235" s="201"/>
      <c r="O235" s="82"/>
      <c r="P235" s="83"/>
      <c r="Q235" s="82"/>
      <c r="R235" s="83"/>
      <c r="S235" s="82"/>
      <c r="T235" s="83"/>
    </row>
    <row r="236" spans="1:20" ht="15" customHeight="1" x14ac:dyDescent="0.25">
      <c r="A236" s="216"/>
      <c r="B236" s="50"/>
      <c r="C236" s="52"/>
      <c r="D236" s="61"/>
      <c r="E236" s="61"/>
      <c r="F236" s="67"/>
      <c r="G236" s="65"/>
      <c r="H236" s="71"/>
      <c r="I236" s="52"/>
      <c r="J236" s="76"/>
      <c r="K236" s="82"/>
      <c r="L236" s="54"/>
      <c r="M236" s="51"/>
      <c r="N236" s="201"/>
      <c r="O236" s="82"/>
      <c r="P236" s="83"/>
      <c r="Q236" s="82"/>
      <c r="R236" s="83"/>
      <c r="S236" s="82"/>
      <c r="T236" s="83"/>
    </row>
    <row r="237" spans="1:20" ht="15" customHeight="1" x14ac:dyDescent="0.25">
      <c r="A237" s="216"/>
      <c r="B237" s="50"/>
      <c r="C237" s="217"/>
      <c r="D237" s="59"/>
      <c r="E237" s="59"/>
      <c r="F237" s="64"/>
      <c r="G237" s="65"/>
      <c r="H237" s="71"/>
      <c r="I237" s="52"/>
      <c r="J237" s="76"/>
      <c r="K237" s="82"/>
      <c r="L237" s="51"/>
      <c r="M237" s="51"/>
      <c r="N237" s="201"/>
      <c r="O237" s="82"/>
      <c r="P237" s="83"/>
      <c r="Q237" s="82"/>
      <c r="R237" s="83"/>
      <c r="S237" s="82"/>
      <c r="T237" s="83"/>
    </row>
    <row r="238" spans="1:20" ht="15" customHeight="1" x14ac:dyDescent="0.25">
      <c r="A238" s="216"/>
      <c r="B238" s="50"/>
      <c r="C238" s="217"/>
      <c r="D238" s="59"/>
      <c r="E238" s="59"/>
      <c r="F238" s="64"/>
      <c r="G238" s="65"/>
      <c r="H238" s="71"/>
      <c r="I238" s="52"/>
      <c r="J238" s="76"/>
      <c r="K238" s="82"/>
      <c r="L238" s="51"/>
      <c r="M238" s="51"/>
      <c r="N238" s="201"/>
      <c r="O238" s="82"/>
      <c r="P238" s="83"/>
      <c r="Q238" s="82"/>
      <c r="R238" s="83"/>
      <c r="S238" s="82"/>
      <c r="T238" s="83"/>
    </row>
    <row r="239" spans="1:20" ht="15" customHeight="1" x14ac:dyDescent="0.25">
      <c r="A239" s="216"/>
      <c r="B239" s="50"/>
      <c r="C239" s="217"/>
      <c r="D239" s="59"/>
      <c r="E239" s="59"/>
      <c r="F239" s="64"/>
      <c r="G239" s="65"/>
      <c r="H239" s="71"/>
      <c r="I239" s="52"/>
      <c r="J239" s="76"/>
      <c r="K239" s="82"/>
      <c r="L239" s="51"/>
      <c r="M239" s="51"/>
      <c r="N239" s="201"/>
      <c r="O239" s="82"/>
      <c r="P239" s="83"/>
      <c r="Q239" s="82"/>
      <c r="R239" s="83"/>
      <c r="S239" s="82"/>
      <c r="T239" s="83"/>
    </row>
    <row r="240" spans="1:20" ht="15" customHeight="1" x14ac:dyDescent="0.25">
      <c r="A240" s="216"/>
      <c r="B240" s="50"/>
      <c r="C240" s="217"/>
      <c r="D240" s="59"/>
      <c r="E240" s="59"/>
      <c r="F240" s="64"/>
      <c r="G240" s="65"/>
      <c r="H240" s="71"/>
      <c r="I240" s="52"/>
      <c r="J240" s="76"/>
      <c r="K240" s="82"/>
      <c r="L240" s="51"/>
      <c r="M240" s="51"/>
      <c r="N240" s="201"/>
      <c r="O240" s="82"/>
      <c r="P240" s="83"/>
      <c r="Q240" s="82"/>
      <c r="R240" s="83"/>
      <c r="S240" s="82"/>
      <c r="T240" s="83"/>
    </row>
    <row r="241" spans="1:20" ht="15" customHeight="1" x14ac:dyDescent="0.25">
      <c r="A241" s="216"/>
      <c r="B241" s="50"/>
      <c r="C241" s="217"/>
      <c r="D241" s="59"/>
      <c r="E241" s="59"/>
      <c r="F241" s="64"/>
      <c r="G241" s="65"/>
      <c r="H241" s="71"/>
      <c r="I241" s="52"/>
      <c r="J241" s="76"/>
      <c r="K241" s="82"/>
      <c r="L241" s="51"/>
      <c r="M241" s="51"/>
      <c r="N241" s="201"/>
      <c r="O241" s="82"/>
      <c r="P241" s="83"/>
      <c r="Q241" s="82"/>
      <c r="R241" s="83"/>
      <c r="S241" s="82"/>
      <c r="T241" s="83"/>
    </row>
    <row r="242" spans="1:20" ht="15" customHeight="1" x14ac:dyDescent="0.25">
      <c r="A242" s="216"/>
      <c r="B242" s="50"/>
      <c r="C242" s="217"/>
      <c r="D242" s="59"/>
      <c r="E242" s="59"/>
      <c r="F242" s="64"/>
      <c r="G242" s="65"/>
      <c r="H242" s="71"/>
      <c r="I242" s="52"/>
      <c r="J242" s="76"/>
      <c r="K242" s="82"/>
      <c r="L242" s="51"/>
      <c r="M242" s="51"/>
      <c r="N242" s="201"/>
      <c r="O242" s="82"/>
      <c r="P242" s="83"/>
      <c r="Q242" s="82"/>
      <c r="R242" s="83"/>
      <c r="S242" s="82"/>
      <c r="T242" s="83"/>
    </row>
    <row r="243" spans="1:20" ht="15" customHeight="1" x14ac:dyDescent="0.25">
      <c r="A243" s="216"/>
      <c r="B243" s="50"/>
      <c r="C243" s="217"/>
      <c r="D243" s="59"/>
      <c r="E243" s="59"/>
      <c r="F243" s="64"/>
      <c r="G243" s="65"/>
      <c r="H243" s="71"/>
      <c r="I243" s="52"/>
      <c r="J243" s="76"/>
      <c r="K243" s="82"/>
      <c r="L243" s="51"/>
      <c r="M243" s="51"/>
      <c r="N243" s="201"/>
      <c r="O243" s="82"/>
      <c r="P243" s="83"/>
      <c r="Q243" s="82"/>
      <c r="R243" s="83"/>
      <c r="S243" s="82"/>
      <c r="T243" s="83"/>
    </row>
    <row r="244" spans="1:20" ht="15" customHeight="1" x14ac:dyDescent="0.25">
      <c r="A244" s="216"/>
      <c r="B244" s="50"/>
      <c r="C244" s="217"/>
      <c r="D244" s="59"/>
      <c r="E244" s="59"/>
      <c r="F244" s="64"/>
      <c r="G244" s="65"/>
      <c r="H244" s="71"/>
      <c r="I244" s="52"/>
      <c r="J244" s="76"/>
      <c r="K244" s="82"/>
      <c r="L244" s="51"/>
      <c r="M244" s="51"/>
      <c r="N244" s="201"/>
      <c r="O244" s="82"/>
      <c r="P244" s="83"/>
      <c r="Q244" s="82"/>
      <c r="R244" s="83"/>
      <c r="S244" s="82"/>
      <c r="T244" s="83"/>
    </row>
    <row r="245" spans="1:20" ht="15" customHeight="1" x14ac:dyDescent="0.25">
      <c r="A245" s="216"/>
      <c r="B245" s="50"/>
      <c r="C245" s="217"/>
      <c r="D245" s="59"/>
      <c r="E245" s="59"/>
      <c r="F245" s="64"/>
      <c r="G245" s="65"/>
      <c r="H245" s="71"/>
      <c r="I245" s="52"/>
      <c r="J245" s="76"/>
      <c r="K245" s="82"/>
      <c r="L245" s="51"/>
      <c r="M245" s="51"/>
      <c r="N245" s="201"/>
      <c r="O245" s="82"/>
      <c r="P245" s="83"/>
      <c r="Q245" s="82"/>
      <c r="R245" s="83"/>
      <c r="S245" s="82"/>
      <c r="T245" s="83"/>
    </row>
    <row r="246" spans="1:20" ht="15" customHeight="1" x14ac:dyDescent="0.25">
      <c r="A246" s="216"/>
      <c r="B246" s="50"/>
      <c r="C246" s="217"/>
      <c r="D246" s="59"/>
      <c r="E246" s="59"/>
      <c r="F246" s="64"/>
      <c r="G246" s="65"/>
      <c r="H246" s="71"/>
      <c r="I246" s="52"/>
      <c r="J246" s="76"/>
      <c r="K246" s="82"/>
      <c r="L246" s="51"/>
      <c r="M246" s="51"/>
      <c r="N246" s="201"/>
      <c r="O246" s="82"/>
      <c r="P246" s="83"/>
      <c r="Q246" s="82"/>
      <c r="R246" s="83"/>
      <c r="S246" s="82"/>
      <c r="T246" s="83"/>
    </row>
    <row r="247" spans="1:20" ht="15" customHeight="1" x14ac:dyDescent="0.25">
      <c r="A247" s="216"/>
      <c r="B247" s="50"/>
      <c r="C247" s="217"/>
      <c r="D247" s="59"/>
      <c r="E247" s="59"/>
      <c r="F247" s="64"/>
      <c r="G247" s="65"/>
      <c r="H247" s="71"/>
      <c r="I247" s="52"/>
      <c r="J247" s="76"/>
      <c r="K247" s="82"/>
      <c r="L247" s="51"/>
      <c r="M247" s="51"/>
      <c r="N247" s="201"/>
      <c r="O247" s="82"/>
      <c r="P247" s="83"/>
      <c r="Q247" s="82"/>
      <c r="R247" s="83"/>
      <c r="S247" s="82"/>
      <c r="T247" s="83"/>
    </row>
    <row r="248" spans="1:20" ht="15" customHeight="1" x14ac:dyDescent="0.25">
      <c r="A248" s="216"/>
      <c r="B248" s="50"/>
      <c r="C248" s="217"/>
      <c r="D248" s="59"/>
      <c r="E248" s="59"/>
      <c r="F248" s="64"/>
      <c r="G248" s="65"/>
      <c r="H248" s="71"/>
      <c r="I248" s="52"/>
      <c r="J248" s="76"/>
      <c r="K248" s="82"/>
      <c r="L248" s="51"/>
      <c r="M248" s="51"/>
      <c r="N248" s="201"/>
      <c r="O248" s="82"/>
      <c r="P248" s="83"/>
      <c r="Q248" s="82"/>
      <c r="R248" s="83"/>
      <c r="S248" s="82"/>
      <c r="T248" s="83"/>
    </row>
    <row r="249" spans="1:20" ht="15" customHeight="1" x14ac:dyDescent="0.25">
      <c r="A249" s="216"/>
      <c r="B249" s="50"/>
      <c r="C249" s="217"/>
      <c r="D249" s="59"/>
      <c r="E249" s="59"/>
      <c r="F249" s="64"/>
      <c r="G249" s="65"/>
      <c r="H249" s="71"/>
      <c r="I249" s="52"/>
      <c r="J249" s="76"/>
      <c r="K249" s="82"/>
      <c r="L249" s="51"/>
      <c r="M249" s="51"/>
      <c r="N249" s="201"/>
      <c r="O249" s="82"/>
      <c r="P249" s="83"/>
      <c r="Q249" s="82"/>
      <c r="R249" s="83"/>
      <c r="S249" s="82"/>
      <c r="T249" s="83"/>
    </row>
    <row r="250" spans="1:20" ht="15" customHeight="1" x14ac:dyDescent="0.25">
      <c r="A250" s="216"/>
      <c r="B250" s="50"/>
      <c r="C250" s="217"/>
      <c r="D250" s="59"/>
      <c r="E250" s="59"/>
      <c r="F250" s="64"/>
      <c r="G250" s="65"/>
      <c r="H250" s="71"/>
      <c r="I250" s="52"/>
      <c r="J250" s="76"/>
      <c r="K250" s="82"/>
      <c r="L250" s="51"/>
      <c r="M250" s="51"/>
      <c r="N250" s="201"/>
      <c r="O250" s="82"/>
      <c r="P250" s="83"/>
      <c r="Q250" s="82"/>
      <c r="R250" s="83"/>
      <c r="S250" s="82"/>
      <c r="T250" s="83"/>
    </row>
    <row r="251" spans="1:20" ht="15" customHeight="1" x14ac:dyDescent="0.25">
      <c r="A251" s="216"/>
      <c r="B251" s="50"/>
      <c r="C251" s="217"/>
      <c r="D251" s="59"/>
      <c r="E251" s="59"/>
      <c r="F251" s="64"/>
      <c r="G251" s="65"/>
      <c r="H251" s="71"/>
      <c r="I251" s="52"/>
      <c r="J251" s="76"/>
      <c r="K251" s="82"/>
      <c r="L251" s="51"/>
      <c r="M251" s="51"/>
      <c r="N251" s="201"/>
      <c r="O251" s="82"/>
      <c r="P251" s="83"/>
      <c r="Q251" s="82"/>
      <c r="R251" s="83"/>
      <c r="S251" s="82"/>
      <c r="T251" s="83"/>
    </row>
    <row r="252" spans="1:20" ht="15" customHeight="1" x14ac:dyDescent="0.25">
      <c r="A252" s="216"/>
      <c r="B252" s="50"/>
      <c r="C252" s="52"/>
      <c r="D252" s="60"/>
      <c r="E252" s="60"/>
      <c r="F252" s="66"/>
      <c r="G252" s="65"/>
      <c r="H252" s="71"/>
      <c r="I252" s="52"/>
      <c r="J252" s="76"/>
      <c r="K252" s="82"/>
      <c r="L252" s="53"/>
      <c r="M252" s="51"/>
      <c r="N252" s="201"/>
      <c r="O252" s="82"/>
      <c r="P252" s="83"/>
      <c r="Q252" s="82"/>
      <c r="R252" s="83"/>
      <c r="S252" s="82"/>
      <c r="T252" s="83"/>
    </row>
    <row r="253" spans="1:20" ht="15" customHeight="1" x14ac:dyDescent="0.25">
      <c r="A253" s="216"/>
      <c r="B253" s="50"/>
      <c r="C253" s="52"/>
      <c r="D253" s="60"/>
      <c r="E253" s="60"/>
      <c r="F253" s="66"/>
      <c r="G253" s="65"/>
      <c r="H253" s="71"/>
      <c r="I253" s="52"/>
      <c r="J253" s="76"/>
      <c r="K253" s="82"/>
      <c r="L253" s="53"/>
      <c r="M253" s="51"/>
      <c r="N253" s="201"/>
      <c r="O253" s="82"/>
      <c r="P253" s="83"/>
      <c r="Q253" s="82"/>
      <c r="R253" s="83"/>
      <c r="S253" s="82"/>
      <c r="T253" s="83"/>
    </row>
    <row r="254" spans="1:20" ht="15" customHeight="1" x14ac:dyDescent="0.25">
      <c r="A254" s="216"/>
      <c r="B254" s="50"/>
      <c r="C254" s="52"/>
      <c r="D254" s="60"/>
      <c r="E254" s="60"/>
      <c r="F254" s="66"/>
      <c r="G254" s="65"/>
      <c r="H254" s="71"/>
      <c r="I254" s="52"/>
      <c r="J254" s="76"/>
      <c r="K254" s="82"/>
      <c r="L254" s="53"/>
      <c r="M254" s="51"/>
      <c r="N254" s="201"/>
      <c r="O254" s="82"/>
      <c r="P254" s="83"/>
      <c r="Q254" s="82"/>
      <c r="R254" s="83"/>
      <c r="S254" s="82"/>
      <c r="T254" s="83"/>
    </row>
    <row r="255" spans="1:20" ht="15" customHeight="1" x14ac:dyDescent="0.25">
      <c r="A255" s="216"/>
      <c r="B255" s="50"/>
      <c r="C255" s="52"/>
      <c r="D255" s="60"/>
      <c r="E255" s="60"/>
      <c r="F255" s="66"/>
      <c r="G255" s="65"/>
      <c r="H255" s="71"/>
      <c r="I255" s="52"/>
      <c r="J255" s="76"/>
      <c r="K255" s="82"/>
      <c r="L255" s="53"/>
      <c r="M255" s="51"/>
      <c r="N255" s="201"/>
      <c r="O255" s="82"/>
      <c r="P255" s="83"/>
      <c r="Q255" s="82"/>
      <c r="R255" s="83"/>
      <c r="S255" s="82"/>
      <c r="T255" s="83"/>
    </row>
    <row r="256" spans="1:20" ht="15" customHeight="1" x14ac:dyDescent="0.25">
      <c r="A256" s="216"/>
      <c r="B256" s="50"/>
      <c r="C256" s="52"/>
      <c r="D256" s="60"/>
      <c r="E256" s="60"/>
      <c r="F256" s="66"/>
      <c r="G256" s="65"/>
      <c r="H256" s="71"/>
      <c r="I256" s="52"/>
      <c r="J256" s="76"/>
      <c r="K256" s="82"/>
      <c r="L256" s="53"/>
      <c r="M256" s="51"/>
      <c r="N256" s="201"/>
      <c r="O256" s="82"/>
      <c r="P256" s="83"/>
      <c r="Q256" s="82"/>
      <c r="R256" s="83"/>
      <c r="S256" s="82"/>
      <c r="T256" s="83"/>
    </row>
    <row r="257" spans="1:20" ht="15" customHeight="1" x14ac:dyDescent="0.25">
      <c r="A257" s="216"/>
      <c r="B257" s="50"/>
      <c r="C257" s="52"/>
      <c r="D257" s="60"/>
      <c r="E257" s="60"/>
      <c r="F257" s="66"/>
      <c r="G257" s="65"/>
      <c r="H257" s="71"/>
      <c r="I257" s="52"/>
      <c r="J257" s="76"/>
      <c r="K257" s="82"/>
      <c r="L257" s="53"/>
      <c r="M257" s="51"/>
      <c r="N257" s="201"/>
      <c r="O257" s="82"/>
      <c r="P257" s="83"/>
      <c r="Q257" s="82"/>
      <c r="R257" s="83"/>
      <c r="S257" s="82"/>
      <c r="T257" s="83"/>
    </row>
    <row r="258" spans="1:20" ht="15" customHeight="1" x14ac:dyDescent="0.25">
      <c r="A258" s="216"/>
      <c r="B258" s="50"/>
      <c r="C258" s="217"/>
      <c r="D258" s="59"/>
      <c r="E258" s="59"/>
      <c r="F258" s="64"/>
      <c r="G258" s="65"/>
      <c r="H258" s="71"/>
      <c r="I258" s="52"/>
      <c r="J258" s="76"/>
      <c r="K258" s="82"/>
      <c r="L258" s="51"/>
      <c r="M258" s="51"/>
      <c r="N258" s="201"/>
      <c r="O258" s="82"/>
      <c r="P258" s="83"/>
      <c r="Q258" s="82"/>
      <c r="R258" s="83"/>
      <c r="S258" s="82"/>
      <c r="T258" s="83"/>
    </row>
    <row r="259" spans="1:20" ht="15" customHeight="1" x14ac:dyDescent="0.25">
      <c r="A259" s="216"/>
      <c r="B259" s="50"/>
      <c r="C259" s="217"/>
      <c r="D259" s="59"/>
      <c r="E259" s="59"/>
      <c r="F259" s="64"/>
      <c r="G259" s="65"/>
      <c r="H259" s="71"/>
      <c r="I259" s="52"/>
      <c r="J259" s="76"/>
      <c r="K259" s="82"/>
      <c r="L259" s="51"/>
      <c r="M259" s="51"/>
      <c r="N259" s="201"/>
      <c r="O259" s="82"/>
      <c r="P259" s="83"/>
      <c r="Q259" s="82"/>
      <c r="R259" s="83"/>
      <c r="S259" s="82"/>
      <c r="T259" s="83"/>
    </row>
    <row r="260" spans="1:20" ht="15" customHeight="1" x14ac:dyDescent="0.25">
      <c r="A260" s="216"/>
      <c r="B260" s="50"/>
      <c r="C260" s="217"/>
      <c r="D260" s="59"/>
      <c r="E260" s="59"/>
      <c r="F260" s="64"/>
      <c r="G260" s="65"/>
      <c r="H260" s="71"/>
      <c r="I260" s="52"/>
      <c r="J260" s="77"/>
      <c r="K260" s="84"/>
      <c r="L260" s="51"/>
      <c r="M260" s="51"/>
      <c r="N260" s="202"/>
      <c r="O260" s="84"/>
      <c r="P260" s="85"/>
      <c r="Q260" s="84"/>
      <c r="R260" s="85"/>
      <c r="S260" s="84"/>
      <c r="T260" s="85"/>
    </row>
    <row r="261" spans="1:20" ht="15" customHeight="1" x14ac:dyDescent="0.25">
      <c r="A261" s="216"/>
      <c r="B261" s="50"/>
      <c r="C261" s="217"/>
      <c r="D261" s="59"/>
      <c r="E261" s="59"/>
      <c r="F261" s="64"/>
      <c r="G261" s="65"/>
      <c r="H261" s="71"/>
      <c r="I261" s="52"/>
      <c r="J261" s="76"/>
      <c r="K261" s="82"/>
      <c r="L261" s="51"/>
      <c r="M261" s="51"/>
      <c r="N261" s="201"/>
      <c r="O261" s="82"/>
      <c r="P261" s="83"/>
      <c r="Q261" s="82"/>
      <c r="R261" s="83"/>
      <c r="S261" s="82"/>
      <c r="T261" s="83"/>
    </row>
    <row r="262" spans="1:20" ht="15" customHeight="1" x14ac:dyDescent="0.25">
      <c r="A262" s="216"/>
      <c r="B262" s="50"/>
      <c r="C262" s="217"/>
      <c r="D262" s="59"/>
      <c r="E262" s="59"/>
      <c r="F262" s="64"/>
      <c r="G262" s="65"/>
      <c r="H262" s="71"/>
      <c r="I262" s="52"/>
      <c r="J262" s="76"/>
      <c r="K262" s="82"/>
      <c r="L262" s="51"/>
      <c r="M262" s="51"/>
      <c r="N262" s="201"/>
      <c r="O262" s="82"/>
      <c r="P262" s="83"/>
      <c r="Q262" s="82"/>
      <c r="R262" s="83"/>
      <c r="S262" s="82"/>
      <c r="T262" s="83"/>
    </row>
    <row r="263" spans="1:20" ht="15" customHeight="1" x14ac:dyDescent="0.25">
      <c r="A263" s="216"/>
      <c r="B263" s="50"/>
      <c r="C263" s="217"/>
      <c r="D263" s="59"/>
      <c r="E263" s="59"/>
      <c r="F263" s="64"/>
      <c r="G263" s="65"/>
      <c r="H263" s="71"/>
      <c r="I263" s="52"/>
      <c r="J263" s="76"/>
      <c r="K263" s="82"/>
      <c r="L263" s="51"/>
      <c r="M263" s="51"/>
      <c r="N263" s="201"/>
      <c r="O263" s="82"/>
      <c r="P263" s="83"/>
      <c r="Q263" s="82"/>
      <c r="R263" s="83"/>
      <c r="S263" s="82"/>
      <c r="T263" s="83"/>
    </row>
    <row r="264" spans="1:20" ht="15" customHeight="1" x14ac:dyDescent="0.25">
      <c r="A264" s="216"/>
      <c r="B264" s="50"/>
      <c r="C264" s="217"/>
      <c r="D264" s="59"/>
      <c r="E264" s="59"/>
      <c r="F264" s="64"/>
      <c r="G264" s="65"/>
      <c r="H264" s="71"/>
      <c r="I264" s="52"/>
      <c r="J264" s="76"/>
      <c r="K264" s="82"/>
      <c r="L264" s="51"/>
      <c r="M264" s="51"/>
      <c r="N264" s="201"/>
      <c r="O264" s="82"/>
      <c r="P264" s="83"/>
      <c r="Q264" s="82"/>
      <c r="R264" s="83"/>
      <c r="S264" s="82"/>
      <c r="T264" s="83"/>
    </row>
    <row r="265" spans="1:20" ht="15" customHeight="1" x14ac:dyDescent="0.25">
      <c r="A265" s="216"/>
      <c r="B265" s="50"/>
      <c r="C265" s="217"/>
      <c r="D265" s="59"/>
      <c r="E265" s="59"/>
      <c r="F265" s="64"/>
      <c r="G265" s="65"/>
      <c r="H265" s="71"/>
      <c r="I265" s="52"/>
      <c r="J265" s="76"/>
      <c r="K265" s="82"/>
      <c r="L265" s="51"/>
      <c r="M265" s="51"/>
      <c r="N265" s="201"/>
      <c r="O265" s="82"/>
      <c r="P265" s="83"/>
      <c r="Q265" s="82"/>
      <c r="R265" s="83"/>
      <c r="S265" s="82"/>
      <c r="T265" s="83"/>
    </row>
    <row r="266" spans="1:20" ht="15" customHeight="1" x14ac:dyDescent="0.25">
      <c r="A266" s="216"/>
      <c r="B266" s="50"/>
      <c r="C266" s="217"/>
      <c r="D266" s="59"/>
      <c r="E266" s="59"/>
      <c r="F266" s="64"/>
      <c r="G266" s="65"/>
      <c r="H266" s="71"/>
      <c r="I266" s="52"/>
      <c r="J266" s="76"/>
      <c r="K266" s="82"/>
      <c r="L266" s="51"/>
      <c r="M266" s="51"/>
      <c r="N266" s="201"/>
      <c r="O266" s="82"/>
      <c r="P266" s="83"/>
      <c r="Q266" s="82"/>
      <c r="R266" s="83"/>
      <c r="S266" s="82"/>
      <c r="T266" s="83"/>
    </row>
    <row r="267" spans="1:20" ht="15" customHeight="1" x14ac:dyDescent="0.25">
      <c r="A267" s="216"/>
      <c r="B267" s="50"/>
      <c r="C267" s="217"/>
      <c r="D267" s="59"/>
      <c r="E267" s="59"/>
      <c r="F267" s="64"/>
      <c r="G267" s="65"/>
      <c r="H267" s="71"/>
      <c r="I267" s="52"/>
      <c r="J267" s="76"/>
      <c r="K267" s="82"/>
      <c r="L267" s="51"/>
      <c r="M267" s="51"/>
      <c r="N267" s="201"/>
      <c r="O267" s="82"/>
      <c r="P267" s="83"/>
      <c r="Q267" s="82"/>
      <c r="R267" s="83"/>
      <c r="S267" s="82"/>
      <c r="T267" s="83"/>
    </row>
    <row r="268" spans="1:20" ht="15" customHeight="1" x14ac:dyDescent="0.25">
      <c r="A268" s="216"/>
      <c r="B268" s="50"/>
      <c r="C268" s="217"/>
      <c r="D268" s="59"/>
      <c r="E268" s="59"/>
      <c r="F268" s="64"/>
      <c r="G268" s="65"/>
      <c r="H268" s="71"/>
      <c r="I268" s="52"/>
      <c r="J268" s="76"/>
      <c r="K268" s="82"/>
      <c r="L268" s="51"/>
      <c r="M268" s="51"/>
      <c r="N268" s="201"/>
      <c r="O268" s="82"/>
      <c r="P268" s="83"/>
      <c r="Q268" s="82"/>
      <c r="R268" s="83"/>
      <c r="S268" s="82"/>
      <c r="T268" s="83"/>
    </row>
    <row r="269" spans="1:20" ht="15" customHeight="1" x14ac:dyDescent="0.25">
      <c r="A269" s="216"/>
      <c r="B269" s="50"/>
      <c r="C269" s="217"/>
      <c r="D269" s="59"/>
      <c r="E269" s="59"/>
      <c r="F269" s="64"/>
      <c r="G269" s="65"/>
      <c r="H269" s="71"/>
      <c r="I269" s="52"/>
      <c r="J269" s="76"/>
      <c r="K269" s="82"/>
      <c r="L269" s="51"/>
      <c r="M269" s="51"/>
      <c r="N269" s="201"/>
      <c r="O269" s="82"/>
      <c r="P269" s="83"/>
      <c r="Q269" s="82"/>
      <c r="R269" s="83"/>
      <c r="S269" s="82"/>
      <c r="T269" s="83"/>
    </row>
    <row r="270" spans="1:20" ht="15" customHeight="1" x14ac:dyDescent="0.25">
      <c r="A270" s="216"/>
      <c r="B270" s="50"/>
      <c r="C270" s="217"/>
      <c r="D270" s="59"/>
      <c r="E270" s="59"/>
      <c r="F270" s="64"/>
      <c r="G270" s="65"/>
      <c r="H270" s="71"/>
      <c r="I270" s="52"/>
      <c r="J270" s="76"/>
      <c r="K270" s="82"/>
      <c r="L270" s="51"/>
      <c r="M270" s="51"/>
      <c r="N270" s="201"/>
      <c r="O270" s="82"/>
      <c r="P270" s="83"/>
      <c r="Q270" s="82"/>
      <c r="R270" s="83"/>
      <c r="S270" s="82"/>
      <c r="T270" s="83"/>
    </row>
    <row r="271" spans="1:20" ht="15" customHeight="1" x14ac:dyDescent="0.25">
      <c r="A271" s="216"/>
      <c r="B271" s="50"/>
      <c r="C271" s="217"/>
      <c r="D271" s="59"/>
      <c r="E271" s="59"/>
      <c r="F271" s="64"/>
      <c r="G271" s="65"/>
      <c r="H271" s="71"/>
      <c r="I271" s="52"/>
      <c r="J271" s="76"/>
      <c r="K271" s="82"/>
      <c r="L271" s="51"/>
      <c r="M271" s="51"/>
      <c r="N271" s="201"/>
      <c r="O271" s="82"/>
      <c r="P271" s="83"/>
      <c r="Q271" s="82"/>
      <c r="R271" s="83"/>
      <c r="S271" s="82"/>
      <c r="T271" s="83"/>
    </row>
    <row r="272" spans="1:20" ht="15" customHeight="1" x14ac:dyDescent="0.25">
      <c r="A272" s="216"/>
      <c r="B272" s="50"/>
      <c r="C272" s="217"/>
      <c r="D272" s="59"/>
      <c r="E272" s="59"/>
      <c r="F272" s="64"/>
      <c r="G272" s="65"/>
      <c r="H272" s="71"/>
      <c r="I272" s="52"/>
      <c r="J272" s="76"/>
      <c r="K272" s="82"/>
      <c r="L272" s="51"/>
      <c r="M272" s="51"/>
      <c r="N272" s="201"/>
      <c r="O272" s="82"/>
      <c r="P272" s="83"/>
      <c r="Q272" s="82"/>
      <c r="R272" s="83"/>
      <c r="S272" s="82"/>
      <c r="T272" s="83"/>
    </row>
    <row r="273" spans="1:20" ht="15" customHeight="1" x14ac:dyDescent="0.25">
      <c r="A273" s="216"/>
      <c r="B273" s="50"/>
      <c r="C273" s="217"/>
      <c r="D273" s="59"/>
      <c r="E273" s="59"/>
      <c r="F273" s="64"/>
      <c r="G273" s="65"/>
      <c r="H273" s="71"/>
      <c r="I273" s="52"/>
      <c r="J273" s="76"/>
      <c r="K273" s="82"/>
      <c r="L273" s="51"/>
      <c r="M273" s="51"/>
      <c r="N273" s="201"/>
      <c r="O273" s="82"/>
      <c r="P273" s="83"/>
      <c r="Q273" s="82"/>
      <c r="R273" s="83"/>
      <c r="S273" s="82"/>
      <c r="T273" s="83"/>
    </row>
    <row r="274" spans="1:20" ht="15" customHeight="1" x14ac:dyDescent="0.25">
      <c r="A274" s="216"/>
      <c r="B274" s="50"/>
      <c r="C274" s="217"/>
      <c r="D274" s="59"/>
      <c r="E274" s="59"/>
      <c r="F274" s="64"/>
      <c r="G274" s="65"/>
      <c r="H274" s="71"/>
      <c r="I274" s="52"/>
      <c r="J274" s="76"/>
      <c r="K274" s="82"/>
      <c r="L274" s="51"/>
      <c r="M274" s="51"/>
      <c r="N274" s="201"/>
      <c r="O274" s="82"/>
      <c r="P274" s="83"/>
      <c r="Q274" s="82"/>
      <c r="R274" s="83"/>
      <c r="S274" s="82"/>
      <c r="T274" s="83"/>
    </row>
    <row r="275" spans="1:20" ht="15" customHeight="1" x14ac:dyDescent="0.25">
      <c r="A275" s="216"/>
      <c r="B275" s="50"/>
      <c r="C275" s="217"/>
      <c r="D275" s="59"/>
      <c r="E275" s="59"/>
      <c r="F275" s="64"/>
      <c r="G275" s="65"/>
      <c r="H275" s="71"/>
      <c r="I275" s="52"/>
      <c r="J275" s="76"/>
      <c r="K275" s="82"/>
      <c r="L275" s="51"/>
      <c r="M275" s="51"/>
      <c r="N275" s="201"/>
      <c r="O275" s="82"/>
      <c r="P275" s="83"/>
      <c r="Q275" s="82"/>
      <c r="R275" s="83"/>
      <c r="S275" s="82"/>
      <c r="T275" s="83"/>
    </row>
    <row r="276" spans="1:20" ht="15" customHeight="1" x14ac:dyDescent="0.25">
      <c r="A276" s="216"/>
      <c r="B276" s="50"/>
      <c r="C276" s="217"/>
      <c r="D276" s="59"/>
      <c r="E276" s="59"/>
      <c r="F276" s="64"/>
      <c r="G276" s="65"/>
      <c r="H276" s="71"/>
      <c r="I276" s="52"/>
      <c r="J276" s="76"/>
      <c r="K276" s="82"/>
      <c r="L276" s="51"/>
      <c r="M276" s="51"/>
      <c r="N276" s="201"/>
      <c r="O276" s="82"/>
      <c r="P276" s="83"/>
      <c r="Q276" s="82"/>
      <c r="R276" s="83"/>
      <c r="S276" s="82"/>
      <c r="T276" s="83"/>
    </row>
    <row r="277" spans="1:20" ht="15" customHeight="1" x14ac:dyDescent="0.25">
      <c r="A277" s="216"/>
      <c r="B277" s="50"/>
      <c r="C277" s="217"/>
      <c r="D277" s="59"/>
      <c r="E277" s="59"/>
      <c r="F277" s="64"/>
      <c r="G277" s="65"/>
      <c r="H277" s="71"/>
      <c r="I277" s="52"/>
      <c r="J277" s="76"/>
      <c r="K277" s="82"/>
      <c r="L277" s="51"/>
      <c r="M277" s="51"/>
      <c r="N277" s="201"/>
      <c r="O277" s="82"/>
      <c r="P277" s="83"/>
      <c r="Q277" s="82"/>
      <c r="R277" s="83"/>
      <c r="S277" s="82"/>
      <c r="T277" s="83"/>
    </row>
    <row r="278" spans="1:20" ht="15" customHeight="1" x14ac:dyDescent="0.25">
      <c r="A278" s="216"/>
      <c r="B278" s="50"/>
      <c r="C278" s="217"/>
      <c r="D278" s="59"/>
      <c r="E278" s="59"/>
      <c r="F278" s="64"/>
      <c r="G278" s="65"/>
      <c r="H278" s="71"/>
      <c r="I278" s="52"/>
      <c r="J278" s="76"/>
      <c r="K278" s="82"/>
      <c r="L278" s="51"/>
      <c r="M278" s="51"/>
      <c r="N278" s="201"/>
      <c r="O278" s="82"/>
      <c r="P278" s="83"/>
      <c r="Q278" s="82"/>
      <c r="R278" s="83"/>
      <c r="S278" s="82"/>
      <c r="T278" s="83"/>
    </row>
    <row r="279" spans="1:20" ht="15" customHeight="1" x14ac:dyDescent="0.25">
      <c r="A279" s="216"/>
      <c r="B279" s="50"/>
      <c r="C279" s="217"/>
      <c r="D279" s="59"/>
      <c r="E279" s="59"/>
      <c r="F279" s="64"/>
      <c r="G279" s="65"/>
      <c r="H279" s="71"/>
      <c r="I279" s="52"/>
      <c r="J279" s="76"/>
      <c r="K279" s="82"/>
      <c r="L279" s="51"/>
      <c r="M279" s="51"/>
      <c r="N279" s="201"/>
      <c r="O279" s="82"/>
      <c r="P279" s="83"/>
      <c r="Q279" s="82"/>
      <c r="R279" s="83"/>
      <c r="S279" s="82"/>
      <c r="T279" s="83"/>
    </row>
    <row r="280" spans="1:20" ht="15" customHeight="1" x14ac:dyDescent="0.25">
      <c r="A280" s="216"/>
      <c r="B280" s="50"/>
      <c r="C280" s="217"/>
      <c r="D280" s="59"/>
      <c r="E280" s="59"/>
      <c r="F280" s="64"/>
      <c r="G280" s="65"/>
      <c r="H280" s="71"/>
      <c r="I280" s="52"/>
      <c r="J280" s="76"/>
      <c r="K280" s="82"/>
      <c r="L280" s="51"/>
      <c r="M280" s="51"/>
      <c r="N280" s="201"/>
      <c r="O280" s="82"/>
      <c r="P280" s="83"/>
      <c r="Q280" s="82"/>
      <c r="R280" s="83"/>
      <c r="S280" s="82"/>
      <c r="T280" s="83"/>
    </row>
    <row r="281" spans="1:20" ht="15" customHeight="1" x14ac:dyDescent="0.25">
      <c r="A281" s="216"/>
      <c r="B281" s="50"/>
      <c r="C281" s="217"/>
      <c r="D281" s="59"/>
      <c r="E281" s="59"/>
      <c r="F281" s="64"/>
      <c r="G281" s="65"/>
      <c r="H281" s="71"/>
      <c r="I281" s="52"/>
      <c r="J281" s="76"/>
      <c r="K281" s="82"/>
      <c r="L281" s="51"/>
      <c r="M281" s="51"/>
      <c r="N281" s="201"/>
      <c r="O281" s="82"/>
      <c r="P281" s="83"/>
      <c r="Q281" s="82"/>
      <c r="R281" s="83"/>
      <c r="S281" s="82"/>
      <c r="T281" s="83"/>
    </row>
    <row r="282" spans="1:20" ht="15" customHeight="1" x14ac:dyDescent="0.25">
      <c r="A282" s="216"/>
      <c r="B282" s="50"/>
      <c r="C282" s="217"/>
      <c r="D282" s="59"/>
      <c r="E282" s="59"/>
      <c r="F282" s="64"/>
      <c r="G282" s="65"/>
      <c r="H282" s="71"/>
      <c r="I282" s="52"/>
      <c r="J282" s="76"/>
      <c r="K282" s="82"/>
      <c r="L282" s="51"/>
      <c r="M282" s="51"/>
      <c r="N282" s="201"/>
      <c r="O282" s="82"/>
      <c r="P282" s="83"/>
      <c r="Q282" s="82"/>
      <c r="R282" s="83"/>
      <c r="S282" s="82"/>
      <c r="T282" s="83"/>
    </row>
    <row r="283" spans="1:20" ht="15" customHeight="1" x14ac:dyDescent="0.25">
      <c r="A283" s="216"/>
      <c r="B283" s="50"/>
      <c r="C283" s="217"/>
      <c r="D283" s="59"/>
      <c r="E283" s="59"/>
      <c r="F283" s="64"/>
      <c r="G283" s="65"/>
      <c r="H283" s="71"/>
      <c r="I283" s="52"/>
      <c r="J283" s="76"/>
      <c r="K283" s="82"/>
      <c r="L283" s="51"/>
      <c r="M283" s="51"/>
      <c r="N283" s="201"/>
      <c r="O283" s="82"/>
      <c r="P283" s="83"/>
      <c r="Q283" s="82"/>
      <c r="R283" s="83"/>
      <c r="S283" s="82"/>
      <c r="T283" s="83"/>
    </row>
    <row r="284" spans="1:20" ht="15" customHeight="1" x14ac:dyDescent="0.25">
      <c r="A284" s="216"/>
      <c r="B284" s="50"/>
      <c r="C284" s="217"/>
      <c r="D284" s="59"/>
      <c r="E284" s="59"/>
      <c r="F284" s="64"/>
      <c r="G284" s="65"/>
      <c r="H284" s="71"/>
      <c r="I284" s="52"/>
      <c r="J284" s="76"/>
      <c r="K284" s="82"/>
      <c r="L284" s="51"/>
      <c r="M284" s="51"/>
      <c r="N284" s="201"/>
      <c r="O284" s="82"/>
      <c r="P284" s="83"/>
      <c r="Q284" s="82"/>
      <c r="R284" s="83"/>
      <c r="S284" s="82"/>
      <c r="T284" s="83"/>
    </row>
    <row r="285" spans="1:20" ht="15" customHeight="1" x14ac:dyDescent="0.25">
      <c r="A285" s="216"/>
      <c r="B285" s="50"/>
      <c r="C285" s="217"/>
      <c r="D285" s="59"/>
      <c r="E285" s="59"/>
      <c r="F285" s="64"/>
      <c r="G285" s="65"/>
      <c r="H285" s="71"/>
      <c r="I285" s="52"/>
      <c r="J285" s="76"/>
      <c r="K285" s="82"/>
      <c r="L285" s="51"/>
      <c r="M285" s="51"/>
      <c r="N285" s="201"/>
      <c r="O285" s="82"/>
      <c r="P285" s="83"/>
      <c r="Q285" s="82"/>
      <c r="R285" s="83"/>
      <c r="S285" s="82"/>
      <c r="T285" s="83"/>
    </row>
    <row r="286" spans="1:20" ht="15" customHeight="1" x14ac:dyDescent="0.25">
      <c r="A286" s="216"/>
      <c r="B286" s="50"/>
      <c r="C286" s="217"/>
      <c r="D286" s="59"/>
      <c r="E286" s="59"/>
      <c r="F286" s="64"/>
      <c r="G286" s="65"/>
      <c r="H286" s="71"/>
      <c r="I286" s="52"/>
      <c r="J286" s="76"/>
      <c r="K286" s="82"/>
      <c r="L286" s="51"/>
      <c r="M286" s="51"/>
      <c r="N286" s="201"/>
      <c r="O286" s="82"/>
      <c r="P286" s="83"/>
      <c r="Q286" s="82"/>
      <c r="R286" s="83"/>
      <c r="S286" s="82"/>
      <c r="T286" s="83"/>
    </row>
    <row r="287" spans="1:20" ht="15" customHeight="1" x14ac:dyDescent="0.25">
      <c r="A287" s="216"/>
      <c r="B287" s="50"/>
      <c r="C287" s="217"/>
      <c r="D287" s="59"/>
      <c r="E287" s="59"/>
      <c r="F287" s="64"/>
      <c r="G287" s="65"/>
      <c r="H287" s="71"/>
      <c r="I287" s="52"/>
      <c r="J287" s="76"/>
      <c r="K287" s="82"/>
      <c r="L287" s="51"/>
      <c r="M287" s="51"/>
      <c r="N287" s="201"/>
      <c r="O287" s="82"/>
      <c r="P287" s="83"/>
      <c r="Q287" s="82"/>
      <c r="R287" s="83"/>
      <c r="S287" s="82"/>
      <c r="T287" s="83"/>
    </row>
    <row r="288" spans="1:20" ht="15" customHeight="1" x14ac:dyDescent="0.25">
      <c r="A288" s="216"/>
      <c r="B288" s="50"/>
      <c r="C288" s="217"/>
      <c r="D288" s="59"/>
      <c r="E288" s="59"/>
      <c r="F288" s="64"/>
      <c r="G288" s="65"/>
      <c r="H288" s="71"/>
      <c r="I288" s="52"/>
      <c r="J288" s="76"/>
      <c r="K288" s="82"/>
      <c r="L288" s="51"/>
      <c r="M288" s="51"/>
      <c r="N288" s="201"/>
      <c r="O288" s="82"/>
      <c r="P288" s="83"/>
      <c r="Q288" s="82"/>
      <c r="R288" s="83"/>
      <c r="S288" s="82"/>
      <c r="T288" s="83"/>
    </row>
    <row r="289" spans="1:20" ht="15" customHeight="1" x14ac:dyDescent="0.25">
      <c r="A289" s="216"/>
      <c r="B289" s="50"/>
      <c r="C289" s="217"/>
      <c r="D289" s="59"/>
      <c r="E289" s="59"/>
      <c r="F289" s="64"/>
      <c r="G289" s="65"/>
      <c r="H289" s="71"/>
      <c r="I289" s="52"/>
      <c r="J289" s="76"/>
      <c r="K289" s="82"/>
      <c r="L289" s="51"/>
      <c r="M289" s="51"/>
      <c r="N289" s="201"/>
      <c r="O289" s="82"/>
      <c r="P289" s="83"/>
      <c r="Q289" s="82"/>
      <c r="R289" s="83"/>
      <c r="S289" s="82"/>
      <c r="T289" s="83"/>
    </row>
    <row r="290" spans="1:20" ht="15" customHeight="1" x14ac:dyDescent="0.25">
      <c r="A290" s="216"/>
      <c r="B290" s="50"/>
      <c r="C290" s="217"/>
      <c r="D290" s="59"/>
      <c r="E290" s="59"/>
      <c r="F290" s="64"/>
      <c r="G290" s="65"/>
      <c r="H290" s="71"/>
      <c r="I290" s="52"/>
      <c r="J290" s="76"/>
      <c r="K290" s="82"/>
      <c r="L290" s="51"/>
      <c r="M290" s="51"/>
      <c r="N290" s="201"/>
      <c r="O290" s="82"/>
      <c r="P290" s="83"/>
      <c r="Q290" s="82"/>
      <c r="R290" s="83"/>
      <c r="S290" s="82"/>
      <c r="T290" s="83"/>
    </row>
    <row r="291" spans="1:20" ht="15" customHeight="1" x14ac:dyDescent="0.25">
      <c r="A291" s="216"/>
      <c r="B291" s="50"/>
      <c r="C291" s="217"/>
      <c r="D291" s="59"/>
      <c r="E291" s="59"/>
      <c r="F291" s="64"/>
      <c r="G291" s="65"/>
      <c r="H291" s="71"/>
      <c r="I291" s="52"/>
      <c r="J291" s="76"/>
      <c r="K291" s="82"/>
      <c r="L291" s="51"/>
      <c r="M291" s="51"/>
      <c r="N291" s="201"/>
      <c r="O291" s="82"/>
      <c r="P291" s="83"/>
      <c r="Q291" s="82"/>
      <c r="R291" s="83"/>
      <c r="S291" s="82"/>
      <c r="T291" s="83"/>
    </row>
    <row r="292" spans="1:20" ht="15" customHeight="1" x14ac:dyDescent="0.25">
      <c r="A292" s="216"/>
      <c r="B292" s="50"/>
      <c r="C292" s="217"/>
      <c r="D292" s="59"/>
      <c r="E292" s="59"/>
      <c r="F292" s="64"/>
      <c r="G292" s="65"/>
      <c r="H292" s="71"/>
      <c r="I292" s="52"/>
      <c r="J292" s="77"/>
      <c r="K292" s="84"/>
      <c r="L292" s="51"/>
      <c r="M292" s="51"/>
      <c r="N292" s="202"/>
      <c r="O292" s="84"/>
      <c r="P292" s="85"/>
      <c r="Q292" s="84"/>
      <c r="R292" s="85"/>
      <c r="S292" s="84"/>
      <c r="T292" s="85"/>
    </row>
    <row r="293" spans="1:20" ht="15" customHeight="1" x14ac:dyDescent="0.25">
      <c r="A293" s="216"/>
      <c r="B293" s="50"/>
      <c r="C293" s="217"/>
      <c r="D293" s="59"/>
      <c r="E293" s="59"/>
      <c r="F293" s="64"/>
      <c r="G293" s="65"/>
      <c r="H293" s="71"/>
      <c r="I293" s="52"/>
      <c r="J293" s="76"/>
      <c r="K293" s="82"/>
      <c r="L293" s="51"/>
      <c r="M293" s="51"/>
      <c r="N293" s="201"/>
      <c r="O293" s="82"/>
      <c r="P293" s="83"/>
      <c r="Q293" s="82"/>
      <c r="R293" s="83"/>
      <c r="S293" s="82"/>
      <c r="T293" s="83"/>
    </row>
    <row r="294" spans="1:20" ht="15" customHeight="1" x14ac:dyDescent="0.25">
      <c r="A294" s="216"/>
      <c r="B294" s="50"/>
      <c r="C294" s="217"/>
      <c r="D294" s="59"/>
      <c r="E294" s="59"/>
      <c r="F294" s="64"/>
      <c r="G294" s="65"/>
      <c r="H294" s="71"/>
      <c r="I294" s="52"/>
      <c r="J294" s="76"/>
      <c r="K294" s="82"/>
      <c r="L294" s="51"/>
      <c r="M294" s="51"/>
      <c r="N294" s="201"/>
      <c r="O294" s="82"/>
      <c r="P294" s="83"/>
      <c r="Q294" s="82"/>
      <c r="R294" s="83"/>
      <c r="S294" s="82"/>
      <c r="T294" s="83"/>
    </row>
    <row r="295" spans="1:20" ht="15" customHeight="1" x14ac:dyDescent="0.25">
      <c r="A295" s="216"/>
      <c r="B295" s="50"/>
      <c r="C295" s="217"/>
      <c r="D295" s="59"/>
      <c r="E295" s="59"/>
      <c r="F295" s="64"/>
      <c r="G295" s="65"/>
      <c r="H295" s="71"/>
      <c r="I295" s="52"/>
      <c r="J295" s="76"/>
      <c r="K295" s="82"/>
      <c r="L295" s="51"/>
      <c r="M295" s="51"/>
      <c r="N295" s="201"/>
      <c r="O295" s="82"/>
      <c r="P295" s="83"/>
      <c r="Q295" s="82"/>
      <c r="R295" s="83"/>
      <c r="S295" s="82"/>
      <c r="T295" s="83"/>
    </row>
    <row r="296" spans="1:20" ht="15" customHeight="1" x14ac:dyDescent="0.25">
      <c r="A296" s="216"/>
      <c r="B296" s="50"/>
      <c r="C296" s="217"/>
      <c r="D296" s="59"/>
      <c r="E296" s="59"/>
      <c r="F296" s="64"/>
      <c r="G296" s="65"/>
      <c r="H296" s="71"/>
      <c r="I296" s="52"/>
      <c r="J296" s="76"/>
      <c r="K296" s="82"/>
      <c r="L296" s="51"/>
      <c r="M296" s="51"/>
      <c r="N296" s="201"/>
      <c r="O296" s="82"/>
      <c r="P296" s="83"/>
      <c r="Q296" s="82"/>
      <c r="R296" s="83"/>
      <c r="S296" s="82"/>
      <c r="T296" s="83"/>
    </row>
    <row r="297" spans="1:20" ht="15" customHeight="1" x14ac:dyDescent="0.25">
      <c r="A297" s="216"/>
      <c r="B297" s="50"/>
      <c r="C297" s="217"/>
      <c r="D297" s="59"/>
      <c r="E297" s="59"/>
      <c r="F297" s="64"/>
      <c r="G297" s="65"/>
      <c r="H297" s="71"/>
      <c r="I297" s="52"/>
      <c r="J297" s="76"/>
      <c r="K297" s="82"/>
      <c r="L297" s="51"/>
      <c r="M297" s="51"/>
      <c r="N297" s="201"/>
      <c r="O297" s="82"/>
      <c r="P297" s="83"/>
      <c r="Q297" s="82"/>
      <c r="R297" s="83"/>
      <c r="S297" s="82"/>
      <c r="T297" s="83"/>
    </row>
    <row r="298" spans="1:20" ht="15" customHeight="1" x14ac:dyDescent="0.25">
      <c r="A298" s="216"/>
      <c r="B298" s="50"/>
      <c r="C298" s="217"/>
      <c r="D298" s="59"/>
      <c r="E298" s="59"/>
      <c r="F298" s="64"/>
      <c r="G298" s="65"/>
      <c r="H298" s="71"/>
      <c r="I298" s="52"/>
      <c r="J298" s="76"/>
      <c r="K298" s="82"/>
      <c r="L298" s="51"/>
      <c r="M298" s="51"/>
      <c r="N298" s="201"/>
      <c r="O298" s="82"/>
      <c r="P298" s="83"/>
      <c r="Q298" s="82"/>
      <c r="R298" s="83"/>
      <c r="S298" s="82"/>
      <c r="T298" s="83"/>
    </row>
    <row r="299" spans="1:20" ht="15" customHeight="1" x14ac:dyDescent="0.25">
      <c r="A299" s="216"/>
      <c r="B299" s="50"/>
      <c r="C299" s="217"/>
      <c r="D299" s="59"/>
      <c r="E299" s="59"/>
      <c r="F299" s="64"/>
      <c r="G299" s="65"/>
      <c r="H299" s="71"/>
      <c r="I299" s="52"/>
      <c r="J299" s="76"/>
      <c r="K299" s="82"/>
      <c r="L299" s="51"/>
      <c r="M299" s="51"/>
      <c r="N299" s="201"/>
      <c r="O299" s="82"/>
      <c r="P299" s="83"/>
      <c r="Q299" s="82"/>
      <c r="R299" s="83"/>
      <c r="S299" s="82"/>
      <c r="T299" s="83"/>
    </row>
    <row r="300" spans="1:20" ht="15" customHeight="1" x14ac:dyDescent="0.25">
      <c r="A300" s="216"/>
      <c r="B300" s="50"/>
      <c r="C300" s="217"/>
      <c r="D300" s="59"/>
      <c r="E300" s="59"/>
      <c r="F300" s="64"/>
      <c r="G300" s="65"/>
      <c r="H300" s="71"/>
      <c r="I300" s="52"/>
      <c r="J300" s="76"/>
      <c r="K300" s="82"/>
      <c r="L300" s="51"/>
      <c r="M300" s="51"/>
      <c r="N300" s="201"/>
      <c r="O300" s="82"/>
      <c r="P300" s="83"/>
      <c r="Q300" s="82"/>
      <c r="R300" s="83"/>
      <c r="S300" s="82"/>
      <c r="T300" s="83"/>
    </row>
    <row r="301" spans="1:20" ht="15" customHeight="1" x14ac:dyDescent="0.25">
      <c r="A301" s="216"/>
      <c r="B301" s="50"/>
      <c r="C301" s="217"/>
      <c r="D301" s="59"/>
      <c r="E301" s="59"/>
      <c r="F301" s="64"/>
      <c r="G301" s="65"/>
      <c r="H301" s="71"/>
      <c r="I301" s="52"/>
      <c r="J301" s="76"/>
      <c r="K301" s="82"/>
      <c r="L301" s="51"/>
      <c r="M301" s="51"/>
      <c r="N301" s="201"/>
      <c r="O301" s="82"/>
      <c r="P301" s="83"/>
      <c r="Q301" s="82"/>
      <c r="R301" s="83"/>
      <c r="S301" s="82"/>
      <c r="T301" s="83"/>
    </row>
    <row r="302" spans="1:20" ht="15" customHeight="1" x14ac:dyDescent="0.25">
      <c r="A302" s="216"/>
      <c r="B302" s="50"/>
      <c r="C302" s="217"/>
      <c r="D302" s="59"/>
      <c r="E302" s="59"/>
      <c r="F302" s="64"/>
      <c r="G302" s="65"/>
      <c r="H302" s="71"/>
      <c r="I302" s="52"/>
      <c r="J302" s="76"/>
      <c r="K302" s="82"/>
      <c r="L302" s="51"/>
      <c r="M302" s="51"/>
      <c r="N302" s="201"/>
      <c r="O302" s="82"/>
      <c r="P302" s="83"/>
      <c r="Q302" s="82"/>
      <c r="R302" s="83"/>
      <c r="S302" s="82"/>
      <c r="T302" s="83"/>
    </row>
    <row r="303" spans="1:20" ht="15" customHeight="1" x14ac:dyDescent="0.25">
      <c r="A303" s="216"/>
      <c r="B303" s="50"/>
      <c r="C303" s="217"/>
      <c r="D303" s="59"/>
      <c r="E303" s="59"/>
      <c r="F303" s="64"/>
      <c r="G303" s="65"/>
      <c r="H303" s="71"/>
      <c r="I303" s="52"/>
      <c r="J303" s="76"/>
      <c r="K303" s="82"/>
      <c r="L303" s="51"/>
      <c r="M303" s="51"/>
      <c r="N303" s="201"/>
      <c r="O303" s="82"/>
      <c r="P303" s="83"/>
      <c r="Q303" s="82"/>
      <c r="R303" s="83"/>
      <c r="S303" s="82"/>
      <c r="T303" s="83"/>
    </row>
    <row r="304" spans="1:20" ht="15" customHeight="1" x14ac:dyDescent="0.25">
      <c r="A304" s="216"/>
      <c r="B304" s="50"/>
      <c r="C304" s="217"/>
      <c r="D304" s="59"/>
      <c r="E304" s="59"/>
      <c r="F304" s="64"/>
      <c r="G304" s="65"/>
      <c r="H304" s="71"/>
      <c r="I304" s="52"/>
      <c r="J304" s="76"/>
      <c r="K304" s="82"/>
      <c r="L304" s="51"/>
      <c r="M304" s="51"/>
      <c r="N304" s="201"/>
      <c r="O304" s="82"/>
      <c r="P304" s="83"/>
      <c r="Q304" s="82"/>
      <c r="R304" s="83"/>
      <c r="S304" s="82"/>
      <c r="T304" s="83"/>
    </row>
    <row r="305" spans="1:20" ht="15" customHeight="1" x14ac:dyDescent="0.25">
      <c r="A305" s="216"/>
      <c r="B305" s="50"/>
      <c r="C305" s="217"/>
      <c r="D305" s="59"/>
      <c r="E305" s="59"/>
      <c r="F305" s="64"/>
      <c r="G305" s="65"/>
      <c r="H305" s="71"/>
      <c r="I305" s="52"/>
      <c r="J305" s="76"/>
      <c r="K305" s="82"/>
      <c r="L305" s="51"/>
      <c r="M305" s="51"/>
      <c r="N305" s="201"/>
      <c r="O305" s="82"/>
      <c r="P305" s="83"/>
      <c r="Q305" s="82"/>
      <c r="R305" s="83"/>
      <c r="S305" s="82"/>
      <c r="T305" s="83"/>
    </row>
    <row r="306" spans="1:20" ht="15" customHeight="1" x14ac:dyDescent="0.25">
      <c r="A306" s="216"/>
      <c r="B306" s="50"/>
      <c r="C306" s="217"/>
      <c r="D306" s="59"/>
      <c r="E306" s="59"/>
      <c r="F306" s="64"/>
      <c r="G306" s="65"/>
      <c r="H306" s="71"/>
      <c r="I306" s="52"/>
      <c r="J306" s="76"/>
      <c r="K306" s="82"/>
      <c r="L306" s="51"/>
      <c r="M306" s="51"/>
      <c r="N306" s="201"/>
      <c r="O306" s="82"/>
      <c r="P306" s="83"/>
      <c r="Q306" s="82"/>
      <c r="R306" s="83"/>
      <c r="S306" s="82"/>
      <c r="T306" s="83"/>
    </row>
    <row r="307" spans="1:20" ht="15" customHeight="1" x14ac:dyDescent="0.25">
      <c r="A307" s="216"/>
      <c r="B307" s="50"/>
      <c r="C307" s="217"/>
      <c r="D307" s="59"/>
      <c r="E307" s="59"/>
      <c r="F307" s="64"/>
      <c r="G307" s="65"/>
      <c r="H307" s="71"/>
      <c r="I307" s="52"/>
      <c r="J307" s="76"/>
      <c r="K307" s="82"/>
      <c r="L307" s="51"/>
      <c r="M307" s="51"/>
      <c r="N307" s="201"/>
      <c r="O307" s="82"/>
      <c r="P307" s="83"/>
      <c r="Q307" s="82"/>
      <c r="R307" s="83"/>
      <c r="S307" s="82"/>
      <c r="T307" s="83"/>
    </row>
    <row r="308" spans="1:20" ht="15" customHeight="1" x14ac:dyDescent="0.25">
      <c r="A308" s="216"/>
      <c r="B308" s="50"/>
      <c r="C308" s="217"/>
      <c r="D308" s="59"/>
      <c r="E308" s="59"/>
      <c r="F308" s="64"/>
      <c r="G308" s="65"/>
      <c r="H308" s="71"/>
      <c r="I308" s="52"/>
      <c r="J308" s="76"/>
      <c r="K308" s="82"/>
      <c r="L308" s="51"/>
      <c r="M308" s="51"/>
      <c r="N308" s="201"/>
      <c r="O308" s="82"/>
      <c r="P308" s="83"/>
      <c r="Q308" s="82"/>
      <c r="R308" s="83"/>
      <c r="S308" s="82"/>
      <c r="T308" s="83"/>
    </row>
    <row r="309" spans="1:20" ht="15" customHeight="1" x14ac:dyDescent="0.25">
      <c r="A309" s="216"/>
      <c r="B309" s="50"/>
      <c r="C309" s="217"/>
      <c r="D309" s="59"/>
      <c r="E309" s="59"/>
      <c r="F309" s="64"/>
      <c r="G309" s="65"/>
      <c r="H309" s="71"/>
      <c r="I309" s="52"/>
      <c r="J309" s="76"/>
      <c r="K309" s="82"/>
      <c r="L309" s="51"/>
      <c r="M309" s="51"/>
      <c r="N309" s="201"/>
      <c r="O309" s="82"/>
      <c r="P309" s="83"/>
      <c r="Q309" s="82"/>
      <c r="R309" s="83"/>
      <c r="S309" s="82"/>
      <c r="T309" s="83"/>
    </row>
    <row r="310" spans="1:20" ht="15" customHeight="1" x14ac:dyDescent="0.25">
      <c r="A310" s="216"/>
      <c r="B310" s="50"/>
      <c r="C310" s="217"/>
      <c r="D310" s="59"/>
      <c r="E310" s="59"/>
      <c r="F310" s="64"/>
      <c r="G310" s="65"/>
      <c r="H310" s="71"/>
      <c r="I310" s="52"/>
      <c r="J310" s="76"/>
      <c r="K310" s="82"/>
      <c r="L310" s="51"/>
      <c r="M310" s="51"/>
      <c r="N310" s="201"/>
      <c r="O310" s="82"/>
      <c r="P310" s="83"/>
      <c r="Q310" s="82"/>
      <c r="R310" s="83"/>
      <c r="S310" s="82"/>
      <c r="T310" s="83"/>
    </row>
    <row r="311" spans="1:20" ht="15" customHeight="1" x14ac:dyDescent="0.25">
      <c r="A311" s="216"/>
      <c r="B311" s="50"/>
      <c r="C311" s="217"/>
      <c r="D311" s="59"/>
      <c r="E311" s="59"/>
      <c r="F311" s="64"/>
      <c r="G311" s="65"/>
      <c r="H311" s="71"/>
      <c r="I311" s="52"/>
      <c r="J311" s="76"/>
      <c r="K311" s="82"/>
      <c r="L311" s="51"/>
      <c r="M311" s="51"/>
      <c r="N311" s="201"/>
      <c r="O311" s="82"/>
      <c r="P311" s="83"/>
      <c r="Q311" s="82"/>
      <c r="R311" s="83"/>
      <c r="S311" s="82"/>
      <c r="T311" s="83"/>
    </row>
    <row r="312" spans="1:20" ht="15" customHeight="1" x14ac:dyDescent="0.25">
      <c r="A312" s="216"/>
      <c r="B312" s="50"/>
      <c r="C312" s="217"/>
      <c r="D312" s="59"/>
      <c r="E312" s="59"/>
      <c r="F312" s="64"/>
      <c r="G312" s="65"/>
      <c r="H312" s="71"/>
      <c r="I312" s="52"/>
      <c r="J312" s="76"/>
      <c r="K312" s="82"/>
      <c r="L312" s="51"/>
      <c r="M312" s="51"/>
      <c r="N312" s="201"/>
      <c r="O312" s="82"/>
      <c r="P312" s="83"/>
      <c r="Q312" s="82"/>
      <c r="R312" s="83"/>
      <c r="S312" s="82"/>
      <c r="T312" s="83"/>
    </row>
    <row r="313" spans="1:20" ht="15" customHeight="1" x14ac:dyDescent="0.25">
      <c r="A313" s="216"/>
      <c r="B313" s="50"/>
      <c r="C313" s="217"/>
      <c r="D313" s="59"/>
      <c r="E313" s="59"/>
      <c r="F313" s="64"/>
      <c r="G313" s="65"/>
      <c r="H313" s="71"/>
      <c r="I313" s="52"/>
      <c r="J313" s="76"/>
      <c r="K313" s="82"/>
      <c r="L313" s="51"/>
      <c r="M313" s="51"/>
      <c r="N313" s="201"/>
      <c r="O313" s="82"/>
      <c r="P313" s="83"/>
      <c r="Q313" s="82"/>
      <c r="R313" s="83"/>
      <c r="S313" s="82"/>
      <c r="T313" s="83"/>
    </row>
    <row r="314" spans="1:20" ht="15" customHeight="1" x14ac:dyDescent="0.25">
      <c r="A314" s="216"/>
      <c r="B314" s="50"/>
      <c r="C314" s="217"/>
      <c r="D314" s="59"/>
      <c r="E314" s="59"/>
      <c r="F314" s="64"/>
      <c r="G314" s="65"/>
      <c r="H314" s="71"/>
      <c r="I314" s="52"/>
      <c r="J314" s="76"/>
      <c r="K314" s="82"/>
      <c r="L314" s="51"/>
      <c r="M314" s="51"/>
      <c r="N314" s="201"/>
      <c r="O314" s="82"/>
      <c r="P314" s="83"/>
      <c r="Q314" s="82"/>
      <c r="R314" s="83"/>
      <c r="S314" s="82"/>
      <c r="T314" s="83"/>
    </row>
    <row r="315" spans="1:20" ht="15" customHeight="1" x14ac:dyDescent="0.25">
      <c r="A315" s="216"/>
      <c r="B315" s="50"/>
      <c r="C315" s="217"/>
      <c r="D315" s="59"/>
      <c r="E315" s="59"/>
      <c r="F315" s="64"/>
      <c r="G315" s="65"/>
      <c r="H315" s="71"/>
      <c r="I315" s="52"/>
      <c r="J315" s="76"/>
      <c r="K315" s="82"/>
      <c r="L315" s="51"/>
      <c r="M315" s="51"/>
      <c r="N315" s="201"/>
      <c r="O315" s="82"/>
      <c r="P315" s="83"/>
      <c r="Q315" s="82"/>
      <c r="R315" s="83"/>
      <c r="S315" s="82"/>
      <c r="T315" s="83"/>
    </row>
    <row r="316" spans="1:20" ht="15" customHeight="1" x14ac:dyDescent="0.25">
      <c r="A316" s="216"/>
      <c r="B316" s="50"/>
      <c r="C316" s="217"/>
      <c r="D316" s="59"/>
      <c r="E316" s="59"/>
      <c r="F316" s="64"/>
      <c r="G316" s="65"/>
      <c r="H316" s="71"/>
      <c r="I316" s="52"/>
      <c r="J316" s="76"/>
      <c r="K316" s="82"/>
      <c r="L316" s="51"/>
      <c r="M316" s="51"/>
      <c r="N316" s="201"/>
      <c r="O316" s="82"/>
      <c r="P316" s="83"/>
      <c r="Q316" s="82"/>
      <c r="R316" s="83"/>
      <c r="S316" s="82"/>
      <c r="T316" s="83"/>
    </row>
    <row r="317" spans="1:20" ht="15" customHeight="1" x14ac:dyDescent="0.25">
      <c r="A317" s="216"/>
      <c r="B317" s="50"/>
      <c r="C317" s="217"/>
      <c r="D317" s="59"/>
      <c r="E317" s="59"/>
      <c r="F317" s="64"/>
      <c r="G317" s="65"/>
      <c r="H317" s="71"/>
      <c r="I317" s="52"/>
      <c r="J317" s="76"/>
      <c r="K317" s="82"/>
      <c r="L317" s="51"/>
      <c r="M317" s="51"/>
      <c r="N317" s="201"/>
      <c r="O317" s="82"/>
      <c r="P317" s="83"/>
      <c r="Q317" s="82"/>
      <c r="R317" s="83"/>
      <c r="S317" s="82"/>
      <c r="T317" s="83"/>
    </row>
    <row r="318" spans="1:20" ht="15" customHeight="1" x14ac:dyDescent="0.25">
      <c r="A318" s="216"/>
      <c r="B318" s="50"/>
      <c r="C318" s="217"/>
      <c r="D318" s="59"/>
      <c r="E318" s="59"/>
      <c r="F318" s="64"/>
      <c r="G318" s="65"/>
      <c r="H318" s="71"/>
      <c r="I318" s="52"/>
      <c r="J318" s="76"/>
      <c r="K318" s="82"/>
      <c r="L318" s="51"/>
      <c r="M318" s="51"/>
      <c r="N318" s="201"/>
      <c r="O318" s="82"/>
      <c r="P318" s="83"/>
      <c r="Q318" s="82"/>
      <c r="R318" s="83"/>
      <c r="S318" s="82"/>
      <c r="T318" s="83"/>
    </row>
    <row r="319" spans="1:20" ht="15" customHeight="1" x14ac:dyDescent="0.25">
      <c r="A319" s="216"/>
      <c r="B319" s="50"/>
      <c r="C319" s="217"/>
      <c r="D319" s="59"/>
      <c r="E319" s="59"/>
      <c r="F319" s="64"/>
      <c r="G319" s="65"/>
      <c r="H319" s="71"/>
      <c r="I319" s="52"/>
      <c r="J319" s="76"/>
      <c r="K319" s="82"/>
      <c r="L319" s="51"/>
      <c r="M319" s="51"/>
      <c r="N319" s="201"/>
      <c r="O319" s="82"/>
      <c r="P319" s="83"/>
      <c r="Q319" s="82"/>
      <c r="R319" s="83"/>
      <c r="S319" s="82"/>
      <c r="T319" s="83"/>
    </row>
    <row r="320" spans="1:20" ht="15" customHeight="1" x14ac:dyDescent="0.25">
      <c r="A320" s="216"/>
      <c r="B320" s="50"/>
      <c r="C320" s="217"/>
      <c r="D320" s="59"/>
      <c r="E320" s="59"/>
      <c r="F320" s="64"/>
      <c r="G320" s="65"/>
      <c r="H320" s="71"/>
      <c r="I320" s="52"/>
      <c r="J320" s="76"/>
      <c r="K320" s="82"/>
      <c r="L320" s="51"/>
      <c r="M320" s="51"/>
      <c r="N320" s="201"/>
      <c r="O320" s="82"/>
      <c r="P320" s="83"/>
      <c r="Q320" s="82"/>
      <c r="R320" s="83"/>
      <c r="S320" s="82"/>
      <c r="T320" s="83"/>
    </row>
    <row r="321" spans="1:20" ht="15" customHeight="1" x14ac:dyDescent="0.25">
      <c r="A321" s="216"/>
      <c r="B321" s="50"/>
      <c r="C321" s="217"/>
      <c r="D321" s="59"/>
      <c r="E321" s="59"/>
      <c r="F321" s="64"/>
      <c r="G321" s="65"/>
      <c r="H321" s="71"/>
      <c r="I321" s="52"/>
      <c r="J321" s="76"/>
      <c r="K321" s="82"/>
      <c r="L321" s="51"/>
      <c r="M321" s="51"/>
      <c r="N321" s="201"/>
      <c r="O321" s="82"/>
      <c r="P321" s="83"/>
      <c r="Q321" s="82"/>
      <c r="R321" s="83"/>
      <c r="S321" s="82"/>
      <c r="T321" s="83"/>
    </row>
    <row r="322" spans="1:20" ht="15" customHeight="1" x14ac:dyDescent="0.25">
      <c r="A322" s="216"/>
      <c r="B322" s="50"/>
      <c r="C322" s="217"/>
      <c r="D322" s="59"/>
      <c r="E322" s="59"/>
      <c r="F322" s="64"/>
      <c r="G322" s="65"/>
      <c r="H322" s="71"/>
      <c r="I322" s="52"/>
      <c r="J322" s="76"/>
      <c r="K322" s="82"/>
      <c r="L322" s="51"/>
      <c r="M322" s="51"/>
      <c r="N322" s="201"/>
      <c r="O322" s="82"/>
      <c r="P322" s="83"/>
      <c r="Q322" s="82"/>
      <c r="R322" s="83"/>
      <c r="S322" s="82"/>
      <c r="T322" s="83"/>
    </row>
    <row r="323" spans="1:20" ht="15" customHeight="1" x14ac:dyDescent="0.25">
      <c r="A323" s="216"/>
      <c r="B323" s="50"/>
      <c r="C323" s="217"/>
      <c r="D323" s="59"/>
      <c r="E323" s="59"/>
      <c r="F323" s="64"/>
      <c r="G323" s="65"/>
      <c r="H323" s="71"/>
      <c r="I323" s="52"/>
      <c r="J323" s="76"/>
      <c r="K323" s="82"/>
      <c r="L323" s="51"/>
      <c r="M323" s="51"/>
      <c r="N323" s="201"/>
      <c r="O323" s="82"/>
      <c r="P323" s="83"/>
      <c r="Q323" s="82"/>
      <c r="R323" s="83"/>
      <c r="S323" s="82"/>
      <c r="T323" s="83"/>
    </row>
    <row r="324" spans="1:20" ht="15" customHeight="1" x14ac:dyDescent="0.25">
      <c r="A324" s="216"/>
      <c r="B324" s="50"/>
      <c r="C324" s="217"/>
      <c r="D324" s="59"/>
      <c r="E324" s="59"/>
      <c r="F324" s="64"/>
      <c r="G324" s="65"/>
      <c r="H324" s="71"/>
      <c r="I324" s="52"/>
      <c r="J324" s="76"/>
      <c r="K324" s="82"/>
      <c r="L324" s="51"/>
      <c r="M324" s="51"/>
      <c r="N324" s="201"/>
      <c r="O324" s="82"/>
      <c r="P324" s="83"/>
      <c r="Q324" s="82"/>
      <c r="R324" s="83"/>
      <c r="S324" s="82"/>
      <c r="T324" s="83"/>
    </row>
    <row r="325" spans="1:20" ht="15" customHeight="1" x14ac:dyDescent="0.25">
      <c r="A325" s="216"/>
      <c r="B325" s="50"/>
      <c r="C325" s="217"/>
      <c r="D325" s="59"/>
      <c r="E325" s="59"/>
      <c r="F325" s="64"/>
      <c r="G325" s="65"/>
      <c r="H325" s="71"/>
      <c r="I325" s="52"/>
      <c r="J325" s="76"/>
      <c r="K325" s="82"/>
      <c r="L325" s="51"/>
      <c r="M325" s="51"/>
      <c r="N325" s="201"/>
      <c r="O325" s="82"/>
      <c r="P325" s="83"/>
      <c r="Q325" s="82"/>
      <c r="R325" s="83"/>
      <c r="S325" s="82"/>
      <c r="T325" s="83"/>
    </row>
    <row r="326" spans="1:20" ht="15" customHeight="1" x14ac:dyDescent="0.25">
      <c r="A326" s="216"/>
      <c r="B326" s="50"/>
      <c r="C326" s="217"/>
      <c r="D326" s="59"/>
      <c r="E326" s="59"/>
      <c r="F326" s="64"/>
      <c r="G326" s="65"/>
      <c r="H326" s="71"/>
      <c r="I326" s="52"/>
      <c r="J326" s="76"/>
      <c r="K326" s="82"/>
      <c r="L326" s="51"/>
      <c r="M326" s="51"/>
      <c r="N326" s="201"/>
      <c r="O326" s="82"/>
      <c r="P326" s="83"/>
      <c r="Q326" s="82"/>
      <c r="R326" s="83"/>
      <c r="S326" s="82"/>
      <c r="T326" s="83"/>
    </row>
    <row r="327" spans="1:20" ht="15" customHeight="1" x14ac:dyDescent="0.25">
      <c r="A327" s="216"/>
      <c r="B327" s="50"/>
      <c r="C327" s="217"/>
      <c r="D327" s="59"/>
      <c r="E327" s="59"/>
      <c r="F327" s="64"/>
      <c r="G327" s="65"/>
      <c r="H327" s="71"/>
      <c r="I327" s="52"/>
      <c r="J327" s="76"/>
      <c r="K327" s="82"/>
      <c r="L327" s="51"/>
      <c r="M327" s="51"/>
      <c r="N327" s="201"/>
      <c r="O327" s="82"/>
      <c r="P327" s="83"/>
      <c r="Q327" s="82"/>
      <c r="R327" s="83"/>
      <c r="S327" s="82"/>
      <c r="T327" s="83"/>
    </row>
    <row r="328" spans="1:20" ht="15" customHeight="1" x14ac:dyDescent="0.25">
      <c r="A328" s="216"/>
      <c r="B328" s="50"/>
      <c r="C328" s="217"/>
      <c r="D328" s="59"/>
      <c r="E328" s="59"/>
      <c r="F328" s="64"/>
      <c r="G328" s="65"/>
      <c r="H328" s="71"/>
      <c r="I328" s="52"/>
      <c r="J328" s="76"/>
      <c r="K328" s="82"/>
      <c r="L328" s="51"/>
      <c r="M328" s="51"/>
      <c r="N328" s="201"/>
      <c r="O328" s="82"/>
      <c r="P328" s="83"/>
      <c r="Q328" s="82"/>
      <c r="R328" s="83"/>
      <c r="S328" s="82"/>
      <c r="T328" s="83"/>
    </row>
    <row r="329" spans="1:20" ht="15" customHeight="1" x14ac:dyDescent="0.25">
      <c r="A329" s="216"/>
      <c r="B329" s="50"/>
      <c r="C329" s="217"/>
      <c r="D329" s="59"/>
      <c r="E329" s="59"/>
      <c r="F329" s="64"/>
      <c r="G329" s="65"/>
      <c r="H329" s="71"/>
      <c r="I329" s="52"/>
      <c r="J329" s="76"/>
      <c r="K329" s="82"/>
      <c r="L329" s="51"/>
      <c r="M329" s="51"/>
      <c r="N329" s="201"/>
      <c r="O329" s="82"/>
      <c r="P329" s="83"/>
      <c r="Q329" s="82"/>
      <c r="R329" s="83"/>
      <c r="S329" s="82"/>
      <c r="T329" s="83"/>
    </row>
    <row r="330" spans="1:20" ht="15" customHeight="1" x14ac:dyDescent="0.25">
      <c r="A330" s="216"/>
      <c r="B330" s="50"/>
      <c r="C330" s="217"/>
      <c r="D330" s="59"/>
      <c r="E330" s="59"/>
      <c r="F330" s="64"/>
      <c r="G330" s="65"/>
      <c r="H330" s="71"/>
      <c r="I330" s="52"/>
      <c r="J330" s="76"/>
      <c r="K330" s="82"/>
      <c r="L330" s="51"/>
      <c r="M330" s="51"/>
      <c r="N330" s="201"/>
      <c r="O330" s="82"/>
      <c r="P330" s="83"/>
      <c r="Q330" s="82"/>
      <c r="R330" s="83"/>
      <c r="S330" s="82"/>
      <c r="T330" s="83"/>
    </row>
    <row r="331" spans="1:20" ht="15" customHeight="1" x14ac:dyDescent="0.25">
      <c r="A331" s="216"/>
      <c r="B331" s="50"/>
      <c r="C331" s="217"/>
      <c r="D331" s="59"/>
      <c r="E331" s="59"/>
      <c r="F331" s="64"/>
      <c r="G331" s="65"/>
      <c r="H331" s="71"/>
      <c r="I331" s="52"/>
      <c r="J331" s="76"/>
      <c r="K331" s="82"/>
      <c r="L331" s="51"/>
      <c r="M331" s="51"/>
      <c r="N331" s="201"/>
      <c r="O331" s="82"/>
      <c r="P331" s="83"/>
      <c r="Q331" s="82"/>
      <c r="R331" s="83"/>
      <c r="S331" s="82"/>
      <c r="T331" s="83"/>
    </row>
    <row r="332" spans="1:20" ht="15" customHeight="1" x14ac:dyDescent="0.25">
      <c r="A332" s="216"/>
      <c r="B332" s="50"/>
      <c r="C332" s="217"/>
      <c r="D332" s="59"/>
      <c r="E332" s="59"/>
      <c r="F332" s="64"/>
      <c r="G332" s="65"/>
      <c r="H332" s="71"/>
      <c r="I332" s="52"/>
      <c r="J332" s="76"/>
      <c r="K332" s="82"/>
      <c r="L332" s="51"/>
      <c r="M332" s="51"/>
      <c r="N332" s="201"/>
      <c r="O332" s="82"/>
      <c r="P332" s="83"/>
      <c r="Q332" s="82"/>
      <c r="R332" s="83"/>
      <c r="S332" s="82"/>
      <c r="T332" s="83"/>
    </row>
    <row r="333" spans="1:20" ht="15" customHeight="1" x14ac:dyDescent="0.25">
      <c r="A333" s="216"/>
      <c r="B333" s="50"/>
      <c r="C333" s="217"/>
      <c r="D333" s="59"/>
      <c r="E333" s="59"/>
      <c r="F333" s="64"/>
      <c r="G333" s="65"/>
      <c r="H333" s="71"/>
      <c r="I333" s="52"/>
      <c r="J333" s="76"/>
      <c r="K333" s="82"/>
      <c r="L333" s="51"/>
      <c r="M333" s="51"/>
      <c r="N333" s="201"/>
      <c r="O333" s="82"/>
      <c r="P333" s="83"/>
      <c r="Q333" s="82"/>
      <c r="R333" s="83"/>
      <c r="S333" s="82"/>
      <c r="T333" s="83"/>
    </row>
    <row r="334" spans="1:20" ht="15" customHeight="1" x14ac:dyDescent="0.25">
      <c r="A334" s="216"/>
      <c r="B334" s="50"/>
      <c r="C334" s="217"/>
      <c r="D334" s="59"/>
      <c r="E334" s="59"/>
      <c r="F334" s="64"/>
      <c r="G334" s="65"/>
      <c r="H334" s="71"/>
      <c r="I334" s="52"/>
      <c r="J334" s="76"/>
      <c r="K334" s="82"/>
      <c r="L334" s="51"/>
      <c r="M334" s="51"/>
      <c r="N334" s="201"/>
      <c r="O334" s="82"/>
      <c r="P334" s="83"/>
      <c r="Q334" s="82"/>
      <c r="R334" s="83"/>
      <c r="S334" s="82"/>
      <c r="T334" s="83"/>
    </row>
    <row r="335" spans="1:20" ht="15" customHeight="1" x14ac:dyDescent="0.25">
      <c r="A335" s="216"/>
      <c r="B335" s="50"/>
      <c r="C335" s="217"/>
      <c r="D335" s="59"/>
      <c r="E335" s="59"/>
      <c r="F335" s="64"/>
      <c r="G335" s="65"/>
      <c r="H335" s="71"/>
      <c r="I335" s="52"/>
      <c r="J335" s="76"/>
      <c r="K335" s="82"/>
      <c r="L335" s="51"/>
      <c r="M335" s="51"/>
      <c r="N335" s="201"/>
      <c r="O335" s="82"/>
      <c r="P335" s="83"/>
      <c r="Q335" s="82"/>
      <c r="R335" s="83"/>
      <c r="S335" s="82"/>
      <c r="T335" s="83"/>
    </row>
    <row r="336" spans="1:20" ht="15" customHeight="1" x14ac:dyDescent="0.25">
      <c r="A336" s="216"/>
      <c r="B336" s="50"/>
      <c r="C336" s="217"/>
      <c r="D336" s="59"/>
      <c r="E336" s="59"/>
      <c r="F336" s="64"/>
      <c r="G336" s="65"/>
      <c r="H336" s="71"/>
      <c r="I336" s="52"/>
      <c r="J336" s="76"/>
      <c r="K336" s="82"/>
      <c r="L336" s="51"/>
      <c r="M336" s="51"/>
      <c r="N336" s="201"/>
      <c r="O336" s="82"/>
      <c r="P336" s="83"/>
      <c r="Q336" s="82"/>
      <c r="R336" s="83"/>
      <c r="S336" s="82"/>
      <c r="T336" s="83"/>
    </row>
    <row r="337" spans="1:20" ht="15" customHeight="1" x14ac:dyDescent="0.25">
      <c r="A337" s="216"/>
      <c r="B337" s="50"/>
      <c r="C337" s="217"/>
      <c r="D337" s="59"/>
      <c r="E337" s="59"/>
      <c r="F337" s="64"/>
      <c r="G337" s="65"/>
      <c r="H337" s="71"/>
      <c r="I337" s="52"/>
      <c r="J337" s="76"/>
      <c r="K337" s="82"/>
      <c r="L337" s="51"/>
      <c r="M337" s="51"/>
      <c r="N337" s="201"/>
      <c r="O337" s="82"/>
      <c r="P337" s="83"/>
      <c r="Q337" s="82"/>
      <c r="R337" s="83"/>
      <c r="S337" s="82"/>
      <c r="T337" s="83"/>
    </row>
    <row r="338" spans="1:20" ht="15" customHeight="1" x14ac:dyDescent="0.25">
      <c r="A338" s="216"/>
      <c r="B338" s="50"/>
      <c r="C338" s="217"/>
      <c r="D338" s="59"/>
      <c r="E338" s="59"/>
      <c r="F338" s="64"/>
      <c r="G338" s="65"/>
      <c r="H338" s="71"/>
      <c r="I338" s="52"/>
      <c r="J338" s="76"/>
      <c r="K338" s="82"/>
      <c r="L338" s="51"/>
      <c r="M338" s="51"/>
      <c r="N338" s="201"/>
      <c r="O338" s="82"/>
      <c r="P338" s="83"/>
      <c r="Q338" s="82"/>
      <c r="R338" s="83"/>
      <c r="S338" s="82"/>
      <c r="T338" s="83"/>
    </row>
    <row r="339" spans="1:20" ht="15" customHeight="1" x14ac:dyDescent="0.25">
      <c r="A339" s="216"/>
      <c r="B339" s="50"/>
      <c r="C339" s="217"/>
      <c r="D339" s="59"/>
      <c r="E339" s="59"/>
      <c r="F339" s="64"/>
      <c r="G339" s="65"/>
      <c r="H339" s="71"/>
      <c r="I339" s="52"/>
      <c r="J339" s="76"/>
      <c r="K339" s="82"/>
      <c r="L339" s="51"/>
      <c r="M339" s="51"/>
      <c r="N339" s="201"/>
      <c r="O339" s="82"/>
      <c r="P339" s="83"/>
      <c r="Q339" s="82"/>
      <c r="R339" s="83"/>
      <c r="S339" s="82"/>
      <c r="T339" s="83"/>
    </row>
    <row r="340" spans="1:20" ht="15" customHeight="1" x14ac:dyDescent="0.25">
      <c r="A340" s="216"/>
      <c r="B340" s="50"/>
      <c r="C340" s="217"/>
      <c r="D340" s="59"/>
      <c r="E340" s="59"/>
      <c r="F340" s="64"/>
      <c r="G340" s="65"/>
      <c r="H340" s="71"/>
      <c r="I340" s="52"/>
      <c r="J340" s="76"/>
      <c r="K340" s="82"/>
      <c r="L340" s="51"/>
      <c r="M340" s="51"/>
      <c r="N340" s="201"/>
      <c r="O340" s="82"/>
      <c r="P340" s="83"/>
      <c r="Q340" s="82"/>
      <c r="R340" s="83"/>
      <c r="S340" s="82"/>
      <c r="T340" s="83"/>
    </row>
    <row r="341" spans="1:20" ht="15" customHeight="1" x14ac:dyDescent="0.25">
      <c r="A341" s="216"/>
      <c r="B341" s="50"/>
      <c r="C341" s="217"/>
      <c r="D341" s="59"/>
      <c r="E341" s="59"/>
      <c r="F341" s="64"/>
      <c r="G341" s="65"/>
      <c r="H341" s="71"/>
      <c r="I341" s="52"/>
      <c r="J341" s="76"/>
      <c r="K341" s="82"/>
      <c r="L341" s="51"/>
      <c r="M341" s="51"/>
      <c r="N341" s="201"/>
      <c r="O341" s="82"/>
      <c r="P341" s="83"/>
      <c r="Q341" s="82"/>
      <c r="R341" s="83"/>
      <c r="S341" s="82"/>
      <c r="T341" s="83"/>
    </row>
    <row r="342" spans="1:20" ht="15" customHeight="1" x14ac:dyDescent="0.25">
      <c r="A342" s="216"/>
      <c r="B342" s="50"/>
      <c r="C342" s="217"/>
      <c r="D342" s="59"/>
      <c r="E342" s="59"/>
      <c r="F342" s="64"/>
      <c r="G342" s="65"/>
      <c r="H342" s="71"/>
      <c r="I342" s="52"/>
      <c r="J342" s="76"/>
      <c r="K342" s="82"/>
      <c r="L342" s="51"/>
      <c r="M342" s="51"/>
      <c r="N342" s="201"/>
      <c r="O342" s="82"/>
      <c r="P342" s="83"/>
      <c r="Q342" s="82"/>
      <c r="R342" s="83"/>
      <c r="S342" s="82"/>
      <c r="T342" s="83"/>
    </row>
    <row r="343" spans="1:20" ht="15" customHeight="1" x14ac:dyDescent="0.25">
      <c r="A343" s="216"/>
      <c r="B343" s="50"/>
      <c r="C343" s="217"/>
      <c r="D343" s="59"/>
      <c r="E343" s="59"/>
      <c r="F343" s="64"/>
      <c r="G343" s="65"/>
      <c r="H343" s="71"/>
      <c r="I343" s="52"/>
      <c r="J343" s="76"/>
      <c r="K343" s="82"/>
      <c r="L343" s="51"/>
      <c r="M343" s="51"/>
      <c r="N343" s="201"/>
      <c r="O343" s="82"/>
      <c r="P343" s="83"/>
      <c r="Q343" s="82"/>
      <c r="R343" s="83"/>
      <c r="S343" s="82"/>
      <c r="T343" s="83"/>
    </row>
    <row r="344" spans="1:20" ht="15" customHeight="1" x14ac:dyDescent="0.25">
      <c r="A344" s="216"/>
      <c r="B344" s="50"/>
      <c r="C344" s="217"/>
      <c r="D344" s="59"/>
      <c r="E344" s="59"/>
      <c r="F344" s="64"/>
      <c r="G344" s="65"/>
      <c r="H344" s="71"/>
      <c r="I344" s="52"/>
      <c r="J344" s="76"/>
      <c r="K344" s="82"/>
      <c r="L344" s="51"/>
      <c r="M344" s="51"/>
      <c r="N344" s="201"/>
      <c r="O344" s="82"/>
      <c r="P344" s="83"/>
      <c r="Q344" s="82"/>
      <c r="R344" s="83"/>
      <c r="S344" s="82"/>
      <c r="T344" s="83"/>
    </row>
    <row r="345" spans="1:20" ht="15" customHeight="1" x14ac:dyDescent="0.25">
      <c r="A345" s="216"/>
      <c r="B345" s="50"/>
      <c r="C345" s="217"/>
      <c r="D345" s="59"/>
      <c r="E345" s="59"/>
      <c r="F345" s="64"/>
      <c r="G345" s="65"/>
      <c r="H345" s="71"/>
      <c r="I345" s="52"/>
      <c r="J345" s="76"/>
      <c r="K345" s="82"/>
      <c r="L345" s="51"/>
      <c r="M345" s="51"/>
      <c r="N345" s="201"/>
      <c r="O345" s="82"/>
      <c r="P345" s="83"/>
      <c r="Q345" s="82"/>
      <c r="R345" s="83"/>
      <c r="S345" s="82"/>
      <c r="T345" s="83"/>
    </row>
    <row r="346" spans="1:20" ht="15" customHeight="1" x14ac:dyDescent="0.25">
      <c r="A346" s="216"/>
      <c r="B346" s="50"/>
      <c r="C346" s="217"/>
      <c r="D346" s="59"/>
      <c r="E346" s="59"/>
      <c r="F346" s="64"/>
      <c r="G346" s="65"/>
      <c r="H346" s="71"/>
      <c r="I346" s="52"/>
      <c r="J346" s="76"/>
      <c r="K346" s="82"/>
      <c r="L346" s="51"/>
      <c r="M346" s="51"/>
      <c r="N346" s="201"/>
      <c r="O346" s="82"/>
      <c r="P346" s="83"/>
      <c r="Q346" s="82"/>
      <c r="R346" s="83"/>
      <c r="S346" s="82"/>
      <c r="T346" s="83"/>
    </row>
    <row r="347" spans="1:20" ht="15" customHeight="1" x14ac:dyDescent="0.25">
      <c r="A347" s="216"/>
      <c r="B347" s="50"/>
      <c r="C347" s="217"/>
      <c r="D347" s="59"/>
      <c r="E347" s="59"/>
      <c r="F347" s="64"/>
      <c r="G347" s="65"/>
      <c r="H347" s="71"/>
      <c r="I347" s="52"/>
      <c r="J347" s="76"/>
      <c r="K347" s="82"/>
      <c r="L347" s="51"/>
      <c r="M347" s="51"/>
      <c r="N347" s="201"/>
      <c r="O347" s="82"/>
      <c r="P347" s="83"/>
      <c r="Q347" s="82"/>
      <c r="R347" s="83"/>
      <c r="S347" s="82"/>
      <c r="T347" s="83"/>
    </row>
    <row r="348" spans="1:20" ht="15" customHeight="1" x14ac:dyDescent="0.25">
      <c r="A348" s="216"/>
      <c r="B348" s="50"/>
      <c r="C348" s="217"/>
      <c r="D348" s="59"/>
      <c r="E348" s="59"/>
      <c r="F348" s="64"/>
      <c r="G348" s="65"/>
      <c r="H348" s="71"/>
      <c r="I348" s="52"/>
      <c r="J348" s="76"/>
      <c r="K348" s="82"/>
      <c r="L348" s="51"/>
      <c r="M348" s="51"/>
      <c r="N348" s="201"/>
      <c r="O348" s="82"/>
      <c r="P348" s="83"/>
      <c r="Q348" s="82"/>
      <c r="R348" s="83"/>
      <c r="S348" s="82"/>
      <c r="T348" s="83"/>
    </row>
    <row r="349" spans="1:20" ht="15" customHeight="1" x14ac:dyDescent="0.25">
      <c r="A349" s="216"/>
      <c r="B349" s="50"/>
      <c r="C349" s="217"/>
      <c r="D349" s="59"/>
      <c r="E349" s="59"/>
      <c r="F349" s="64"/>
      <c r="G349" s="65"/>
      <c r="H349" s="71"/>
      <c r="I349" s="52"/>
      <c r="J349" s="76"/>
      <c r="K349" s="82"/>
      <c r="L349" s="51"/>
      <c r="M349" s="51"/>
      <c r="N349" s="201"/>
      <c r="O349" s="82"/>
      <c r="P349" s="83"/>
      <c r="Q349" s="82"/>
      <c r="R349" s="83"/>
      <c r="S349" s="82"/>
      <c r="T349" s="83"/>
    </row>
    <row r="350" spans="1:20" ht="15" customHeight="1" x14ac:dyDescent="0.25">
      <c r="A350" s="216"/>
      <c r="B350" s="50"/>
      <c r="C350" s="217"/>
      <c r="D350" s="59"/>
      <c r="E350" s="59"/>
      <c r="F350" s="64"/>
      <c r="G350" s="65"/>
      <c r="H350" s="71"/>
      <c r="I350" s="52"/>
      <c r="J350" s="76"/>
      <c r="K350" s="82"/>
      <c r="L350" s="51"/>
      <c r="M350" s="51"/>
      <c r="N350" s="201"/>
      <c r="O350" s="82"/>
      <c r="P350" s="83"/>
      <c r="Q350" s="82"/>
      <c r="R350" s="83"/>
      <c r="S350" s="82"/>
      <c r="T350" s="83"/>
    </row>
    <row r="351" spans="1:20" ht="15" customHeight="1" x14ac:dyDescent="0.25">
      <c r="A351" s="216"/>
      <c r="B351" s="50"/>
      <c r="C351" s="217"/>
      <c r="D351" s="59"/>
      <c r="E351" s="59"/>
      <c r="F351" s="64"/>
      <c r="G351" s="65"/>
      <c r="H351" s="71"/>
      <c r="I351" s="52"/>
      <c r="J351" s="76"/>
      <c r="K351" s="82"/>
      <c r="L351" s="51"/>
      <c r="M351" s="51"/>
      <c r="N351" s="201"/>
      <c r="O351" s="82"/>
      <c r="P351" s="83"/>
      <c r="Q351" s="82"/>
      <c r="R351" s="83"/>
      <c r="S351" s="82"/>
      <c r="T351" s="83"/>
    </row>
    <row r="352" spans="1:20" ht="15" customHeight="1" x14ac:dyDescent="0.25">
      <c r="A352" s="216"/>
      <c r="B352" s="50"/>
      <c r="C352" s="217"/>
      <c r="D352" s="59"/>
      <c r="E352" s="59"/>
      <c r="F352" s="64"/>
      <c r="G352" s="65"/>
      <c r="H352" s="71"/>
      <c r="I352" s="52"/>
      <c r="J352" s="76"/>
      <c r="K352" s="82"/>
      <c r="L352" s="51"/>
      <c r="M352" s="51"/>
      <c r="N352" s="201"/>
      <c r="O352" s="82"/>
      <c r="P352" s="83"/>
      <c r="Q352" s="82"/>
      <c r="R352" s="83"/>
      <c r="S352" s="82"/>
      <c r="T352" s="83"/>
    </row>
    <row r="353" spans="1:20" ht="15" customHeight="1" x14ac:dyDescent="0.25">
      <c r="A353" s="216"/>
      <c r="B353" s="50"/>
      <c r="C353" s="217"/>
      <c r="D353" s="59"/>
      <c r="E353" s="59"/>
      <c r="F353" s="64"/>
      <c r="G353" s="65"/>
      <c r="H353" s="71"/>
      <c r="I353" s="52"/>
      <c r="J353" s="76"/>
      <c r="K353" s="82"/>
      <c r="L353" s="51"/>
      <c r="M353" s="51"/>
      <c r="N353" s="201"/>
      <c r="O353" s="82"/>
      <c r="P353" s="83"/>
      <c r="Q353" s="82"/>
      <c r="R353" s="83"/>
      <c r="S353" s="82"/>
      <c r="T353" s="83"/>
    </row>
    <row r="354" spans="1:20" ht="15" customHeight="1" x14ac:dyDescent="0.25">
      <c r="A354" s="216"/>
      <c r="B354" s="50"/>
      <c r="C354" s="217"/>
      <c r="D354" s="59"/>
      <c r="E354" s="59"/>
      <c r="F354" s="64"/>
      <c r="G354" s="65"/>
      <c r="H354" s="71"/>
      <c r="I354" s="52"/>
      <c r="J354" s="76"/>
      <c r="K354" s="82"/>
      <c r="L354" s="51"/>
      <c r="M354" s="51"/>
      <c r="N354" s="201"/>
      <c r="O354" s="82"/>
      <c r="P354" s="83"/>
      <c r="Q354" s="82"/>
      <c r="R354" s="83"/>
      <c r="S354" s="82"/>
      <c r="T354" s="83"/>
    </row>
    <row r="355" spans="1:20" ht="15" customHeight="1" thickBot="1" x14ac:dyDescent="0.3">
      <c r="A355" s="218"/>
      <c r="B355" s="55"/>
      <c r="C355" s="219"/>
      <c r="D355" s="62"/>
      <c r="E355" s="62"/>
      <c r="F355" s="68"/>
      <c r="G355" s="69"/>
      <c r="H355" s="72"/>
      <c r="I355" s="57"/>
      <c r="J355" s="78"/>
      <c r="K355" s="86"/>
      <c r="L355" s="56"/>
      <c r="M355" s="57"/>
      <c r="N355" s="203"/>
      <c r="O355" s="86"/>
      <c r="P355" s="87"/>
      <c r="Q355" s="86"/>
      <c r="R355" s="87"/>
      <c r="S355" s="86"/>
      <c r="T355" s="87"/>
    </row>
    <row r="356" spans="1:20" x14ac:dyDescent="0.25">
      <c r="A356" s="36"/>
      <c r="B356" s="35"/>
      <c r="C356" s="36"/>
      <c r="D356" s="12"/>
      <c r="E356" s="12"/>
      <c r="F356" s="12"/>
      <c r="G356" s="25"/>
      <c r="H356" s="36"/>
      <c r="I356" s="36"/>
      <c r="J356" s="36"/>
      <c r="K356" s="36"/>
      <c r="L356" s="36"/>
      <c r="M356" s="36"/>
      <c r="N356" s="36"/>
      <c r="O356" s="36"/>
      <c r="P356" s="36"/>
    </row>
    <row r="357" spans="1:20" x14ac:dyDescent="0.25">
      <c r="A357" s="37">
        <f>COUNTA(A5:A355)</f>
        <v>0</v>
      </c>
      <c r="B357" s="37">
        <f>COUNTA(B5:B355)</f>
        <v>0</v>
      </c>
      <c r="C357" s="39"/>
      <c r="D357" s="6"/>
      <c r="E357" s="6"/>
      <c r="F357" s="6"/>
      <c r="G357" s="38">
        <f>COUNTA(G5:G355)</f>
        <v>0</v>
      </c>
      <c r="H357" s="39"/>
      <c r="I357" s="39">
        <f>COUNTA(I5:I355)</f>
        <v>0</v>
      </c>
      <c r="J357" s="39"/>
      <c r="K357" s="39"/>
      <c r="L357" s="39"/>
      <c r="M357" s="39"/>
      <c r="N357" s="39"/>
      <c r="O357" s="6" t="s">
        <v>16</v>
      </c>
      <c r="P357" s="38">
        <f>COUNTIF(P5:P355,C359)</f>
        <v>0</v>
      </c>
      <c r="Q357" s="38"/>
      <c r="R357" s="38">
        <f>COUNTIF(R5:R355,C359)</f>
        <v>0</v>
      </c>
      <c r="S357" s="6"/>
    </row>
    <row r="358" spans="1:20" x14ac:dyDescent="0.25">
      <c r="B358" s="8"/>
      <c r="C358" s="39" t="s">
        <v>5</v>
      </c>
      <c r="D358" s="39"/>
      <c r="E358" s="39"/>
      <c r="F358" s="39"/>
      <c r="G358" s="8"/>
      <c r="H358" s="40"/>
      <c r="I358" s="39"/>
      <c r="J358" s="39"/>
      <c r="K358" s="39"/>
      <c r="L358" s="39"/>
      <c r="M358" s="39"/>
      <c r="N358" s="39"/>
      <c r="O358" s="6" t="s">
        <v>17</v>
      </c>
      <c r="P358" s="39"/>
      <c r="S358" s="6"/>
    </row>
    <row r="359" spans="1:20" x14ac:dyDescent="0.25">
      <c r="B359" s="8"/>
      <c r="C359" s="39" t="s">
        <v>9</v>
      </c>
      <c r="D359" s="39"/>
      <c r="E359" s="39"/>
      <c r="F359" s="39"/>
      <c r="G359" s="8"/>
      <c r="H359" s="40"/>
      <c r="I359" s="39"/>
      <c r="J359" s="39"/>
      <c r="K359" s="39"/>
      <c r="L359" s="39"/>
      <c r="M359" s="39"/>
      <c r="N359" s="39"/>
      <c r="O359" s="6" t="s">
        <v>12</v>
      </c>
      <c r="P359" s="39"/>
      <c r="S359" s="6"/>
    </row>
    <row r="360" spans="1:20" x14ac:dyDescent="0.25">
      <c r="B360" s="8"/>
      <c r="C360" s="39"/>
      <c r="D360" s="6"/>
      <c r="E360" s="6"/>
      <c r="F360" s="6"/>
      <c r="G360" s="8"/>
      <c r="H360" s="39"/>
      <c r="I360" s="39"/>
      <c r="J360" s="39"/>
      <c r="K360" s="39"/>
      <c r="L360" s="39"/>
      <c r="M360" s="39"/>
      <c r="N360" s="39"/>
      <c r="O360" s="39"/>
      <c r="P360" s="39"/>
      <c r="Q360" s="6"/>
      <c r="S360" s="6"/>
    </row>
    <row r="361" spans="1:20" x14ac:dyDescent="0.25">
      <c r="B361" s="8"/>
      <c r="C361" s="39"/>
      <c r="D361" s="6"/>
      <c r="E361" s="6"/>
      <c r="F361" s="6"/>
      <c r="G361" s="8"/>
      <c r="H361" s="39"/>
      <c r="I361" s="39"/>
      <c r="J361" s="39"/>
      <c r="K361" s="39"/>
      <c r="L361" s="39"/>
      <c r="M361" s="39"/>
      <c r="N361" s="39"/>
      <c r="O361" s="39"/>
      <c r="P361" s="39"/>
      <c r="Q361" s="6"/>
      <c r="S361" s="6"/>
    </row>
    <row r="362" spans="1:20" x14ac:dyDescent="0.25">
      <c r="B362" s="8"/>
      <c r="C362" s="39" t="s">
        <v>10</v>
      </c>
      <c r="D362" s="41"/>
      <c r="E362" s="41"/>
      <c r="F362" s="41"/>
      <c r="G362" s="8">
        <f>SUM(B357-G357)</f>
        <v>0</v>
      </c>
      <c r="H362" s="39"/>
      <c r="I362" s="39"/>
      <c r="J362" s="39"/>
      <c r="K362" s="39"/>
      <c r="L362" s="39"/>
      <c r="M362" s="39"/>
      <c r="N362" s="39"/>
      <c r="O362" s="39"/>
      <c r="P362" s="39"/>
      <c r="Q362" s="6"/>
      <c r="S362" s="6"/>
    </row>
    <row r="363" spans="1:20" x14ac:dyDescent="0.25">
      <c r="B363" s="8"/>
      <c r="C363" s="39" t="s">
        <v>21</v>
      </c>
      <c r="D363" s="41"/>
      <c r="E363" s="41"/>
      <c r="F363" s="41"/>
      <c r="G363" s="8"/>
      <c r="H363" s="39"/>
      <c r="I363" s="39">
        <f>COUNTIF(I5:I355,C358)</f>
        <v>0</v>
      </c>
      <c r="J363" s="39"/>
      <c r="K363" s="39"/>
      <c r="L363" s="39"/>
      <c r="M363" s="39"/>
      <c r="N363" s="39"/>
      <c r="O363" s="39"/>
      <c r="P363" s="39"/>
      <c r="Q363" s="6"/>
      <c r="S363" s="6"/>
    </row>
    <row r="364" spans="1:20" x14ac:dyDescent="0.25">
      <c r="B364" s="8"/>
      <c r="C364" s="39" t="s">
        <v>20</v>
      </c>
      <c r="D364" s="41"/>
      <c r="E364" s="41"/>
      <c r="F364" s="41"/>
      <c r="G364" s="8"/>
      <c r="H364" s="39"/>
      <c r="I364" s="38">
        <f>COUNTIF(I5:I355,C359)</f>
        <v>0</v>
      </c>
      <c r="J364" s="39"/>
      <c r="K364" s="39"/>
      <c r="L364" s="39"/>
      <c r="M364" s="39"/>
      <c r="N364" s="39"/>
      <c r="O364" s="39"/>
      <c r="P364" s="39"/>
      <c r="Q364" s="6"/>
      <c r="S364" s="6"/>
    </row>
  </sheetData>
  <sheetProtection autoFilter="0"/>
  <autoFilter ref="A4:R4"/>
  <customSheetViews>
    <customSheetView guid="{4B40E2B1-51F4-4D22-9F9F-075700F5EE53}" scale="85" showAutoFilter="1">
      <pane xSplit="3" ySplit="4" topLeftCell="D5" activePane="bottomRight" state="frozen"/>
      <selection pane="bottomRight" activeCell="M1" sqref="M1:N1048576"/>
      <pageMargins left="0.7" right="0.7" top="0.75" bottom="0.75" header="0.3" footer="0.3"/>
      <pageSetup paperSize="9" orientation="portrait" horizontalDpi="2400" r:id="rId1"/>
      <autoFilter ref="A4:N166"/>
    </customSheetView>
    <customSheetView guid="{4A6486F0-F9CE-41B0-9BBF-5E8DBA5812C6}" scale="85" showAutoFilter="1">
      <pane xSplit="3" ySplit="4" topLeftCell="D5" activePane="bottomRight" state="frozen"/>
      <selection pane="bottomRight" activeCell="D20" sqref="D20"/>
      <pageMargins left="0.7" right="0.7" top="0.75" bottom="0.75" header="0.3" footer="0.3"/>
      <pageSetup paperSize="9" orientation="portrait" horizontalDpi="2400" r:id="rId2"/>
      <autoFilter ref="A4:R4"/>
    </customSheetView>
  </customSheetViews>
  <mergeCells count="7">
    <mergeCell ref="S3:T3"/>
    <mergeCell ref="Q3:R3"/>
    <mergeCell ref="K3:N3"/>
    <mergeCell ref="F3:G3"/>
    <mergeCell ref="F2:P2"/>
    <mergeCell ref="H3:J3"/>
    <mergeCell ref="O3:P3"/>
  </mergeCells>
  <pageMargins left="0.7" right="0.7" top="0.75" bottom="0.75" header="0.3" footer="0.3"/>
  <pageSetup paperSize="9" orientation="portrait" horizontalDpi="240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05"/>
  <sheetViews>
    <sheetView zoomScaleNormal="100" workbookViewId="0">
      <pane xSplit="1" ySplit="2" topLeftCell="B594" activePane="bottomRight" state="frozen"/>
      <selection pane="topRight" activeCell="B1" sqref="B1"/>
      <selection pane="bottomLeft" activeCell="A3" sqref="A3"/>
      <selection pane="bottomRight" activeCell="W605" sqref="W605"/>
    </sheetView>
  </sheetViews>
  <sheetFormatPr baseColWidth="10" defaultRowHeight="14.4" x14ac:dyDescent="0.3"/>
  <cols>
    <col min="1" max="1" width="8.33203125" bestFit="1" customWidth="1"/>
    <col min="2" max="2" width="12.33203125" bestFit="1" customWidth="1"/>
    <col min="3" max="3" width="10.5546875" bestFit="1" customWidth="1"/>
    <col min="4" max="4" width="13.88671875" bestFit="1" customWidth="1"/>
    <col min="5" max="5" width="11.44140625" bestFit="1" customWidth="1"/>
    <col min="6" max="6" width="8.88671875" bestFit="1" customWidth="1"/>
    <col min="7" max="8" width="7.6640625" bestFit="1" customWidth="1"/>
    <col min="9" max="9" width="5.88671875" bestFit="1" customWidth="1"/>
    <col min="10" max="10" width="20.6640625" bestFit="1" customWidth="1"/>
    <col min="11" max="11" width="9.5546875" bestFit="1" customWidth="1"/>
    <col min="12" max="12" width="16.6640625" bestFit="1" customWidth="1"/>
    <col min="13" max="13" width="7.44140625" bestFit="1" customWidth="1"/>
    <col min="14" max="14" width="11.109375" bestFit="1" customWidth="1"/>
    <col min="15" max="15" width="16.77734375" bestFit="1" customWidth="1"/>
    <col min="16" max="16" width="13.33203125" bestFit="1" customWidth="1"/>
    <col min="17" max="17" width="4.6640625" bestFit="1" customWidth="1"/>
    <col min="18" max="18" width="13.6640625" bestFit="1" customWidth="1"/>
    <col min="19" max="19" width="7.6640625" bestFit="1" customWidth="1"/>
    <col min="20" max="20" width="18.33203125" bestFit="1" customWidth="1"/>
    <col min="21" max="21" width="13.33203125" bestFit="1" customWidth="1"/>
    <col min="22" max="22" width="4.5546875" bestFit="1" customWidth="1"/>
    <col min="23" max="23" width="18.6640625" bestFit="1" customWidth="1"/>
    <col min="24" max="24" width="15.44140625" bestFit="1" customWidth="1"/>
    <col min="25" max="25" width="16.6640625" bestFit="1" customWidth="1"/>
  </cols>
  <sheetData>
    <row r="1" spans="1:25" ht="15.6" x14ac:dyDescent="0.3">
      <c r="L1" s="234"/>
      <c r="M1" s="235"/>
      <c r="N1" s="235"/>
      <c r="O1" s="235"/>
      <c r="P1" s="236" t="s">
        <v>148</v>
      </c>
      <c r="Q1" s="235"/>
      <c r="R1" s="235"/>
      <c r="S1" s="235"/>
      <c r="T1" s="237"/>
      <c r="U1" s="238"/>
      <c r="V1" s="239"/>
      <c r="W1" s="239" t="s">
        <v>149</v>
      </c>
      <c r="X1" s="239"/>
      <c r="Y1" s="240"/>
    </row>
    <row r="2" spans="1:25" ht="15.6" x14ac:dyDescent="0.3">
      <c r="A2" s="232" t="s">
        <v>91</v>
      </c>
      <c r="B2" s="232" t="s">
        <v>150</v>
      </c>
      <c r="C2" s="232" t="s">
        <v>151</v>
      </c>
      <c r="D2" s="232" t="s">
        <v>152</v>
      </c>
      <c r="E2" s="232" t="s">
        <v>38</v>
      </c>
      <c r="F2" s="232" t="s">
        <v>153</v>
      </c>
      <c r="G2" s="232" t="s">
        <v>154</v>
      </c>
      <c r="H2" s="232" t="s">
        <v>155</v>
      </c>
      <c r="I2" s="232" t="s">
        <v>6</v>
      </c>
      <c r="J2" s="232" t="s">
        <v>156</v>
      </c>
      <c r="K2" s="232" t="s">
        <v>33</v>
      </c>
      <c r="L2" s="233" t="s">
        <v>157</v>
      </c>
      <c r="M2" s="233" t="s">
        <v>42</v>
      </c>
      <c r="N2" s="233" t="s">
        <v>158</v>
      </c>
      <c r="O2" s="233" t="s">
        <v>159</v>
      </c>
      <c r="P2" s="233" t="s">
        <v>160</v>
      </c>
      <c r="Q2" s="233" t="s">
        <v>97</v>
      </c>
      <c r="R2" s="233" t="s">
        <v>92</v>
      </c>
      <c r="S2" s="233" t="s">
        <v>161</v>
      </c>
      <c r="T2" s="233" t="s">
        <v>162</v>
      </c>
      <c r="U2" s="232" t="s">
        <v>96</v>
      </c>
      <c r="V2" s="232" t="s">
        <v>97</v>
      </c>
      <c r="W2" s="232" t="s">
        <v>163</v>
      </c>
      <c r="X2" s="232" t="s">
        <v>159</v>
      </c>
      <c r="Y2" s="232" t="s">
        <v>162</v>
      </c>
    </row>
    <row r="3" spans="1:25" x14ac:dyDescent="0.3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</row>
    <row r="4" spans="1:25" x14ac:dyDescent="0.3">
      <c r="A4" s="241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</row>
    <row r="5" spans="1:25" x14ac:dyDescent="0.3">
      <c r="A5" s="168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</row>
    <row r="6" spans="1:25" x14ac:dyDescent="0.3">
      <c r="A6" s="241"/>
      <c r="B6" s="241"/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</row>
    <row r="7" spans="1:25" x14ac:dyDescent="0.3">
      <c r="A7" s="168"/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</row>
    <row r="8" spans="1:25" x14ac:dyDescent="0.3">
      <c r="A8" s="241"/>
      <c r="B8" s="241"/>
      <c r="C8" s="241"/>
      <c r="D8" s="241"/>
      <c r="E8" s="241"/>
      <c r="F8" s="241"/>
      <c r="G8" s="241"/>
      <c r="H8" s="241"/>
      <c r="I8" s="241"/>
      <c r="J8" s="241"/>
      <c r="K8" s="241"/>
      <c r="L8" s="241"/>
      <c r="M8" s="241"/>
      <c r="N8" s="241"/>
      <c r="O8" s="241"/>
      <c r="P8" s="241"/>
      <c r="Q8" s="241"/>
      <c r="R8" s="241"/>
      <c r="S8" s="241"/>
      <c r="T8" s="241"/>
      <c r="U8" s="241"/>
      <c r="V8" s="241"/>
      <c r="W8" s="241"/>
      <c r="X8" s="241"/>
      <c r="Y8" s="241"/>
    </row>
    <row r="9" spans="1:25" x14ac:dyDescent="0.3">
      <c r="A9" s="168"/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  <c r="P9" s="168"/>
      <c r="Q9" s="168"/>
      <c r="R9" s="168"/>
      <c r="S9" s="168"/>
      <c r="T9" s="168"/>
      <c r="U9" s="168"/>
      <c r="V9" s="168"/>
      <c r="W9" s="168"/>
      <c r="X9" s="168"/>
      <c r="Y9" s="168"/>
    </row>
    <row r="10" spans="1:25" x14ac:dyDescent="0.3">
      <c r="A10" s="241"/>
      <c r="B10" s="241"/>
      <c r="C10" s="241"/>
      <c r="D10" s="241"/>
      <c r="E10" s="241"/>
      <c r="F10" s="241"/>
      <c r="G10" s="241"/>
      <c r="H10" s="241"/>
      <c r="I10" s="241"/>
      <c r="J10" s="241"/>
      <c r="K10" s="241"/>
      <c r="L10" s="241"/>
      <c r="M10" s="241"/>
      <c r="N10" s="241"/>
      <c r="O10" s="241"/>
      <c r="P10" s="241"/>
      <c r="Q10" s="241"/>
      <c r="R10" s="241"/>
      <c r="S10" s="241"/>
      <c r="T10" s="241"/>
      <c r="U10" s="241"/>
      <c r="V10" s="241"/>
      <c r="W10" s="241"/>
      <c r="X10" s="241"/>
      <c r="Y10" s="241"/>
    </row>
    <row r="11" spans="1:25" x14ac:dyDescent="0.3">
      <c r="A11" s="168"/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168"/>
      <c r="S11" s="168"/>
      <c r="T11" s="168"/>
      <c r="U11" s="168"/>
      <c r="V11" s="168"/>
      <c r="W11" s="168"/>
      <c r="X11" s="168"/>
      <c r="Y11" s="168"/>
    </row>
    <row r="12" spans="1:25" x14ac:dyDescent="0.3">
      <c r="A12" s="241"/>
      <c r="B12" s="241"/>
      <c r="C12" s="241"/>
      <c r="D12" s="241"/>
      <c r="E12" s="241"/>
      <c r="F12" s="241"/>
      <c r="G12" s="241"/>
      <c r="H12" s="241"/>
      <c r="I12" s="241"/>
      <c r="J12" s="241"/>
      <c r="K12" s="241"/>
      <c r="L12" s="241"/>
      <c r="M12" s="241"/>
      <c r="N12" s="241"/>
      <c r="O12" s="241"/>
      <c r="P12" s="241"/>
      <c r="Q12" s="241"/>
      <c r="R12" s="241"/>
      <c r="S12" s="241"/>
      <c r="T12" s="241"/>
      <c r="U12" s="241"/>
      <c r="V12" s="241"/>
      <c r="W12" s="241"/>
      <c r="X12" s="241"/>
      <c r="Y12" s="241"/>
    </row>
    <row r="13" spans="1:25" x14ac:dyDescent="0.3">
      <c r="A13" s="168"/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</row>
    <row r="14" spans="1:25" x14ac:dyDescent="0.3">
      <c r="A14" s="241"/>
      <c r="B14" s="241"/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241"/>
      <c r="Q14" s="241"/>
      <c r="R14" s="241"/>
      <c r="S14" s="241"/>
      <c r="T14" s="241"/>
      <c r="U14" s="241"/>
      <c r="V14" s="241"/>
      <c r="W14" s="241"/>
      <c r="X14" s="241"/>
      <c r="Y14" s="241"/>
    </row>
    <row r="15" spans="1:25" x14ac:dyDescent="0.3">
      <c r="A15" s="168"/>
      <c r="B15" s="168"/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8"/>
      <c r="T15" s="168"/>
      <c r="U15" s="168"/>
      <c r="V15" s="168"/>
      <c r="W15" s="168"/>
      <c r="X15" s="168"/>
      <c r="Y15" s="168"/>
    </row>
    <row r="16" spans="1:25" x14ac:dyDescent="0.3">
      <c r="A16" s="241"/>
      <c r="B16" s="241"/>
      <c r="C16" s="241"/>
      <c r="D16" s="241"/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241"/>
      <c r="R16" s="241"/>
      <c r="S16" s="241"/>
      <c r="T16" s="241"/>
      <c r="U16" s="241"/>
      <c r="V16" s="241"/>
      <c r="W16" s="241"/>
      <c r="X16" s="241"/>
      <c r="Y16" s="241"/>
    </row>
    <row r="17" spans="1:25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</row>
    <row r="18" spans="1:25" x14ac:dyDescent="0.3">
      <c r="A18" s="241"/>
      <c r="B18" s="241"/>
      <c r="C18" s="241"/>
      <c r="D18" s="241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41"/>
      <c r="P18" s="241"/>
      <c r="Q18" s="241"/>
      <c r="R18" s="241"/>
      <c r="S18" s="241"/>
      <c r="T18" s="241"/>
      <c r="U18" s="241"/>
      <c r="V18" s="241"/>
      <c r="W18" s="241"/>
      <c r="X18" s="241"/>
      <c r="Y18" s="241"/>
    </row>
    <row r="19" spans="1:25" x14ac:dyDescent="0.3">
      <c r="A19" s="168"/>
      <c r="B19" s="168"/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168"/>
      <c r="X19" s="168"/>
      <c r="Y19" s="168"/>
    </row>
    <row r="20" spans="1:25" x14ac:dyDescent="0.3">
      <c r="A20" s="241"/>
      <c r="B20" s="241"/>
      <c r="C20" s="241"/>
      <c r="D20" s="241"/>
      <c r="E20" s="241"/>
      <c r="F20" s="241"/>
      <c r="G20" s="241"/>
      <c r="H20" s="241"/>
      <c r="I20" s="241"/>
      <c r="J20" s="241"/>
      <c r="K20" s="241"/>
      <c r="L20" s="241"/>
      <c r="M20" s="241"/>
      <c r="N20" s="241"/>
      <c r="O20" s="241"/>
      <c r="P20" s="241"/>
      <c r="Q20" s="241"/>
      <c r="R20" s="241"/>
      <c r="S20" s="241"/>
      <c r="T20" s="241"/>
      <c r="U20" s="241"/>
      <c r="V20" s="241"/>
      <c r="W20" s="241"/>
      <c r="X20" s="241"/>
      <c r="Y20" s="241"/>
    </row>
    <row r="21" spans="1:25" x14ac:dyDescent="0.3">
      <c r="A21" s="168"/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168"/>
    </row>
    <row r="22" spans="1:25" x14ac:dyDescent="0.3">
      <c r="A22" s="241"/>
      <c r="B22" s="241"/>
      <c r="C22" s="241"/>
      <c r="D22" s="241"/>
      <c r="E22" s="241"/>
      <c r="F22" s="241"/>
      <c r="G22" s="241"/>
      <c r="H22" s="241"/>
      <c r="I22" s="241"/>
      <c r="J22" s="241"/>
      <c r="K22" s="241"/>
      <c r="L22" s="241"/>
      <c r="M22" s="241"/>
      <c r="N22" s="241"/>
      <c r="O22" s="241"/>
      <c r="P22" s="241"/>
      <c r="Q22" s="241"/>
      <c r="R22" s="241"/>
      <c r="S22" s="241"/>
      <c r="T22" s="241"/>
      <c r="U22" s="241"/>
      <c r="V22" s="241"/>
      <c r="W22" s="241"/>
      <c r="X22" s="241"/>
      <c r="Y22" s="241"/>
    </row>
    <row r="23" spans="1:25" x14ac:dyDescent="0.3">
      <c r="A23" s="168"/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8"/>
      <c r="T23" s="168"/>
      <c r="U23" s="168"/>
      <c r="V23" s="168"/>
      <c r="W23" s="168"/>
      <c r="X23" s="168"/>
      <c r="Y23" s="168"/>
    </row>
    <row r="24" spans="1:25" x14ac:dyDescent="0.3">
      <c r="A24" s="241"/>
      <c r="B24" s="241"/>
      <c r="C24" s="241"/>
      <c r="D24" s="241"/>
      <c r="E24" s="241"/>
      <c r="F24" s="241"/>
      <c r="G24" s="241"/>
      <c r="H24" s="241"/>
      <c r="I24" s="241"/>
      <c r="J24" s="241"/>
      <c r="K24" s="241"/>
      <c r="L24" s="241"/>
      <c r="M24" s="241"/>
      <c r="N24" s="241"/>
      <c r="O24" s="241"/>
      <c r="P24" s="241"/>
      <c r="Q24" s="241"/>
      <c r="R24" s="241"/>
      <c r="S24" s="241"/>
      <c r="T24" s="241"/>
      <c r="U24" s="241"/>
      <c r="V24" s="241"/>
      <c r="W24" s="241"/>
      <c r="X24" s="241"/>
      <c r="Y24" s="241"/>
    </row>
    <row r="25" spans="1:25" x14ac:dyDescent="0.3">
      <c r="A25" s="168"/>
      <c r="B25" s="168"/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8"/>
      <c r="U25" s="168"/>
      <c r="V25" s="168"/>
      <c r="W25" s="168"/>
      <c r="X25" s="168"/>
      <c r="Y25" s="168"/>
    </row>
    <row r="26" spans="1:25" x14ac:dyDescent="0.3">
      <c r="A26" s="241"/>
      <c r="B26" s="241"/>
      <c r="C26" s="241"/>
      <c r="D26" s="241"/>
      <c r="E26" s="241"/>
      <c r="F26" s="241"/>
      <c r="G26" s="241"/>
      <c r="H26" s="241"/>
      <c r="I26" s="241"/>
      <c r="J26" s="241"/>
      <c r="K26" s="241"/>
      <c r="L26" s="241"/>
      <c r="M26" s="241"/>
      <c r="N26" s="241"/>
      <c r="O26" s="241"/>
      <c r="P26" s="241"/>
      <c r="Q26" s="241"/>
      <c r="R26" s="241"/>
      <c r="S26" s="241"/>
      <c r="T26" s="241"/>
      <c r="U26" s="241"/>
      <c r="V26" s="241"/>
      <c r="W26" s="241"/>
      <c r="X26" s="241"/>
      <c r="Y26" s="241"/>
    </row>
    <row r="27" spans="1:25" x14ac:dyDescent="0.3">
      <c r="A27" s="168"/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</row>
    <row r="28" spans="1:25" x14ac:dyDescent="0.3">
      <c r="A28" s="241"/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1"/>
      <c r="T28" s="241"/>
      <c r="U28" s="241"/>
      <c r="V28" s="241"/>
      <c r="W28" s="241"/>
      <c r="X28" s="241"/>
      <c r="Y28" s="241"/>
    </row>
    <row r="29" spans="1:25" x14ac:dyDescent="0.3">
      <c r="A29" s="168"/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</row>
    <row r="30" spans="1:25" x14ac:dyDescent="0.3">
      <c r="A30" s="241"/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1"/>
      <c r="T30" s="241"/>
      <c r="U30" s="241"/>
      <c r="V30" s="241"/>
      <c r="W30" s="241"/>
      <c r="X30" s="241"/>
      <c r="Y30" s="241"/>
    </row>
    <row r="31" spans="1:25" x14ac:dyDescent="0.3">
      <c r="A31" s="168"/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</row>
    <row r="32" spans="1:25" x14ac:dyDescent="0.3">
      <c r="A32" s="241"/>
      <c r="B32" s="241"/>
      <c r="C32" s="241"/>
      <c r="D32" s="241"/>
      <c r="E32" s="241"/>
      <c r="F32" s="241"/>
      <c r="G32" s="241"/>
      <c r="H32" s="241"/>
      <c r="I32" s="241"/>
      <c r="J32" s="241"/>
      <c r="K32" s="241"/>
      <c r="L32" s="241"/>
      <c r="M32" s="241"/>
      <c r="N32" s="241"/>
      <c r="O32" s="241"/>
      <c r="P32" s="241"/>
      <c r="Q32" s="241"/>
      <c r="R32" s="241"/>
      <c r="S32" s="241"/>
      <c r="T32" s="241"/>
      <c r="U32" s="241"/>
      <c r="V32" s="241"/>
      <c r="W32" s="241"/>
      <c r="X32" s="241"/>
      <c r="Y32" s="241"/>
    </row>
    <row r="33" spans="1:25" x14ac:dyDescent="0.3">
      <c r="A33" s="168"/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</row>
    <row r="34" spans="1:25" x14ac:dyDescent="0.3">
      <c r="A34" s="241"/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</row>
    <row r="35" spans="1:25" x14ac:dyDescent="0.3">
      <c r="A35" s="168"/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</row>
    <row r="36" spans="1:25" x14ac:dyDescent="0.3">
      <c r="A36" s="241"/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</row>
    <row r="37" spans="1:25" x14ac:dyDescent="0.3">
      <c r="A37" s="168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</row>
    <row r="38" spans="1:25" x14ac:dyDescent="0.3">
      <c r="A38" s="241"/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1"/>
      <c r="T38" s="241"/>
      <c r="U38" s="241"/>
      <c r="V38" s="241"/>
      <c r="W38" s="241"/>
      <c r="X38" s="241"/>
      <c r="Y38" s="241"/>
    </row>
    <row r="39" spans="1:25" x14ac:dyDescent="0.3">
      <c r="A39" s="168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</row>
    <row r="40" spans="1:25" x14ac:dyDescent="0.3">
      <c r="A40" s="241"/>
      <c r="B40" s="241"/>
      <c r="C40" s="241"/>
      <c r="D40" s="241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</row>
    <row r="41" spans="1:25" x14ac:dyDescent="0.3">
      <c r="A41" s="168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</row>
    <row r="42" spans="1:25" x14ac:dyDescent="0.3">
      <c r="A42" s="241"/>
      <c r="B42" s="241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41"/>
      <c r="U42" s="241"/>
      <c r="V42" s="241"/>
      <c r="W42" s="241"/>
      <c r="X42" s="241"/>
      <c r="Y42" s="241"/>
    </row>
    <row r="43" spans="1:25" x14ac:dyDescent="0.3">
      <c r="A43" s="168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</row>
    <row r="44" spans="1:25" x14ac:dyDescent="0.3">
      <c r="A44" s="241"/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</row>
    <row r="45" spans="1:25" x14ac:dyDescent="0.3">
      <c r="A45" s="168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</row>
    <row r="46" spans="1:25" x14ac:dyDescent="0.3">
      <c r="A46" s="241"/>
      <c r="B46" s="241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</row>
    <row r="47" spans="1:25" x14ac:dyDescent="0.3">
      <c r="A47" s="168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</row>
    <row r="48" spans="1:25" x14ac:dyDescent="0.3">
      <c r="A48" s="241"/>
      <c r="B48" s="241"/>
      <c r="C48" s="241"/>
      <c r="D48" s="241"/>
      <c r="E48" s="241"/>
      <c r="F48" s="241"/>
      <c r="G48" s="241"/>
      <c r="H48" s="241"/>
      <c r="I48" s="241"/>
      <c r="J48" s="241"/>
      <c r="K48" s="241"/>
      <c r="L48" s="241"/>
      <c r="M48" s="241"/>
      <c r="N48" s="241"/>
      <c r="O48" s="241"/>
      <c r="P48" s="241"/>
      <c r="Q48" s="241"/>
      <c r="R48" s="241"/>
      <c r="S48" s="241"/>
      <c r="T48" s="241"/>
      <c r="U48" s="241"/>
      <c r="V48" s="241"/>
      <c r="W48" s="241"/>
      <c r="X48" s="241"/>
      <c r="Y48" s="241"/>
    </row>
    <row r="49" spans="1:25" x14ac:dyDescent="0.3">
      <c r="A49" s="168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</row>
    <row r="50" spans="1:25" x14ac:dyDescent="0.3">
      <c r="A50" s="241"/>
      <c r="B50" s="241"/>
      <c r="C50" s="241"/>
      <c r="D50" s="241"/>
      <c r="E50" s="241"/>
      <c r="F50" s="241"/>
      <c r="G50" s="241"/>
      <c r="H50" s="241"/>
      <c r="I50" s="241"/>
      <c r="J50" s="241"/>
      <c r="K50" s="241"/>
      <c r="L50" s="241"/>
      <c r="M50" s="241"/>
      <c r="N50" s="241"/>
      <c r="O50" s="241"/>
      <c r="P50" s="241"/>
      <c r="Q50" s="241"/>
      <c r="R50" s="241"/>
      <c r="S50" s="241"/>
      <c r="T50" s="241"/>
      <c r="U50" s="241"/>
      <c r="V50" s="241"/>
      <c r="W50" s="241"/>
      <c r="X50" s="241"/>
      <c r="Y50" s="241"/>
    </row>
    <row r="51" spans="1:25" x14ac:dyDescent="0.3">
      <c r="A51" s="168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</row>
    <row r="52" spans="1:25" x14ac:dyDescent="0.3">
      <c r="A52" s="241"/>
      <c r="B52" s="241"/>
      <c r="C52" s="241"/>
      <c r="D52" s="241"/>
      <c r="E52" s="241"/>
      <c r="F52" s="241"/>
      <c r="G52" s="241"/>
      <c r="H52" s="241"/>
      <c r="I52" s="241"/>
      <c r="J52" s="241"/>
      <c r="K52" s="241"/>
      <c r="L52" s="241"/>
      <c r="M52" s="241"/>
      <c r="N52" s="241"/>
      <c r="O52" s="241"/>
      <c r="P52" s="241"/>
      <c r="Q52" s="241"/>
      <c r="R52" s="241"/>
      <c r="S52" s="241"/>
      <c r="T52" s="241"/>
      <c r="U52" s="241"/>
      <c r="V52" s="241"/>
      <c r="W52" s="241"/>
      <c r="X52" s="241"/>
      <c r="Y52" s="241"/>
    </row>
    <row r="53" spans="1:25" x14ac:dyDescent="0.3">
      <c r="A53" s="168"/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</row>
    <row r="54" spans="1:25" x14ac:dyDescent="0.3">
      <c r="A54" s="241"/>
      <c r="B54" s="241"/>
      <c r="C54" s="241"/>
      <c r="D54" s="241"/>
      <c r="E54" s="241"/>
      <c r="F54" s="241"/>
      <c r="G54" s="24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</row>
    <row r="55" spans="1:25" x14ac:dyDescent="0.3">
      <c r="A55" s="168"/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</row>
    <row r="56" spans="1:25" x14ac:dyDescent="0.3">
      <c r="A56" s="241"/>
      <c r="B56" s="241"/>
      <c r="C56" s="241"/>
      <c r="D56" s="241"/>
      <c r="E56" s="241"/>
      <c r="F56" s="241"/>
      <c r="G56" s="241"/>
      <c r="H56" s="241"/>
      <c r="I56" s="241"/>
      <c r="J56" s="241"/>
      <c r="K56" s="241"/>
      <c r="L56" s="241"/>
      <c r="M56" s="241"/>
      <c r="N56" s="241"/>
      <c r="O56" s="241"/>
      <c r="P56" s="241"/>
      <c r="Q56" s="241"/>
      <c r="R56" s="241"/>
      <c r="S56" s="241"/>
      <c r="T56" s="241"/>
      <c r="U56" s="241"/>
      <c r="V56" s="241"/>
      <c r="W56" s="241"/>
      <c r="X56" s="241"/>
      <c r="Y56" s="241"/>
    </row>
    <row r="57" spans="1:25" x14ac:dyDescent="0.3">
      <c r="A57" s="168"/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</row>
    <row r="58" spans="1:25" x14ac:dyDescent="0.3">
      <c r="A58" s="241"/>
      <c r="B58" s="241"/>
      <c r="C58" s="241"/>
      <c r="D58" s="241"/>
      <c r="E58" s="241"/>
      <c r="F58" s="241"/>
      <c r="G58" s="241"/>
      <c r="H58" s="241"/>
      <c r="I58" s="241"/>
      <c r="J58" s="241"/>
      <c r="K58" s="241"/>
      <c r="L58" s="241"/>
      <c r="M58" s="241"/>
      <c r="N58" s="241"/>
      <c r="O58" s="241"/>
      <c r="P58" s="241"/>
      <c r="Q58" s="241"/>
      <c r="R58" s="241"/>
      <c r="S58" s="241"/>
      <c r="T58" s="241"/>
      <c r="U58" s="241"/>
      <c r="V58" s="241"/>
      <c r="W58" s="241"/>
      <c r="X58" s="241"/>
      <c r="Y58" s="241"/>
    </row>
    <row r="59" spans="1:25" x14ac:dyDescent="0.3">
      <c r="A59" s="168"/>
      <c r="B59" s="168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</row>
    <row r="60" spans="1:25" x14ac:dyDescent="0.3">
      <c r="A60" s="241"/>
      <c r="B60" s="241"/>
      <c r="C60" s="241"/>
      <c r="D60" s="241"/>
      <c r="E60" s="241"/>
      <c r="F60" s="241"/>
      <c r="G60" s="241"/>
      <c r="H60" s="241"/>
      <c r="I60" s="241"/>
      <c r="J60" s="241"/>
      <c r="K60" s="241"/>
      <c r="L60" s="241"/>
      <c r="M60" s="241"/>
      <c r="N60" s="241"/>
      <c r="O60" s="241"/>
      <c r="P60" s="241"/>
      <c r="Q60" s="241"/>
      <c r="R60" s="241"/>
      <c r="S60" s="241"/>
      <c r="T60" s="241"/>
      <c r="U60" s="241"/>
      <c r="V60" s="241"/>
      <c r="W60" s="241"/>
      <c r="X60" s="241"/>
      <c r="Y60" s="241"/>
    </row>
    <row r="61" spans="1:25" x14ac:dyDescent="0.3">
      <c r="A61" s="168"/>
      <c r="B61" s="168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</row>
    <row r="62" spans="1:25" x14ac:dyDescent="0.3">
      <c r="A62" s="241"/>
      <c r="B62" s="241"/>
      <c r="C62" s="241"/>
      <c r="D62" s="241"/>
      <c r="E62" s="241"/>
      <c r="F62" s="241"/>
      <c r="G62" s="241"/>
      <c r="H62" s="241"/>
      <c r="I62" s="241"/>
      <c r="J62" s="241"/>
      <c r="K62" s="241"/>
      <c r="L62" s="241"/>
      <c r="M62" s="241"/>
      <c r="N62" s="241"/>
      <c r="O62" s="241"/>
      <c r="P62" s="241"/>
      <c r="Q62" s="241"/>
      <c r="R62" s="241"/>
      <c r="S62" s="241"/>
      <c r="T62" s="241"/>
      <c r="U62" s="241"/>
      <c r="V62" s="241"/>
      <c r="W62" s="241"/>
      <c r="X62" s="241"/>
      <c r="Y62" s="241"/>
    </row>
    <row r="63" spans="1:25" x14ac:dyDescent="0.3">
      <c r="A63" s="168"/>
      <c r="B63" s="168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</row>
    <row r="64" spans="1:25" x14ac:dyDescent="0.3">
      <c r="A64" s="241"/>
      <c r="B64" s="241"/>
      <c r="C64" s="241"/>
      <c r="D64" s="241"/>
      <c r="E64" s="241"/>
      <c r="F64" s="241"/>
      <c r="G64" s="241"/>
      <c r="H64" s="241"/>
      <c r="I64" s="241"/>
      <c r="J64" s="241"/>
      <c r="K64" s="241"/>
      <c r="L64" s="241"/>
      <c r="M64" s="241"/>
      <c r="N64" s="241"/>
      <c r="O64" s="241"/>
      <c r="P64" s="241"/>
      <c r="Q64" s="241"/>
      <c r="R64" s="241"/>
      <c r="S64" s="241"/>
      <c r="T64" s="241"/>
      <c r="U64" s="241"/>
      <c r="V64" s="241"/>
      <c r="W64" s="241"/>
      <c r="X64" s="241"/>
      <c r="Y64" s="241"/>
    </row>
    <row r="65" spans="1:25" x14ac:dyDescent="0.3">
      <c r="A65" s="168"/>
      <c r="B65" s="168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168"/>
      <c r="T65" s="168"/>
      <c r="U65" s="168"/>
      <c r="V65" s="168"/>
      <c r="W65" s="168"/>
      <c r="X65" s="168"/>
      <c r="Y65" s="168"/>
    </row>
    <row r="66" spans="1:25" x14ac:dyDescent="0.3">
      <c r="A66" s="241"/>
      <c r="B66" s="241"/>
      <c r="C66" s="241"/>
      <c r="D66" s="241"/>
      <c r="E66" s="241"/>
      <c r="F66" s="241"/>
      <c r="G66" s="241"/>
      <c r="H66" s="241"/>
      <c r="I66" s="241"/>
      <c r="J66" s="241"/>
      <c r="K66" s="241"/>
      <c r="L66" s="241"/>
      <c r="M66" s="241"/>
      <c r="N66" s="241"/>
      <c r="O66" s="241"/>
      <c r="P66" s="241"/>
      <c r="Q66" s="241"/>
      <c r="R66" s="241"/>
      <c r="S66" s="241"/>
      <c r="T66" s="241"/>
      <c r="U66" s="241"/>
      <c r="V66" s="241"/>
      <c r="W66" s="241"/>
      <c r="X66" s="241"/>
      <c r="Y66" s="241"/>
    </row>
    <row r="67" spans="1:25" x14ac:dyDescent="0.3">
      <c r="A67" s="168"/>
      <c r="B67" s="168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/>
      <c r="Y67" s="168"/>
    </row>
    <row r="68" spans="1:25" x14ac:dyDescent="0.3">
      <c r="A68" s="241"/>
      <c r="B68" s="241"/>
      <c r="C68" s="241"/>
      <c r="D68" s="241"/>
      <c r="E68" s="241"/>
      <c r="F68" s="241"/>
      <c r="G68" s="241"/>
      <c r="H68" s="241"/>
      <c r="I68" s="241"/>
      <c r="J68" s="241"/>
      <c r="K68" s="241"/>
      <c r="L68" s="241"/>
      <c r="M68" s="241"/>
      <c r="N68" s="241"/>
      <c r="O68" s="241"/>
      <c r="P68" s="241"/>
      <c r="Q68" s="241"/>
      <c r="R68" s="241"/>
      <c r="S68" s="241"/>
      <c r="T68" s="241"/>
      <c r="U68" s="241"/>
      <c r="V68" s="241"/>
      <c r="W68" s="241"/>
      <c r="X68" s="241"/>
      <c r="Y68" s="241"/>
    </row>
    <row r="69" spans="1:25" x14ac:dyDescent="0.3">
      <c r="A69" s="168"/>
      <c r="B69" s="168"/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8"/>
      <c r="S69" s="168"/>
      <c r="T69" s="168"/>
      <c r="U69" s="168"/>
      <c r="V69" s="168"/>
      <c r="W69" s="168"/>
      <c r="X69" s="168"/>
      <c r="Y69" s="168"/>
    </row>
    <row r="70" spans="1:25" x14ac:dyDescent="0.3">
      <c r="A70" s="241"/>
      <c r="B70" s="241"/>
      <c r="C70" s="241"/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1"/>
      <c r="S70" s="241"/>
      <c r="T70" s="241"/>
      <c r="U70" s="241"/>
      <c r="V70" s="241"/>
      <c r="W70" s="241"/>
      <c r="X70" s="241"/>
      <c r="Y70" s="241"/>
    </row>
    <row r="71" spans="1:25" x14ac:dyDescent="0.3">
      <c r="A71" s="168"/>
      <c r="B71" s="168"/>
      <c r="C71" s="168"/>
      <c r="D71" s="168"/>
      <c r="E71" s="168"/>
      <c r="F71" s="168"/>
      <c r="G71" s="168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8"/>
      <c r="S71" s="168"/>
      <c r="T71" s="168"/>
      <c r="U71" s="168"/>
      <c r="V71" s="168"/>
      <c r="W71" s="168"/>
      <c r="X71" s="168"/>
      <c r="Y71" s="168"/>
    </row>
    <row r="72" spans="1:25" x14ac:dyDescent="0.3">
      <c r="A72" s="241"/>
      <c r="B72" s="241"/>
      <c r="C72" s="241"/>
      <c r="D72" s="241"/>
      <c r="E72" s="241"/>
      <c r="F72" s="241"/>
      <c r="G72" s="241"/>
      <c r="H72" s="241"/>
      <c r="I72" s="241"/>
      <c r="J72" s="241"/>
      <c r="K72" s="241"/>
      <c r="L72" s="241"/>
      <c r="M72" s="241"/>
      <c r="N72" s="241"/>
      <c r="O72" s="241"/>
      <c r="P72" s="241"/>
      <c r="Q72" s="241"/>
      <c r="R72" s="241"/>
      <c r="S72" s="241"/>
      <c r="T72" s="241"/>
      <c r="U72" s="241"/>
      <c r="V72" s="241"/>
      <c r="W72" s="241"/>
      <c r="X72" s="241"/>
      <c r="Y72" s="241"/>
    </row>
    <row r="73" spans="1:25" x14ac:dyDescent="0.3">
      <c r="A73" s="168"/>
      <c r="B73" s="168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68"/>
      <c r="O73" s="168"/>
      <c r="P73" s="168"/>
      <c r="Q73" s="168"/>
      <c r="R73" s="168"/>
      <c r="S73" s="168"/>
      <c r="T73" s="168"/>
      <c r="U73" s="168"/>
      <c r="V73" s="168"/>
      <c r="W73" s="168"/>
      <c r="X73" s="168"/>
      <c r="Y73" s="168"/>
    </row>
    <row r="74" spans="1:25" x14ac:dyDescent="0.3">
      <c r="A74" s="241"/>
      <c r="B74" s="241"/>
      <c r="C74" s="241"/>
      <c r="D74" s="241"/>
      <c r="E74" s="241"/>
      <c r="F74" s="241"/>
      <c r="G74" s="241"/>
      <c r="H74" s="241"/>
      <c r="I74" s="241"/>
      <c r="J74" s="241"/>
      <c r="K74" s="241"/>
      <c r="L74" s="241"/>
      <c r="M74" s="241"/>
      <c r="N74" s="241"/>
      <c r="O74" s="241"/>
      <c r="P74" s="241"/>
      <c r="Q74" s="241"/>
      <c r="R74" s="241"/>
      <c r="S74" s="241"/>
      <c r="T74" s="241"/>
      <c r="U74" s="241"/>
      <c r="V74" s="241"/>
      <c r="W74" s="241"/>
      <c r="X74" s="241"/>
      <c r="Y74" s="241"/>
    </row>
    <row r="75" spans="1:25" x14ac:dyDescent="0.3">
      <c r="A75" s="168"/>
      <c r="B75" s="168"/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8"/>
      <c r="S75" s="168"/>
      <c r="T75" s="168"/>
      <c r="U75" s="168"/>
      <c r="V75" s="168"/>
      <c r="W75" s="168"/>
      <c r="X75" s="168"/>
      <c r="Y75" s="168"/>
    </row>
    <row r="76" spans="1:25" x14ac:dyDescent="0.3">
      <c r="A76" s="241"/>
      <c r="B76" s="241"/>
      <c r="C76" s="241"/>
      <c r="D76" s="241"/>
      <c r="E76" s="241"/>
      <c r="F76" s="241"/>
      <c r="G76" s="241"/>
      <c r="H76" s="241"/>
      <c r="I76" s="241"/>
      <c r="J76" s="241"/>
      <c r="K76" s="241"/>
      <c r="L76" s="241"/>
      <c r="M76" s="241"/>
      <c r="N76" s="241"/>
      <c r="O76" s="241"/>
      <c r="P76" s="241"/>
      <c r="Q76" s="241"/>
      <c r="R76" s="241"/>
      <c r="S76" s="241"/>
      <c r="T76" s="241"/>
      <c r="U76" s="241"/>
      <c r="V76" s="241"/>
      <c r="W76" s="241"/>
      <c r="X76" s="241"/>
      <c r="Y76" s="241"/>
    </row>
    <row r="77" spans="1:25" x14ac:dyDescent="0.3">
      <c r="A77" s="168"/>
      <c r="B77" s="168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8"/>
      <c r="Q77" s="168"/>
      <c r="R77" s="168"/>
      <c r="S77" s="168"/>
      <c r="T77" s="168"/>
      <c r="U77" s="168"/>
      <c r="V77" s="168"/>
      <c r="W77" s="168"/>
      <c r="X77" s="168"/>
      <c r="Y77" s="168"/>
    </row>
    <row r="78" spans="1:25" x14ac:dyDescent="0.3">
      <c r="A78" s="241"/>
      <c r="B78" s="241"/>
      <c r="C78" s="241"/>
      <c r="D78" s="241"/>
      <c r="E78" s="241"/>
      <c r="F78" s="241"/>
      <c r="G78" s="241"/>
      <c r="H78" s="241"/>
      <c r="I78" s="241"/>
      <c r="J78" s="241"/>
      <c r="K78" s="241"/>
      <c r="L78" s="241"/>
      <c r="M78" s="241"/>
      <c r="N78" s="241"/>
      <c r="O78" s="241"/>
      <c r="P78" s="241"/>
      <c r="Q78" s="241"/>
      <c r="R78" s="241"/>
      <c r="S78" s="241"/>
      <c r="T78" s="241"/>
      <c r="U78" s="241"/>
      <c r="V78" s="241"/>
      <c r="W78" s="241"/>
      <c r="X78" s="241"/>
      <c r="Y78" s="241"/>
    </row>
    <row r="79" spans="1:25" x14ac:dyDescent="0.3">
      <c r="A79" s="168"/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</row>
    <row r="80" spans="1:25" x14ac:dyDescent="0.3">
      <c r="A80" s="241"/>
      <c r="B80" s="241"/>
      <c r="C80" s="241"/>
      <c r="D80" s="241"/>
      <c r="E80" s="241"/>
      <c r="F80" s="241"/>
      <c r="G80" s="241"/>
      <c r="H80" s="241"/>
      <c r="I80" s="241"/>
      <c r="J80" s="241"/>
      <c r="K80" s="241"/>
      <c r="L80" s="241"/>
      <c r="M80" s="241"/>
      <c r="N80" s="241"/>
      <c r="O80" s="241"/>
      <c r="P80" s="241"/>
      <c r="Q80" s="241"/>
      <c r="R80" s="241"/>
      <c r="S80" s="241"/>
      <c r="T80" s="241"/>
      <c r="U80" s="241"/>
      <c r="V80" s="241"/>
      <c r="W80" s="241"/>
      <c r="X80" s="241"/>
      <c r="Y80" s="241"/>
    </row>
    <row r="81" spans="1:25" x14ac:dyDescent="0.3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</row>
    <row r="82" spans="1:25" x14ac:dyDescent="0.3">
      <c r="A82" s="241"/>
      <c r="B82" s="241"/>
      <c r="C82" s="241"/>
      <c r="D82" s="241"/>
      <c r="E82" s="241"/>
      <c r="F82" s="241"/>
      <c r="G82" s="241"/>
      <c r="H82" s="241"/>
      <c r="I82" s="241"/>
      <c r="J82" s="241"/>
      <c r="K82" s="241"/>
      <c r="L82" s="241"/>
      <c r="M82" s="241"/>
      <c r="N82" s="241"/>
      <c r="O82" s="241"/>
      <c r="P82" s="241"/>
      <c r="Q82" s="241"/>
      <c r="R82" s="241"/>
      <c r="S82" s="241"/>
      <c r="T82" s="241"/>
      <c r="U82" s="241"/>
      <c r="V82" s="241"/>
      <c r="W82" s="241"/>
      <c r="X82" s="241"/>
      <c r="Y82" s="241"/>
    </row>
    <row r="83" spans="1:25" x14ac:dyDescent="0.3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</row>
    <row r="84" spans="1:25" x14ac:dyDescent="0.3">
      <c r="A84" s="241"/>
      <c r="B84" s="241"/>
      <c r="C84" s="241"/>
      <c r="D84" s="241"/>
      <c r="E84" s="241"/>
      <c r="F84" s="241"/>
      <c r="G84" s="241"/>
      <c r="H84" s="241"/>
      <c r="I84" s="241"/>
      <c r="J84" s="241"/>
      <c r="K84" s="241"/>
      <c r="L84" s="241"/>
      <c r="M84" s="241"/>
      <c r="N84" s="241"/>
      <c r="O84" s="241"/>
      <c r="P84" s="241"/>
      <c r="Q84" s="241"/>
      <c r="R84" s="241"/>
      <c r="S84" s="241"/>
      <c r="T84" s="241"/>
      <c r="U84" s="241"/>
      <c r="V84" s="241"/>
      <c r="W84" s="241"/>
      <c r="X84" s="241"/>
      <c r="Y84" s="241"/>
    </row>
    <row r="85" spans="1:25" x14ac:dyDescent="0.3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</row>
    <row r="86" spans="1:25" x14ac:dyDescent="0.3">
      <c r="A86" s="241"/>
      <c r="B86" s="241"/>
      <c r="C86" s="241"/>
      <c r="D86" s="241"/>
      <c r="E86" s="241"/>
      <c r="F86" s="241"/>
      <c r="G86" s="241"/>
      <c r="H86" s="241"/>
      <c r="I86" s="241"/>
      <c r="J86" s="241"/>
      <c r="K86" s="241"/>
      <c r="L86" s="241"/>
      <c r="M86" s="241"/>
      <c r="N86" s="241"/>
      <c r="O86" s="241"/>
      <c r="P86" s="241"/>
      <c r="Q86" s="241"/>
      <c r="R86" s="241"/>
      <c r="S86" s="241"/>
      <c r="T86" s="241"/>
      <c r="U86" s="241"/>
      <c r="V86" s="241"/>
      <c r="W86" s="241"/>
      <c r="X86" s="241"/>
      <c r="Y86" s="241"/>
    </row>
    <row r="87" spans="1:25" x14ac:dyDescent="0.3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</row>
    <row r="88" spans="1:25" x14ac:dyDescent="0.3">
      <c r="A88" s="241"/>
      <c r="B88" s="241"/>
      <c r="C88" s="241"/>
      <c r="D88" s="241"/>
      <c r="E88" s="241"/>
      <c r="F88" s="241"/>
      <c r="G88" s="241"/>
      <c r="H88" s="241"/>
      <c r="I88" s="241"/>
      <c r="J88" s="241"/>
      <c r="K88" s="241"/>
      <c r="L88" s="241"/>
      <c r="M88" s="241"/>
      <c r="N88" s="241"/>
      <c r="O88" s="241"/>
      <c r="P88" s="241"/>
      <c r="Q88" s="241"/>
      <c r="R88" s="241"/>
      <c r="S88" s="241"/>
      <c r="T88" s="241"/>
      <c r="U88" s="241"/>
      <c r="V88" s="241"/>
      <c r="W88" s="241"/>
      <c r="X88" s="241"/>
      <c r="Y88" s="241"/>
    </row>
    <row r="89" spans="1:25" x14ac:dyDescent="0.3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</row>
    <row r="90" spans="1:25" x14ac:dyDescent="0.3">
      <c r="A90" s="241"/>
      <c r="B90" s="241"/>
      <c r="C90" s="241"/>
      <c r="D90" s="241"/>
      <c r="E90" s="241"/>
      <c r="F90" s="241"/>
      <c r="G90" s="241"/>
      <c r="H90" s="241"/>
      <c r="I90" s="241"/>
      <c r="J90" s="241"/>
      <c r="K90" s="241"/>
      <c r="L90" s="241"/>
      <c r="M90" s="241"/>
      <c r="N90" s="241"/>
      <c r="O90" s="241"/>
      <c r="P90" s="241"/>
      <c r="Q90" s="241"/>
      <c r="R90" s="241"/>
      <c r="S90" s="241"/>
      <c r="T90" s="241"/>
      <c r="U90" s="241"/>
      <c r="V90" s="241"/>
      <c r="W90" s="241"/>
      <c r="X90" s="241"/>
      <c r="Y90" s="241"/>
    </row>
    <row r="91" spans="1:25" x14ac:dyDescent="0.3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</row>
    <row r="92" spans="1:25" x14ac:dyDescent="0.3">
      <c r="A92" s="241"/>
      <c r="B92" s="241"/>
      <c r="C92" s="241"/>
      <c r="D92" s="241"/>
      <c r="E92" s="241"/>
      <c r="F92" s="241"/>
      <c r="G92" s="241"/>
      <c r="H92" s="241"/>
      <c r="I92" s="241"/>
      <c r="J92" s="241"/>
      <c r="K92" s="241"/>
      <c r="L92" s="241"/>
      <c r="M92" s="241"/>
      <c r="N92" s="241"/>
      <c r="O92" s="241"/>
      <c r="P92" s="241"/>
      <c r="Q92" s="241"/>
      <c r="R92" s="241"/>
      <c r="S92" s="241"/>
      <c r="T92" s="241"/>
      <c r="U92" s="241"/>
      <c r="V92" s="241"/>
      <c r="W92" s="241"/>
      <c r="X92" s="241"/>
      <c r="Y92" s="241"/>
    </row>
    <row r="93" spans="1:25" x14ac:dyDescent="0.3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</row>
    <row r="94" spans="1:25" x14ac:dyDescent="0.3">
      <c r="A94" s="241"/>
      <c r="B94" s="241"/>
      <c r="C94" s="241"/>
      <c r="D94" s="241"/>
      <c r="E94" s="241"/>
      <c r="F94" s="241"/>
      <c r="G94" s="241"/>
      <c r="H94" s="241"/>
      <c r="I94" s="241"/>
      <c r="J94" s="241"/>
      <c r="K94" s="241"/>
      <c r="L94" s="241"/>
      <c r="M94" s="241"/>
      <c r="N94" s="241"/>
      <c r="O94" s="241"/>
      <c r="P94" s="241"/>
      <c r="Q94" s="241"/>
      <c r="R94" s="241"/>
      <c r="S94" s="241"/>
      <c r="T94" s="241"/>
      <c r="U94" s="241"/>
      <c r="V94" s="241"/>
      <c r="W94" s="241"/>
      <c r="X94" s="241"/>
      <c r="Y94" s="241"/>
    </row>
    <row r="95" spans="1:25" x14ac:dyDescent="0.3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</row>
    <row r="96" spans="1:25" x14ac:dyDescent="0.3">
      <c r="A96" s="241"/>
      <c r="B96" s="241"/>
      <c r="C96" s="241"/>
      <c r="D96" s="241"/>
      <c r="E96" s="241"/>
      <c r="F96" s="241"/>
      <c r="G96" s="241"/>
      <c r="H96" s="241"/>
      <c r="I96" s="241"/>
      <c r="J96" s="241"/>
      <c r="K96" s="241"/>
      <c r="L96" s="241"/>
      <c r="M96" s="241"/>
      <c r="N96" s="241"/>
      <c r="O96" s="241"/>
      <c r="P96" s="241"/>
      <c r="Q96" s="241"/>
      <c r="R96" s="241"/>
      <c r="S96" s="241"/>
      <c r="T96" s="241"/>
      <c r="U96" s="241"/>
      <c r="V96" s="241"/>
      <c r="W96" s="241"/>
      <c r="X96" s="241"/>
      <c r="Y96" s="241"/>
    </row>
    <row r="97" spans="1:25" x14ac:dyDescent="0.3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</row>
    <row r="98" spans="1:25" x14ac:dyDescent="0.3">
      <c r="A98" s="241"/>
      <c r="B98" s="241"/>
      <c r="C98" s="241"/>
      <c r="D98" s="241"/>
      <c r="E98" s="241"/>
      <c r="F98" s="241"/>
      <c r="G98" s="241"/>
      <c r="H98" s="241"/>
      <c r="I98" s="241"/>
      <c r="J98" s="241"/>
      <c r="K98" s="241"/>
      <c r="L98" s="241"/>
      <c r="M98" s="241"/>
      <c r="N98" s="241"/>
      <c r="O98" s="241"/>
      <c r="P98" s="241"/>
      <c r="Q98" s="241"/>
      <c r="R98" s="241"/>
      <c r="S98" s="241"/>
      <c r="T98" s="241"/>
      <c r="U98" s="241"/>
      <c r="V98" s="241"/>
      <c r="W98" s="241"/>
      <c r="X98" s="241"/>
      <c r="Y98" s="241"/>
    </row>
    <row r="99" spans="1:25" x14ac:dyDescent="0.3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</row>
    <row r="100" spans="1:25" x14ac:dyDescent="0.3">
      <c r="A100" s="241"/>
      <c r="B100" s="241"/>
      <c r="C100" s="241"/>
      <c r="D100" s="241"/>
      <c r="E100" s="241"/>
      <c r="F100" s="241"/>
      <c r="G100" s="241"/>
      <c r="H100" s="241"/>
      <c r="I100" s="241"/>
      <c r="J100" s="241"/>
      <c r="K100" s="241"/>
      <c r="L100" s="241"/>
      <c r="M100" s="241"/>
      <c r="N100" s="241"/>
      <c r="O100" s="241"/>
      <c r="P100" s="241"/>
      <c r="Q100" s="241"/>
      <c r="R100" s="241"/>
      <c r="S100" s="241"/>
      <c r="T100" s="241"/>
      <c r="U100" s="241"/>
      <c r="V100" s="241"/>
      <c r="W100" s="241"/>
      <c r="X100" s="241"/>
      <c r="Y100" s="241"/>
    </row>
    <row r="101" spans="1:25" x14ac:dyDescent="0.3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</row>
    <row r="102" spans="1:25" x14ac:dyDescent="0.3">
      <c r="A102" s="241"/>
      <c r="B102" s="241"/>
      <c r="C102" s="241"/>
      <c r="D102" s="241"/>
      <c r="E102" s="241"/>
      <c r="F102" s="241"/>
      <c r="G102" s="241"/>
      <c r="H102" s="241"/>
      <c r="I102" s="241"/>
      <c r="J102" s="241"/>
      <c r="K102" s="241"/>
      <c r="L102" s="241"/>
      <c r="M102" s="241"/>
      <c r="N102" s="241"/>
      <c r="O102" s="241"/>
      <c r="P102" s="241"/>
      <c r="Q102" s="241"/>
      <c r="R102" s="241"/>
      <c r="S102" s="241"/>
      <c r="T102" s="241"/>
      <c r="U102" s="241"/>
      <c r="V102" s="241"/>
      <c r="W102" s="241"/>
      <c r="X102" s="241"/>
      <c r="Y102" s="241"/>
    </row>
    <row r="103" spans="1:25" x14ac:dyDescent="0.3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</row>
    <row r="104" spans="1:25" x14ac:dyDescent="0.3">
      <c r="A104" s="241"/>
      <c r="B104" s="241"/>
      <c r="C104" s="241"/>
      <c r="D104" s="241"/>
      <c r="E104" s="241"/>
      <c r="F104" s="241"/>
      <c r="G104" s="241"/>
      <c r="H104" s="241"/>
      <c r="I104" s="241"/>
      <c r="J104" s="241"/>
      <c r="K104" s="241"/>
      <c r="L104" s="241"/>
      <c r="M104" s="241"/>
      <c r="N104" s="241"/>
      <c r="O104" s="241"/>
      <c r="P104" s="241"/>
      <c r="Q104" s="241"/>
      <c r="R104" s="241"/>
      <c r="S104" s="241"/>
      <c r="T104" s="241"/>
      <c r="U104" s="241"/>
      <c r="V104" s="241"/>
      <c r="W104" s="241"/>
      <c r="X104" s="241"/>
      <c r="Y104" s="241"/>
    </row>
    <row r="105" spans="1:25" x14ac:dyDescent="0.3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</row>
    <row r="106" spans="1:25" x14ac:dyDescent="0.3">
      <c r="A106" s="241"/>
      <c r="B106" s="241"/>
      <c r="C106" s="241"/>
      <c r="D106" s="241"/>
      <c r="E106" s="241"/>
      <c r="F106" s="241"/>
      <c r="G106" s="241"/>
      <c r="H106" s="241"/>
      <c r="I106" s="241"/>
      <c r="J106" s="241"/>
      <c r="K106" s="241"/>
      <c r="L106" s="241"/>
      <c r="M106" s="241"/>
      <c r="N106" s="241"/>
      <c r="O106" s="241"/>
      <c r="P106" s="241"/>
      <c r="Q106" s="241"/>
      <c r="R106" s="241"/>
      <c r="S106" s="241"/>
      <c r="T106" s="241"/>
      <c r="U106" s="241"/>
      <c r="V106" s="241"/>
      <c r="W106" s="241"/>
      <c r="X106" s="241"/>
      <c r="Y106" s="241"/>
    </row>
    <row r="107" spans="1:25" x14ac:dyDescent="0.3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</row>
    <row r="108" spans="1:25" x14ac:dyDescent="0.3">
      <c r="A108" s="241"/>
      <c r="B108" s="241"/>
      <c r="C108" s="241"/>
      <c r="D108" s="241"/>
      <c r="E108" s="241"/>
      <c r="F108" s="241"/>
      <c r="G108" s="241"/>
      <c r="H108" s="241"/>
      <c r="I108" s="241"/>
      <c r="J108" s="241"/>
      <c r="K108" s="241"/>
      <c r="L108" s="241"/>
      <c r="M108" s="241"/>
      <c r="N108" s="241"/>
      <c r="O108" s="241"/>
      <c r="P108" s="241"/>
      <c r="Q108" s="241"/>
      <c r="R108" s="241"/>
      <c r="S108" s="241"/>
      <c r="T108" s="241"/>
      <c r="U108" s="241"/>
      <c r="V108" s="241"/>
      <c r="W108" s="241"/>
      <c r="X108" s="241"/>
      <c r="Y108" s="241"/>
    </row>
    <row r="109" spans="1:25" x14ac:dyDescent="0.3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</row>
    <row r="110" spans="1:25" x14ac:dyDescent="0.3">
      <c r="A110" s="241"/>
      <c r="B110" s="241"/>
      <c r="C110" s="241"/>
      <c r="D110" s="241"/>
      <c r="E110" s="241"/>
      <c r="F110" s="241"/>
      <c r="G110" s="241"/>
      <c r="H110" s="241"/>
      <c r="I110" s="241"/>
      <c r="J110" s="241"/>
      <c r="K110" s="241"/>
      <c r="L110" s="241"/>
      <c r="M110" s="241"/>
      <c r="N110" s="241"/>
      <c r="O110" s="241"/>
      <c r="P110" s="241"/>
      <c r="Q110" s="241"/>
      <c r="R110" s="241"/>
      <c r="S110" s="241"/>
      <c r="T110" s="241"/>
      <c r="U110" s="241"/>
      <c r="V110" s="241"/>
      <c r="W110" s="241"/>
      <c r="X110" s="241"/>
      <c r="Y110" s="241"/>
    </row>
    <row r="111" spans="1:25" x14ac:dyDescent="0.3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</row>
    <row r="112" spans="1:25" x14ac:dyDescent="0.3">
      <c r="A112" s="241"/>
      <c r="B112" s="241"/>
      <c r="C112" s="241"/>
      <c r="D112" s="241"/>
      <c r="E112" s="241"/>
      <c r="F112" s="241"/>
      <c r="G112" s="241"/>
      <c r="H112" s="241"/>
      <c r="I112" s="241"/>
      <c r="J112" s="241"/>
      <c r="K112" s="241"/>
      <c r="L112" s="241"/>
      <c r="M112" s="241"/>
      <c r="N112" s="241"/>
      <c r="O112" s="241"/>
      <c r="P112" s="241"/>
      <c r="Q112" s="241"/>
      <c r="R112" s="241"/>
      <c r="S112" s="241"/>
      <c r="T112" s="241"/>
      <c r="U112" s="241"/>
      <c r="V112" s="241"/>
      <c r="W112" s="241"/>
      <c r="X112" s="241"/>
      <c r="Y112" s="241"/>
    </row>
    <row r="113" spans="1:25" x14ac:dyDescent="0.3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</row>
    <row r="114" spans="1:25" x14ac:dyDescent="0.3">
      <c r="A114" s="241"/>
      <c r="B114" s="241"/>
      <c r="C114" s="241"/>
      <c r="D114" s="241"/>
      <c r="E114" s="241"/>
      <c r="F114" s="241"/>
      <c r="G114" s="241"/>
      <c r="H114" s="241"/>
      <c r="I114" s="241"/>
      <c r="J114" s="241"/>
      <c r="K114" s="241"/>
      <c r="L114" s="241"/>
      <c r="M114" s="241"/>
      <c r="N114" s="241"/>
      <c r="O114" s="241"/>
      <c r="P114" s="241"/>
      <c r="Q114" s="241"/>
      <c r="R114" s="241"/>
      <c r="S114" s="241"/>
      <c r="T114" s="241"/>
      <c r="U114" s="241"/>
      <c r="V114" s="241"/>
      <c r="W114" s="241"/>
      <c r="X114" s="241"/>
      <c r="Y114" s="241"/>
    </row>
    <row r="115" spans="1:25" x14ac:dyDescent="0.3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</row>
    <row r="116" spans="1:25" x14ac:dyDescent="0.3">
      <c r="A116" s="241"/>
      <c r="B116" s="241"/>
      <c r="C116" s="241"/>
      <c r="D116" s="241"/>
      <c r="E116" s="241"/>
      <c r="F116" s="241"/>
      <c r="G116" s="241"/>
      <c r="H116" s="241"/>
      <c r="I116" s="241"/>
      <c r="J116" s="241"/>
      <c r="K116" s="241"/>
      <c r="L116" s="241"/>
      <c r="M116" s="241"/>
      <c r="N116" s="241"/>
      <c r="O116" s="241"/>
      <c r="P116" s="241"/>
      <c r="Q116" s="241"/>
      <c r="R116" s="241"/>
      <c r="S116" s="241"/>
      <c r="T116" s="241"/>
      <c r="U116" s="241"/>
      <c r="V116" s="241"/>
      <c r="W116" s="241"/>
      <c r="X116" s="241"/>
      <c r="Y116" s="241"/>
    </row>
    <row r="117" spans="1:25" x14ac:dyDescent="0.3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</row>
    <row r="118" spans="1:25" x14ac:dyDescent="0.3">
      <c r="A118" s="241"/>
      <c r="B118" s="241"/>
      <c r="C118" s="241"/>
      <c r="D118" s="241"/>
      <c r="E118" s="241"/>
      <c r="F118" s="241"/>
      <c r="G118" s="241"/>
      <c r="H118" s="241"/>
      <c r="I118" s="241"/>
      <c r="J118" s="241"/>
      <c r="K118" s="241"/>
      <c r="L118" s="241"/>
      <c r="M118" s="241"/>
      <c r="N118" s="241"/>
      <c r="O118" s="241"/>
      <c r="P118" s="241"/>
      <c r="Q118" s="241"/>
      <c r="R118" s="241"/>
      <c r="S118" s="241"/>
      <c r="T118" s="241"/>
      <c r="U118" s="241"/>
      <c r="V118" s="241"/>
      <c r="W118" s="241"/>
      <c r="X118" s="241"/>
      <c r="Y118" s="241"/>
    </row>
    <row r="119" spans="1:25" x14ac:dyDescent="0.3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</row>
    <row r="120" spans="1:25" x14ac:dyDescent="0.3">
      <c r="A120" s="241"/>
      <c r="B120" s="241"/>
      <c r="C120" s="241"/>
      <c r="D120" s="241"/>
      <c r="E120" s="241"/>
      <c r="F120" s="241"/>
      <c r="G120" s="241"/>
      <c r="H120" s="241"/>
      <c r="I120" s="241"/>
      <c r="J120" s="241"/>
      <c r="K120" s="241"/>
      <c r="L120" s="241"/>
      <c r="M120" s="241"/>
      <c r="N120" s="241"/>
      <c r="O120" s="241"/>
      <c r="P120" s="241"/>
      <c r="Q120" s="241"/>
      <c r="R120" s="241"/>
      <c r="S120" s="241"/>
      <c r="T120" s="241"/>
      <c r="U120" s="241"/>
      <c r="V120" s="241"/>
      <c r="W120" s="241"/>
      <c r="X120" s="241"/>
      <c r="Y120" s="241"/>
    </row>
    <row r="121" spans="1:25" x14ac:dyDescent="0.3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</row>
    <row r="122" spans="1:25" x14ac:dyDescent="0.3">
      <c r="A122" s="241"/>
      <c r="B122" s="241"/>
      <c r="C122" s="241"/>
      <c r="D122" s="241"/>
      <c r="E122" s="241"/>
      <c r="F122" s="241"/>
      <c r="G122" s="241"/>
      <c r="H122" s="241"/>
      <c r="I122" s="241"/>
      <c r="J122" s="241"/>
      <c r="K122" s="241"/>
      <c r="L122" s="241"/>
      <c r="M122" s="241"/>
      <c r="N122" s="241"/>
      <c r="O122" s="241"/>
      <c r="P122" s="241"/>
      <c r="Q122" s="241"/>
      <c r="R122" s="241"/>
      <c r="S122" s="241"/>
      <c r="T122" s="241"/>
      <c r="U122" s="241"/>
      <c r="V122" s="241"/>
      <c r="W122" s="241"/>
      <c r="X122" s="241"/>
      <c r="Y122" s="241"/>
    </row>
    <row r="123" spans="1:25" x14ac:dyDescent="0.3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</row>
    <row r="124" spans="1:25" x14ac:dyDescent="0.3">
      <c r="A124" s="241"/>
      <c r="B124" s="241"/>
      <c r="C124" s="241"/>
      <c r="D124" s="241"/>
      <c r="E124" s="241"/>
      <c r="F124" s="241"/>
      <c r="G124" s="241"/>
      <c r="H124" s="241"/>
      <c r="I124" s="241"/>
      <c r="J124" s="241"/>
      <c r="K124" s="241"/>
      <c r="L124" s="241"/>
      <c r="M124" s="241"/>
      <c r="N124" s="241"/>
      <c r="O124" s="241"/>
      <c r="P124" s="241"/>
      <c r="Q124" s="241"/>
      <c r="R124" s="241"/>
      <c r="S124" s="241"/>
      <c r="T124" s="241"/>
      <c r="U124" s="241"/>
      <c r="V124" s="241"/>
      <c r="W124" s="241"/>
      <c r="X124" s="241"/>
      <c r="Y124" s="241"/>
    </row>
    <row r="125" spans="1:25" x14ac:dyDescent="0.3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</row>
    <row r="126" spans="1:25" x14ac:dyDescent="0.3">
      <c r="A126" s="241"/>
      <c r="B126" s="241"/>
      <c r="C126" s="241"/>
      <c r="D126" s="241"/>
      <c r="E126" s="241"/>
      <c r="F126" s="241"/>
      <c r="G126" s="241"/>
      <c r="H126" s="241"/>
      <c r="I126" s="241"/>
      <c r="J126" s="241"/>
      <c r="K126" s="241"/>
      <c r="L126" s="241"/>
      <c r="M126" s="241"/>
      <c r="N126" s="241"/>
      <c r="O126" s="241"/>
      <c r="P126" s="241"/>
      <c r="Q126" s="241"/>
      <c r="R126" s="241"/>
      <c r="S126" s="241"/>
      <c r="T126" s="241"/>
      <c r="U126" s="241"/>
      <c r="V126" s="241"/>
      <c r="W126" s="241"/>
      <c r="X126" s="241"/>
      <c r="Y126" s="241"/>
    </row>
    <row r="127" spans="1:25" x14ac:dyDescent="0.3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</row>
    <row r="128" spans="1:25" x14ac:dyDescent="0.3">
      <c r="A128" s="241"/>
      <c r="B128" s="241"/>
      <c r="C128" s="241"/>
      <c r="D128" s="241"/>
      <c r="E128" s="241"/>
      <c r="F128" s="241"/>
      <c r="G128" s="241"/>
      <c r="H128" s="241"/>
      <c r="I128" s="241"/>
      <c r="J128" s="241"/>
      <c r="K128" s="241"/>
      <c r="L128" s="241"/>
      <c r="M128" s="241"/>
      <c r="N128" s="241"/>
      <c r="O128" s="241"/>
      <c r="P128" s="241"/>
      <c r="Q128" s="241"/>
      <c r="R128" s="241"/>
      <c r="S128" s="241"/>
      <c r="T128" s="241"/>
      <c r="U128" s="241"/>
      <c r="V128" s="241"/>
      <c r="W128" s="241"/>
      <c r="X128" s="241"/>
      <c r="Y128" s="241"/>
    </row>
    <row r="129" spans="1:25" x14ac:dyDescent="0.3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</row>
    <row r="130" spans="1:25" x14ac:dyDescent="0.3">
      <c r="A130" s="241"/>
      <c r="B130" s="241"/>
      <c r="C130" s="241"/>
      <c r="D130" s="241"/>
      <c r="E130" s="241"/>
      <c r="F130" s="241"/>
      <c r="G130" s="241"/>
      <c r="H130" s="241"/>
      <c r="I130" s="241"/>
      <c r="J130" s="241"/>
      <c r="K130" s="241"/>
      <c r="L130" s="241"/>
      <c r="M130" s="241"/>
      <c r="N130" s="241"/>
      <c r="O130" s="241"/>
      <c r="P130" s="241"/>
      <c r="Q130" s="241"/>
      <c r="R130" s="241"/>
      <c r="S130" s="241"/>
      <c r="T130" s="241"/>
      <c r="U130" s="241"/>
      <c r="V130" s="241"/>
      <c r="W130" s="241"/>
      <c r="X130" s="241"/>
      <c r="Y130" s="241"/>
    </row>
    <row r="131" spans="1:25" x14ac:dyDescent="0.3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</row>
    <row r="132" spans="1:25" x14ac:dyDescent="0.3">
      <c r="A132" s="241"/>
      <c r="B132" s="241"/>
      <c r="C132" s="241"/>
      <c r="D132" s="241"/>
      <c r="E132" s="241"/>
      <c r="F132" s="241"/>
      <c r="G132" s="241"/>
      <c r="H132" s="241"/>
      <c r="I132" s="241"/>
      <c r="J132" s="241"/>
      <c r="K132" s="241"/>
      <c r="L132" s="241"/>
      <c r="M132" s="241"/>
      <c r="N132" s="241"/>
      <c r="O132" s="241"/>
      <c r="P132" s="241"/>
      <c r="Q132" s="241"/>
      <c r="R132" s="241"/>
      <c r="S132" s="241"/>
      <c r="T132" s="241"/>
      <c r="U132" s="241"/>
      <c r="V132" s="241"/>
      <c r="W132" s="241"/>
      <c r="X132" s="241"/>
      <c r="Y132" s="241"/>
    </row>
    <row r="133" spans="1:25" x14ac:dyDescent="0.3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</row>
    <row r="134" spans="1:25" x14ac:dyDescent="0.3">
      <c r="A134" s="241"/>
      <c r="B134" s="241"/>
      <c r="C134" s="241"/>
      <c r="D134" s="241"/>
      <c r="E134" s="241"/>
      <c r="F134" s="241"/>
      <c r="G134" s="241"/>
      <c r="H134" s="241"/>
      <c r="I134" s="241"/>
      <c r="J134" s="241"/>
      <c r="K134" s="241"/>
      <c r="L134" s="241"/>
      <c r="M134" s="241"/>
      <c r="N134" s="241"/>
      <c r="O134" s="241"/>
      <c r="P134" s="241"/>
      <c r="Q134" s="241"/>
      <c r="R134" s="241"/>
      <c r="S134" s="241"/>
      <c r="T134" s="241"/>
      <c r="U134" s="241"/>
      <c r="V134" s="241"/>
      <c r="W134" s="241"/>
      <c r="X134" s="241"/>
      <c r="Y134" s="241"/>
    </row>
    <row r="135" spans="1:25" x14ac:dyDescent="0.3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</row>
    <row r="136" spans="1:25" x14ac:dyDescent="0.3">
      <c r="A136" s="241"/>
      <c r="B136" s="241"/>
      <c r="C136" s="241"/>
      <c r="D136" s="241"/>
      <c r="E136" s="241"/>
      <c r="F136" s="241"/>
      <c r="G136" s="241"/>
      <c r="H136" s="241"/>
      <c r="I136" s="241"/>
      <c r="J136" s="241"/>
      <c r="K136" s="241"/>
      <c r="L136" s="241"/>
      <c r="M136" s="241"/>
      <c r="N136" s="241"/>
      <c r="O136" s="241"/>
      <c r="P136" s="241"/>
      <c r="Q136" s="241"/>
      <c r="R136" s="241"/>
      <c r="S136" s="241"/>
      <c r="T136" s="241"/>
      <c r="U136" s="241"/>
      <c r="V136" s="241"/>
      <c r="W136" s="241"/>
      <c r="X136" s="241"/>
      <c r="Y136" s="241"/>
    </row>
    <row r="137" spans="1:25" x14ac:dyDescent="0.3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</row>
    <row r="138" spans="1:25" x14ac:dyDescent="0.3">
      <c r="A138" s="241"/>
      <c r="B138" s="241"/>
      <c r="C138" s="241"/>
      <c r="D138" s="241"/>
      <c r="E138" s="241"/>
      <c r="F138" s="241"/>
      <c r="G138" s="241"/>
      <c r="H138" s="241"/>
      <c r="I138" s="241"/>
      <c r="J138" s="241"/>
      <c r="K138" s="241"/>
      <c r="L138" s="241"/>
      <c r="M138" s="241"/>
      <c r="N138" s="241"/>
      <c r="O138" s="241"/>
      <c r="P138" s="241"/>
      <c r="Q138" s="241"/>
      <c r="R138" s="241"/>
      <c r="S138" s="241"/>
      <c r="T138" s="241"/>
      <c r="U138" s="241"/>
      <c r="V138" s="241"/>
      <c r="W138" s="241"/>
      <c r="X138" s="241"/>
      <c r="Y138" s="241"/>
    </row>
    <row r="139" spans="1:25" x14ac:dyDescent="0.3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</row>
    <row r="140" spans="1:25" x14ac:dyDescent="0.3">
      <c r="A140" s="241"/>
      <c r="B140" s="241"/>
      <c r="C140" s="241"/>
      <c r="D140" s="241"/>
      <c r="E140" s="241"/>
      <c r="F140" s="241"/>
      <c r="G140" s="241"/>
      <c r="H140" s="241"/>
      <c r="I140" s="241"/>
      <c r="J140" s="241"/>
      <c r="K140" s="241"/>
      <c r="L140" s="241"/>
      <c r="M140" s="241"/>
      <c r="N140" s="241"/>
      <c r="O140" s="241"/>
      <c r="P140" s="241"/>
      <c r="Q140" s="241"/>
      <c r="R140" s="241"/>
      <c r="S140" s="241"/>
      <c r="T140" s="241"/>
      <c r="U140" s="241"/>
      <c r="V140" s="241"/>
      <c r="W140" s="241"/>
      <c r="X140" s="241"/>
      <c r="Y140" s="241"/>
    </row>
    <row r="141" spans="1:25" x14ac:dyDescent="0.3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</row>
    <row r="142" spans="1:25" x14ac:dyDescent="0.3">
      <c r="A142" s="241"/>
      <c r="B142" s="241"/>
      <c r="C142" s="241"/>
      <c r="D142" s="241"/>
      <c r="E142" s="241"/>
      <c r="F142" s="241"/>
      <c r="G142" s="241"/>
      <c r="H142" s="241"/>
      <c r="I142" s="241"/>
      <c r="J142" s="241"/>
      <c r="K142" s="241"/>
      <c r="L142" s="241"/>
      <c r="M142" s="241"/>
      <c r="N142" s="241"/>
      <c r="O142" s="241"/>
      <c r="P142" s="241"/>
      <c r="Q142" s="241"/>
      <c r="R142" s="241"/>
      <c r="S142" s="241"/>
      <c r="T142" s="241"/>
      <c r="U142" s="241"/>
      <c r="V142" s="241"/>
      <c r="W142" s="241"/>
      <c r="X142" s="241"/>
      <c r="Y142" s="241"/>
    </row>
    <row r="143" spans="1:25" x14ac:dyDescent="0.3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</row>
    <row r="144" spans="1:25" x14ac:dyDescent="0.3">
      <c r="A144" s="241"/>
      <c r="B144" s="241"/>
      <c r="C144" s="241"/>
      <c r="D144" s="241"/>
      <c r="E144" s="241"/>
      <c r="F144" s="241"/>
      <c r="G144" s="241"/>
      <c r="H144" s="241"/>
      <c r="I144" s="241"/>
      <c r="J144" s="241"/>
      <c r="K144" s="241"/>
      <c r="L144" s="241"/>
      <c r="M144" s="241"/>
      <c r="N144" s="241"/>
      <c r="O144" s="241"/>
      <c r="P144" s="241"/>
      <c r="Q144" s="241"/>
      <c r="R144" s="241"/>
      <c r="S144" s="241"/>
      <c r="T144" s="241"/>
      <c r="U144" s="241"/>
      <c r="V144" s="241"/>
      <c r="W144" s="241"/>
      <c r="X144" s="241"/>
      <c r="Y144" s="241"/>
    </row>
    <row r="145" spans="1:25" x14ac:dyDescent="0.3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</row>
    <row r="146" spans="1:25" x14ac:dyDescent="0.3">
      <c r="A146" s="241"/>
      <c r="B146" s="241"/>
      <c r="C146" s="241"/>
      <c r="D146" s="241"/>
      <c r="E146" s="241"/>
      <c r="F146" s="241"/>
      <c r="G146" s="241"/>
      <c r="H146" s="241"/>
      <c r="I146" s="241"/>
      <c r="J146" s="241"/>
      <c r="K146" s="241"/>
      <c r="L146" s="241"/>
      <c r="M146" s="241"/>
      <c r="N146" s="241"/>
      <c r="O146" s="241"/>
      <c r="P146" s="241"/>
      <c r="Q146" s="241"/>
      <c r="R146" s="241"/>
      <c r="S146" s="241"/>
      <c r="T146" s="241"/>
      <c r="U146" s="241"/>
      <c r="V146" s="241"/>
      <c r="W146" s="241"/>
      <c r="X146" s="241"/>
      <c r="Y146" s="241"/>
    </row>
    <row r="147" spans="1:25" x14ac:dyDescent="0.3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</row>
    <row r="148" spans="1:25" x14ac:dyDescent="0.3">
      <c r="A148" s="241"/>
      <c r="B148" s="241"/>
      <c r="C148" s="241"/>
      <c r="D148" s="241"/>
      <c r="E148" s="241"/>
      <c r="F148" s="241"/>
      <c r="G148" s="241"/>
      <c r="H148" s="241"/>
      <c r="I148" s="241"/>
      <c r="J148" s="241"/>
      <c r="K148" s="241"/>
      <c r="L148" s="241"/>
      <c r="M148" s="241"/>
      <c r="N148" s="241"/>
      <c r="O148" s="241"/>
      <c r="P148" s="241"/>
      <c r="Q148" s="241"/>
      <c r="R148" s="241"/>
      <c r="S148" s="241"/>
      <c r="T148" s="241"/>
      <c r="U148" s="241"/>
      <c r="V148" s="241"/>
      <c r="W148" s="241"/>
      <c r="X148" s="241"/>
      <c r="Y148" s="241"/>
    </row>
    <row r="149" spans="1:25" x14ac:dyDescent="0.3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</row>
    <row r="150" spans="1:25" x14ac:dyDescent="0.3">
      <c r="A150" s="241"/>
      <c r="B150" s="241"/>
      <c r="C150" s="241"/>
      <c r="D150" s="241"/>
      <c r="E150" s="241"/>
      <c r="F150" s="241"/>
      <c r="G150" s="241"/>
      <c r="H150" s="241"/>
      <c r="I150" s="241"/>
      <c r="J150" s="241"/>
      <c r="K150" s="241"/>
      <c r="L150" s="241"/>
      <c r="M150" s="241"/>
      <c r="N150" s="241"/>
      <c r="O150" s="241"/>
      <c r="P150" s="241"/>
      <c r="Q150" s="241"/>
      <c r="R150" s="241"/>
      <c r="S150" s="241"/>
      <c r="T150" s="241"/>
      <c r="U150" s="241"/>
      <c r="V150" s="241"/>
      <c r="W150" s="241"/>
      <c r="X150" s="241"/>
      <c r="Y150" s="241"/>
    </row>
    <row r="151" spans="1:25" x14ac:dyDescent="0.3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</row>
    <row r="152" spans="1:25" x14ac:dyDescent="0.3">
      <c r="A152" s="241"/>
      <c r="B152" s="241"/>
      <c r="C152" s="241"/>
      <c r="D152" s="241"/>
      <c r="E152" s="241"/>
      <c r="F152" s="241"/>
      <c r="G152" s="241"/>
      <c r="H152" s="241"/>
      <c r="I152" s="241"/>
      <c r="J152" s="241"/>
      <c r="K152" s="241"/>
      <c r="L152" s="241"/>
      <c r="M152" s="241"/>
      <c r="N152" s="241"/>
      <c r="O152" s="241"/>
      <c r="P152" s="241"/>
      <c r="Q152" s="241"/>
      <c r="R152" s="241"/>
      <c r="S152" s="241"/>
      <c r="T152" s="241"/>
      <c r="U152" s="241"/>
      <c r="V152" s="241"/>
      <c r="W152" s="241"/>
      <c r="X152" s="241"/>
      <c r="Y152" s="241"/>
    </row>
    <row r="153" spans="1:25" x14ac:dyDescent="0.3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</row>
    <row r="154" spans="1:25" x14ac:dyDescent="0.3">
      <c r="A154" s="241"/>
      <c r="B154" s="241"/>
      <c r="C154" s="241"/>
      <c r="D154" s="241"/>
      <c r="E154" s="241"/>
      <c r="F154" s="241"/>
      <c r="G154" s="241"/>
      <c r="H154" s="241"/>
      <c r="I154" s="241"/>
      <c r="J154" s="241"/>
      <c r="K154" s="241"/>
      <c r="L154" s="241"/>
      <c r="M154" s="241"/>
      <c r="N154" s="241"/>
      <c r="O154" s="241"/>
      <c r="P154" s="241"/>
      <c r="Q154" s="241"/>
      <c r="R154" s="241"/>
      <c r="S154" s="241"/>
      <c r="T154" s="241"/>
      <c r="U154" s="241"/>
      <c r="V154" s="241"/>
      <c r="W154" s="241"/>
      <c r="X154" s="241"/>
      <c r="Y154" s="241"/>
    </row>
    <row r="155" spans="1:25" x14ac:dyDescent="0.3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</row>
    <row r="156" spans="1:25" x14ac:dyDescent="0.3">
      <c r="A156" s="241"/>
      <c r="B156" s="241"/>
      <c r="C156" s="241"/>
      <c r="D156" s="241"/>
      <c r="E156" s="241"/>
      <c r="F156" s="241"/>
      <c r="G156" s="241"/>
      <c r="H156" s="241"/>
      <c r="I156" s="241"/>
      <c r="J156" s="241"/>
      <c r="K156" s="241"/>
      <c r="L156" s="241"/>
      <c r="M156" s="241"/>
      <c r="N156" s="241"/>
      <c r="O156" s="241"/>
      <c r="P156" s="241"/>
      <c r="Q156" s="241"/>
      <c r="R156" s="241"/>
      <c r="S156" s="241"/>
      <c r="T156" s="241"/>
      <c r="U156" s="241"/>
      <c r="V156" s="241"/>
      <c r="W156" s="241"/>
      <c r="X156" s="241"/>
      <c r="Y156" s="241"/>
    </row>
    <row r="157" spans="1:25" x14ac:dyDescent="0.3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</row>
    <row r="158" spans="1:25" x14ac:dyDescent="0.3">
      <c r="A158" s="241"/>
      <c r="B158" s="241"/>
      <c r="C158" s="241"/>
      <c r="D158" s="241"/>
      <c r="E158" s="241"/>
      <c r="F158" s="241"/>
      <c r="G158" s="241"/>
      <c r="H158" s="241"/>
      <c r="I158" s="241"/>
      <c r="J158" s="241"/>
      <c r="K158" s="241"/>
      <c r="L158" s="241"/>
      <c r="M158" s="241"/>
      <c r="N158" s="241"/>
      <c r="O158" s="241"/>
      <c r="P158" s="241"/>
      <c r="Q158" s="241"/>
      <c r="R158" s="241"/>
      <c r="S158" s="241"/>
      <c r="T158" s="241"/>
      <c r="U158" s="241"/>
      <c r="V158" s="241"/>
      <c r="W158" s="241"/>
      <c r="X158" s="241"/>
      <c r="Y158" s="241"/>
    </row>
    <row r="159" spans="1:25" x14ac:dyDescent="0.3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</row>
    <row r="160" spans="1:25" x14ac:dyDescent="0.3">
      <c r="A160" s="241"/>
      <c r="B160" s="241"/>
      <c r="C160" s="241"/>
      <c r="D160" s="241"/>
      <c r="E160" s="241"/>
      <c r="F160" s="241"/>
      <c r="G160" s="241"/>
      <c r="H160" s="241"/>
      <c r="I160" s="241"/>
      <c r="J160" s="241"/>
      <c r="K160" s="241"/>
      <c r="L160" s="241"/>
      <c r="M160" s="241"/>
      <c r="N160" s="241"/>
      <c r="O160" s="241"/>
      <c r="P160" s="241"/>
      <c r="Q160" s="241"/>
      <c r="R160" s="241"/>
      <c r="S160" s="241"/>
      <c r="T160" s="241"/>
      <c r="U160" s="241"/>
      <c r="V160" s="241"/>
      <c r="W160" s="241"/>
      <c r="X160" s="241"/>
      <c r="Y160" s="241"/>
    </row>
    <row r="161" spans="1:25" x14ac:dyDescent="0.3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</row>
    <row r="162" spans="1:25" x14ac:dyDescent="0.3">
      <c r="A162" s="241"/>
      <c r="B162" s="241"/>
      <c r="C162" s="241"/>
      <c r="D162" s="241"/>
      <c r="E162" s="241"/>
      <c r="F162" s="241"/>
      <c r="G162" s="241"/>
      <c r="H162" s="241"/>
      <c r="I162" s="241"/>
      <c r="J162" s="241"/>
      <c r="K162" s="241"/>
      <c r="L162" s="241"/>
      <c r="M162" s="241"/>
      <c r="N162" s="241"/>
      <c r="O162" s="241"/>
      <c r="P162" s="241"/>
      <c r="Q162" s="241"/>
      <c r="R162" s="241"/>
      <c r="S162" s="241"/>
      <c r="T162" s="241"/>
      <c r="U162" s="241"/>
      <c r="V162" s="241"/>
      <c r="W162" s="241"/>
      <c r="X162" s="241"/>
      <c r="Y162" s="241"/>
    </row>
    <row r="163" spans="1:25" x14ac:dyDescent="0.3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</row>
    <row r="164" spans="1:25" x14ac:dyDescent="0.3">
      <c r="A164" s="241"/>
      <c r="B164" s="241"/>
      <c r="C164" s="241"/>
      <c r="D164" s="241"/>
      <c r="E164" s="241"/>
      <c r="F164" s="241"/>
      <c r="G164" s="241"/>
      <c r="H164" s="241"/>
      <c r="I164" s="241"/>
      <c r="J164" s="241"/>
      <c r="K164" s="241"/>
      <c r="L164" s="241"/>
      <c r="M164" s="241"/>
      <c r="N164" s="241"/>
      <c r="O164" s="241"/>
      <c r="P164" s="241"/>
      <c r="Q164" s="241"/>
      <c r="R164" s="241"/>
      <c r="S164" s="241"/>
      <c r="T164" s="241"/>
      <c r="U164" s="241"/>
      <c r="V164" s="241"/>
      <c r="W164" s="241"/>
      <c r="X164" s="241"/>
      <c r="Y164" s="241"/>
    </row>
    <row r="165" spans="1:25" x14ac:dyDescent="0.3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</row>
    <row r="166" spans="1:25" x14ac:dyDescent="0.3">
      <c r="A166" s="241"/>
      <c r="B166" s="241"/>
      <c r="C166" s="241"/>
      <c r="D166" s="241"/>
      <c r="E166" s="241"/>
      <c r="F166" s="241"/>
      <c r="G166" s="241"/>
      <c r="H166" s="241"/>
      <c r="I166" s="241"/>
      <c r="J166" s="241"/>
      <c r="K166" s="241"/>
      <c r="L166" s="241"/>
      <c r="M166" s="241"/>
      <c r="N166" s="241"/>
      <c r="O166" s="241"/>
      <c r="P166" s="241"/>
      <c r="Q166" s="241"/>
      <c r="R166" s="241"/>
      <c r="S166" s="241"/>
      <c r="T166" s="241"/>
      <c r="U166" s="241"/>
      <c r="V166" s="241"/>
      <c r="W166" s="241"/>
      <c r="X166" s="241"/>
      <c r="Y166" s="241"/>
    </row>
    <row r="167" spans="1:25" x14ac:dyDescent="0.3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</row>
    <row r="168" spans="1:25" x14ac:dyDescent="0.3">
      <c r="A168" s="241"/>
      <c r="B168" s="241"/>
      <c r="C168" s="241"/>
      <c r="D168" s="241"/>
      <c r="E168" s="241"/>
      <c r="F168" s="241"/>
      <c r="G168" s="241"/>
      <c r="H168" s="241"/>
      <c r="I168" s="241"/>
      <c r="J168" s="241"/>
      <c r="K168" s="241"/>
      <c r="L168" s="241"/>
      <c r="M168" s="241"/>
      <c r="N168" s="241"/>
      <c r="O168" s="241"/>
      <c r="P168" s="241"/>
      <c r="Q168" s="241"/>
      <c r="R168" s="241"/>
      <c r="S168" s="241"/>
      <c r="T168" s="241"/>
      <c r="U168" s="241"/>
      <c r="V168" s="241"/>
      <c r="W168" s="241"/>
      <c r="X168" s="241"/>
      <c r="Y168" s="241"/>
    </row>
    <row r="169" spans="1:25" x14ac:dyDescent="0.3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</row>
    <row r="170" spans="1:25" x14ac:dyDescent="0.3">
      <c r="A170" s="241"/>
      <c r="B170" s="241"/>
      <c r="C170" s="241"/>
      <c r="D170" s="241"/>
      <c r="E170" s="241"/>
      <c r="F170" s="241"/>
      <c r="G170" s="241"/>
      <c r="H170" s="241"/>
      <c r="I170" s="241"/>
      <c r="J170" s="241"/>
      <c r="K170" s="241"/>
      <c r="L170" s="241"/>
      <c r="M170" s="241"/>
      <c r="N170" s="241"/>
      <c r="O170" s="241"/>
      <c r="P170" s="241"/>
      <c r="Q170" s="241"/>
      <c r="R170" s="241"/>
      <c r="S170" s="241"/>
      <c r="T170" s="241"/>
      <c r="U170" s="241"/>
      <c r="V170" s="241"/>
      <c r="W170" s="241"/>
      <c r="X170" s="241"/>
      <c r="Y170" s="241"/>
    </row>
    <row r="171" spans="1:25" x14ac:dyDescent="0.3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</row>
    <row r="172" spans="1:25" x14ac:dyDescent="0.3">
      <c r="A172" s="241"/>
      <c r="B172" s="241"/>
      <c r="C172" s="241"/>
      <c r="D172" s="241"/>
      <c r="E172" s="241"/>
      <c r="F172" s="241"/>
      <c r="G172" s="241"/>
      <c r="H172" s="241"/>
      <c r="I172" s="241"/>
      <c r="J172" s="241"/>
      <c r="K172" s="241"/>
      <c r="L172" s="241"/>
      <c r="M172" s="241"/>
      <c r="N172" s="241"/>
      <c r="O172" s="241"/>
      <c r="P172" s="241"/>
      <c r="Q172" s="241"/>
      <c r="R172" s="241"/>
      <c r="S172" s="241"/>
      <c r="T172" s="241"/>
      <c r="U172" s="241"/>
      <c r="V172" s="241"/>
      <c r="W172" s="241"/>
      <c r="X172" s="241"/>
      <c r="Y172" s="241"/>
    </row>
    <row r="173" spans="1:25" x14ac:dyDescent="0.3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</row>
    <row r="174" spans="1:25" x14ac:dyDescent="0.3">
      <c r="A174" s="241"/>
      <c r="B174" s="241"/>
      <c r="C174" s="241"/>
      <c r="D174" s="241"/>
      <c r="E174" s="241"/>
      <c r="F174" s="241"/>
      <c r="G174" s="241"/>
      <c r="H174" s="241"/>
      <c r="I174" s="241"/>
      <c r="J174" s="241"/>
      <c r="K174" s="241"/>
      <c r="L174" s="241"/>
      <c r="M174" s="241"/>
      <c r="N174" s="241"/>
      <c r="O174" s="241"/>
      <c r="P174" s="241"/>
      <c r="Q174" s="241"/>
      <c r="R174" s="241"/>
      <c r="S174" s="241"/>
      <c r="T174" s="241"/>
      <c r="U174" s="241"/>
      <c r="V174" s="241"/>
      <c r="W174" s="241"/>
      <c r="X174" s="241"/>
      <c r="Y174" s="241"/>
    </row>
    <row r="175" spans="1:25" x14ac:dyDescent="0.3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</row>
    <row r="176" spans="1:25" x14ac:dyDescent="0.3">
      <c r="A176" s="241"/>
      <c r="B176" s="241"/>
      <c r="C176" s="241"/>
      <c r="D176" s="241"/>
      <c r="E176" s="241"/>
      <c r="F176" s="241"/>
      <c r="G176" s="241"/>
      <c r="H176" s="241"/>
      <c r="I176" s="241"/>
      <c r="J176" s="241"/>
      <c r="K176" s="241"/>
      <c r="L176" s="241"/>
      <c r="M176" s="241"/>
      <c r="N176" s="241"/>
      <c r="O176" s="241"/>
      <c r="P176" s="241"/>
      <c r="Q176" s="241"/>
      <c r="R176" s="241"/>
      <c r="S176" s="241"/>
      <c r="T176" s="241"/>
      <c r="U176" s="241"/>
      <c r="V176" s="241"/>
      <c r="W176" s="241"/>
      <c r="X176" s="241"/>
      <c r="Y176" s="241"/>
    </row>
    <row r="177" spans="1:25" x14ac:dyDescent="0.3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</row>
    <row r="178" spans="1:25" x14ac:dyDescent="0.3">
      <c r="A178" s="241"/>
      <c r="B178" s="241"/>
      <c r="C178" s="241"/>
      <c r="D178" s="241"/>
      <c r="E178" s="241"/>
      <c r="F178" s="241"/>
      <c r="G178" s="241"/>
      <c r="H178" s="241"/>
      <c r="I178" s="241"/>
      <c r="J178" s="241"/>
      <c r="K178" s="241"/>
      <c r="L178" s="241"/>
      <c r="M178" s="241"/>
      <c r="N178" s="241"/>
      <c r="O178" s="241"/>
      <c r="P178" s="241"/>
      <c r="Q178" s="241"/>
      <c r="R178" s="241"/>
      <c r="S178" s="241"/>
      <c r="T178" s="241"/>
      <c r="U178" s="241"/>
      <c r="V178" s="241"/>
      <c r="W178" s="241"/>
      <c r="X178" s="241"/>
      <c r="Y178" s="241"/>
    </row>
    <row r="179" spans="1:25" x14ac:dyDescent="0.3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</row>
    <row r="180" spans="1:25" x14ac:dyDescent="0.3">
      <c r="A180" s="241"/>
      <c r="B180" s="241"/>
      <c r="C180" s="241"/>
      <c r="D180" s="241"/>
      <c r="E180" s="241"/>
      <c r="F180" s="241"/>
      <c r="G180" s="241"/>
      <c r="H180" s="241"/>
      <c r="I180" s="241"/>
      <c r="J180" s="241"/>
      <c r="K180" s="241"/>
      <c r="L180" s="241"/>
      <c r="M180" s="241"/>
      <c r="N180" s="241"/>
      <c r="O180" s="241"/>
      <c r="P180" s="241"/>
      <c r="Q180" s="241"/>
      <c r="R180" s="241"/>
      <c r="S180" s="241"/>
      <c r="T180" s="241"/>
      <c r="U180" s="241"/>
      <c r="V180" s="241"/>
      <c r="W180" s="241"/>
      <c r="X180" s="241"/>
      <c r="Y180" s="241"/>
    </row>
    <row r="181" spans="1:25" x14ac:dyDescent="0.3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</row>
    <row r="182" spans="1:25" x14ac:dyDescent="0.3">
      <c r="A182" s="241"/>
      <c r="B182" s="241"/>
      <c r="C182" s="241"/>
      <c r="D182" s="241"/>
      <c r="E182" s="241"/>
      <c r="F182" s="241"/>
      <c r="G182" s="241"/>
      <c r="H182" s="241"/>
      <c r="I182" s="241"/>
      <c r="J182" s="241"/>
      <c r="K182" s="241"/>
      <c r="L182" s="241"/>
      <c r="M182" s="241"/>
      <c r="N182" s="241"/>
      <c r="O182" s="241"/>
      <c r="P182" s="241"/>
      <c r="Q182" s="241"/>
      <c r="R182" s="241"/>
      <c r="S182" s="241"/>
      <c r="T182" s="241"/>
      <c r="U182" s="241"/>
      <c r="V182" s="241"/>
      <c r="W182" s="241"/>
      <c r="X182" s="241"/>
      <c r="Y182" s="241"/>
    </row>
    <row r="183" spans="1:25" x14ac:dyDescent="0.3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</row>
    <row r="184" spans="1:25" x14ac:dyDescent="0.3">
      <c r="A184" s="241"/>
      <c r="B184" s="241"/>
      <c r="C184" s="241"/>
      <c r="D184" s="241"/>
      <c r="E184" s="241"/>
      <c r="F184" s="241"/>
      <c r="G184" s="241"/>
      <c r="H184" s="241"/>
      <c r="I184" s="241"/>
      <c r="J184" s="241"/>
      <c r="K184" s="241"/>
      <c r="L184" s="241"/>
      <c r="M184" s="241"/>
      <c r="N184" s="241"/>
      <c r="O184" s="241"/>
      <c r="P184" s="241"/>
      <c r="Q184" s="241"/>
      <c r="R184" s="241"/>
      <c r="S184" s="241"/>
      <c r="T184" s="241"/>
      <c r="U184" s="241"/>
      <c r="V184" s="241"/>
      <c r="W184" s="241"/>
      <c r="X184" s="241"/>
      <c r="Y184" s="241"/>
    </row>
    <row r="185" spans="1:25" x14ac:dyDescent="0.3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</row>
    <row r="186" spans="1:25" x14ac:dyDescent="0.3">
      <c r="A186" s="241"/>
      <c r="B186" s="241"/>
      <c r="C186" s="241"/>
      <c r="D186" s="241"/>
      <c r="E186" s="241"/>
      <c r="F186" s="241"/>
      <c r="G186" s="241"/>
      <c r="H186" s="241"/>
      <c r="I186" s="241"/>
      <c r="J186" s="241"/>
      <c r="K186" s="241"/>
      <c r="L186" s="241"/>
      <c r="M186" s="241"/>
      <c r="N186" s="241"/>
      <c r="O186" s="241"/>
      <c r="P186" s="241"/>
      <c r="Q186" s="241"/>
      <c r="R186" s="241"/>
      <c r="S186" s="241"/>
      <c r="T186" s="241"/>
      <c r="U186" s="241"/>
      <c r="V186" s="241"/>
      <c r="W186" s="241"/>
      <c r="X186" s="241"/>
      <c r="Y186" s="241"/>
    </row>
    <row r="187" spans="1:25" x14ac:dyDescent="0.3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</row>
    <row r="188" spans="1:25" x14ac:dyDescent="0.3">
      <c r="A188" s="241"/>
      <c r="B188" s="241"/>
      <c r="C188" s="241"/>
      <c r="D188" s="241"/>
      <c r="E188" s="241"/>
      <c r="F188" s="241"/>
      <c r="G188" s="241"/>
      <c r="H188" s="241"/>
      <c r="I188" s="241"/>
      <c r="J188" s="241"/>
      <c r="K188" s="241"/>
      <c r="L188" s="241"/>
      <c r="M188" s="241"/>
      <c r="N188" s="241"/>
      <c r="O188" s="241"/>
      <c r="P188" s="241"/>
      <c r="Q188" s="241"/>
      <c r="R188" s="241"/>
      <c r="S188" s="241"/>
      <c r="T188" s="241"/>
      <c r="U188" s="241"/>
      <c r="V188" s="241"/>
      <c r="W188" s="241"/>
      <c r="X188" s="241"/>
      <c r="Y188" s="241"/>
    </row>
    <row r="189" spans="1:25" x14ac:dyDescent="0.3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</row>
    <row r="190" spans="1:25" x14ac:dyDescent="0.3">
      <c r="A190" s="241"/>
      <c r="B190" s="241"/>
      <c r="C190" s="241"/>
      <c r="D190" s="241"/>
      <c r="E190" s="241"/>
      <c r="F190" s="241"/>
      <c r="G190" s="241"/>
      <c r="H190" s="241"/>
      <c r="I190" s="241"/>
      <c r="J190" s="241"/>
      <c r="K190" s="241"/>
      <c r="L190" s="241"/>
      <c r="M190" s="241"/>
      <c r="N190" s="241"/>
      <c r="O190" s="241"/>
      <c r="P190" s="241"/>
      <c r="Q190" s="241"/>
      <c r="R190" s="241"/>
      <c r="S190" s="241"/>
      <c r="T190" s="241"/>
      <c r="U190" s="241"/>
      <c r="V190" s="241"/>
      <c r="W190" s="241"/>
      <c r="X190" s="241"/>
      <c r="Y190" s="241"/>
    </row>
    <row r="191" spans="1:25" x14ac:dyDescent="0.3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</row>
    <row r="192" spans="1:25" x14ac:dyDescent="0.3">
      <c r="A192" s="241"/>
      <c r="B192" s="241"/>
      <c r="C192" s="241"/>
      <c r="D192" s="241"/>
      <c r="E192" s="241"/>
      <c r="F192" s="241"/>
      <c r="G192" s="241"/>
      <c r="H192" s="241"/>
      <c r="I192" s="241"/>
      <c r="J192" s="241"/>
      <c r="K192" s="241"/>
      <c r="L192" s="241"/>
      <c r="M192" s="241"/>
      <c r="N192" s="241"/>
      <c r="O192" s="241"/>
      <c r="P192" s="241"/>
      <c r="Q192" s="241"/>
      <c r="R192" s="241"/>
      <c r="S192" s="241"/>
      <c r="T192" s="241"/>
      <c r="U192" s="241"/>
      <c r="V192" s="241"/>
      <c r="W192" s="241"/>
      <c r="X192" s="241"/>
      <c r="Y192" s="241"/>
    </row>
    <row r="193" spans="1:25" x14ac:dyDescent="0.3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</row>
    <row r="194" spans="1:25" x14ac:dyDescent="0.3">
      <c r="A194" s="241"/>
      <c r="B194" s="241"/>
      <c r="C194" s="241"/>
      <c r="D194" s="241"/>
      <c r="E194" s="241"/>
      <c r="F194" s="241"/>
      <c r="G194" s="241"/>
      <c r="H194" s="241"/>
      <c r="I194" s="241"/>
      <c r="J194" s="241"/>
      <c r="K194" s="241"/>
      <c r="L194" s="241"/>
      <c r="M194" s="241"/>
      <c r="N194" s="241"/>
      <c r="O194" s="241"/>
      <c r="P194" s="241"/>
      <c r="Q194" s="241"/>
      <c r="R194" s="241"/>
      <c r="S194" s="241"/>
      <c r="T194" s="241"/>
      <c r="U194" s="241"/>
      <c r="V194" s="241"/>
      <c r="W194" s="241"/>
      <c r="X194" s="241"/>
      <c r="Y194" s="241"/>
    </row>
    <row r="195" spans="1:25" x14ac:dyDescent="0.3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</row>
    <row r="196" spans="1:25" x14ac:dyDescent="0.3">
      <c r="A196" s="241"/>
      <c r="B196" s="241"/>
      <c r="C196" s="241"/>
      <c r="D196" s="241"/>
      <c r="E196" s="241"/>
      <c r="F196" s="241"/>
      <c r="G196" s="241"/>
      <c r="H196" s="241"/>
      <c r="I196" s="241"/>
      <c r="J196" s="241"/>
      <c r="K196" s="241"/>
      <c r="L196" s="241"/>
      <c r="M196" s="241"/>
      <c r="N196" s="241"/>
      <c r="O196" s="241"/>
      <c r="P196" s="241"/>
      <c r="Q196" s="241"/>
      <c r="R196" s="241"/>
      <c r="S196" s="241"/>
      <c r="T196" s="241"/>
      <c r="U196" s="241"/>
      <c r="V196" s="241"/>
      <c r="W196" s="241"/>
      <c r="X196" s="241"/>
      <c r="Y196" s="241"/>
    </row>
    <row r="197" spans="1:25" x14ac:dyDescent="0.3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</row>
    <row r="198" spans="1:25" x14ac:dyDescent="0.3">
      <c r="A198" s="241"/>
      <c r="B198" s="241"/>
      <c r="C198" s="241"/>
      <c r="D198" s="241"/>
      <c r="E198" s="241"/>
      <c r="F198" s="241"/>
      <c r="G198" s="241"/>
      <c r="H198" s="241"/>
      <c r="I198" s="241"/>
      <c r="J198" s="241"/>
      <c r="K198" s="241"/>
      <c r="L198" s="241"/>
      <c r="M198" s="241"/>
      <c r="N198" s="241"/>
      <c r="O198" s="241"/>
      <c r="P198" s="241"/>
      <c r="Q198" s="241"/>
      <c r="R198" s="241"/>
      <c r="S198" s="241"/>
      <c r="T198" s="241"/>
      <c r="U198" s="241"/>
      <c r="V198" s="241"/>
      <c r="W198" s="241"/>
      <c r="X198" s="241"/>
      <c r="Y198" s="241"/>
    </row>
    <row r="199" spans="1:25" x14ac:dyDescent="0.3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</row>
    <row r="200" spans="1:25" x14ac:dyDescent="0.3">
      <c r="A200" s="241"/>
      <c r="B200" s="241"/>
      <c r="C200" s="241"/>
      <c r="D200" s="241"/>
      <c r="E200" s="241"/>
      <c r="F200" s="241"/>
      <c r="G200" s="241"/>
      <c r="H200" s="241"/>
      <c r="I200" s="241"/>
      <c r="J200" s="241"/>
      <c r="K200" s="241"/>
      <c r="L200" s="241"/>
      <c r="M200" s="241"/>
      <c r="N200" s="241"/>
      <c r="O200" s="241"/>
      <c r="P200" s="241"/>
      <c r="Q200" s="241"/>
      <c r="R200" s="241"/>
      <c r="S200" s="241"/>
      <c r="T200" s="241"/>
      <c r="U200" s="241"/>
      <c r="V200" s="241"/>
      <c r="W200" s="241"/>
      <c r="X200" s="241"/>
      <c r="Y200" s="241"/>
    </row>
    <row r="201" spans="1:25" x14ac:dyDescent="0.3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</row>
    <row r="202" spans="1:25" x14ac:dyDescent="0.3">
      <c r="A202" s="241"/>
      <c r="B202" s="241"/>
      <c r="C202" s="241"/>
      <c r="D202" s="241"/>
      <c r="E202" s="241"/>
      <c r="F202" s="241"/>
      <c r="G202" s="241"/>
      <c r="H202" s="241"/>
      <c r="I202" s="241"/>
      <c r="J202" s="241"/>
      <c r="K202" s="241"/>
      <c r="L202" s="241"/>
      <c r="M202" s="241"/>
      <c r="N202" s="241"/>
      <c r="O202" s="241"/>
      <c r="P202" s="241"/>
      <c r="Q202" s="241"/>
      <c r="R202" s="241"/>
      <c r="S202" s="241"/>
      <c r="T202" s="241"/>
      <c r="U202" s="241"/>
      <c r="V202" s="241"/>
      <c r="W202" s="241"/>
      <c r="X202" s="241"/>
      <c r="Y202" s="241"/>
    </row>
    <row r="203" spans="1:25" x14ac:dyDescent="0.3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</row>
    <row r="204" spans="1:25" x14ac:dyDescent="0.3">
      <c r="A204" s="241"/>
      <c r="B204" s="241"/>
      <c r="C204" s="241"/>
      <c r="D204" s="241"/>
      <c r="E204" s="241"/>
      <c r="F204" s="241"/>
      <c r="G204" s="241"/>
      <c r="H204" s="241"/>
      <c r="I204" s="241"/>
      <c r="J204" s="241"/>
      <c r="K204" s="241"/>
      <c r="L204" s="241"/>
      <c r="M204" s="241"/>
      <c r="N204" s="241"/>
      <c r="O204" s="241"/>
      <c r="P204" s="241"/>
      <c r="Q204" s="241"/>
      <c r="R204" s="241"/>
      <c r="S204" s="241"/>
      <c r="T204" s="241"/>
      <c r="U204" s="241"/>
      <c r="V204" s="241"/>
      <c r="W204" s="241"/>
      <c r="X204" s="241"/>
      <c r="Y204" s="241"/>
    </row>
    <row r="205" spans="1:25" x14ac:dyDescent="0.3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</row>
    <row r="206" spans="1:25" x14ac:dyDescent="0.3">
      <c r="A206" s="241"/>
      <c r="B206" s="241"/>
      <c r="C206" s="241"/>
      <c r="D206" s="241"/>
      <c r="E206" s="241"/>
      <c r="F206" s="241"/>
      <c r="G206" s="241"/>
      <c r="H206" s="241"/>
      <c r="I206" s="241"/>
      <c r="J206" s="241"/>
      <c r="K206" s="241"/>
      <c r="L206" s="241"/>
      <c r="M206" s="241"/>
      <c r="N206" s="241"/>
      <c r="O206" s="241"/>
      <c r="P206" s="241"/>
      <c r="Q206" s="241"/>
      <c r="R206" s="241"/>
      <c r="S206" s="241"/>
      <c r="T206" s="241"/>
      <c r="U206" s="241"/>
      <c r="V206" s="241"/>
      <c r="W206" s="241"/>
      <c r="X206" s="241"/>
      <c r="Y206" s="241"/>
    </row>
    <row r="207" spans="1:25" x14ac:dyDescent="0.3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</row>
    <row r="208" spans="1:25" x14ac:dyDescent="0.3">
      <c r="A208" s="241"/>
      <c r="B208" s="241"/>
      <c r="C208" s="241"/>
      <c r="D208" s="241"/>
      <c r="E208" s="241"/>
      <c r="F208" s="241"/>
      <c r="G208" s="241"/>
      <c r="H208" s="241"/>
      <c r="I208" s="241"/>
      <c r="J208" s="241"/>
      <c r="K208" s="241"/>
      <c r="L208" s="241"/>
      <c r="M208" s="241"/>
      <c r="N208" s="241"/>
      <c r="O208" s="241"/>
      <c r="P208" s="241"/>
      <c r="Q208" s="241"/>
      <c r="R208" s="241"/>
      <c r="S208" s="241"/>
      <c r="T208" s="241"/>
      <c r="U208" s="241"/>
      <c r="V208" s="241"/>
      <c r="W208" s="241"/>
      <c r="X208" s="241"/>
      <c r="Y208" s="241"/>
    </row>
    <row r="209" spans="1:25" x14ac:dyDescent="0.3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</row>
    <row r="210" spans="1:25" x14ac:dyDescent="0.3">
      <c r="A210" s="241"/>
      <c r="B210" s="241"/>
      <c r="C210" s="241"/>
      <c r="D210" s="241"/>
      <c r="E210" s="241"/>
      <c r="F210" s="241"/>
      <c r="G210" s="241"/>
      <c r="H210" s="241"/>
      <c r="I210" s="241"/>
      <c r="J210" s="241"/>
      <c r="K210" s="241"/>
      <c r="L210" s="241"/>
      <c r="M210" s="241"/>
      <c r="N210" s="241"/>
      <c r="O210" s="241"/>
      <c r="P210" s="241"/>
      <c r="Q210" s="241"/>
      <c r="R210" s="241"/>
      <c r="S210" s="241"/>
      <c r="T210" s="241"/>
      <c r="U210" s="241"/>
      <c r="V210" s="241"/>
      <c r="W210" s="241"/>
      <c r="X210" s="241"/>
      <c r="Y210" s="241"/>
    </row>
    <row r="211" spans="1:25" x14ac:dyDescent="0.3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</row>
    <row r="212" spans="1:25" x14ac:dyDescent="0.3">
      <c r="A212" s="241"/>
      <c r="B212" s="241"/>
      <c r="C212" s="241"/>
      <c r="D212" s="241"/>
      <c r="E212" s="241"/>
      <c r="F212" s="241"/>
      <c r="G212" s="241"/>
      <c r="H212" s="241"/>
      <c r="I212" s="241"/>
      <c r="J212" s="241"/>
      <c r="K212" s="241"/>
      <c r="L212" s="241"/>
      <c r="M212" s="241"/>
      <c r="N212" s="241"/>
      <c r="O212" s="241"/>
      <c r="P212" s="241"/>
      <c r="Q212" s="241"/>
      <c r="R212" s="241"/>
      <c r="S212" s="241"/>
      <c r="T212" s="241"/>
      <c r="U212" s="241"/>
      <c r="V212" s="241"/>
      <c r="W212" s="241"/>
      <c r="X212" s="241"/>
      <c r="Y212" s="241"/>
    </row>
    <row r="213" spans="1:25" x14ac:dyDescent="0.3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</row>
    <row r="214" spans="1:25" x14ac:dyDescent="0.3">
      <c r="A214" s="241"/>
      <c r="B214" s="241"/>
      <c r="C214" s="241"/>
      <c r="D214" s="241"/>
      <c r="E214" s="241"/>
      <c r="F214" s="241"/>
      <c r="G214" s="241"/>
      <c r="H214" s="241"/>
      <c r="I214" s="241"/>
      <c r="J214" s="241"/>
      <c r="K214" s="241"/>
      <c r="L214" s="241"/>
      <c r="M214" s="241"/>
      <c r="N214" s="241"/>
      <c r="O214" s="241"/>
      <c r="P214" s="241"/>
      <c r="Q214" s="241"/>
      <c r="R214" s="241"/>
      <c r="S214" s="241"/>
      <c r="T214" s="241"/>
      <c r="U214" s="241"/>
      <c r="V214" s="241"/>
      <c r="W214" s="241"/>
      <c r="X214" s="241"/>
      <c r="Y214" s="241"/>
    </row>
    <row r="215" spans="1:25" x14ac:dyDescent="0.3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</row>
    <row r="216" spans="1:25" x14ac:dyDescent="0.3">
      <c r="A216" s="241"/>
      <c r="B216" s="241"/>
      <c r="C216" s="241"/>
      <c r="D216" s="241"/>
      <c r="E216" s="241"/>
      <c r="F216" s="241"/>
      <c r="G216" s="241"/>
      <c r="H216" s="241"/>
      <c r="I216" s="241"/>
      <c r="J216" s="241"/>
      <c r="K216" s="241"/>
      <c r="L216" s="241"/>
      <c r="M216" s="241"/>
      <c r="N216" s="241"/>
      <c r="O216" s="241"/>
      <c r="P216" s="241"/>
      <c r="Q216" s="241"/>
      <c r="R216" s="241"/>
      <c r="S216" s="241"/>
      <c r="T216" s="241"/>
      <c r="U216" s="241"/>
      <c r="V216" s="241"/>
      <c r="W216" s="241"/>
      <c r="X216" s="241"/>
      <c r="Y216" s="241"/>
    </row>
    <row r="217" spans="1:25" x14ac:dyDescent="0.3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</row>
    <row r="218" spans="1:25" x14ac:dyDescent="0.3">
      <c r="A218" s="241"/>
      <c r="B218" s="241"/>
      <c r="C218" s="241"/>
      <c r="D218" s="241"/>
      <c r="E218" s="241"/>
      <c r="F218" s="241"/>
      <c r="G218" s="241"/>
      <c r="H218" s="241"/>
      <c r="I218" s="241"/>
      <c r="J218" s="241"/>
      <c r="K218" s="241"/>
      <c r="L218" s="241"/>
      <c r="M218" s="241"/>
      <c r="N218" s="241"/>
      <c r="O218" s="241"/>
      <c r="P218" s="241"/>
      <c r="Q218" s="241"/>
      <c r="R218" s="241"/>
      <c r="S218" s="241"/>
      <c r="T218" s="241"/>
      <c r="U218" s="241"/>
      <c r="V218" s="241"/>
      <c r="W218" s="241"/>
      <c r="X218" s="241"/>
      <c r="Y218" s="241"/>
    </row>
    <row r="219" spans="1:25" x14ac:dyDescent="0.3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</row>
    <row r="220" spans="1:25" x14ac:dyDescent="0.3">
      <c r="A220" s="241"/>
      <c r="B220" s="241"/>
      <c r="C220" s="241"/>
      <c r="D220" s="241"/>
      <c r="E220" s="241"/>
      <c r="F220" s="241"/>
      <c r="G220" s="241"/>
      <c r="H220" s="241"/>
      <c r="I220" s="241"/>
      <c r="J220" s="241"/>
      <c r="K220" s="241"/>
      <c r="L220" s="241"/>
      <c r="M220" s="241"/>
      <c r="N220" s="241"/>
      <c r="O220" s="241"/>
      <c r="P220" s="241"/>
      <c r="Q220" s="241"/>
      <c r="R220" s="241"/>
      <c r="S220" s="241"/>
      <c r="T220" s="241"/>
      <c r="U220" s="241"/>
      <c r="V220" s="241"/>
      <c r="W220" s="241"/>
      <c r="X220" s="241"/>
      <c r="Y220" s="241"/>
    </row>
    <row r="221" spans="1:25" x14ac:dyDescent="0.3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</row>
    <row r="222" spans="1:25" x14ac:dyDescent="0.3">
      <c r="A222" s="241"/>
      <c r="B222" s="241"/>
      <c r="C222" s="241"/>
      <c r="D222" s="241"/>
      <c r="E222" s="241"/>
      <c r="F222" s="241"/>
      <c r="G222" s="241"/>
      <c r="H222" s="241"/>
      <c r="I222" s="241"/>
      <c r="J222" s="241"/>
      <c r="K222" s="241"/>
      <c r="L222" s="241"/>
      <c r="M222" s="241"/>
      <c r="N222" s="241"/>
      <c r="O222" s="241"/>
      <c r="P222" s="241"/>
      <c r="Q222" s="241"/>
      <c r="R222" s="241"/>
      <c r="S222" s="241"/>
      <c r="T222" s="241"/>
      <c r="U222" s="241"/>
      <c r="V222" s="241"/>
      <c r="W222" s="241"/>
      <c r="X222" s="241"/>
      <c r="Y222" s="241"/>
    </row>
    <row r="223" spans="1:25" x14ac:dyDescent="0.3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</row>
    <row r="224" spans="1:25" x14ac:dyDescent="0.3">
      <c r="A224" s="241"/>
      <c r="B224" s="241"/>
      <c r="C224" s="241"/>
      <c r="D224" s="241"/>
      <c r="E224" s="241"/>
      <c r="F224" s="241"/>
      <c r="G224" s="241"/>
      <c r="H224" s="241"/>
      <c r="I224" s="241"/>
      <c r="J224" s="241"/>
      <c r="K224" s="241"/>
      <c r="L224" s="241"/>
      <c r="M224" s="241"/>
      <c r="N224" s="241"/>
      <c r="O224" s="241"/>
      <c r="P224" s="241"/>
      <c r="Q224" s="241"/>
      <c r="R224" s="241"/>
      <c r="S224" s="241"/>
      <c r="T224" s="241"/>
      <c r="U224" s="241"/>
      <c r="V224" s="241"/>
      <c r="W224" s="241"/>
      <c r="X224" s="241"/>
      <c r="Y224" s="241"/>
    </row>
    <row r="225" spans="1:25" x14ac:dyDescent="0.3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</row>
    <row r="226" spans="1:25" x14ac:dyDescent="0.3">
      <c r="A226" s="241"/>
      <c r="B226" s="241"/>
      <c r="C226" s="241"/>
      <c r="D226" s="241"/>
      <c r="E226" s="241"/>
      <c r="F226" s="241"/>
      <c r="G226" s="241"/>
      <c r="H226" s="241"/>
      <c r="I226" s="241"/>
      <c r="J226" s="241"/>
      <c r="K226" s="241"/>
      <c r="L226" s="241"/>
      <c r="M226" s="241"/>
      <c r="N226" s="241"/>
      <c r="O226" s="241"/>
      <c r="P226" s="241"/>
      <c r="Q226" s="241"/>
      <c r="R226" s="241"/>
      <c r="S226" s="241"/>
      <c r="T226" s="241"/>
      <c r="U226" s="241"/>
      <c r="V226" s="241"/>
      <c r="W226" s="241"/>
      <c r="X226" s="241"/>
      <c r="Y226" s="241"/>
    </row>
    <row r="227" spans="1:25" x14ac:dyDescent="0.3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</row>
    <row r="228" spans="1:25" x14ac:dyDescent="0.3">
      <c r="A228" s="241"/>
      <c r="B228" s="241"/>
      <c r="C228" s="241"/>
      <c r="D228" s="241"/>
      <c r="E228" s="241"/>
      <c r="F228" s="241"/>
      <c r="G228" s="241"/>
      <c r="H228" s="241"/>
      <c r="I228" s="241"/>
      <c r="J228" s="241"/>
      <c r="K228" s="241"/>
      <c r="L228" s="241"/>
      <c r="M228" s="241"/>
      <c r="N228" s="241"/>
      <c r="O228" s="241"/>
      <c r="P228" s="241"/>
      <c r="Q228" s="241"/>
      <c r="R228" s="241"/>
      <c r="S228" s="241"/>
      <c r="T228" s="241"/>
      <c r="U228" s="241"/>
      <c r="V228" s="241"/>
      <c r="W228" s="241"/>
      <c r="X228" s="241"/>
      <c r="Y228" s="241"/>
    </row>
    <row r="229" spans="1:25" x14ac:dyDescent="0.3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</row>
    <row r="230" spans="1:25" x14ac:dyDescent="0.3">
      <c r="A230" s="241"/>
      <c r="B230" s="241"/>
      <c r="C230" s="241"/>
      <c r="D230" s="241"/>
      <c r="E230" s="241"/>
      <c r="F230" s="241"/>
      <c r="G230" s="241"/>
      <c r="H230" s="241"/>
      <c r="I230" s="241"/>
      <c r="J230" s="241"/>
      <c r="K230" s="241"/>
      <c r="L230" s="241"/>
      <c r="M230" s="241"/>
      <c r="N230" s="241"/>
      <c r="O230" s="241"/>
      <c r="P230" s="241"/>
      <c r="Q230" s="241"/>
      <c r="R230" s="241"/>
      <c r="S230" s="241"/>
      <c r="T230" s="241"/>
      <c r="U230" s="241"/>
      <c r="V230" s="241"/>
      <c r="W230" s="241"/>
      <c r="X230" s="241"/>
      <c r="Y230" s="241"/>
    </row>
    <row r="231" spans="1:25" x14ac:dyDescent="0.3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</row>
    <row r="232" spans="1:25" x14ac:dyDescent="0.3">
      <c r="A232" s="241"/>
      <c r="B232" s="241"/>
      <c r="C232" s="241"/>
      <c r="D232" s="241"/>
      <c r="E232" s="241"/>
      <c r="F232" s="241"/>
      <c r="G232" s="241"/>
      <c r="H232" s="241"/>
      <c r="I232" s="241"/>
      <c r="J232" s="241"/>
      <c r="K232" s="241"/>
      <c r="L232" s="241"/>
      <c r="M232" s="241"/>
      <c r="N232" s="241"/>
      <c r="O232" s="241"/>
      <c r="P232" s="241"/>
      <c r="Q232" s="241"/>
      <c r="R232" s="241"/>
      <c r="S232" s="241"/>
      <c r="T232" s="241"/>
      <c r="U232" s="241"/>
      <c r="V232" s="241"/>
      <c r="W232" s="241"/>
      <c r="X232" s="241"/>
      <c r="Y232" s="241"/>
    </row>
    <row r="233" spans="1:25" x14ac:dyDescent="0.3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</row>
    <row r="234" spans="1:25" x14ac:dyDescent="0.3">
      <c r="A234" s="241"/>
      <c r="B234" s="241"/>
      <c r="C234" s="241"/>
      <c r="D234" s="241"/>
      <c r="E234" s="241"/>
      <c r="F234" s="241"/>
      <c r="G234" s="241"/>
      <c r="H234" s="241"/>
      <c r="I234" s="241"/>
      <c r="J234" s="241"/>
      <c r="K234" s="241"/>
      <c r="L234" s="241"/>
      <c r="M234" s="241"/>
      <c r="N234" s="241"/>
      <c r="O234" s="241"/>
      <c r="P234" s="241"/>
      <c r="Q234" s="241"/>
      <c r="R234" s="241"/>
      <c r="S234" s="241"/>
      <c r="T234" s="241"/>
      <c r="U234" s="241"/>
      <c r="V234" s="241"/>
      <c r="W234" s="241"/>
      <c r="X234" s="241"/>
      <c r="Y234" s="241"/>
    </row>
    <row r="235" spans="1:25" x14ac:dyDescent="0.3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</row>
    <row r="236" spans="1:25" x14ac:dyDescent="0.3">
      <c r="A236" s="241"/>
      <c r="B236" s="241"/>
      <c r="C236" s="241"/>
      <c r="D236" s="241"/>
      <c r="E236" s="241"/>
      <c r="F236" s="241"/>
      <c r="G236" s="241"/>
      <c r="H236" s="241"/>
      <c r="I236" s="241"/>
      <c r="J236" s="241"/>
      <c r="K236" s="241"/>
      <c r="L236" s="241"/>
      <c r="M236" s="241"/>
      <c r="N236" s="241"/>
      <c r="O236" s="241"/>
      <c r="P236" s="241"/>
      <c r="Q236" s="241"/>
      <c r="R236" s="241"/>
      <c r="S236" s="241"/>
      <c r="T236" s="241"/>
      <c r="U236" s="241"/>
      <c r="V236" s="241"/>
      <c r="W236" s="241"/>
      <c r="X236" s="241"/>
      <c r="Y236" s="241"/>
    </row>
    <row r="237" spans="1:25" x14ac:dyDescent="0.3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</row>
    <row r="238" spans="1:25" x14ac:dyDescent="0.3">
      <c r="A238" s="241"/>
      <c r="B238" s="241"/>
      <c r="C238" s="241"/>
      <c r="D238" s="241"/>
      <c r="E238" s="241"/>
      <c r="F238" s="241"/>
      <c r="G238" s="241"/>
      <c r="H238" s="241"/>
      <c r="I238" s="241"/>
      <c r="J238" s="241"/>
      <c r="K238" s="241"/>
      <c r="L238" s="241"/>
      <c r="M238" s="241"/>
      <c r="N238" s="241"/>
      <c r="O238" s="241"/>
      <c r="P238" s="241"/>
      <c r="Q238" s="241"/>
      <c r="R238" s="241"/>
      <c r="S238" s="241"/>
      <c r="T238" s="241"/>
      <c r="U238" s="241"/>
      <c r="V238" s="241"/>
      <c r="W238" s="241"/>
      <c r="X238" s="241"/>
      <c r="Y238" s="241"/>
    </row>
    <row r="239" spans="1:25" x14ac:dyDescent="0.3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</row>
    <row r="240" spans="1:25" x14ac:dyDescent="0.3">
      <c r="A240" s="241"/>
      <c r="B240" s="241"/>
      <c r="C240" s="241"/>
      <c r="D240" s="241"/>
      <c r="E240" s="241"/>
      <c r="F240" s="241"/>
      <c r="G240" s="241"/>
      <c r="H240" s="241"/>
      <c r="I240" s="241"/>
      <c r="J240" s="241"/>
      <c r="K240" s="241"/>
      <c r="L240" s="241"/>
      <c r="M240" s="241"/>
      <c r="N240" s="241"/>
      <c r="O240" s="241"/>
      <c r="P240" s="241"/>
      <c r="Q240" s="241"/>
      <c r="R240" s="241"/>
      <c r="S240" s="241"/>
      <c r="T240" s="241"/>
      <c r="U240" s="241"/>
      <c r="V240" s="241"/>
      <c r="W240" s="241"/>
      <c r="X240" s="241"/>
      <c r="Y240" s="241"/>
    </row>
    <row r="241" spans="1:25" x14ac:dyDescent="0.3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</row>
    <row r="242" spans="1:25" x14ac:dyDescent="0.3">
      <c r="A242" s="241"/>
      <c r="B242" s="241"/>
      <c r="C242" s="241"/>
      <c r="D242" s="241"/>
      <c r="E242" s="241"/>
      <c r="F242" s="241"/>
      <c r="G242" s="241"/>
      <c r="H242" s="241"/>
      <c r="I242" s="241"/>
      <c r="J242" s="241"/>
      <c r="K242" s="241"/>
      <c r="L242" s="241"/>
      <c r="M242" s="241"/>
      <c r="N242" s="241"/>
      <c r="O242" s="241"/>
      <c r="P242" s="241"/>
      <c r="Q242" s="241"/>
      <c r="R242" s="241"/>
      <c r="S242" s="241"/>
      <c r="T242" s="241"/>
      <c r="U242" s="241"/>
      <c r="V242" s="241"/>
      <c r="W242" s="241"/>
      <c r="X242" s="241"/>
      <c r="Y242" s="241"/>
    </row>
    <row r="243" spans="1:25" x14ac:dyDescent="0.3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</row>
    <row r="244" spans="1:25" x14ac:dyDescent="0.3">
      <c r="A244" s="241"/>
      <c r="B244" s="241"/>
      <c r="C244" s="241"/>
      <c r="D244" s="241"/>
      <c r="E244" s="241"/>
      <c r="F244" s="241"/>
      <c r="G244" s="241"/>
      <c r="H244" s="241"/>
      <c r="I244" s="241"/>
      <c r="J244" s="241"/>
      <c r="K244" s="241"/>
      <c r="L244" s="241"/>
      <c r="M244" s="241"/>
      <c r="N244" s="241"/>
      <c r="O244" s="241"/>
      <c r="P244" s="241"/>
      <c r="Q244" s="241"/>
      <c r="R244" s="241"/>
      <c r="S244" s="241"/>
      <c r="T244" s="241"/>
      <c r="U244" s="241"/>
      <c r="V244" s="241"/>
      <c r="W244" s="241"/>
      <c r="X244" s="241"/>
      <c r="Y244" s="241"/>
    </row>
    <row r="245" spans="1:25" x14ac:dyDescent="0.3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</row>
    <row r="246" spans="1:25" x14ac:dyDescent="0.3">
      <c r="A246" s="241"/>
      <c r="B246" s="241"/>
      <c r="C246" s="241"/>
      <c r="D246" s="241"/>
      <c r="E246" s="241"/>
      <c r="F246" s="241"/>
      <c r="G246" s="241"/>
      <c r="H246" s="241"/>
      <c r="I246" s="241"/>
      <c r="J246" s="241"/>
      <c r="K246" s="241"/>
      <c r="L246" s="241"/>
      <c r="M246" s="241"/>
      <c r="N246" s="241"/>
      <c r="O246" s="241"/>
      <c r="P246" s="241"/>
      <c r="Q246" s="241"/>
      <c r="R246" s="241"/>
      <c r="S246" s="241"/>
      <c r="T246" s="241"/>
      <c r="U246" s="241"/>
      <c r="V246" s="241"/>
      <c r="W246" s="241"/>
      <c r="X246" s="241"/>
      <c r="Y246" s="241"/>
    </row>
    <row r="247" spans="1:25" x14ac:dyDescent="0.3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</row>
    <row r="248" spans="1:25" x14ac:dyDescent="0.3">
      <c r="A248" s="241"/>
      <c r="B248" s="241"/>
      <c r="C248" s="241"/>
      <c r="D248" s="241"/>
      <c r="E248" s="241"/>
      <c r="F248" s="241"/>
      <c r="G248" s="241"/>
      <c r="H248" s="241"/>
      <c r="I248" s="241"/>
      <c r="J248" s="241"/>
      <c r="K248" s="241"/>
      <c r="L248" s="241"/>
      <c r="M248" s="241"/>
      <c r="N248" s="241"/>
      <c r="O248" s="241"/>
      <c r="P248" s="241"/>
      <c r="Q248" s="241"/>
      <c r="R248" s="241"/>
      <c r="S248" s="241"/>
      <c r="T248" s="241"/>
      <c r="U248" s="241"/>
      <c r="V248" s="241"/>
      <c r="W248" s="241"/>
      <c r="X248" s="241"/>
      <c r="Y248" s="241"/>
    </row>
    <row r="249" spans="1:25" x14ac:dyDescent="0.3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</row>
    <row r="250" spans="1:25" x14ac:dyDescent="0.3">
      <c r="A250" s="241"/>
      <c r="B250" s="241"/>
      <c r="C250" s="241"/>
      <c r="D250" s="241"/>
      <c r="E250" s="241"/>
      <c r="F250" s="241"/>
      <c r="G250" s="241"/>
      <c r="H250" s="241"/>
      <c r="I250" s="241"/>
      <c r="J250" s="241"/>
      <c r="K250" s="241"/>
      <c r="L250" s="241"/>
      <c r="M250" s="241"/>
      <c r="N250" s="241"/>
      <c r="O250" s="241"/>
      <c r="P250" s="241"/>
      <c r="Q250" s="241"/>
      <c r="R250" s="241"/>
      <c r="S250" s="241"/>
      <c r="T250" s="241"/>
      <c r="U250" s="241"/>
      <c r="V250" s="241"/>
      <c r="W250" s="241"/>
      <c r="X250" s="241"/>
      <c r="Y250" s="241"/>
    </row>
    <row r="251" spans="1:25" x14ac:dyDescent="0.3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</row>
    <row r="252" spans="1:25" x14ac:dyDescent="0.3">
      <c r="A252" s="241"/>
      <c r="B252" s="241"/>
      <c r="C252" s="241"/>
      <c r="D252" s="241"/>
      <c r="E252" s="241"/>
      <c r="F252" s="241"/>
      <c r="G252" s="241"/>
      <c r="H252" s="241"/>
      <c r="I252" s="241"/>
      <c r="J252" s="241"/>
      <c r="K252" s="241"/>
      <c r="L252" s="241"/>
      <c r="M252" s="241"/>
      <c r="N252" s="241"/>
      <c r="O252" s="241"/>
      <c r="P252" s="241"/>
      <c r="Q252" s="241"/>
      <c r="R252" s="241"/>
      <c r="S252" s="241"/>
      <c r="T252" s="241"/>
      <c r="U252" s="241"/>
      <c r="V252" s="241"/>
      <c r="W252" s="241"/>
      <c r="X252" s="241"/>
      <c r="Y252" s="241"/>
    </row>
    <row r="253" spans="1:25" x14ac:dyDescent="0.3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</row>
    <row r="254" spans="1:25" x14ac:dyDescent="0.3">
      <c r="A254" s="241"/>
      <c r="B254" s="241"/>
      <c r="C254" s="241"/>
      <c r="D254" s="241"/>
      <c r="E254" s="241"/>
      <c r="F254" s="241"/>
      <c r="G254" s="241"/>
      <c r="H254" s="241"/>
      <c r="I254" s="241"/>
      <c r="J254" s="241"/>
      <c r="K254" s="241"/>
      <c r="L254" s="241"/>
      <c r="M254" s="241"/>
      <c r="N254" s="241"/>
      <c r="O254" s="241"/>
      <c r="P254" s="241"/>
      <c r="Q254" s="241"/>
      <c r="R254" s="241"/>
      <c r="S254" s="241"/>
      <c r="T254" s="241"/>
      <c r="U254" s="241"/>
      <c r="V254" s="241"/>
      <c r="W254" s="241"/>
      <c r="X254" s="241"/>
      <c r="Y254" s="241"/>
    </row>
    <row r="255" spans="1:25" x14ac:dyDescent="0.3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</row>
    <row r="256" spans="1:25" x14ac:dyDescent="0.3">
      <c r="A256" s="241"/>
      <c r="B256" s="241"/>
      <c r="C256" s="241"/>
      <c r="D256" s="241"/>
      <c r="E256" s="241"/>
      <c r="F256" s="241"/>
      <c r="G256" s="241"/>
      <c r="H256" s="241"/>
      <c r="I256" s="241"/>
      <c r="J256" s="241"/>
      <c r="K256" s="241"/>
      <c r="L256" s="241"/>
      <c r="M256" s="241"/>
      <c r="N256" s="241"/>
      <c r="O256" s="241"/>
      <c r="P256" s="241"/>
      <c r="Q256" s="241"/>
      <c r="R256" s="241"/>
      <c r="S256" s="241"/>
      <c r="T256" s="241"/>
      <c r="U256" s="241"/>
      <c r="V256" s="241"/>
      <c r="W256" s="241"/>
      <c r="X256" s="241"/>
      <c r="Y256" s="241"/>
    </row>
    <row r="257" spans="1:25" x14ac:dyDescent="0.3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</row>
    <row r="258" spans="1:25" x14ac:dyDescent="0.3">
      <c r="A258" s="241"/>
      <c r="B258" s="241"/>
      <c r="C258" s="241"/>
      <c r="D258" s="241"/>
      <c r="E258" s="241"/>
      <c r="F258" s="241"/>
      <c r="G258" s="241"/>
      <c r="H258" s="241"/>
      <c r="I258" s="241"/>
      <c r="J258" s="241"/>
      <c r="K258" s="241"/>
      <c r="L258" s="241"/>
      <c r="M258" s="241"/>
      <c r="N258" s="241"/>
      <c r="O258" s="241"/>
      <c r="P258" s="241"/>
      <c r="Q258" s="241"/>
      <c r="R258" s="241"/>
      <c r="S258" s="241"/>
      <c r="T258" s="241"/>
      <c r="U258" s="241"/>
      <c r="V258" s="241"/>
      <c r="W258" s="241"/>
      <c r="X258" s="241"/>
      <c r="Y258" s="241"/>
    </row>
    <row r="259" spans="1:25" x14ac:dyDescent="0.3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</row>
    <row r="260" spans="1:25" x14ac:dyDescent="0.3">
      <c r="A260" s="241"/>
      <c r="B260" s="241"/>
      <c r="C260" s="241"/>
      <c r="D260" s="241"/>
      <c r="E260" s="241"/>
      <c r="F260" s="241"/>
      <c r="G260" s="241"/>
      <c r="H260" s="241"/>
      <c r="I260" s="241"/>
      <c r="J260" s="241"/>
      <c r="K260" s="241"/>
      <c r="L260" s="241"/>
      <c r="M260" s="241"/>
      <c r="N260" s="241"/>
      <c r="O260" s="241"/>
      <c r="P260" s="241"/>
      <c r="Q260" s="241"/>
      <c r="R260" s="241"/>
      <c r="S260" s="241"/>
      <c r="T260" s="241"/>
      <c r="U260" s="241"/>
      <c r="V260" s="241"/>
      <c r="W260" s="241"/>
      <c r="X260" s="241"/>
      <c r="Y260" s="241"/>
    </row>
    <row r="261" spans="1:25" x14ac:dyDescent="0.3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</row>
    <row r="262" spans="1:25" x14ac:dyDescent="0.3">
      <c r="A262" s="241"/>
      <c r="B262" s="241"/>
      <c r="C262" s="241"/>
      <c r="D262" s="241"/>
      <c r="E262" s="241"/>
      <c r="F262" s="241"/>
      <c r="G262" s="241"/>
      <c r="H262" s="241"/>
      <c r="I262" s="241"/>
      <c r="J262" s="241"/>
      <c r="K262" s="241"/>
      <c r="L262" s="241"/>
      <c r="M262" s="241"/>
      <c r="N262" s="241"/>
      <c r="O262" s="241"/>
      <c r="P262" s="241"/>
      <c r="Q262" s="241"/>
      <c r="R262" s="241"/>
      <c r="S262" s="241"/>
      <c r="T262" s="241"/>
      <c r="U262" s="241"/>
      <c r="V262" s="241"/>
      <c r="W262" s="241"/>
      <c r="X262" s="241"/>
      <c r="Y262" s="241"/>
    </row>
    <row r="263" spans="1:25" x14ac:dyDescent="0.3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</row>
    <row r="264" spans="1:25" x14ac:dyDescent="0.3">
      <c r="A264" s="241"/>
      <c r="B264" s="241"/>
      <c r="C264" s="241"/>
      <c r="D264" s="241"/>
      <c r="E264" s="241"/>
      <c r="F264" s="241"/>
      <c r="G264" s="241"/>
      <c r="H264" s="241"/>
      <c r="I264" s="241"/>
      <c r="J264" s="241"/>
      <c r="K264" s="241"/>
      <c r="L264" s="241"/>
      <c r="M264" s="241"/>
      <c r="N264" s="241"/>
      <c r="O264" s="241"/>
      <c r="P264" s="241"/>
      <c r="Q264" s="241"/>
      <c r="R264" s="241"/>
      <c r="S264" s="241"/>
      <c r="T264" s="241"/>
      <c r="U264" s="241"/>
      <c r="V264" s="241"/>
      <c r="W264" s="241"/>
      <c r="X264" s="241"/>
      <c r="Y264" s="241"/>
    </row>
    <row r="265" spans="1:25" x14ac:dyDescent="0.3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</row>
    <row r="266" spans="1:25" x14ac:dyDescent="0.3">
      <c r="A266" s="241"/>
      <c r="B266" s="241"/>
      <c r="C266" s="241"/>
      <c r="D266" s="241"/>
      <c r="E266" s="241"/>
      <c r="F266" s="241"/>
      <c r="G266" s="241"/>
      <c r="H266" s="241"/>
      <c r="I266" s="241"/>
      <c r="J266" s="241"/>
      <c r="K266" s="241"/>
      <c r="L266" s="241"/>
      <c r="M266" s="241"/>
      <c r="N266" s="241"/>
      <c r="O266" s="241"/>
      <c r="P266" s="241"/>
      <c r="Q266" s="241"/>
      <c r="R266" s="241"/>
      <c r="S266" s="241"/>
      <c r="T266" s="241"/>
      <c r="U266" s="241"/>
      <c r="V266" s="241"/>
      <c r="W266" s="241"/>
      <c r="X266" s="241"/>
      <c r="Y266" s="241"/>
    </row>
    <row r="267" spans="1:25" x14ac:dyDescent="0.3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</row>
    <row r="268" spans="1:25" x14ac:dyDescent="0.3">
      <c r="A268" s="241"/>
      <c r="B268" s="241"/>
      <c r="C268" s="241"/>
      <c r="D268" s="241"/>
      <c r="E268" s="241"/>
      <c r="F268" s="241"/>
      <c r="G268" s="241"/>
      <c r="H268" s="241"/>
      <c r="I268" s="241"/>
      <c r="J268" s="241"/>
      <c r="K268" s="241"/>
      <c r="L268" s="241"/>
      <c r="M268" s="241"/>
      <c r="N268" s="241"/>
      <c r="O268" s="241"/>
      <c r="P268" s="241"/>
      <c r="Q268" s="241"/>
      <c r="R268" s="241"/>
      <c r="S268" s="241"/>
      <c r="T268" s="241"/>
      <c r="U268" s="241"/>
      <c r="V268" s="241"/>
      <c r="W268" s="241"/>
      <c r="X268" s="241"/>
      <c r="Y268" s="241"/>
    </row>
    <row r="269" spans="1:25" x14ac:dyDescent="0.3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</row>
    <row r="270" spans="1:25" x14ac:dyDescent="0.3">
      <c r="A270" s="241"/>
      <c r="B270" s="241"/>
      <c r="C270" s="241"/>
      <c r="D270" s="241"/>
      <c r="E270" s="241"/>
      <c r="F270" s="241"/>
      <c r="G270" s="241"/>
      <c r="H270" s="241"/>
      <c r="I270" s="241"/>
      <c r="J270" s="241"/>
      <c r="K270" s="241"/>
      <c r="L270" s="241"/>
      <c r="M270" s="241"/>
      <c r="N270" s="241"/>
      <c r="O270" s="241"/>
      <c r="P270" s="241"/>
      <c r="Q270" s="241"/>
      <c r="R270" s="241"/>
      <c r="S270" s="241"/>
      <c r="T270" s="241"/>
      <c r="U270" s="241"/>
      <c r="V270" s="241"/>
      <c r="W270" s="241"/>
      <c r="X270" s="241"/>
      <c r="Y270" s="241"/>
    </row>
    <row r="271" spans="1:25" x14ac:dyDescent="0.3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</row>
    <row r="272" spans="1:25" x14ac:dyDescent="0.3">
      <c r="A272" s="241"/>
      <c r="B272" s="241"/>
      <c r="C272" s="241"/>
      <c r="D272" s="241"/>
      <c r="E272" s="241"/>
      <c r="F272" s="241"/>
      <c r="G272" s="241"/>
      <c r="H272" s="241"/>
      <c r="I272" s="241"/>
      <c r="J272" s="241"/>
      <c r="K272" s="241"/>
      <c r="L272" s="241"/>
      <c r="M272" s="241"/>
      <c r="N272" s="241"/>
      <c r="O272" s="241"/>
      <c r="P272" s="241"/>
      <c r="Q272" s="241"/>
      <c r="R272" s="241"/>
      <c r="S272" s="241"/>
      <c r="T272" s="241"/>
      <c r="U272" s="241"/>
      <c r="V272" s="241"/>
      <c r="W272" s="241"/>
      <c r="X272" s="241"/>
      <c r="Y272" s="241"/>
    </row>
    <row r="273" spans="1:25" x14ac:dyDescent="0.3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</row>
    <row r="274" spans="1:25" x14ac:dyDescent="0.3">
      <c r="A274" s="241"/>
      <c r="B274" s="241"/>
      <c r="C274" s="241"/>
      <c r="D274" s="241"/>
      <c r="E274" s="241"/>
      <c r="F274" s="241"/>
      <c r="G274" s="241"/>
      <c r="H274" s="241"/>
      <c r="I274" s="241"/>
      <c r="J274" s="241"/>
      <c r="K274" s="241"/>
      <c r="L274" s="241"/>
      <c r="M274" s="241"/>
      <c r="N274" s="241"/>
      <c r="O274" s="241"/>
      <c r="P274" s="241"/>
      <c r="Q274" s="241"/>
      <c r="R274" s="241"/>
      <c r="S274" s="241"/>
      <c r="T274" s="241"/>
      <c r="U274" s="241"/>
      <c r="V274" s="241"/>
      <c r="W274" s="241"/>
      <c r="X274" s="241"/>
      <c r="Y274" s="241"/>
    </row>
    <row r="275" spans="1:25" x14ac:dyDescent="0.3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</row>
    <row r="276" spans="1:25" x14ac:dyDescent="0.3">
      <c r="A276" s="241"/>
      <c r="B276" s="241"/>
      <c r="C276" s="241"/>
      <c r="D276" s="241"/>
      <c r="E276" s="241"/>
      <c r="F276" s="241"/>
      <c r="G276" s="241"/>
      <c r="H276" s="241"/>
      <c r="I276" s="241"/>
      <c r="J276" s="241"/>
      <c r="K276" s="241"/>
      <c r="L276" s="241"/>
      <c r="M276" s="241"/>
      <c r="N276" s="241"/>
      <c r="O276" s="241"/>
      <c r="P276" s="241"/>
      <c r="Q276" s="241"/>
      <c r="R276" s="241"/>
      <c r="S276" s="241"/>
      <c r="T276" s="241"/>
      <c r="U276" s="241"/>
      <c r="V276" s="241"/>
      <c r="W276" s="241"/>
      <c r="X276" s="241"/>
      <c r="Y276" s="241"/>
    </row>
    <row r="277" spans="1:25" x14ac:dyDescent="0.3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</row>
    <row r="278" spans="1:25" x14ac:dyDescent="0.3">
      <c r="A278" s="241"/>
      <c r="B278" s="241"/>
      <c r="C278" s="241"/>
      <c r="D278" s="241"/>
      <c r="E278" s="241"/>
      <c r="F278" s="241"/>
      <c r="G278" s="241"/>
      <c r="H278" s="241"/>
      <c r="I278" s="241"/>
      <c r="J278" s="241"/>
      <c r="K278" s="241"/>
      <c r="L278" s="241"/>
      <c r="M278" s="241"/>
      <c r="N278" s="241"/>
      <c r="O278" s="241"/>
      <c r="P278" s="241"/>
      <c r="Q278" s="241"/>
      <c r="R278" s="241"/>
      <c r="S278" s="241"/>
      <c r="T278" s="241"/>
      <c r="U278" s="241"/>
      <c r="V278" s="241"/>
      <c r="W278" s="241"/>
      <c r="X278" s="241"/>
      <c r="Y278" s="241"/>
    </row>
    <row r="279" spans="1:25" x14ac:dyDescent="0.3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</row>
    <row r="280" spans="1:25" x14ac:dyDescent="0.3">
      <c r="A280" s="241"/>
      <c r="B280" s="241"/>
      <c r="C280" s="241"/>
      <c r="D280" s="241"/>
      <c r="E280" s="241"/>
      <c r="F280" s="241"/>
      <c r="G280" s="241"/>
      <c r="H280" s="241"/>
      <c r="I280" s="241"/>
      <c r="J280" s="241"/>
      <c r="K280" s="241"/>
      <c r="L280" s="241"/>
      <c r="M280" s="241"/>
      <c r="N280" s="241"/>
      <c r="O280" s="241"/>
      <c r="P280" s="241"/>
      <c r="Q280" s="241"/>
      <c r="R280" s="241"/>
      <c r="S280" s="241"/>
      <c r="T280" s="241"/>
      <c r="U280" s="241"/>
      <c r="V280" s="241"/>
      <c r="W280" s="241"/>
      <c r="X280" s="241"/>
      <c r="Y280" s="241"/>
    </row>
    <row r="281" spans="1:25" x14ac:dyDescent="0.3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</row>
    <row r="282" spans="1:25" x14ac:dyDescent="0.3">
      <c r="A282" s="241"/>
      <c r="B282" s="241"/>
      <c r="C282" s="241"/>
      <c r="D282" s="241"/>
      <c r="E282" s="241"/>
      <c r="F282" s="241"/>
      <c r="G282" s="241"/>
      <c r="H282" s="241"/>
      <c r="I282" s="241"/>
      <c r="J282" s="241"/>
      <c r="K282" s="241"/>
      <c r="L282" s="241"/>
      <c r="M282" s="241"/>
      <c r="N282" s="241"/>
      <c r="O282" s="241"/>
      <c r="P282" s="241"/>
      <c r="Q282" s="241"/>
      <c r="R282" s="241"/>
      <c r="S282" s="241"/>
      <c r="T282" s="241"/>
      <c r="U282" s="241"/>
      <c r="V282" s="241"/>
      <c r="W282" s="241"/>
      <c r="X282" s="241"/>
      <c r="Y282" s="241"/>
    </row>
    <row r="283" spans="1:25" x14ac:dyDescent="0.3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</row>
    <row r="284" spans="1:25" x14ac:dyDescent="0.3">
      <c r="A284" s="241"/>
      <c r="B284" s="241"/>
      <c r="C284" s="241"/>
      <c r="D284" s="241"/>
      <c r="E284" s="241"/>
      <c r="F284" s="241"/>
      <c r="G284" s="241"/>
      <c r="H284" s="241"/>
      <c r="I284" s="241"/>
      <c r="J284" s="241"/>
      <c r="K284" s="241"/>
      <c r="L284" s="241"/>
      <c r="M284" s="241"/>
      <c r="N284" s="241"/>
      <c r="O284" s="241"/>
      <c r="P284" s="241"/>
      <c r="Q284" s="241"/>
      <c r="R284" s="241"/>
      <c r="S284" s="241"/>
      <c r="T284" s="241"/>
      <c r="U284" s="241"/>
      <c r="V284" s="241"/>
      <c r="W284" s="241"/>
      <c r="X284" s="241"/>
      <c r="Y284" s="241"/>
    </row>
    <row r="285" spans="1:25" x14ac:dyDescent="0.3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</row>
    <row r="286" spans="1:25" x14ac:dyDescent="0.3">
      <c r="A286" s="241"/>
      <c r="B286" s="241"/>
      <c r="C286" s="241"/>
      <c r="D286" s="241"/>
      <c r="E286" s="241"/>
      <c r="F286" s="241"/>
      <c r="G286" s="241"/>
      <c r="H286" s="241"/>
      <c r="I286" s="241"/>
      <c r="J286" s="241"/>
      <c r="K286" s="241"/>
      <c r="L286" s="241"/>
      <c r="M286" s="241"/>
      <c r="N286" s="241"/>
      <c r="O286" s="241"/>
      <c r="P286" s="241"/>
      <c r="Q286" s="241"/>
      <c r="R286" s="241"/>
      <c r="S286" s="241"/>
      <c r="T286" s="241"/>
      <c r="U286" s="241"/>
      <c r="V286" s="241"/>
      <c r="W286" s="241"/>
      <c r="X286" s="241"/>
      <c r="Y286" s="241"/>
    </row>
    <row r="287" spans="1:25" x14ac:dyDescent="0.3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</row>
    <row r="288" spans="1:25" x14ac:dyDescent="0.3">
      <c r="A288" s="241"/>
      <c r="B288" s="241"/>
      <c r="C288" s="241"/>
      <c r="D288" s="241"/>
      <c r="E288" s="241"/>
      <c r="F288" s="241"/>
      <c r="G288" s="241"/>
      <c r="H288" s="241"/>
      <c r="I288" s="241"/>
      <c r="J288" s="241"/>
      <c r="K288" s="241"/>
      <c r="L288" s="241"/>
      <c r="M288" s="241"/>
      <c r="N288" s="241"/>
      <c r="O288" s="241"/>
      <c r="P288" s="241"/>
      <c r="Q288" s="241"/>
      <c r="R288" s="241"/>
      <c r="S288" s="241"/>
      <c r="T288" s="241"/>
      <c r="U288" s="241"/>
      <c r="V288" s="241"/>
      <c r="W288" s="241"/>
      <c r="X288" s="241"/>
      <c r="Y288" s="241"/>
    </row>
    <row r="289" spans="1:25" x14ac:dyDescent="0.3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</row>
    <row r="290" spans="1:25" x14ac:dyDescent="0.3">
      <c r="A290" s="241"/>
      <c r="B290" s="241"/>
      <c r="C290" s="241"/>
      <c r="D290" s="241"/>
      <c r="E290" s="241"/>
      <c r="F290" s="241"/>
      <c r="G290" s="241"/>
      <c r="H290" s="241"/>
      <c r="I290" s="241"/>
      <c r="J290" s="241"/>
      <c r="K290" s="241"/>
      <c r="L290" s="241"/>
      <c r="M290" s="241"/>
      <c r="N290" s="241"/>
      <c r="O290" s="241"/>
      <c r="P290" s="241"/>
      <c r="Q290" s="241"/>
      <c r="R290" s="241"/>
      <c r="S290" s="241"/>
      <c r="T290" s="241"/>
      <c r="U290" s="241"/>
      <c r="V290" s="241"/>
      <c r="W290" s="241"/>
      <c r="X290" s="241"/>
      <c r="Y290" s="241"/>
    </row>
    <row r="291" spans="1:25" x14ac:dyDescent="0.3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</row>
    <row r="292" spans="1:25" x14ac:dyDescent="0.3">
      <c r="A292" s="241"/>
      <c r="B292" s="241"/>
      <c r="C292" s="241"/>
      <c r="D292" s="241"/>
      <c r="E292" s="241"/>
      <c r="F292" s="241"/>
      <c r="G292" s="241"/>
      <c r="H292" s="241"/>
      <c r="I292" s="241"/>
      <c r="J292" s="241"/>
      <c r="K292" s="241"/>
      <c r="L292" s="241"/>
      <c r="M292" s="241"/>
      <c r="N292" s="241"/>
      <c r="O292" s="241"/>
      <c r="P292" s="241"/>
      <c r="Q292" s="241"/>
      <c r="R292" s="241"/>
      <c r="S292" s="241"/>
      <c r="T292" s="241"/>
      <c r="U292" s="241"/>
      <c r="V292" s="241"/>
      <c r="W292" s="241"/>
      <c r="X292" s="241"/>
      <c r="Y292" s="241"/>
    </row>
    <row r="293" spans="1:25" x14ac:dyDescent="0.3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</row>
    <row r="294" spans="1:25" x14ac:dyDescent="0.3">
      <c r="A294" s="241"/>
      <c r="B294" s="241"/>
      <c r="C294" s="241"/>
      <c r="D294" s="241"/>
      <c r="E294" s="241"/>
      <c r="F294" s="241"/>
      <c r="G294" s="241"/>
      <c r="H294" s="241"/>
      <c r="I294" s="241"/>
      <c r="J294" s="241"/>
      <c r="K294" s="241"/>
      <c r="L294" s="241"/>
      <c r="M294" s="241"/>
      <c r="N294" s="241"/>
      <c r="O294" s="241"/>
      <c r="P294" s="241"/>
      <c r="Q294" s="241"/>
      <c r="R294" s="241"/>
      <c r="S294" s="241"/>
      <c r="T294" s="241"/>
      <c r="U294" s="241"/>
      <c r="V294" s="241"/>
      <c r="W294" s="241"/>
      <c r="X294" s="241"/>
      <c r="Y294" s="241"/>
    </row>
    <row r="295" spans="1:25" x14ac:dyDescent="0.3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</row>
    <row r="296" spans="1:25" x14ac:dyDescent="0.3">
      <c r="A296" s="241"/>
      <c r="B296" s="241"/>
      <c r="C296" s="241"/>
      <c r="D296" s="241"/>
      <c r="E296" s="241"/>
      <c r="F296" s="241"/>
      <c r="G296" s="241"/>
      <c r="H296" s="241"/>
      <c r="I296" s="241"/>
      <c r="J296" s="241"/>
      <c r="K296" s="241"/>
      <c r="L296" s="241"/>
      <c r="M296" s="241"/>
      <c r="N296" s="241"/>
      <c r="O296" s="241"/>
      <c r="P296" s="241"/>
      <c r="Q296" s="241"/>
      <c r="R296" s="241"/>
      <c r="S296" s="241"/>
      <c r="T296" s="241"/>
      <c r="U296" s="241"/>
      <c r="V296" s="241"/>
      <c r="W296" s="241"/>
      <c r="X296" s="241"/>
      <c r="Y296" s="241"/>
    </row>
    <row r="297" spans="1:25" x14ac:dyDescent="0.3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</row>
    <row r="298" spans="1:25" x14ac:dyDescent="0.3">
      <c r="A298" s="241"/>
      <c r="B298" s="241"/>
      <c r="C298" s="241"/>
      <c r="D298" s="241"/>
      <c r="E298" s="241"/>
      <c r="F298" s="241"/>
      <c r="G298" s="241"/>
      <c r="H298" s="241"/>
      <c r="I298" s="241"/>
      <c r="J298" s="241"/>
      <c r="K298" s="241"/>
      <c r="L298" s="241"/>
      <c r="M298" s="241"/>
      <c r="N298" s="241"/>
      <c r="O298" s="241"/>
      <c r="P298" s="241"/>
      <c r="Q298" s="241"/>
      <c r="R298" s="241"/>
      <c r="S298" s="241"/>
      <c r="T298" s="241"/>
      <c r="U298" s="241"/>
      <c r="V298" s="241"/>
      <c r="W298" s="241"/>
      <c r="X298" s="241"/>
      <c r="Y298" s="241"/>
    </row>
    <row r="299" spans="1:25" x14ac:dyDescent="0.3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</row>
    <row r="300" spans="1:25" x14ac:dyDescent="0.3">
      <c r="A300" s="241"/>
      <c r="B300" s="241"/>
      <c r="C300" s="241"/>
      <c r="D300" s="241"/>
      <c r="E300" s="241"/>
      <c r="F300" s="241"/>
      <c r="G300" s="241"/>
      <c r="H300" s="241"/>
      <c r="I300" s="241"/>
      <c r="J300" s="241"/>
      <c r="K300" s="241"/>
      <c r="L300" s="241"/>
      <c r="M300" s="241"/>
      <c r="N300" s="241"/>
      <c r="O300" s="241"/>
      <c r="P300" s="241"/>
      <c r="Q300" s="241"/>
      <c r="R300" s="241"/>
      <c r="S300" s="241"/>
      <c r="T300" s="241"/>
      <c r="U300" s="241"/>
      <c r="V300" s="241"/>
      <c r="W300" s="241"/>
      <c r="X300" s="241"/>
      <c r="Y300" s="241"/>
    </row>
    <row r="301" spans="1:25" x14ac:dyDescent="0.3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</row>
    <row r="302" spans="1:25" x14ac:dyDescent="0.3">
      <c r="A302" s="241"/>
      <c r="B302" s="241"/>
      <c r="C302" s="241"/>
      <c r="D302" s="241"/>
      <c r="E302" s="241"/>
      <c r="F302" s="241"/>
      <c r="G302" s="241"/>
      <c r="H302" s="241"/>
      <c r="I302" s="241"/>
      <c r="J302" s="241"/>
      <c r="K302" s="241"/>
      <c r="L302" s="241"/>
      <c r="M302" s="241"/>
      <c r="N302" s="241"/>
      <c r="O302" s="241"/>
      <c r="P302" s="241"/>
      <c r="Q302" s="241"/>
      <c r="R302" s="241"/>
      <c r="S302" s="241"/>
      <c r="T302" s="241"/>
      <c r="U302" s="241"/>
      <c r="V302" s="241"/>
      <c r="W302" s="241"/>
      <c r="X302" s="241"/>
      <c r="Y302" s="241"/>
    </row>
    <row r="303" spans="1:25" x14ac:dyDescent="0.3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</row>
    <row r="304" spans="1:25" x14ac:dyDescent="0.3">
      <c r="A304" s="241"/>
      <c r="B304" s="241"/>
      <c r="C304" s="241"/>
      <c r="D304" s="241"/>
      <c r="E304" s="241"/>
      <c r="F304" s="241"/>
      <c r="G304" s="241"/>
      <c r="H304" s="241"/>
      <c r="I304" s="241"/>
      <c r="J304" s="241"/>
      <c r="K304" s="241"/>
      <c r="L304" s="241"/>
      <c r="M304" s="241"/>
      <c r="N304" s="241"/>
      <c r="O304" s="241"/>
      <c r="P304" s="241"/>
      <c r="Q304" s="241"/>
      <c r="R304" s="241"/>
      <c r="S304" s="241"/>
      <c r="T304" s="241"/>
      <c r="U304" s="241"/>
      <c r="V304" s="241"/>
      <c r="W304" s="241"/>
      <c r="X304" s="241"/>
      <c r="Y304" s="241"/>
    </row>
    <row r="305" spans="1:25" x14ac:dyDescent="0.3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</row>
    <row r="306" spans="1:25" x14ac:dyDescent="0.3">
      <c r="A306" s="241"/>
      <c r="B306" s="241"/>
      <c r="C306" s="241"/>
      <c r="D306" s="241"/>
      <c r="E306" s="241"/>
      <c r="F306" s="241"/>
      <c r="G306" s="241"/>
      <c r="H306" s="241"/>
      <c r="I306" s="241"/>
      <c r="J306" s="241"/>
      <c r="K306" s="241"/>
      <c r="L306" s="241"/>
      <c r="M306" s="241"/>
      <c r="N306" s="241"/>
      <c r="O306" s="241"/>
      <c r="P306" s="241"/>
      <c r="Q306" s="241"/>
      <c r="R306" s="241"/>
      <c r="S306" s="241"/>
      <c r="T306" s="241"/>
      <c r="U306" s="241"/>
      <c r="V306" s="241"/>
      <c r="W306" s="241"/>
      <c r="X306" s="241"/>
      <c r="Y306" s="241"/>
    </row>
    <row r="307" spans="1:25" x14ac:dyDescent="0.3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</row>
    <row r="308" spans="1:25" x14ac:dyDescent="0.3">
      <c r="A308" s="241"/>
      <c r="B308" s="241"/>
      <c r="C308" s="241"/>
      <c r="D308" s="241"/>
      <c r="E308" s="241"/>
      <c r="F308" s="241"/>
      <c r="G308" s="241"/>
      <c r="H308" s="241"/>
      <c r="I308" s="241"/>
      <c r="J308" s="241"/>
      <c r="K308" s="241"/>
      <c r="L308" s="241"/>
      <c r="M308" s="241"/>
      <c r="N308" s="241"/>
      <c r="O308" s="241"/>
      <c r="P308" s="241"/>
      <c r="Q308" s="241"/>
      <c r="R308" s="241"/>
      <c r="S308" s="241"/>
      <c r="T308" s="241"/>
      <c r="U308" s="241"/>
      <c r="V308" s="241"/>
      <c r="W308" s="241"/>
      <c r="X308" s="241"/>
      <c r="Y308" s="241"/>
    </row>
    <row r="309" spans="1:25" x14ac:dyDescent="0.3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</row>
    <row r="310" spans="1:25" x14ac:dyDescent="0.3">
      <c r="A310" s="241"/>
      <c r="B310" s="241"/>
      <c r="C310" s="241"/>
      <c r="D310" s="241"/>
      <c r="E310" s="241"/>
      <c r="F310" s="241"/>
      <c r="G310" s="241"/>
      <c r="H310" s="241"/>
      <c r="I310" s="241"/>
      <c r="J310" s="241"/>
      <c r="K310" s="241"/>
      <c r="L310" s="241"/>
      <c r="M310" s="241"/>
      <c r="N310" s="241"/>
      <c r="O310" s="241"/>
      <c r="P310" s="241"/>
      <c r="Q310" s="241"/>
      <c r="R310" s="241"/>
      <c r="S310" s="241"/>
      <c r="T310" s="241"/>
      <c r="U310" s="241"/>
      <c r="V310" s="241"/>
      <c r="W310" s="241"/>
      <c r="X310" s="241"/>
      <c r="Y310" s="241"/>
    </row>
    <row r="311" spans="1:25" x14ac:dyDescent="0.3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</row>
    <row r="312" spans="1:25" x14ac:dyDescent="0.3">
      <c r="A312" s="241"/>
      <c r="B312" s="241"/>
      <c r="C312" s="241"/>
      <c r="D312" s="241"/>
      <c r="E312" s="241"/>
      <c r="F312" s="241"/>
      <c r="G312" s="241"/>
      <c r="H312" s="241"/>
      <c r="I312" s="241"/>
      <c r="J312" s="241"/>
      <c r="K312" s="241"/>
      <c r="L312" s="241"/>
      <c r="M312" s="241"/>
      <c r="N312" s="241"/>
      <c r="O312" s="241"/>
      <c r="P312" s="241"/>
      <c r="Q312" s="241"/>
      <c r="R312" s="241"/>
      <c r="S312" s="241"/>
      <c r="T312" s="241"/>
      <c r="U312" s="241"/>
      <c r="V312" s="241"/>
      <c r="W312" s="241"/>
      <c r="X312" s="241"/>
      <c r="Y312" s="241"/>
    </row>
    <row r="313" spans="1:25" x14ac:dyDescent="0.3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</row>
    <row r="314" spans="1:25" x14ac:dyDescent="0.3">
      <c r="A314" s="241"/>
      <c r="B314" s="241"/>
      <c r="C314" s="241"/>
      <c r="D314" s="241"/>
      <c r="E314" s="241"/>
      <c r="F314" s="241"/>
      <c r="G314" s="241"/>
      <c r="H314" s="241"/>
      <c r="I314" s="241"/>
      <c r="J314" s="241"/>
      <c r="K314" s="241"/>
      <c r="L314" s="241"/>
      <c r="M314" s="241"/>
      <c r="N314" s="241"/>
      <c r="O314" s="241"/>
      <c r="P314" s="241"/>
      <c r="Q314" s="241"/>
      <c r="R314" s="241"/>
      <c r="S314" s="241"/>
      <c r="T314" s="241"/>
      <c r="U314" s="241"/>
      <c r="V314" s="241"/>
      <c r="W314" s="241"/>
      <c r="X314" s="241"/>
      <c r="Y314" s="241"/>
    </row>
    <row r="315" spans="1:25" x14ac:dyDescent="0.3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</row>
    <row r="316" spans="1:25" x14ac:dyDescent="0.3">
      <c r="A316" s="241"/>
      <c r="B316" s="241"/>
      <c r="C316" s="241"/>
      <c r="D316" s="241"/>
      <c r="E316" s="241"/>
      <c r="F316" s="241"/>
      <c r="G316" s="241"/>
      <c r="H316" s="241"/>
      <c r="I316" s="241"/>
      <c r="J316" s="241"/>
      <c r="K316" s="241"/>
      <c r="L316" s="241"/>
      <c r="M316" s="241"/>
      <c r="N316" s="241"/>
      <c r="O316" s="241"/>
      <c r="P316" s="241"/>
      <c r="Q316" s="241"/>
      <c r="R316" s="241"/>
      <c r="S316" s="241"/>
      <c r="T316" s="241"/>
      <c r="U316" s="241"/>
      <c r="V316" s="241"/>
      <c r="W316" s="241"/>
      <c r="X316" s="241"/>
      <c r="Y316" s="241"/>
    </row>
    <row r="317" spans="1:25" x14ac:dyDescent="0.3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</row>
    <row r="318" spans="1:25" x14ac:dyDescent="0.3">
      <c r="A318" s="241"/>
      <c r="B318" s="241"/>
      <c r="C318" s="241"/>
      <c r="D318" s="241"/>
      <c r="E318" s="241"/>
      <c r="F318" s="241"/>
      <c r="G318" s="241"/>
      <c r="H318" s="241"/>
      <c r="I318" s="241"/>
      <c r="J318" s="241"/>
      <c r="K318" s="241"/>
      <c r="L318" s="241"/>
      <c r="M318" s="241"/>
      <c r="N318" s="241"/>
      <c r="O318" s="241"/>
      <c r="P318" s="241"/>
      <c r="Q318" s="241"/>
      <c r="R318" s="241"/>
      <c r="S318" s="241"/>
      <c r="T318" s="241"/>
      <c r="U318" s="241"/>
      <c r="V318" s="241"/>
      <c r="W318" s="241"/>
      <c r="X318" s="241"/>
      <c r="Y318" s="241"/>
    </row>
    <row r="319" spans="1:25" x14ac:dyDescent="0.3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</row>
    <row r="320" spans="1:25" x14ac:dyDescent="0.3">
      <c r="A320" s="241"/>
      <c r="B320" s="241"/>
      <c r="C320" s="241"/>
      <c r="D320" s="241"/>
      <c r="E320" s="241"/>
      <c r="F320" s="241"/>
      <c r="G320" s="241"/>
      <c r="H320" s="241"/>
      <c r="I320" s="241"/>
      <c r="J320" s="241"/>
      <c r="K320" s="241"/>
      <c r="L320" s="241"/>
      <c r="M320" s="241"/>
      <c r="N320" s="241"/>
      <c r="O320" s="241"/>
      <c r="P320" s="241"/>
      <c r="Q320" s="241"/>
      <c r="R320" s="241"/>
      <c r="S320" s="241"/>
      <c r="T320" s="241"/>
      <c r="U320" s="241"/>
      <c r="V320" s="241"/>
      <c r="W320" s="241"/>
      <c r="X320" s="241"/>
      <c r="Y320" s="241"/>
    </row>
    <row r="321" spans="1:25" x14ac:dyDescent="0.3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</row>
    <row r="322" spans="1:25" x14ac:dyDescent="0.3">
      <c r="A322" s="241"/>
      <c r="B322" s="241"/>
      <c r="C322" s="241"/>
      <c r="D322" s="241"/>
      <c r="E322" s="241"/>
      <c r="F322" s="241"/>
      <c r="G322" s="241"/>
      <c r="H322" s="241"/>
      <c r="I322" s="241"/>
      <c r="J322" s="241"/>
      <c r="K322" s="241"/>
      <c r="L322" s="241"/>
      <c r="M322" s="241"/>
      <c r="N322" s="241"/>
      <c r="O322" s="241"/>
      <c r="P322" s="241"/>
      <c r="Q322" s="241"/>
      <c r="R322" s="241"/>
      <c r="S322" s="241"/>
      <c r="T322" s="241"/>
      <c r="U322" s="241"/>
      <c r="V322" s="241"/>
      <c r="W322" s="241"/>
      <c r="X322" s="241"/>
      <c r="Y322" s="241"/>
    </row>
    <row r="323" spans="1:25" x14ac:dyDescent="0.3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</row>
    <row r="324" spans="1:25" x14ac:dyDescent="0.3">
      <c r="A324" s="241"/>
      <c r="B324" s="241"/>
      <c r="C324" s="241"/>
      <c r="D324" s="241"/>
      <c r="E324" s="241"/>
      <c r="F324" s="241"/>
      <c r="G324" s="241"/>
      <c r="H324" s="241"/>
      <c r="I324" s="241"/>
      <c r="J324" s="241"/>
      <c r="K324" s="241"/>
      <c r="L324" s="241"/>
      <c r="M324" s="241"/>
      <c r="N324" s="241"/>
      <c r="O324" s="241"/>
      <c r="P324" s="241"/>
      <c r="Q324" s="241"/>
      <c r="R324" s="241"/>
      <c r="S324" s="241"/>
      <c r="T324" s="241"/>
      <c r="U324" s="241"/>
      <c r="V324" s="241"/>
      <c r="W324" s="241"/>
      <c r="X324" s="241"/>
      <c r="Y324" s="241"/>
    </row>
    <row r="325" spans="1:25" x14ac:dyDescent="0.3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</row>
    <row r="326" spans="1:25" x14ac:dyDescent="0.3">
      <c r="A326" s="241"/>
      <c r="B326" s="241"/>
      <c r="C326" s="241"/>
      <c r="D326" s="241"/>
      <c r="E326" s="241"/>
      <c r="F326" s="241"/>
      <c r="G326" s="241"/>
      <c r="H326" s="241"/>
      <c r="I326" s="241"/>
      <c r="J326" s="241"/>
      <c r="K326" s="241"/>
      <c r="L326" s="241"/>
      <c r="M326" s="241"/>
      <c r="N326" s="241"/>
      <c r="O326" s="241"/>
      <c r="P326" s="241"/>
      <c r="Q326" s="241"/>
      <c r="R326" s="241"/>
      <c r="S326" s="241"/>
      <c r="T326" s="241"/>
      <c r="U326" s="241"/>
      <c r="V326" s="241"/>
      <c r="W326" s="241"/>
      <c r="X326" s="241"/>
      <c r="Y326" s="241"/>
    </row>
    <row r="327" spans="1:25" x14ac:dyDescent="0.3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</row>
    <row r="328" spans="1:25" x14ac:dyDescent="0.3">
      <c r="A328" s="241"/>
      <c r="B328" s="241"/>
      <c r="C328" s="241"/>
      <c r="D328" s="241"/>
      <c r="E328" s="241"/>
      <c r="F328" s="241"/>
      <c r="G328" s="241"/>
      <c r="H328" s="241"/>
      <c r="I328" s="241"/>
      <c r="J328" s="241"/>
      <c r="K328" s="241"/>
      <c r="L328" s="241"/>
      <c r="M328" s="241"/>
      <c r="N328" s="241"/>
      <c r="O328" s="241"/>
      <c r="P328" s="241"/>
      <c r="Q328" s="241"/>
      <c r="R328" s="241"/>
      <c r="S328" s="241"/>
      <c r="T328" s="241"/>
      <c r="U328" s="241"/>
      <c r="V328" s="241"/>
      <c r="W328" s="241"/>
      <c r="X328" s="241"/>
      <c r="Y328" s="241"/>
    </row>
    <row r="329" spans="1:25" x14ac:dyDescent="0.3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</row>
    <row r="330" spans="1:25" x14ac:dyDescent="0.3">
      <c r="A330" s="241"/>
      <c r="B330" s="241"/>
      <c r="C330" s="241"/>
      <c r="D330" s="241"/>
      <c r="E330" s="241"/>
      <c r="F330" s="241"/>
      <c r="G330" s="241"/>
      <c r="H330" s="241"/>
      <c r="I330" s="241"/>
      <c r="J330" s="241"/>
      <c r="K330" s="241"/>
      <c r="L330" s="241"/>
      <c r="M330" s="241"/>
      <c r="N330" s="241"/>
      <c r="O330" s="241"/>
      <c r="P330" s="241"/>
      <c r="Q330" s="241"/>
      <c r="R330" s="241"/>
      <c r="S330" s="241"/>
      <c r="T330" s="241"/>
      <c r="U330" s="241"/>
      <c r="V330" s="241"/>
      <c r="W330" s="241"/>
      <c r="X330" s="241"/>
      <c r="Y330" s="241"/>
    </row>
    <row r="331" spans="1:25" x14ac:dyDescent="0.3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</row>
    <row r="332" spans="1:25" x14ac:dyDescent="0.3">
      <c r="A332" s="241"/>
      <c r="B332" s="241"/>
      <c r="C332" s="241"/>
      <c r="D332" s="241"/>
      <c r="E332" s="241"/>
      <c r="F332" s="241"/>
      <c r="G332" s="241"/>
      <c r="H332" s="241"/>
      <c r="I332" s="241"/>
      <c r="J332" s="241"/>
      <c r="K332" s="241"/>
      <c r="L332" s="241"/>
      <c r="M332" s="241"/>
      <c r="N332" s="241"/>
      <c r="O332" s="241"/>
      <c r="P332" s="241"/>
      <c r="Q332" s="241"/>
      <c r="R332" s="241"/>
      <c r="S332" s="241"/>
      <c r="T332" s="241"/>
      <c r="U332" s="241"/>
      <c r="V332" s="241"/>
      <c r="W332" s="241"/>
      <c r="X332" s="241"/>
      <c r="Y332" s="241"/>
    </row>
    <row r="333" spans="1:25" x14ac:dyDescent="0.3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</row>
    <row r="334" spans="1:25" x14ac:dyDescent="0.3">
      <c r="A334" s="241"/>
      <c r="B334" s="241"/>
      <c r="C334" s="241"/>
      <c r="D334" s="241"/>
      <c r="E334" s="241"/>
      <c r="F334" s="241"/>
      <c r="G334" s="241"/>
      <c r="H334" s="241"/>
      <c r="I334" s="241"/>
      <c r="J334" s="241"/>
      <c r="K334" s="241"/>
      <c r="L334" s="241"/>
      <c r="M334" s="241"/>
      <c r="N334" s="241"/>
      <c r="O334" s="241"/>
      <c r="P334" s="241"/>
      <c r="Q334" s="241"/>
      <c r="R334" s="241"/>
      <c r="S334" s="241"/>
      <c r="T334" s="241"/>
      <c r="U334" s="241"/>
      <c r="V334" s="241"/>
      <c r="W334" s="241"/>
      <c r="X334" s="241"/>
      <c r="Y334" s="241"/>
    </row>
    <row r="335" spans="1:25" x14ac:dyDescent="0.3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</row>
    <row r="336" spans="1:25" x14ac:dyDescent="0.3">
      <c r="A336" s="241"/>
      <c r="B336" s="241"/>
      <c r="C336" s="241"/>
      <c r="D336" s="241"/>
      <c r="E336" s="241"/>
      <c r="F336" s="241"/>
      <c r="G336" s="241"/>
      <c r="H336" s="241"/>
      <c r="I336" s="241"/>
      <c r="J336" s="241"/>
      <c r="K336" s="241"/>
      <c r="L336" s="241"/>
      <c r="M336" s="241"/>
      <c r="N336" s="241"/>
      <c r="O336" s="241"/>
      <c r="P336" s="241"/>
      <c r="Q336" s="241"/>
      <c r="R336" s="241"/>
      <c r="S336" s="241"/>
      <c r="T336" s="241"/>
      <c r="U336" s="241"/>
      <c r="V336" s="241"/>
      <c r="W336" s="241"/>
      <c r="X336" s="241"/>
      <c r="Y336" s="241"/>
    </row>
    <row r="337" spans="1:25" x14ac:dyDescent="0.3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</row>
    <row r="338" spans="1:25" x14ac:dyDescent="0.3">
      <c r="A338" s="241"/>
      <c r="B338" s="241"/>
      <c r="C338" s="241"/>
      <c r="D338" s="241"/>
      <c r="E338" s="241"/>
      <c r="F338" s="241"/>
      <c r="G338" s="241"/>
      <c r="H338" s="241"/>
      <c r="I338" s="241"/>
      <c r="J338" s="241"/>
      <c r="K338" s="241"/>
      <c r="L338" s="241"/>
      <c r="M338" s="241"/>
      <c r="N338" s="241"/>
      <c r="O338" s="241"/>
      <c r="P338" s="241"/>
      <c r="Q338" s="241"/>
      <c r="R338" s="241"/>
      <c r="S338" s="241"/>
      <c r="T338" s="241"/>
      <c r="U338" s="241"/>
      <c r="V338" s="241"/>
      <c r="W338" s="241"/>
      <c r="X338" s="241"/>
      <c r="Y338" s="241"/>
    </row>
    <row r="339" spans="1:25" x14ac:dyDescent="0.3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</row>
    <row r="340" spans="1:25" x14ac:dyDescent="0.3">
      <c r="A340" s="241"/>
      <c r="B340" s="241"/>
      <c r="C340" s="241"/>
      <c r="D340" s="241"/>
      <c r="E340" s="241"/>
      <c r="F340" s="241"/>
      <c r="G340" s="241"/>
      <c r="H340" s="241"/>
      <c r="I340" s="241"/>
      <c r="J340" s="241"/>
      <c r="K340" s="241"/>
      <c r="L340" s="241"/>
      <c r="M340" s="241"/>
      <c r="N340" s="241"/>
      <c r="O340" s="241"/>
      <c r="P340" s="241"/>
      <c r="Q340" s="241"/>
      <c r="R340" s="241"/>
      <c r="S340" s="241"/>
      <c r="T340" s="241"/>
      <c r="U340" s="241"/>
      <c r="V340" s="241"/>
      <c r="W340" s="241"/>
      <c r="X340" s="241"/>
      <c r="Y340" s="241"/>
    </row>
    <row r="341" spans="1:25" x14ac:dyDescent="0.3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</row>
    <row r="342" spans="1:25" x14ac:dyDescent="0.3">
      <c r="A342" s="241"/>
      <c r="B342" s="241"/>
      <c r="C342" s="241"/>
      <c r="D342" s="241"/>
      <c r="E342" s="241"/>
      <c r="F342" s="241"/>
      <c r="G342" s="241"/>
      <c r="H342" s="241"/>
      <c r="I342" s="241"/>
      <c r="J342" s="241"/>
      <c r="K342" s="241"/>
      <c r="L342" s="241"/>
      <c r="M342" s="241"/>
      <c r="N342" s="241"/>
      <c r="O342" s="241"/>
      <c r="P342" s="241"/>
      <c r="Q342" s="241"/>
      <c r="R342" s="241"/>
      <c r="S342" s="241"/>
      <c r="T342" s="241"/>
      <c r="U342" s="241"/>
      <c r="V342" s="241"/>
      <c r="W342" s="241"/>
      <c r="X342" s="241"/>
      <c r="Y342" s="241"/>
    </row>
    <row r="343" spans="1:25" x14ac:dyDescent="0.3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</row>
    <row r="344" spans="1:25" x14ac:dyDescent="0.3">
      <c r="A344" s="241"/>
      <c r="B344" s="241"/>
      <c r="C344" s="241"/>
      <c r="D344" s="241"/>
      <c r="E344" s="241"/>
      <c r="F344" s="241"/>
      <c r="G344" s="241"/>
      <c r="H344" s="241"/>
      <c r="I344" s="241"/>
      <c r="J344" s="241"/>
      <c r="K344" s="241"/>
      <c r="L344" s="241"/>
      <c r="M344" s="241"/>
      <c r="N344" s="241"/>
      <c r="O344" s="241"/>
      <c r="P344" s="241"/>
      <c r="Q344" s="241"/>
      <c r="R344" s="241"/>
      <c r="S344" s="241"/>
      <c r="T344" s="241"/>
      <c r="U344" s="241"/>
      <c r="V344" s="241"/>
      <c r="W344" s="241"/>
      <c r="X344" s="241"/>
      <c r="Y344" s="241"/>
    </row>
    <row r="345" spans="1:25" x14ac:dyDescent="0.3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</row>
    <row r="346" spans="1:25" x14ac:dyDescent="0.3">
      <c r="A346" s="241"/>
      <c r="B346" s="241"/>
      <c r="C346" s="241"/>
      <c r="D346" s="241"/>
      <c r="E346" s="241"/>
      <c r="F346" s="241"/>
      <c r="G346" s="241"/>
      <c r="H346" s="241"/>
      <c r="I346" s="241"/>
      <c r="J346" s="241"/>
      <c r="K346" s="241"/>
      <c r="L346" s="241"/>
      <c r="M346" s="241"/>
      <c r="N346" s="241"/>
      <c r="O346" s="241"/>
      <c r="P346" s="241"/>
      <c r="Q346" s="241"/>
      <c r="R346" s="241"/>
      <c r="S346" s="241"/>
      <c r="T346" s="241"/>
      <c r="U346" s="241"/>
      <c r="V346" s="241"/>
      <c r="W346" s="241"/>
      <c r="X346" s="241"/>
      <c r="Y346" s="241"/>
    </row>
    <row r="347" spans="1:25" x14ac:dyDescent="0.3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</row>
    <row r="348" spans="1:25" x14ac:dyDescent="0.3">
      <c r="A348" s="241"/>
      <c r="B348" s="241"/>
      <c r="C348" s="241"/>
      <c r="D348" s="241"/>
      <c r="E348" s="241"/>
      <c r="F348" s="241"/>
      <c r="G348" s="241"/>
      <c r="H348" s="241"/>
      <c r="I348" s="241"/>
      <c r="J348" s="241"/>
      <c r="K348" s="241"/>
      <c r="L348" s="241"/>
      <c r="M348" s="241"/>
      <c r="N348" s="241"/>
      <c r="O348" s="241"/>
      <c r="P348" s="241"/>
      <c r="Q348" s="241"/>
      <c r="R348" s="241"/>
      <c r="S348" s="241"/>
      <c r="T348" s="241"/>
      <c r="U348" s="241"/>
      <c r="V348" s="241"/>
      <c r="W348" s="241"/>
      <c r="X348" s="241"/>
      <c r="Y348" s="241"/>
    </row>
    <row r="349" spans="1:25" x14ac:dyDescent="0.3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</row>
    <row r="350" spans="1:25" x14ac:dyDescent="0.3">
      <c r="A350" s="241"/>
      <c r="B350" s="241"/>
      <c r="C350" s="241"/>
      <c r="D350" s="241"/>
      <c r="E350" s="241"/>
      <c r="F350" s="241"/>
      <c r="G350" s="241"/>
      <c r="H350" s="241"/>
      <c r="I350" s="241"/>
      <c r="J350" s="241"/>
      <c r="K350" s="241"/>
      <c r="L350" s="241"/>
      <c r="M350" s="241"/>
      <c r="N350" s="241"/>
      <c r="O350" s="241"/>
      <c r="P350" s="241"/>
      <c r="Q350" s="241"/>
      <c r="R350" s="241"/>
      <c r="S350" s="241"/>
      <c r="T350" s="241"/>
      <c r="U350" s="241"/>
      <c r="V350" s="241"/>
      <c r="W350" s="241"/>
      <c r="X350" s="241"/>
      <c r="Y350" s="241"/>
    </row>
    <row r="351" spans="1:25" x14ac:dyDescent="0.3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</row>
    <row r="352" spans="1:25" x14ac:dyDescent="0.3">
      <c r="A352" s="241"/>
      <c r="B352" s="241"/>
      <c r="C352" s="241"/>
      <c r="D352" s="241"/>
      <c r="E352" s="241"/>
      <c r="F352" s="241"/>
      <c r="G352" s="241"/>
      <c r="H352" s="241"/>
      <c r="I352" s="241"/>
      <c r="J352" s="241"/>
      <c r="K352" s="241"/>
      <c r="L352" s="241"/>
      <c r="M352" s="241"/>
      <c r="N352" s="241"/>
      <c r="O352" s="241"/>
      <c r="P352" s="241"/>
      <c r="Q352" s="241"/>
      <c r="R352" s="241"/>
      <c r="S352" s="241"/>
      <c r="T352" s="241"/>
      <c r="U352" s="241"/>
      <c r="V352" s="241"/>
      <c r="W352" s="241"/>
      <c r="X352" s="241"/>
      <c r="Y352" s="241"/>
    </row>
    <row r="353" spans="1:25" x14ac:dyDescent="0.3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</row>
    <row r="354" spans="1:25" x14ac:dyDescent="0.3">
      <c r="A354" s="241"/>
      <c r="B354" s="241"/>
      <c r="C354" s="241"/>
      <c r="D354" s="241"/>
      <c r="E354" s="241"/>
      <c r="F354" s="241"/>
      <c r="G354" s="241"/>
      <c r="H354" s="241"/>
      <c r="I354" s="241"/>
      <c r="J354" s="241"/>
      <c r="K354" s="241"/>
      <c r="L354" s="241"/>
      <c r="M354" s="241"/>
      <c r="N354" s="241"/>
      <c r="O354" s="241"/>
      <c r="P354" s="241"/>
      <c r="Q354" s="241"/>
      <c r="R354" s="241"/>
      <c r="S354" s="241"/>
      <c r="T354" s="241"/>
      <c r="U354" s="241"/>
      <c r="V354" s="241"/>
      <c r="W354" s="241"/>
      <c r="X354" s="241"/>
      <c r="Y354" s="241"/>
    </row>
    <row r="355" spans="1:25" x14ac:dyDescent="0.3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</row>
    <row r="356" spans="1:25" x14ac:dyDescent="0.3">
      <c r="A356" s="241"/>
      <c r="B356" s="241"/>
      <c r="C356" s="241"/>
      <c r="D356" s="241"/>
      <c r="E356" s="241"/>
      <c r="F356" s="241"/>
      <c r="G356" s="241"/>
      <c r="H356" s="241"/>
      <c r="I356" s="241"/>
      <c r="J356" s="241"/>
      <c r="K356" s="241"/>
      <c r="L356" s="241"/>
      <c r="M356" s="241"/>
      <c r="N356" s="241"/>
      <c r="O356" s="241"/>
      <c r="P356" s="241"/>
      <c r="Q356" s="241"/>
      <c r="R356" s="241"/>
      <c r="S356" s="241"/>
      <c r="T356" s="241"/>
      <c r="U356" s="241"/>
      <c r="V356" s="241"/>
      <c r="W356" s="241"/>
      <c r="X356" s="241"/>
      <c r="Y356" s="241"/>
    </row>
    <row r="357" spans="1:25" x14ac:dyDescent="0.3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</row>
    <row r="358" spans="1:25" x14ac:dyDescent="0.3">
      <c r="A358" s="241"/>
      <c r="B358" s="241"/>
      <c r="C358" s="241"/>
      <c r="D358" s="241"/>
      <c r="E358" s="241"/>
      <c r="F358" s="241"/>
      <c r="G358" s="241"/>
      <c r="H358" s="241"/>
      <c r="I358" s="241"/>
      <c r="J358" s="241"/>
      <c r="K358" s="241"/>
      <c r="L358" s="241"/>
      <c r="M358" s="241"/>
      <c r="N358" s="241"/>
      <c r="O358" s="241"/>
      <c r="P358" s="241"/>
      <c r="Q358" s="241"/>
      <c r="R358" s="241"/>
      <c r="S358" s="241"/>
      <c r="T358" s="241"/>
      <c r="U358" s="241"/>
      <c r="V358" s="241"/>
      <c r="W358" s="241"/>
      <c r="X358" s="241"/>
      <c r="Y358" s="241"/>
    </row>
    <row r="359" spans="1:25" x14ac:dyDescent="0.3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</row>
    <row r="360" spans="1:25" x14ac:dyDescent="0.3">
      <c r="A360" s="241"/>
      <c r="B360" s="241"/>
      <c r="C360" s="241"/>
      <c r="D360" s="241"/>
      <c r="E360" s="241"/>
      <c r="F360" s="241"/>
      <c r="G360" s="241"/>
      <c r="H360" s="241"/>
      <c r="I360" s="241"/>
      <c r="J360" s="241"/>
      <c r="K360" s="241"/>
      <c r="L360" s="241"/>
      <c r="M360" s="241"/>
      <c r="N360" s="241"/>
      <c r="O360" s="241"/>
      <c r="P360" s="241"/>
      <c r="Q360" s="241"/>
      <c r="R360" s="241"/>
      <c r="S360" s="241"/>
      <c r="T360" s="241"/>
      <c r="U360" s="241"/>
      <c r="V360" s="241"/>
      <c r="W360" s="241"/>
      <c r="X360" s="241"/>
      <c r="Y360" s="241"/>
    </row>
    <row r="361" spans="1:25" x14ac:dyDescent="0.3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</row>
    <row r="362" spans="1:25" x14ac:dyDescent="0.3">
      <c r="A362" s="241"/>
      <c r="B362" s="241"/>
      <c r="C362" s="241"/>
      <c r="D362" s="241"/>
      <c r="E362" s="241"/>
      <c r="F362" s="241"/>
      <c r="G362" s="241"/>
      <c r="H362" s="241"/>
      <c r="I362" s="241"/>
      <c r="J362" s="241"/>
      <c r="K362" s="241"/>
      <c r="L362" s="241"/>
      <c r="M362" s="241"/>
      <c r="N362" s="241"/>
      <c r="O362" s="241"/>
      <c r="P362" s="241"/>
      <c r="Q362" s="241"/>
      <c r="R362" s="241"/>
      <c r="S362" s="241"/>
      <c r="T362" s="241"/>
      <c r="U362" s="241"/>
      <c r="V362" s="241"/>
      <c r="W362" s="241"/>
      <c r="X362" s="241"/>
      <c r="Y362" s="241"/>
    </row>
    <row r="363" spans="1:25" x14ac:dyDescent="0.3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</row>
    <row r="364" spans="1:25" x14ac:dyDescent="0.3">
      <c r="A364" s="241"/>
      <c r="B364" s="241"/>
      <c r="C364" s="241"/>
      <c r="D364" s="241"/>
      <c r="E364" s="241"/>
      <c r="F364" s="241"/>
      <c r="G364" s="241"/>
      <c r="H364" s="241"/>
      <c r="I364" s="241"/>
      <c r="J364" s="241"/>
      <c r="K364" s="241"/>
      <c r="L364" s="241"/>
      <c r="M364" s="241"/>
      <c r="N364" s="241"/>
      <c r="O364" s="241"/>
      <c r="P364" s="241"/>
      <c r="Q364" s="241"/>
      <c r="R364" s="241"/>
      <c r="S364" s="241"/>
      <c r="T364" s="241"/>
      <c r="U364" s="241"/>
      <c r="V364" s="241"/>
      <c r="W364" s="241"/>
      <c r="X364" s="241"/>
      <c r="Y364" s="241"/>
    </row>
    <row r="365" spans="1:25" x14ac:dyDescent="0.3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</row>
    <row r="366" spans="1:25" x14ac:dyDescent="0.3">
      <c r="A366" s="241"/>
      <c r="B366" s="241"/>
      <c r="C366" s="241"/>
      <c r="D366" s="241"/>
      <c r="E366" s="241"/>
      <c r="F366" s="241"/>
      <c r="G366" s="241"/>
      <c r="H366" s="241"/>
      <c r="I366" s="241"/>
      <c r="J366" s="241"/>
      <c r="K366" s="241"/>
      <c r="L366" s="241"/>
      <c r="M366" s="241"/>
      <c r="N366" s="241"/>
      <c r="O366" s="241"/>
      <c r="P366" s="241"/>
      <c r="Q366" s="241"/>
      <c r="R366" s="241"/>
      <c r="S366" s="241"/>
      <c r="T366" s="241"/>
      <c r="U366" s="241"/>
      <c r="V366" s="241"/>
      <c r="W366" s="241"/>
      <c r="X366" s="241"/>
      <c r="Y366" s="241"/>
    </row>
    <row r="367" spans="1:25" x14ac:dyDescent="0.3">
      <c r="A367" s="168"/>
      <c r="B367" s="168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168"/>
      <c r="W367" s="168"/>
      <c r="X367" s="168"/>
      <c r="Y367" s="168"/>
    </row>
    <row r="368" spans="1:25" x14ac:dyDescent="0.3">
      <c r="A368" s="241"/>
      <c r="B368" s="241"/>
      <c r="C368" s="241"/>
      <c r="D368" s="241"/>
      <c r="E368" s="241"/>
      <c r="F368" s="241"/>
      <c r="G368" s="241"/>
      <c r="H368" s="241"/>
      <c r="I368" s="241"/>
      <c r="J368" s="241"/>
      <c r="K368" s="241"/>
      <c r="L368" s="241"/>
      <c r="M368" s="241"/>
      <c r="N368" s="241"/>
      <c r="O368" s="241"/>
      <c r="P368" s="241"/>
      <c r="Q368" s="241"/>
      <c r="R368" s="241"/>
      <c r="S368" s="241"/>
      <c r="T368" s="241"/>
      <c r="U368" s="241"/>
      <c r="V368" s="241"/>
      <c r="W368" s="241"/>
      <c r="X368" s="241"/>
      <c r="Y368" s="241"/>
    </row>
    <row r="369" spans="1:25" x14ac:dyDescent="0.3">
      <c r="A369" s="168"/>
      <c r="B369" s="168"/>
      <c r="C369" s="168"/>
      <c r="D369" s="168"/>
      <c r="E369" s="168"/>
      <c r="F369" s="168"/>
      <c r="G369" s="168"/>
      <c r="H369" s="168"/>
      <c r="I369" s="168"/>
      <c r="J369" s="168"/>
      <c r="K369" s="168"/>
      <c r="L369" s="168"/>
      <c r="M369" s="168"/>
      <c r="N369" s="168"/>
      <c r="O369" s="168"/>
      <c r="P369" s="168"/>
      <c r="Q369" s="168"/>
      <c r="R369" s="168"/>
      <c r="S369" s="168"/>
      <c r="T369" s="168"/>
      <c r="U369" s="168"/>
      <c r="V369" s="168"/>
      <c r="W369" s="168"/>
      <c r="X369" s="168"/>
      <c r="Y369" s="168"/>
    </row>
    <row r="370" spans="1:25" x14ac:dyDescent="0.3">
      <c r="A370" s="241"/>
      <c r="B370" s="241"/>
      <c r="C370" s="241"/>
      <c r="D370" s="241"/>
      <c r="E370" s="241"/>
      <c r="F370" s="241"/>
      <c r="G370" s="241"/>
      <c r="H370" s="241"/>
      <c r="I370" s="241"/>
      <c r="J370" s="241"/>
      <c r="K370" s="241"/>
      <c r="L370" s="241"/>
      <c r="M370" s="241"/>
      <c r="N370" s="241"/>
      <c r="O370" s="241"/>
      <c r="P370" s="241"/>
      <c r="Q370" s="241"/>
      <c r="R370" s="241"/>
      <c r="S370" s="241"/>
      <c r="T370" s="241"/>
      <c r="U370" s="241"/>
      <c r="V370" s="241"/>
      <c r="W370" s="241"/>
      <c r="X370" s="241"/>
      <c r="Y370" s="241"/>
    </row>
    <row r="371" spans="1:25" x14ac:dyDescent="0.3">
      <c r="A371" s="168"/>
      <c r="B371" s="168"/>
      <c r="C371" s="168"/>
      <c r="D371" s="168"/>
      <c r="E371" s="168"/>
      <c r="F371" s="168"/>
      <c r="G371" s="168"/>
      <c r="H371" s="168"/>
      <c r="I371" s="168"/>
      <c r="J371" s="168"/>
      <c r="K371" s="168"/>
      <c r="L371" s="168"/>
      <c r="M371" s="168"/>
      <c r="N371" s="168"/>
      <c r="O371" s="168"/>
      <c r="P371" s="168"/>
      <c r="Q371" s="168"/>
      <c r="R371" s="168"/>
      <c r="S371" s="168"/>
      <c r="T371" s="168"/>
      <c r="U371" s="168"/>
      <c r="V371" s="168"/>
      <c r="W371" s="168"/>
      <c r="X371" s="168"/>
      <c r="Y371" s="168"/>
    </row>
    <row r="372" spans="1:25" x14ac:dyDescent="0.3">
      <c r="A372" s="241"/>
      <c r="B372" s="241"/>
      <c r="C372" s="241"/>
      <c r="D372" s="241"/>
      <c r="E372" s="241"/>
      <c r="F372" s="241"/>
      <c r="G372" s="241"/>
      <c r="H372" s="241"/>
      <c r="I372" s="241"/>
      <c r="J372" s="241"/>
      <c r="K372" s="241"/>
      <c r="L372" s="241"/>
      <c r="M372" s="241"/>
      <c r="N372" s="241"/>
      <c r="O372" s="241"/>
      <c r="P372" s="241"/>
      <c r="Q372" s="241"/>
      <c r="R372" s="241"/>
      <c r="S372" s="241"/>
      <c r="T372" s="241"/>
      <c r="U372" s="241"/>
      <c r="V372" s="241"/>
      <c r="W372" s="241"/>
      <c r="X372" s="241"/>
      <c r="Y372" s="241"/>
    </row>
    <row r="373" spans="1:25" x14ac:dyDescent="0.3">
      <c r="A373" s="168"/>
      <c r="B373" s="168"/>
      <c r="C373" s="168"/>
      <c r="D373" s="168"/>
      <c r="E373" s="168"/>
      <c r="F373" s="168"/>
      <c r="G373" s="168"/>
      <c r="H373" s="168"/>
      <c r="I373" s="168"/>
      <c r="J373" s="168"/>
      <c r="K373" s="168"/>
      <c r="L373" s="168"/>
      <c r="M373" s="168"/>
      <c r="N373" s="168"/>
      <c r="O373" s="168"/>
      <c r="P373" s="168"/>
      <c r="Q373" s="168"/>
      <c r="R373" s="168"/>
      <c r="S373" s="168"/>
      <c r="T373" s="168"/>
      <c r="U373" s="168"/>
      <c r="V373" s="168"/>
      <c r="W373" s="168"/>
      <c r="X373" s="168"/>
      <c r="Y373" s="168"/>
    </row>
    <row r="374" spans="1:25" x14ac:dyDescent="0.3">
      <c r="A374" s="241"/>
      <c r="B374" s="241"/>
      <c r="C374" s="241"/>
      <c r="D374" s="241"/>
      <c r="E374" s="241"/>
      <c r="F374" s="241"/>
      <c r="G374" s="241"/>
      <c r="H374" s="241"/>
      <c r="I374" s="241"/>
      <c r="J374" s="241"/>
      <c r="K374" s="241"/>
      <c r="L374" s="241"/>
      <c r="M374" s="241"/>
      <c r="N374" s="241"/>
      <c r="O374" s="241"/>
      <c r="P374" s="241"/>
      <c r="Q374" s="241"/>
      <c r="R374" s="241"/>
      <c r="S374" s="241"/>
      <c r="T374" s="241"/>
      <c r="U374" s="241"/>
      <c r="V374" s="241"/>
      <c r="W374" s="241"/>
      <c r="X374" s="241"/>
      <c r="Y374" s="241"/>
    </row>
    <row r="375" spans="1:25" x14ac:dyDescent="0.3">
      <c r="A375" s="168"/>
      <c r="B375" s="168"/>
      <c r="C375" s="168"/>
      <c r="D375" s="168"/>
      <c r="E375" s="168"/>
      <c r="F375" s="168"/>
      <c r="G375" s="168"/>
      <c r="H375" s="168"/>
      <c r="I375" s="168"/>
      <c r="J375" s="168"/>
      <c r="K375" s="168"/>
      <c r="L375" s="168"/>
      <c r="M375" s="168"/>
      <c r="N375" s="168"/>
      <c r="O375" s="168"/>
      <c r="P375" s="168"/>
      <c r="Q375" s="168"/>
      <c r="R375" s="168"/>
      <c r="S375" s="168"/>
      <c r="T375" s="168"/>
      <c r="U375" s="168"/>
      <c r="V375" s="168"/>
      <c r="W375" s="168"/>
      <c r="X375" s="168"/>
      <c r="Y375" s="168"/>
    </row>
    <row r="376" spans="1:25" x14ac:dyDescent="0.3">
      <c r="A376" s="241"/>
      <c r="B376" s="241"/>
      <c r="C376" s="241"/>
      <c r="D376" s="241"/>
      <c r="E376" s="241"/>
      <c r="F376" s="241"/>
      <c r="G376" s="241"/>
      <c r="H376" s="241"/>
      <c r="I376" s="241"/>
      <c r="J376" s="241"/>
      <c r="K376" s="241"/>
      <c r="L376" s="241"/>
      <c r="M376" s="241"/>
      <c r="N376" s="241"/>
      <c r="O376" s="241"/>
      <c r="P376" s="241"/>
      <c r="Q376" s="241"/>
      <c r="R376" s="241"/>
      <c r="S376" s="241"/>
      <c r="T376" s="241"/>
      <c r="U376" s="241"/>
      <c r="V376" s="241"/>
      <c r="W376" s="241"/>
      <c r="X376" s="241"/>
      <c r="Y376" s="241"/>
    </row>
    <row r="377" spans="1:25" x14ac:dyDescent="0.3">
      <c r="A377" s="168"/>
      <c r="B377" s="168"/>
      <c r="C377" s="168"/>
      <c r="D377" s="168"/>
      <c r="E377" s="168"/>
      <c r="F377" s="168"/>
      <c r="G377" s="168"/>
      <c r="H377" s="168"/>
      <c r="I377" s="168"/>
      <c r="J377" s="168"/>
      <c r="K377" s="168"/>
      <c r="L377" s="168"/>
      <c r="M377" s="168"/>
      <c r="N377" s="168"/>
      <c r="O377" s="168"/>
      <c r="P377" s="168"/>
      <c r="Q377" s="168"/>
      <c r="R377" s="168"/>
      <c r="S377" s="168"/>
      <c r="T377" s="168"/>
      <c r="U377" s="168"/>
      <c r="V377" s="168"/>
      <c r="W377" s="168"/>
      <c r="X377" s="168"/>
      <c r="Y377" s="168"/>
    </row>
    <row r="378" spans="1:25" x14ac:dyDescent="0.3">
      <c r="A378" s="241"/>
      <c r="B378" s="241"/>
      <c r="C378" s="241"/>
      <c r="D378" s="241"/>
      <c r="E378" s="241"/>
      <c r="F378" s="241"/>
      <c r="G378" s="241"/>
      <c r="H378" s="241"/>
      <c r="I378" s="241"/>
      <c r="J378" s="241"/>
      <c r="K378" s="241"/>
      <c r="L378" s="241"/>
      <c r="M378" s="241"/>
      <c r="N378" s="241"/>
      <c r="O378" s="241"/>
      <c r="P378" s="241"/>
      <c r="Q378" s="241"/>
      <c r="R378" s="241"/>
      <c r="S378" s="241"/>
      <c r="T378" s="241"/>
      <c r="U378" s="241"/>
      <c r="V378" s="241"/>
      <c r="W378" s="241"/>
      <c r="X378" s="241"/>
      <c r="Y378" s="241"/>
    </row>
    <row r="379" spans="1:25" x14ac:dyDescent="0.3">
      <c r="A379" s="168"/>
      <c r="B379" s="168"/>
      <c r="C379" s="168"/>
      <c r="D379" s="168"/>
      <c r="E379" s="168"/>
      <c r="F379" s="168"/>
      <c r="G379" s="168"/>
      <c r="H379" s="168"/>
      <c r="I379" s="168"/>
      <c r="J379" s="168"/>
      <c r="K379" s="168"/>
      <c r="L379" s="168"/>
      <c r="M379" s="168"/>
      <c r="N379" s="168"/>
      <c r="O379" s="168"/>
      <c r="P379" s="168"/>
      <c r="Q379" s="168"/>
      <c r="R379" s="168"/>
      <c r="S379" s="168"/>
      <c r="T379" s="168"/>
      <c r="U379" s="168"/>
      <c r="V379" s="168"/>
      <c r="W379" s="168"/>
      <c r="X379" s="168"/>
      <c r="Y379" s="168"/>
    </row>
    <row r="380" spans="1:25" x14ac:dyDescent="0.3">
      <c r="A380" s="241"/>
      <c r="B380" s="241"/>
      <c r="C380" s="241"/>
      <c r="D380" s="241"/>
      <c r="E380" s="241"/>
      <c r="F380" s="241"/>
      <c r="G380" s="241"/>
      <c r="H380" s="241"/>
      <c r="I380" s="241"/>
      <c r="J380" s="241"/>
      <c r="K380" s="241"/>
      <c r="L380" s="241"/>
      <c r="M380" s="241"/>
      <c r="N380" s="241"/>
      <c r="O380" s="241"/>
      <c r="P380" s="241"/>
      <c r="Q380" s="241"/>
      <c r="R380" s="241"/>
      <c r="S380" s="241"/>
      <c r="T380" s="241"/>
      <c r="U380" s="241"/>
      <c r="V380" s="241"/>
      <c r="W380" s="241"/>
      <c r="X380" s="241"/>
      <c r="Y380" s="241"/>
    </row>
    <row r="381" spans="1:25" x14ac:dyDescent="0.3">
      <c r="A381" s="168"/>
      <c r="B381" s="168"/>
      <c r="C381" s="168"/>
      <c r="D381" s="168"/>
      <c r="E381" s="168"/>
      <c r="F381" s="168"/>
      <c r="G381" s="168"/>
      <c r="H381" s="168"/>
      <c r="I381" s="168"/>
      <c r="J381" s="168"/>
      <c r="K381" s="168"/>
      <c r="L381" s="168"/>
      <c r="M381" s="168"/>
      <c r="N381" s="168"/>
      <c r="O381" s="168"/>
      <c r="P381" s="168"/>
      <c r="Q381" s="168"/>
      <c r="R381" s="168"/>
      <c r="S381" s="168"/>
      <c r="T381" s="168"/>
      <c r="U381" s="168"/>
      <c r="V381" s="168"/>
      <c r="W381" s="168"/>
      <c r="X381" s="168"/>
      <c r="Y381" s="168"/>
    </row>
    <row r="382" spans="1:25" x14ac:dyDescent="0.3">
      <c r="A382" s="241"/>
      <c r="B382" s="241"/>
      <c r="C382" s="241"/>
      <c r="D382" s="241"/>
      <c r="E382" s="241"/>
      <c r="F382" s="241"/>
      <c r="G382" s="241"/>
      <c r="H382" s="241"/>
      <c r="I382" s="241"/>
      <c r="J382" s="241"/>
      <c r="K382" s="241"/>
      <c r="L382" s="241"/>
      <c r="M382" s="241"/>
      <c r="N382" s="241"/>
      <c r="O382" s="241"/>
      <c r="P382" s="241"/>
      <c r="Q382" s="241"/>
      <c r="R382" s="241"/>
      <c r="S382" s="241"/>
      <c r="T382" s="241"/>
      <c r="U382" s="241"/>
      <c r="V382" s="241"/>
      <c r="W382" s="241"/>
      <c r="X382" s="241"/>
      <c r="Y382" s="241"/>
    </row>
    <row r="383" spans="1:25" x14ac:dyDescent="0.3">
      <c r="A383" s="168"/>
      <c r="B383" s="168"/>
      <c r="C383" s="168"/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8"/>
      <c r="Q383" s="168"/>
      <c r="R383" s="168"/>
      <c r="S383" s="168"/>
      <c r="T383" s="168"/>
      <c r="U383" s="168"/>
      <c r="V383" s="168"/>
      <c r="W383" s="168"/>
      <c r="X383" s="168"/>
      <c r="Y383" s="168"/>
    </row>
    <row r="384" spans="1:25" x14ac:dyDescent="0.3">
      <c r="A384" s="241"/>
      <c r="B384" s="241"/>
      <c r="C384" s="241"/>
      <c r="D384" s="241"/>
      <c r="E384" s="241"/>
      <c r="F384" s="241"/>
      <c r="G384" s="241"/>
      <c r="H384" s="241"/>
      <c r="I384" s="241"/>
      <c r="J384" s="241"/>
      <c r="K384" s="241"/>
      <c r="L384" s="241"/>
      <c r="M384" s="241"/>
      <c r="N384" s="241"/>
      <c r="O384" s="241"/>
      <c r="P384" s="241"/>
      <c r="Q384" s="241"/>
      <c r="R384" s="241"/>
      <c r="S384" s="241"/>
      <c r="T384" s="241"/>
      <c r="U384" s="241"/>
      <c r="V384" s="241"/>
      <c r="W384" s="241"/>
      <c r="X384" s="241"/>
      <c r="Y384" s="241"/>
    </row>
    <row r="385" spans="1:25" x14ac:dyDescent="0.3">
      <c r="A385" s="168"/>
      <c r="B385" s="168"/>
      <c r="C385" s="168"/>
      <c r="D385" s="168"/>
      <c r="E385" s="168"/>
      <c r="F385" s="168"/>
      <c r="G385" s="168"/>
      <c r="H385" s="168"/>
      <c r="I385" s="168"/>
      <c r="J385" s="168"/>
      <c r="K385" s="168"/>
      <c r="L385" s="168"/>
      <c r="M385" s="168"/>
      <c r="N385" s="168"/>
      <c r="O385" s="168"/>
      <c r="P385" s="168"/>
      <c r="Q385" s="168"/>
      <c r="R385" s="168"/>
      <c r="S385" s="168"/>
      <c r="T385" s="168"/>
      <c r="U385" s="168"/>
      <c r="V385" s="168"/>
      <c r="W385" s="168"/>
      <c r="X385" s="168"/>
      <c r="Y385" s="168"/>
    </row>
    <row r="386" spans="1:25" x14ac:dyDescent="0.3">
      <c r="A386" s="241"/>
      <c r="B386" s="241"/>
      <c r="C386" s="241"/>
      <c r="D386" s="241"/>
      <c r="E386" s="241"/>
      <c r="F386" s="241"/>
      <c r="G386" s="241"/>
      <c r="H386" s="241"/>
      <c r="I386" s="241"/>
      <c r="J386" s="241"/>
      <c r="K386" s="241"/>
      <c r="L386" s="241"/>
      <c r="M386" s="241"/>
      <c r="N386" s="241"/>
      <c r="O386" s="241"/>
      <c r="P386" s="241"/>
      <c r="Q386" s="241"/>
      <c r="R386" s="241"/>
      <c r="S386" s="241"/>
      <c r="T386" s="241"/>
      <c r="U386" s="241"/>
      <c r="V386" s="241"/>
      <c r="W386" s="241"/>
      <c r="X386" s="241"/>
      <c r="Y386" s="241"/>
    </row>
    <row r="387" spans="1:25" x14ac:dyDescent="0.3">
      <c r="A387" s="168"/>
      <c r="B387" s="168"/>
      <c r="C387" s="168"/>
      <c r="D387" s="168"/>
      <c r="E387" s="168"/>
      <c r="F387" s="168"/>
      <c r="G387" s="168"/>
      <c r="H387" s="168"/>
      <c r="I387" s="168"/>
      <c r="J387" s="168"/>
      <c r="K387" s="168"/>
      <c r="L387" s="168"/>
      <c r="M387" s="168"/>
      <c r="N387" s="168"/>
      <c r="O387" s="168"/>
      <c r="P387" s="168"/>
      <c r="Q387" s="168"/>
      <c r="R387" s="168"/>
      <c r="S387" s="168"/>
      <c r="T387" s="168"/>
      <c r="U387" s="168"/>
      <c r="V387" s="168"/>
      <c r="W387" s="168"/>
      <c r="X387" s="168"/>
      <c r="Y387" s="168"/>
    </row>
    <row r="388" spans="1:25" x14ac:dyDescent="0.3">
      <c r="A388" s="241"/>
      <c r="B388" s="241"/>
      <c r="C388" s="241"/>
      <c r="D388" s="241"/>
      <c r="E388" s="241"/>
      <c r="F388" s="241"/>
      <c r="G388" s="241"/>
      <c r="H388" s="241"/>
      <c r="I388" s="241"/>
      <c r="J388" s="241"/>
      <c r="K388" s="241"/>
      <c r="L388" s="241"/>
      <c r="M388" s="241"/>
      <c r="N388" s="241"/>
      <c r="O388" s="241"/>
      <c r="P388" s="241"/>
      <c r="Q388" s="241"/>
      <c r="R388" s="241"/>
      <c r="S388" s="241"/>
      <c r="T388" s="241"/>
      <c r="U388" s="241"/>
      <c r="V388" s="241"/>
      <c r="W388" s="241"/>
      <c r="X388" s="241"/>
      <c r="Y388" s="241"/>
    </row>
    <row r="389" spans="1:25" x14ac:dyDescent="0.3">
      <c r="A389" s="168"/>
      <c r="B389" s="168"/>
      <c r="C389" s="168"/>
      <c r="D389" s="168"/>
      <c r="E389" s="168"/>
      <c r="F389" s="168"/>
      <c r="G389" s="168"/>
      <c r="H389" s="168"/>
      <c r="I389" s="168"/>
      <c r="J389" s="168"/>
      <c r="K389" s="168"/>
      <c r="L389" s="168"/>
      <c r="M389" s="168"/>
      <c r="N389" s="168"/>
      <c r="O389" s="168"/>
      <c r="P389" s="168"/>
      <c r="Q389" s="168"/>
      <c r="R389" s="168"/>
      <c r="S389" s="168"/>
      <c r="T389" s="168"/>
      <c r="U389" s="168"/>
      <c r="V389" s="168"/>
      <c r="W389" s="168"/>
      <c r="X389" s="168"/>
      <c r="Y389" s="168"/>
    </row>
    <row r="390" spans="1:25" x14ac:dyDescent="0.3">
      <c r="A390" s="241"/>
      <c r="B390" s="241"/>
      <c r="C390" s="241"/>
      <c r="D390" s="241"/>
      <c r="E390" s="241"/>
      <c r="F390" s="241"/>
      <c r="G390" s="241"/>
      <c r="H390" s="241"/>
      <c r="I390" s="241"/>
      <c r="J390" s="241"/>
      <c r="K390" s="241"/>
      <c r="L390" s="241"/>
      <c r="M390" s="241"/>
      <c r="N390" s="241"/>
      <c r="O390" s="241"/>
      <c r="P390" s="241"/>
      <c r="Q390" s="241"/>
      <c r="R390" s="241"/>
      <c r="S390" s="241"/>
      <c r="T390" s="241"/>
      <c r="U390" s="241"/>
      <c r="V390" s="241"/>
      <c r="W390" s="241"/>
      <c r="X390" s="241"/>
      <c r="Y390" s="241"/>
    </row>
    <row r="391" spans="1:25" x14ac:dyDescent="0.3">
      <c r="A391" s="168"/>
      <c r="B391" s="168"/>
      <c r="C391" s="168"/>
      <c r="D391" s="168"/>
      <c r="E391" s="168"/>
      <c r="F391" s="168"/>
      <c r="G391" s="168"/>
      <c r="H391" s="168"/>
      <c r="I391" s="168"/>
      <c r="J391" s="168"/>
      <c r="K391" s="168"/>
      <c r="L391" s="168"/>
      <c r="M391" s="168"/>
      <c r="N391" s="168"/>
      <c r="O391" s="168"/>
      <c r="P391" s="168"/>
      <c r="Q391" s="168"/>
      <c r="R391" s="168"/>
      <c r="S391" s="168"/>
      <c r="T391" s="168"/>
      <c r="U391" s="168"/>
      <c r="V391" s="168"/>
      <c r="W391" s="168"/>
      <c r="X391" s="168"/>
      <c r="Y391" s="168"/>
    </row>
    <row r="392" spans="1:25" x14ac:dyDescent="0.3">
      <c r="A392" s="241"/>
      <c r="B392" s="241"/>
      <c r="C392" s="241"/>
      <c r="D392" s="241"/>
      <c r="E392" s="241"/>
      <c r="F392" s="241"/>
      <c r="G392" s="241"/>
      <c r="H392" s="241"/>
      <c r="I392" s="241"/>
      <c r="J392" s="241"/>
      <c r="K392" s="241"/>
      <c r="L392" s="241"/>
      <c r="M392" s="241"/>
      <c r="N392" s="241"/>
      <c r="O392" s="241"/>
      <c r="P392" s="241"/>
      <c r="Q392" s="241"/>
      <c r="R392" s="241"/>
      <c r="S392" s="241"/>
      <c r="T392" s="241"/>
      <c r="U392" s="241"/>
      <c r="V392" s="241"/>
      <c r="W392" s="241"/>
      <c r="X392" s="241"/>
      <c r="Y392" s="241"/>
    </row>
    <row r="393" spans="1:25" x14ac:dyDescent="0.3">
      <c r="A393" s="168"/>
      <c r="B393" s="168"/>
      <c r="C393" s="168"/>
      <c r="D393" s="168"/>
      <c r="E393" s="168"/>
      <c r="F393" s="168"/>
      <c r="G393" s="168"/>
      <c r="H393" s="168"/>
      <c r="I393" s="168"/>
      <c r="J393" s="168"/>
      <c r="K393" s="168"/>
      <c r="L393" s="168"/>
      <c r="M393" s="168"/>
      <c r="N393" s="168"/>
      <c r="O393" s="168"/>
      <c r="P393" s="168"/>
      <c r="Q393" s="168"/>
      <c r="R393" s="168"/>
      <c r="S393" s="168"/>
      <c r="T393" s="168"/>
      <c r="U393" s="168"/>
      <c r="V393" s="168"/>
      <c r="W393" s="168"/>
      <c r="X393" s="168"/>
      <c r="Y393" s="168"/>
    </row>
    <row r="394" spans="1:25" x14ac:dyDescent="0.3">
      <c r="A394" s="241"/>
      <c r="B394" s="241"/>
      <c r="C394" s="241"/>
      <c r="D394" s="241"/>
      <c r="E394" s="241"/>
      <c r="F394" s="241"/>
      <c r="G394" s="241"/>
      <c r="H394" s="241"/>
      <c r="I394" s="241"/>
      <c r="J394" s="241"/>
      <c r="K394" s="241"/>
      <c r="L394" s="241"/>
      <c r="M394" s="241"/>
      <c r="N394" s="241"/>
      <c r="O394" s="241"/>
      <c r="P394" s="241"/>
      <c r="Q394" s="241"/>
      <c r="R394" s="241"/>
      <c r="S394" s="241"/>
      <c r="T394" s="241"/>
      <c r="U394" s="241"/>
      <c r="V394" s="241"/>
      <c r="W394" s="241"/>
      <c r="X394" s="241"/>
      <c r="Y394" s="241"/>
    </row>
    <row r="395" spans="1:25" x14ac:dyDescent="0.3">
      <c r="A395" s="168"/>
      <c r="B395" s="168"/>
      <c r="C395" s="168"/>
      <c r="D395" s="168"/>
      <c r="E395" s="168"/>
      <c r="F395" s="168"/>
      <c r="G395" s="168"/>
      <c r="H395" s="168"/>
      <c r="I395" s="168"/>
      <c r="J395" s="168"/>
      <c r="K395" s="168"/>
      <c r="L395" s="168"/>
      <c r="M395" s="168"/>
      <c r="N395" s="168"/>
      <c r="O395" s="168"/>
      <c r="P395" s="168"/>
      <c r="Q395" s="168"/>
      <c r="R395" s="168"/>
      <c r="S395" s="168"/>
      <c r="T395" s="168"/>
      <c r="U395" s="168"/>
      <c r="V395" s="168"/>
      <c r="W395" s="168"/>
      <c r="X395" s="168"/>
      <c r="Y395" s="168"/>
    </row>
    <row r="396" spans="1:25" x14ac:dyDescent="0.3">
      <c r="A396" s="241"/>
      <c r="B396" s="241"/>
      <c r="C396" s="241"/>
      <c r="D396" s="241"/>
      <c r="E396" s="241"/>
      <c r="F396" s="241"/>
      <c r="G396" s="241"/>
      <c r="H396" s="241"/>
      <c r="I396" s="241"/>
      <c r="J396" s="241"/>
      <c r="K396" s="241"/>
      <c r="L396" s="241"/>
      <c r="M396" s="241"/>
      <c r="N396" s="241"/>
      <c r="O396" s="241"/>
      <c r="P396" s="241"/>
      <c r="Q396" s="241"/>
      <c r="R396" s="241"/>
      <c r="S396" s="241"/>
      <c r="T396" s="241"/>
      <c r="U396" s="241"/>
      <c r="V396" s="241"/>
      <c r="W396" s="241"/>
      <c r="X396" s="241"/>
      <c r="Y396" s="241"/>
    </row>
    <row r="397" spans="1:25" x14ac:dyDescent="0.3">
      <c r="A397" s="168"/>
      <c r="B397" s="168"/>
      <c r="C397" s="168"/>
      <c r="D397" s="168"/>
      <c r="E397" s="168"/>
      <c r="F397" s="168"/>
      <c r="G397" s="168"/>
      <c r="H397" s="168"/>
      <c r="I397" s="168"/>
      <c r="J397" s="168"/>
      <c r="K397" s="168"/>
      <c r="L397" s="168"/>
      <c r="M397" s="168"/>
      <c r="N397" s="168"/>
      <c r="O397" s="168"/>
      <c r="P397" s="168"/>
      <c r="Q397" s="168"/>
      <c r="R397" s="168"/>
      <c r="S397" s="168"/>
      <c r="T397" s="168"/>
      <c r="U397" s="168"/>
      <c r="V397" s="168"/>
      <c r="W397" s="168"/>
      <c r="X397" s="168"/>
      <c r="Y397" s="168"/>
    </row>
    <row r="398" spans="1:25" x14ac:dyDescent="0.3">
      <c r="A398" s="241"/>
      <c r="B398" s="241"/>
      <c r="C398" s="241"/>
      <c r="D398" s="241"/>
      <c r="E398" s="241"/>
      <c r="F398" s="241"/>
      <c r="G398" s="241"/>
      <c r="H398" s="241"/>
      <c r="I398" s="241"/>
      <c r="J398" s="241"/>
      <c r="K398" s="241"/>
      <c r="L398" s="241"/>
      <c r="M398" s="241"/>
      <c r="N398" s="241"/>
      <c r="O398" s="241"/>
      <c r="P398" s="241"/>
      <c r="Q398" s="241"/>
      <c r="R398" s="241"/>
      <c r="S398" s="241"/>
      <c r="T398" s="241"/>
      <c r="U398" s="241"/>
      <c r="V398" s="241"/>
      <c r="W398" s="241"/>
      <c r="X398" s="241"/>
      <c r="Y398" s="241"/>
    </row>
    <row r="399" spans="1:25" x14ac:dyDescent="0.3">
      <c r="A399" s="168"/>
      <c r="B399" s="168"/>
      <c r="C399" s="168"/>
      <c r="D399" s="168"/>
      <c r="E399" s="168"/>
      <c r="F399" s="168"/>
      <c r="G399" s="168"/>
      <c r="H399" s="168"/>
      <c r="I399" s="168"/>
      <c r="J399" s="168"/>
      <c r="K399" s="168"/>
      <c r="L399" s="168"/>
      <c r="M399" s="168"/>
      <c r="N399" s="168"/>
      <c r="O399" s="168"/>
      <c r="P399" s="168"/>
      <c r="Q399" s="168"/>
      <c r="R399" s="168"/>
      <c r="S399" s="168"/>
      <c r="T399" s="168"/>
      <c r="U399" s="168"/>
      <c r="V399" s="168"/>
      <c r="W399" s="168"/>
      <c r="X399" s="168"/>
      <c r="Y399" s="168"/>
    </row>
    <row r="400" spans="1:25" x14ac:dyDescent="0.3">
      <c r="A400" s="241"/>
      <c r="B400" s="241"/>
      <c r="C400" s="241"/>
      <c r="D400" s="241"/>
      <c r="E400" s="241"/>
      <c r="F400" s="241"/>
      <c r="G400" s="241"/>
      <c r="H400" s="241"/>
      <c r="I400" s="241"/>
      <c r="J400" s="241"/>
      <c r="K400" s="241"/>
      <c r="L400" s="241"/>
      <c r="M400" s="241"/>
      <c r="N400" s="241"/>
      <c r="O400" s="241"/>
      <c r="P400" s="241"/>
      <c r="Q400" s="241"/>
      <c r="R400" s="241"/>
      <c r="S400" s="241"/>
      <c r="T400" s="241"/>
      <c r="U400" s="241"/>
      <c r="V400" s="241"/>
      <c r="W400" s="241"/>
      <c r="X400" s="241"/>
      <c r="Y400" s="241"/>
    </row>
    <row r="401" spans="1:25" x14ac:dyDescent="0.3">
      <c r="A401" s="168"/>
      <c r="B401" s="168"/>
      <c r="C401" s="168"/>
      <c r="D401" s="168"/>
      <c r="E401" s="168"/>
      <c r="F401" s="168"/>
      <c r="G401" s="168"/>
      <c r="H401" s="168"/>
      <c r="I401" s="168"/>
      <c r="J401" s="168"/>
      <c r="K401" s="168"/>
      <c r="L401" s="168"/>
      <c r="M401" s="168"/>
      <c r="N401" s="168"/>
      <c r="O401" s="168"/>
      <c r="P401" s="168"/>
      <c r="Q401" s="168"/>
      <c r="R401" s="168"/>
      <c r="S401" s="168"/>
      <c r="T401" s="168"/>
      <c r="U401" s="168"/>
      <c r="V401" s="168"/>
      <c r="W401" s="168"/>
      <c r="X401" s="168"/>
      <c r="Y401" s="168"/>
    </row>
    <row r="402" spans="1:25" x14ac:dyDescent="0.3">
      <c r="A402" s="241"/>
      <c r="B402" s="241"/>
      <c r="C402" s="241"/>
      <c r="D402" s="241"/>
      <c r="E402" s="241"/>
      <c r="F402" s="241"/>
      <c r="G402" s="241"/>
      <c r="H402" s="241"/>
      <c r="I402" s="241"/>
      <c r="J402" s="241"/>
      <c r="K402" s="241"/>
      <c r="L402" s="241"/>
      <c r="M402" s="241"/>
      <c r="N402" s="241"/>
      <c r="O402" s="241"/>
      <c r="P402" s="241"/>
      <c r="Q402" s="241"/>
      <c r="R402" s="241"/>
      <c r="S402" s="241"/>
      <c r="T402" s="241"/>
      <c r="U402" s="241"/>
      <c r="V402" s="241"/>
      <c r="W402" s="241"/>
      <c r="X402" s="241"/>
      <c r="Y402" s="241"/>
    </row>
    <row r="403" spans="1:25" x14ac:dyDescent="0.3">
      <c r="A403" s="168"/>
      <c r="B403" s="168"/>
      <c r="C403" s="168"/>
      <c r="D403" s="168"/>
      <c r="E403" s="168"/>
      <c r="F403" s="168"/>
      <c r="G403" s="168"/>
      <c r="H403" s="168"/>
      <c r="I403" s="168"/>
      <c r="J403" s="168"/>
      <c r="K403" s="168"/>
      <c r="L403" s="168"/>
      <c r="M403" s="168"/>
      <c r="N403" s="168"/>
      <c r="O403" s="168"/>
      <c r="P403" s="168"/>
      <c r="Q403" s="168"/>
      <c r="R403" s="168"/>
      <c r="S403" s="168"/>
      <c r="T403" s="168"/>
      <c r="U403" s="168"/>
      <c r="V403" s="168"/>
      <c r="W403" s="168"/>
      <c r="X403" s="168"/>
      <c r="Y403" s="168"/>
    </row>
    <row r="404" spans="1:25" x14ac:dyDescent="0.3">
      <c r="A404" s="241"/>
      <c r="B404" s="241"/>
      <c r="C404" s="241"/>
      <c r="D404" s="241"/>
      <c r="E404" s="241"/>
      <c r="F404" s="241"/>
      <c r="G404" s="241"/>
      <c r="H404" s="241"/>
      <c r="I404" s="241"/>
      <c r="J404" s="241"/>
      <c r="K404" s="241"/>
      <c r="L404" s="241"/>
      <c r="M404" s="241"/>
      <c r="N404" s="241"/>
      <c r="O404" s="241"/>
      <c r="P404" s="241"/>
      <c r="Q404" s="241"/>
      <c r="R404" s="241"/>
      <c r="S404" s="241"/>
      <c r="T404" s="241"/>
      <c r="U404" s="241"/>
      <c r="V404" s="241"/>
      <c r="W404" s="241"/>
      <c r="X404" s="241"/>
      <c r="Y404" s="241"/>
    </row>
    <row r="405" spans="1:25" x14ac:dyDescent="0.3">
      <c r="A405" s="168"/>
      <c r="B405" s="168"/>
      <c r="C405" s="168"/>
      <c r="D405" s="168"/>
      <c r="E405" s="168"/>
      <c r="F405" s="168"/>
      <c r="G405" s="168"/>
      <c r="H405" s="168"/>
      <c r="I405" s="168"/>
      <c r="J405" s="168"/>
      <c r="K405" s="168"/>
      <c r="L405" s="168"/>
      <c r="M405" s="168"/>
      <c r="N405" s="168"/>
      <c r="O405" s="168"/>
      <c r="P405" s="168"/>
      <c r="Q405" s="168"/>
      <c r="R405" s="168"/>
      <c r="S405" s="168"/>
      <c r="T405" s="168"/>
      <c r="U405" s="168"/>
      <c r="V405" s="168"/>
      <c r="W405" s="168"/>
      <c r="X405" s="168"/>
      <c r="Y405" s="168"/>
    </row>
    <row r="406" spans="1:25" x14ac:dyDescent="0.3">
      <c r="A406" s="241"/>
      <c r="B406" s="241"/>
      <c r="C406" s="241"/>
      <c r="D406" s="241"/>
      <c r="E406" s="241"/>
      <c r="F406" s="241"/>
      <c r="G406" s="241"/>
      <c r="H406" s="241"/>
      <c r="I406" s="241"/>
      <c r="J406" s="241"/>
      <c r="K406" s="241"/>
      <c r="L406" s="241"/>
      <c r="M406" s="241"/>
      <c r="N406" s="241"/>
      <c r="O406" s="241"/>
      <c r="P406" s="241"/>
      <c r="Q406" s="241"/>
      <c r="R406" s="241"/>
      <c r="S406" s="241"/>
      <c r="T406" s="241"/>
      <c r="U406" s="241"/>
      <c r="V406" s="241"/>
      <c r="W406" s="241"/>
      <c r="X406" s="241"/>
      <c r="Y406" s="241"/>
    </row>
    <row r="407" spans="1:25" x14ac:dyDescent="0.3">
      <c r="A407" s="168"/>
      <c r="B407" s="168"/>
      <c r="C407" s="168"/>
      <c r="D407" s="168"/>
      <c r="E407" s="168"/>
      <c r="F407" s="168"/>
      <c r="G407" s="168"/>
      <c r="H407" s="168"/>
      <c r="I407" s="168"/>
      <c r="J407" s="168"/>
      <c r="K407" s="168"/>
      <c r="L407" s="168"/>
      <c r="M407" s="168"/>
      <c r="N407" s="168"/>
      <c r="O407" s="168"/>
      <c r="P407" s="168"/>
      <c r="Q407" s="168"/>
      <c r="R407" s="168"/>
      <c r="S407" s="168"/>
      <c r="T407" s="168"/>
      <c r="U407" s="168"/>
      <c r="V407" s="168"/>
      <c r="W407" s="168"/>
      <c r="X407" s="168"/>
      <c r="Y407" s="168"/>
    </row>
    <row r="408" spans="1:25" x14ac:dyDescent="0.3">
      <c r="A408" s="241"/>
      <c r="B408" s="241"/>
      <c r="C408" s="241"/>
      <c r="D408" s="241"/>
      <c r="E408" s="241"/>
      <c r="F408" s="241"/>
      <c r="G408" s="241"/>
      <c r="H408" s="241"/>
      <c r="I408" s="241"/>
      <c r="J408" s="241"/>
      <c r="K408" s="241"/>
      <c r="L408" s="241"/>
      <c r="M408" s="241"/>
      <c r="N408" s="241"/>
      <c r="O408" s="241"/>
      <c r="P408" s="241"/>
      <c r="Q408" s="241"/>
      <c r="R408" s="241"/>
      <c r="S408" s="241"/>
      <c r="T408" s="241"/>
      <c r="U408" s="241"/>
      <c r="V408" s="241"/>
      <c r="W408" s="241"/>
      <c r="X408" s="241"/>
      <c r="Y408" s="241"/>
    </row>
    <row r="409" spans="1:25" x14ac:dyDescent="0.3">
      <c r="A409" s="168"/>
      <c r="B409" s="168"/>
      <c r="C409" s="168"/>
      <c r="D409" s="168"/>
      <c r="E409" s="168"/>
      <c r="F409" s="168"/>
      <c r="G409" s="168"/>
      <c r="H409" s="168"/>
      <c r="I409" s="168"/>
      <c r="J409" s="168"/>
      <c r="K409" s="168"/>
      <c r="L409" s="168"/>
      <c r="M409" s="168"/>
      <c r="N409" s="168"/>
      <c r="O409" s="168"/>
      <c r="P409" s="168"/>
      <c r="Q409" s="168"/>
      <c r="R409" s="168"/>
      <c r="S409" s="168"/>
      <c r="T409" s="168"/>
      <c r="U409" s="168"/>
      <c r="V409" s="168"/>
      <c r="W409" s="168"/>
      <c r="X409" s="168"/>
      <c r="Y409" s="168"/>
    </row>
    <row r="410" spans="1:25" x14ac:dyDescent="0.3">
      <c r="A410" s="241"/>
      <c r="B410" s="241"/>
      <c r="C410" s="241"/>
      <c r="D410" s="241"/>
      <c r="E410" s="241"/>
      <c r="F410" s="241"/>
      <c r="G410" s="241"/>
      <c r="H410" s="241"/>
      <c r="I410" s="241"/>
      <c r="J410" s="241"/>
      <c r="K410" s="241"/>
      <c r="L410" s="241"/>
      <c r="M410" s="241"/>
      <c r="N410" s="241"/>
      <c r="O410" s="241"/>
      <c r="P410" s="241"/>
      <c r="Q410" s="241"/>
      <c r="R410" s="241"/>
      <c r="S410" s="241"/>
      <c r="T410" s="241"/>
      <c r="U410" s="241"/>
      <c r="V410" s="241"/>
      <c r="W410" s="241"/>
      <c r="X410" s="241"/>
      <c r="Y410" s="241"/>
    </row>
    <row r="411" spans="1:25" x14ac:dyDescent="0.3">
      <c r="A411" s="168"/>
      <c r="B411" s="168"/>
      <c r="C411" s="168"/>
      <c r="D411" s="168"/>
      <c r="E411" s="168"/>
      <c r="F411" s="168"/>
      <c r="G411" s="168"/>
      <c r="H411" s="168"/>
      <c r="I411" s="168"/>
      <c r="J411" s="168"/>
      <c r="K411" s="168"/>
      <c r="L411" s="168"/>
      <c r="M411" s="168"/>
      <c r="N411" s="168"/>
      <c r="O411" s="168"/>
      <c r="P411" s="168"/>
      <c r="Q411" s="168"/>
      <c r="R411" s="168"/>
      <c r="S411" s="168"/>
      <c r="T411" s="168"/>
      <c r="U411" s="168"/>
      <c r="V411" s="168"/>
      <c r="W411" s="168"/>
      <c r="X411" s="168"/>
      <c r="Y411" s="168"/>
    </row>
    <row r="412" spans="1:25" x14ac:dyDescent="0.3">
      <c r="A412" s="241"/>
      <c r="B412" s="241"/>
      <c r="C412" s="241"/>
      <c r="D412" s="241"/>
      <c r="E412" s="241"/>
      <c r="F412" s="241"/>
      <c r="G412" s="241"/>
      <c r="H412" s="241"/>
      <c r="I412" s="241"/>
      <c r="J412" s="241"/>
      <c r="K412" s="241"/>
      <c r="L412" s="241"/>
      <c r="M412" s="241"/>
      <c r="N412" s="241"/>
      <c r="O412" s="241"/>
      <c r="P412" s="241"/>
      <c r="Q412" s="241"/>
      <c r="R412" s="241"/>
      <c r="S412" s="241"/>
      <c r="T412" s="241"/>
      <c r="U412" s="241"/>
      <c r="V412" s="241"/>
      <c r="W412" s="241"/>
      <c r="X412" s="241"/>
      <c r="Y412" s="241"/>
    </row>
    <row r="413" spans="1:25" x14ac:dyDescent="0.3">
      <c r="A413" s="168"/>
      <c r="B413" s="168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8"/>
      <c r="Q413" s="168"/>
      <c r="R413" s="168"/>
      <c r="S413" s="168"/>
      <c r="T413" s="168"/>
      <c r="U413" s="168"/>
      <c r="V413" s="168"/>
      <c r="W413" s="168"/>
      <c r="X413" s="168"/>
      <c r="Y413" s="168"/>
    </row>
    <row r="414" spans="1:25" x14ac:dyDescent="0.3">
      <c r="A414" s="241"/>
      <c r="B414" s="241"/>
      <c r="C414" s="241"/>
      <c r="D414" s="241"/>
      <c r="E414" s="241"/>
      <c r="F414" s="241"/>
      <c r="G414" s="241"/>
      <c r="H414" s="241"/>
      <c r="I414" s="241"/>
      <c r="J414" s="241"/>
      <c r="K414" s="241"/>
      <c r="L414" s="241"/>
      <c r="M414" s="241"/>
      <c r="N414" s="241"/>
      <c r="O414" s="241"/>
      <c r="P414" s="241"/>
      <c r="Q414" s="241"/>
      <c r="R414" s="241"/>
      <c r="S414" s="241"/>
      <c r="T414" s="241"/>
      <c r="U414" s="241"/>
      <c r="V414" s="241"/>
      <c r="W414" s="241"/>
      <c r="X414" s="241"/>
      <c r="Y414" s="241"/>
    </row>
    <row r="415" spans="1:25" x14ac:dyDescent="0.3">
      <c r="A415" s="168"/>
      <c r="B415" s="168"/>
      <c r="C415" s="168"/>
      <c r="D415" s="168"/>
      <c r="E415" s="168"/>
      <c r="F415" s="168"/>
      <c r="G415" s="168"/>
      <c r="H415" s="168"/>
      <c r="I415" s="168"/>
      <c r="J415" s="168"/>
      <c r="K415" s="168"/>
      <c r="L415" s="168"/>
      <c r="M415" s="168"/>
      <c r="N415" s="168"/>
      <c r="O415" s="168"/>
      <c r="P415" s="168"/>
      <c r="Q415" s="168"/>
      <c r="R415" s="168"/>
      <c r="S415" s="168"/>
      <c r="T415" s="168"/>
      <c r="U415" s="168"/>
      <c r="V415" s="168"/>
      <c r="W415" s="168"/>
      <c r="X415" s="168"/>
      <c r="Y415" s="168"/>
    </row>
    <row r="416" spans="1:25" x14ac:dyDescent="0.3">
      <c r="A416" s="241"/>
      <c r="B416" s="241"/>
      <c r="C416" s="241"/>
      <c r="D416" s="241"/>
      <c r="E416" s="241"/>
      <c r="F416" s="241"/>
      <c r="G416" s="241"/>
      <c r="H416" s="241"/>
      <c r="I416" s="241"/>
      <c r="J416" s="241"/>
      <c r="K416" s="241"/>
      <c r="L416" s="241"/>
      <c r="M416" s="241"/>
      <c r="N416" s="241"/>
      <c r="O416" s="241"/>
      <c r="P416" s="241"/>
      <c r="Q416" s="241"/>
      <c r="R416" s="241"/>
      <c r="S416" s="241"/>
      <c r="T416" s="241"/>
      <c r="U416" s="241"/>
      <c r="V416" s="241"/>
      <c r="W416" s="241"/>
      <c r="X416" s="241"/>
      <c r="Y416" s="241"/>
    </row>
    <row r="417" spans="1:25" x14ac:dyDescent="0.3">
      <c r="A417" s="168"/>
      <c r="B417" s="168"/>
      <c r="C417" s="168"/>
      <c r="D417" s="168"/>
      <c r="E417" s="168"/>
      <c r="F417" s="168"/>
      <c r="G417" s="168"/>
      <c r="H417" s="168"/>
      <c r="I417" s="168"/>
      <c r="J417" s="168"/>
      <c r="K417" s="168"/>
      <c r="L417" s="168"/>
      <c r="M417" s="168"/>
      <c r="N417" s="168"/>
      <c r="O417" s="168"/>
      <c r="P417" s="168"/>
      <c r="Q417" s="168"/>
      <c r="R417" s="168"/>
      <c r="S417" s="168"/>
      <c r="T417" s="168"/>
      <c r="U417" s="168"/>
      <c r="V417" s="168"/>
      <c r="W417" s="168"/>
      <c r="X417" s="168"/>
      <c r="Y417" s="168"/>
    </row>
    <row r="418" spans="1:25" x14ac:dyDescent="0.3">
      <c r="A418" s="241"/>
      <c r="B418" s="241"/>
      <c r="C418" s="241"/>
      <c r="D418" s="241"/>
      <c r="E418" s="241"/>
      <c r="F418" s="241"/>
      <c r="G418" s="241"/>
      <c r="H418" s="241"/>
      <c r="I418" s="241"/>
      <c r="J418" s="241"/>
      <c r="K418" s="241"/>
      <c r="L418" s="241"/>
      <c r="M418" s="241"/>
      <c r="N418" s="241"/>
      <c r="O418" s="241"/>
      <c r="P418" s="241"/>
      <c r="Q418" s="241"/>
      <c r="R418" s="241"/>
      <c r="S418" s="241"/>
      <c r="T418" s="241"/>
      <c r="U418" s="241"/>
      <c r="V418" s="241"/>
      <c r="W418" s="241"/>
      <c r="X418" s="241"/>
      <c r="Y418" s="241"/>
    </row>
    <row r="419" spans="1:25" x14ac:dyDescent="0.3">
      <c r="A419" s="168"/>
      <c r="B419" s="168"/>
      <c r="C419" s="168"/>
      <c r="D419" s="168"/>
      <c r="E419" s="168"/>
      <c r="F419" s="168"/>
      <c r="G419" s="168"/>
      <c r="H419" s="168"/>
      <c r="I419" s="168"/>
      <c r="J419" s="168"/>
      <c r="K419" s="168"/>
      <c r="L419" s="168"/>
      <c r="M419" s="168"/>
      <c r="N419" s="168"/>
      <c r="O419" s="168"/>
      <c r="P419" s="168"/>
      <c r="Q419" s="168"/>
      <c r="R419" s="168"/>
      <c r="S419" s="168"/>
      <c r="T419" s="168"/>
      <c r="U419" s="168"/>
      <c r="V419" s="168"/>
      <c r="W419" s="168"/>
      <c r="X419" s="168"/>
      <c r="Y419" s="168"/>
    </row>
    <row r="420" spans="1:25" x14ac:dyDescent="0.3">
      <c r="A420" s="241"/>
      <c r="B420" s="241"/>
      <c r="C420" s="241"/>
      <c r="D420" s="241"/>
      <c r="E420" s="241"/>
      <c r="F420" s="241"/>
      <c r="G420" s="241"/>
      <c r="H420" s="241"/>
      <c r="I420" s="241"/>
      <c r="J420" s="241"/>
      <c r="K420" s="241"/>
      <c r="L420" s="241"/>
      <c r="M420" s="241"/>
      <c r="N420" s="241"/>
      <c r="O420" s="241"/>
      <c r="P420" s="241"/>
      <c r="Q420" s="241"/>
      <c r="R420" s="241"/>
      <c r="S420" s="241"/>
      <c r="T420" s="241"/>
      <c r="U420" s="241"/>
      <c r="V420" s="241"/>
      <c r="W420" s="241"/>
      <c r="X420" s="241"/>
      <c r="Y420" s="241"/>
    </row>
    <row r="421" spans="1:25" x14ac:dyDescent="0.3">
      <c r="A421" s="168"/>
      <c r="B421" s="168"/>
      <c r="C421" s="168"/>
      <c r="D421" s="168"/>
      <c r="E421" s="168"/>
      <c r="F421" s="168"/>
      <c r="G421" s="168"/>
      <c r="H421" s="168"/>
      <c r="I421" s="168"/>
      <c r="J421" s="168"/>
      <c r="K421" s="168"/>
      <c r="L421" s="168"/>
      <c r="M421" s="168"/>
      <c r="N421" s="168"/>
      <c r="O421" s="168"/>
      <c r="P421" s="168"/>
      <c r="Q421" s="168"/>
      <c r="R421" s="168"/>
      <c r="S421" s="168"/>
      <c r="T421" s="168"/>
      <c r="U421" s="168"/>
      <c r="V421" s="168"/>
      <c r="W421" s="168"/>
      <c r="X421" s="168"/>
      <c r="Y421" s="168"/>
    </row>
    <row r="422" spans="1:25" x14ac:dyDescent="0.3">
      <c r="A422" s="241"/>
      <c r="B422" s="241"/>
      <c r="C422" s="241"/>
      <c r="D422" s="241"/>
      <c r="E422" s="241"/>
      <c r="F422" s="241"/>
      <c r="G422" s="241"/>
      <c r="H422" s="241"/>
      <c r="I422" s="241"/>
      <c r="J422" s="241"/>
      <c r="K422" s="241"/>
      <c r="L422" s="241"/>
      <c r="M422" s="241"/>
      <c r="N422" s="241"/>
      <c r="O422" s="241"/>
      <c r="P422" s="241"/>
      <c r="Q422" s="241"/>
      <c r="R422" s="241"/>
      <c r="S422" s="241"/>
      <c r="T422" s="241"/>
      <c r="U422" s="241"/>
      <c r="V422" s="241"/>
      <c r="W422" s="241"/>
      <c r="X422" s="241"/>
      <c r="Y422" s="241"/>
    </row>
    <row r="423" spans="1:25" x14ac:dyDescent="0.3">
      <c r="A423" s="168"/>
      <c r="B423" s="168"/>
      <c r="C423" s="168"/>
      <c r="D423" s="168"/>
      <c r="E423" s="168"/>
      <c r="F423" s="168"/>
      <c r="G423" s="168"/>
      <c r="H423" s="168"/>
      <c r="I423" s="168"/>
      <c r="J423" s="168"/>
      <c r="K423" s="168"/>
      <c r="L423" s="168"/>
      <c r="M423" s="168"/>
      <c r="N423" s="168"/>
      <c r="O423" s="168"/>
      <c r="P423" s="168"/>
      <c r="Q423" s="168"/>
      <c r="R423" s="168"/>
      <c r="S423" s="168"/>
      <c r="T423" s="168"/>
      <c r="U423" s="168"/>
      <c r="V423" s="168"/>
      <c r="W423" s="168"/>
      <c r="X423" s="168"/>
      <c r="Y423" s="168"/>
    </row>
    <row r="424" spans="1:25" x14ac:dyDescent="0.3">
      <c r="A424" s="241"/>
      <c r="B424" s="241"/>
      <c r="C424" s="241"/>
      <c r="D424" s="241"/>
      <c r="E424" s="241"/>
      <c r="F424" s="241"/>
      <c r="G424" s="241"/>
      <c r="H424" s="241"/>
      <c r="I424" s="241"/>
      <c r="J424" s="241"/>
      <c r="K424" s="241"/>
      <c r="L424" s="241"/>
      <c r="M424" s="241"/>
      <c r="N424" s="241"/>
      <c r="O424" s="241"/>
      <c r="P424" s="241"/>
      <c r="Q424" s="241"/>
      <c r="R424" s="241"/>
      <c r="S424" s="241"/>
      <c r="T424" s="241"/>
      <c r="U424" s="241"/>
      <c r="V424" s="241"/>
      <c r="W424" s="241"/>
      <c r="X424" s="241"/>
      <c r="Y424" s="241"/>
    </row>
    <row r="425" spans="1:25" x14ac:dyDescent="0.3">
      <c r="A425" s="168"/>
      <c r="B425" s="168"/>
      <c r="C425" s="168"/>
      <c r="D425" s="168"/>
      <c r="E425" s="168"/>
      <c r="F425" s="168"/>
      <c r="G425" s="168"/>
      <c r="H425" s="168"/>
      <c r="I425" s="168"/>
      <c r="J425" s="168"/>
      <c r="K425" s="168"/>
      <c r="L425" s="168"/>
      <c r="M425" s="168"/>
      <c r="N425" s="168"/>
      <c r="O425" s="168"/>
      <c r="P425" s="168"/>
      <c r="Q425" s="168"/>
      <c r="R425" s="168"/>
      <c r="S425" s="168"/>
      <c r="T425" s="168"/>
      <c r="U425" s="168"/>
      <c r="V425" s="168"/>
      <c r="W425" s="168"/>
      <c r="X425" s="168"/>
      <c r="Y425" s="168"/>
    </row>
    <row r="426" spans="1:25" x14ac:dyDescent="0.3">
      <c r="A426" s="241"/>
      <c r="B426" s="241"/>
      <c r="C426" s="241"/>
      <c r="D426" s="241"/>
      <c r="E426" s="241"/>
      <c r="F426" s="241"/>
      <c r="G426" s="241"/>
      <c r="H426" s="241"/>
      <c r="I426" s="241"/>
      <c r="J426" s="241"/>
      <c r="K426" s="241"/>
      <c r="L426" s="241"/>
      <c r="M426" s="241"/>
      <c r="N426" s="241"/>
      <c r="O426" s="241"/>
      <c r="P426" s="241"/>
      <c r="Q426" s="241"/>
      <c r="R426" s="241"/>
      <c r="S426" s="241"/>
      <c r="T426" s="241"/>
      <c r="U426" s="241"/>
      <c r="V426" s="241"/>
      <c r="W426" s="241"/>
      <c r="X426" s="241"/>
      <c r="Y426" s="241"/>
    </row>
    <row r="427" spans="1:25" x14ac:dyDescent="0.3">
      <c r="A427" s="168"/>
      <c r="B427" s="168"/>
      <c r="C427" s="168"/>
      <c r="D427" s="168"/>
      <c r="E427" s="168"/>
      <c r="F427" s="168"/>
      <c r="G427" s="168"/>
      <c r="H427" s="168"/>
      <c r="I427" s="168"/>
      <c r="J427" s="168"/>
      <c r="K427" s="168"/>
      <c r="L427" s="168"/>
      <c r="M427" s="168"/>
      <c r="N427" s="168"/>
      <c r="O427" s="168"/>
      <c r="P427" s="168"/>
      <c r="Q427" s="168"/>
      <c r="R427" s="168"/>
      <c r="S427" s="168"/>
      <c r="T427" s="168"/>
      <c r="U427" s="168"/>
      <c r="V427" s="168"/>
      <c r="W427" s="168"/>
      <c r="X427" s="168"/>
      <c r="Y427" s="168"/>
    </row>
    <row r="428" spans="1:25" x14ac:dyDescent="0.3">
      <c r="A428" s="241"/>
      <c r="B428" s="241"/>
      <c r="C428" s="241"/>
      <c r="D428" s="241"/>
      <c r="E428" s="241"/>
      <c r="F428" s="241"/>
      <c r="G428" s="241"/>
      <c r="H428" s="241"/>
      <c r="I428" s="241"/>
      <c r="J428" s="241"/>
      <c r="K428" s="241"/>
      <c r="L428" s="241"/>
      <c r="M428" s="241"/>
      <c r="N428" s="241"/>
      <c r="O428" s="241"/>
      <c r="P428" s="241"/>
      <c r="Q428" s="241"/>
      <c r="R428" s="241"/>
      <c r="S428" s="241"/>
      <c r="T428" s="241"/>
      <c r="U428" s="241"/>
      <c r="V428" s="241"/>
      <c r="W428" s="241"/>
      <c r="X428" s="241"/>
      <c r="Y428" s="241"/>
    </row>
    <row r="429" spans="1:25" x14ac:dyDescent="0.3">
      <c r="A429" s="168"/>
      <c r="B429" s="168"/>
      <c r="C429" s="168"/>
      <c r="D429" s="168"/>
      <c r="E429" s="168"/>
      <c r="F429" s="168"/>
      <c r="G429" s="168"/>
      <c r="H429" s="168"/>
      <c r="I429" s="168"/>
      <c r="J429" s="168"/>
      <c r="K429" s="168"/>
      <c r="L429" s="168"/>
      <c r="M429" s="168"/>
      <c r="N429" s="168"/>
      <c r="O429" s="168"/>
      <c r="P429" s="168"/>
      <c r="Q429" s="168"/>
      <c r="R429" s="168"/>
      <c r="S429" s="168"/>
      <c r="T429" s="168"/>
      <c r="U429" s="168"/>
      <c r="V429" s="168"/>
      <c r="W429" s="168"/>
      <c r="X429" s="168"/>
      <c r="Y429" s="168"/>
    </row>
    <row r="430" spans="1:25" x14ac:dyDescent="0.3">
      <c r="A430" s="241"/>
      <c r="B430" s="241"/>
      <c r="C430" s="241"/>
      <c r="D430" s="241"/>
      <c r="E430" s="241"/>
      <c r="F430" s="241"/>
      <c r="G430" s="241"/>
      <c r="H430" s="241"/>
      <c r="I430" s="241"/>
      <c r="J430" s="241"/>
      <c r="K430" s="241"/>
      <c r="L430" s="241"/>
      <c r="M430" s="241"/>
      <c r="N430" s="241"/>
      <c r="O430" s="241"/>
      <c r="P430" s="241"/>
      <c r="Q430" s="241"/>
      <c r="R430" s="241"/>
      <c r="S430" s="241"/>
      <c r="T430" s="241"/>
      <c r="U430" s="241"/>
      <c r="V430" s="241"/>
      <c r="W430" s="241"/>
      <c r="X430" s="241"/>
      <c r="Y430" s="241"/>
    </row>
    <row r="431" spans="1:25" x14ac:dyDescent="0.3">
      <c r="A431" s="168"/>
      <c r="B431" s="168"/>
      <c r="C431" s="168"/>
      <c r="D431" s="168"/>
      <c r="E431" s="168"/>
      <c r="F431" s="168"/>
      <c r="G431" s="168"/>
      <c r="H431" s="168"/>
      <c r="I431" s="168"/>
      <c r="J431" s="168"/>
      <c r="K431" s="168"/>
      <c r="L431" s="168"/>
      <c r="M431" s="168"/>
      <c r="N431" s="168"/>
      <c r="O431" s="168"/>
      <c r="P431" s="168"/>
      <c r="Q431" s="168"/>
      <c r="R431" s="168"/>
      <c r="S431" s="168"/>
      <c r="T431" s="168"/>
      <c r="U431" s="168"/>
      <c r="V431" s="168"/>
      <c r="W431" s="168"/>
      <c r="X431" s="168"/>
      <c r="Y431" s="168"/>
    </row>
    <row r="432" spans="1:25" x14ac:dyDescent="0.3">
      <c r="A432" s="241"/>
      <c r="B432" s="241"/>
      <c r="C432" s="241"/>
      <c r="D432" s="241"/>
      <c r="E432" s="241"/>
      <c r="F432" s="241"/>
      <c r="G432" s="241"/>
      <c r="H432" s="241"/>
      <c r="I432" s="241"/>
      <c r="J432" s="241"/>
      <c r="K432" s="241"/>
      <c r="L432" s="241"/>
      <c r="M432" s="241"/>
      <c r="N432" s="241"/>
      <c r="O432" s="241"/>
      <c r="P432" s="241"/>
      <c r="Q432" s="241"/>
      <c r="R432" s="241"/>
      <c r="S432" s="241"/>
      <c r="T432" s="241"/>
      <c r="U432" s="241"/>
      <c r="V432" s="241"/>
      <c r="W432" s="241"/>
      <c r="X432" s="241"/>
      <c r="Y432" s="241"/>
    </row>
    <row r="433" spans="1:25" x14ac:dyDescent="0.3">
      <c r="A433" s="168"/>
      <c r="B433" s="168"/>
      <c r="C433" s="168"/>
      <c r="D433" s="168"/>
      <c r="E433" s="168"/>
      <c r="F433" s="168"/>
      <c r="G433" s="168"/>
      <c r="H433" s="168"/>
      <c r="I433" s="168"/>
      <c r="J433" s="168"/>
      <c r="K433" s="168"/>
      <c r="L433" s="168"/>
      <c r="M433" s="168"/>
      <c r="N433" s="168"/>
      <c r="O433" s="168"/>
      <c r="P433" s="168"/>
      <c r="Q433" s="168"/>
      <c r="R433" s="168"/>
      <c r="S433" s="168"/>
      <c r="T433" s="168"/>
      <c r="U433" s="168"/>
      <c r="V433" s="168"/>
      <c r="W433" s="168"/>
      <c r="X433" s="168"/>
      <c r="Y433" s="168"/>
    </row>
    <row r="434" spans="1:25" x14ac:dyDescent="0.3">
      <c r="A434" s="241"/>
      <c r="B434" s="241"/>
      <c r="C434" s="241"/>
      <c r="D434" s="241"/>
      <c r="E434" s="241"/>
      <c r="F434" s="241"/>
      <c r="G434" s="241"/>
      <c r="H434" s="241"/>
      <c r="I434" s="241"/>
      <c r="J434" s="241"/>
      <c r="K434" s="241"/>
      <c r="L434" s="241"/>
      <c r="M434" s="241"/>
      <c r="N434" s="241"/>
      <c r="O434" s="241"/>
      <c r="P434" s="241"/>
      <c r="Q434" s="241"/>
      <c r="R434" s="241"/>
      <c r="S434" s="241"/>
      <c r="T434" s="241"/>
      <c r="U434" s="241"/>
      <c r="V434" s="241"/>
      <c r="W434" s="241"/>
      <c r="X434" s="241"/>
      <c r="Y434" s="241"/>
    </row>
    <row r="435" spans="1:25" x14ac:dyDescent="0.3">
      <c r="A435" s="168"/>
      <c r="B435" s="168"/>
      <c r="C435" s="168"/>
      <c r="D435" s="168"/>
      <c r="E435" s="168"/>
      <c r="F435" s="168"/>
      <c r="G435" s="168"/>
      <c r="H435" s="168"/>
      <c r="I435" s="168"/>
      <c r="J435" s="168"/>
      <c r="K435" s="168"/>
      <c r="L435" s="168"/>
      <c r="M435" s="168"/>
      <c r="N435" s="168"/>
      <c r="O435" s="168"/>
      <c r="P435" s="168"/>
      <c r="Q435" s="168"/>
      <c r="R435" s="168"/>
      <c r="S435" s="168"/>
      <c r="T435" s="168"/>
      <c r="U435" s="168"/>
      <c r="V435" s="168"/>
      <c r="W435" s="168"/>
      <c r="X435" s="168"/>
      <c r="Y435" s="168"/>
    </row>
    <row r="436" spans="1:25" x14ac:dyDescent="0.3">
      <c r="A436" s="241"/>
      <c r="B436" s="241"/>
      <c r="C436" s="241"/>
      <c r="D436" s="241"/>
      <c r="E436" s="241"/>
      <c r="F436" s="241"/>
      <c r="G436" s="241"/>
      <c r="H436" s="241"/>
      <c r="I436" s="241"/>
      <c r="J436" s="241"/>
      <c r="K436" s="241"/>
      <c r="L436" s="241"/>
      <c r="M436" s="241"/>
      <c r="N436" s="241"/>
      <c r="O436" s="241"/>
      <c r="P436" s="241"/>
      <c r="Q436" s="241"/>
      <c r="R436" s="241"/>
      <c r="S436" s="241"/>
      <c r="T436" s="241"/>
      <c r="U436" s="241"/>
      <c r="V436" s="241"/>
      <c r="W436" s="241"/>
      <c r="X436" s="241"/>
      <c r="Y436" s="241"/>
    </row>
    <row r="437" spans="1:25" x14ac:dyDescent="0.3">
      <c r="A437" s="168"/>
      <c r="B437" s="168"/>
      <c r="C437" s="168"/>
      <c r="D437" s="168"/>
      <c r="E437" s="168"/>
      <c r="F437" s="168"/>
      <c r="G437" s="168"/>
      <c r="H437" s="168"/>
      <c r="I437" s="168"/>
      <c r="J437" s="168"/>
      <c r="K437" s="168"/>
      <c r="L437" s="168"/>
      <c r="M437" s="168"/>
      <c r="N437" s="168"/>
      <c r="O437" s="168"/>
      <c r="P437" s="168"/>
      <c r="Q437" s="168"/>
      <c r="R437" s="168"/>
      <c r="S437" s="168"/>
      <c r="T437" s="168"/>
      <c r="U437" s="168"/>
      <c r="V437" s="168"/>
      <c r="W437" s="168"/>
      <c r="X437" s="168"/>
      <c r="Y437" s="168"/>
    </row>
    <row r="438" spans="1:25" x14ac:dyDescent="0.3">
      <c r="A438" s="241"/>
      <c r="B438" s="241"/>
      <c r="C438" s="241"/>
      <c r="D438" s="241"/>
      <c r="E438" s="241"/>
      <c r="F438" s="241"/>
      <c r="G438" s="241"/>
      <c r="H438" s="241"/>
      <c r="I438" s="241"/>
      <c r="J438" s="241"/>
      <c r="K438" s="241"/>
      <c r="L438" s="241"/>
      <c r="M438" s="241"/>
      <c r="N438" s="241"/>
      <c r="O438" s="241"/>
      <c r="P438" s="241"/>
      <c r="Q438" s="241"/>
      <c r="R438" s="241"/>
      <c r="S438" s="241"/>
      <c r="T438" s="241"/>
      <c r="U438" s="241"/>
      <c r="V438" s="241"/>
      <c r="W438" s="241"/>
      <c r="X438" s="241"/>
      <c r="Y438" s="241"/>
    </row>
    <row r="439" spans="1:25" x14ac:dyDescent="0.3">
      <c r="A439" s="168"/>
      <c r="B439" s="168"/>
      <c r="C439" s="168"/>
      <c r="D439" s="168"/>
      <c r="E439" s="168"/>
      <c r="F439" s="168"/>
      <c r="G439" s="168"/>
      <c r="H439" s="168"/>
      <c r="I439" s="168"/>
      <c r="J439" s="168"/>
      <c r="K439" s="168"/>
      <c r="L439" s="168"/>
      <c r="M439" s="168"/>
      <c r="N439" s="168"/>
      <c r="O439" s="168"/>
      <c r="P439" s="168"/>
      <c r="Q439" s="168"/>
      <c r="R439" s="168"/>
      <c r="S439" s="168"/>
      <c r="T439" s="168"/>
      <c r="U439" s="168"/>
      <c r="V439" s="168"/>
      <c r="W439" s="168"/>
      <c r="X439" s="168"/>
      <c r="Y439" s="168"/>
    </row>
    <row r="440" spans="1:25" x14ac:dyDescent="0.3">
      <c r="A440" s="241"/>
      <c r="B440" s="241"/>
      <c r="C440" s="241"/>
      <c r="D440" s="241"/>
      <c r="E440" s="241"/>
      <c r="F440" s="241"/>
      <c r="G440" s="241"/>
      <c r="H440" s="241"/>
      <c r="I440" s="241"/>
      <c r="J440" s="241"/>
      <c r="K440" s="241"/>
      <c r="L440" s="241"/>
      <c r="M440" s="241"/>
      <c r="N440" s="241"/>
      <c r="O440" s="241"/>
      <c r="P440" s="241"/>
      <c r="Q440" s="241"/>
      <c r="R440" s="241"/>
      <c r="S440" s="241"/>
      <c r="T440" s="241"/>
      <c r="U440" s="241"/>
      <c r="V440" s="241"/>
      <c r="W440" s="241"/>
      <c r="X440" s="241"/>
      <c r="Y440" s="241"/>
    </row>
    <row r="441" spans="1:25" x14ac:dyDescent="0.3">
      <c r="A441" s="168"/>
      <c r="B441" s="168"/>
      <c r="C441" s="168"/>
      <c r="D441" s="168"/>
      <c r="E441" s="168"/>
      <c r="F441" s="168"/>
      <c r="G441" s="168"/>
      <c r="H441" s="168"/>
      <c r="I441" s="168"/>
      <c r="J441" s="168"/>
      <c r="K441" s="168"/>
      <c r="L441" s="168"/>
      <c r="M441" s="168"/>
      <c r="N441" s="168"/>
      <c r="O441" s="168"/>
      <c r="P441" s="168"/>
      <c r="Q441" s="168"/>
      <c r="R441" s="168"/>
      <c r="S441" s="168"/>
      <c r="T441" s="168"/>
      <c r="U441" s="168"/>
      <c r="V441" s="168"/>
      <c r="W441" s="168"/>
      <c r="X441" s="168"/>
      <c r="Y441" s="168"/>
    </row>
    <row r="442" spans="1:25" x14ac:dyDescent="0.3">
      <c r="A442" s="241"/>
      <c r="B442" s="241"/>
      <c r="C442" s="241"/>
      <c r="D442" s="241"/>
      <c r="E442" s="241"/>
      <c r="F442" s="241"/>
      <c r="G442" s="241"/>
      <c r="H442" s="241"/>
      <c r="I442" s="241"/>
      <c r="J442" s="241"/>
      <c r="K442" s="241"/>
      <c r="L442" s="241"/>
      <c r="M442" s="241"/>
      <c r="N442" s="241"/>
      <c r="O442" s="241"/>
      <c r="P442" s="241"/>
      <c r="Q442" s="241"/>
      <c r="R442" s="241"/>
      <c r="S442" s="241"/>
      <c r="T442" s="241"/>
      <c r="U442" s="241"/>
      <c r="V442" s="241"/>
      <c r="W442" s="241"/>
      <c r="X442" s="241"/>
      <c r="Y442" s="241"/>
    </row>
    <row r="443" spans="1:25" x14ac:dyDescent="0.3">
      <c r="A443" s="168"/>
      <c r="B443" s="168"/>
      <c r="C443" s="168"/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68"/>
      <c r="Q443" s="168"/>
      <c r="R443" s="168"/>
      <c r="S443" s="168"/>
      <c r="T443" s="168"/>
      <c r="U443" s="168"/>
      <c r="V443" s="168"/>
      <c r="W443" s="168"/>
      <c r="X443" s="168"/>
      <c r="Y443" s="168"/>
    </row>
    <row r="444" spans="1:25" x14ac:dyDescent="0.3">
      <c r="A444" s="241"/>
      <c r="B444" s="241"/>
      <c r="C444" s="241"/>
      <c r="D444" s="241"/>
      <c r="E444" s="241"/>
      <c r="F444" s="241"/>
      <c r="G444" s="241"/>
      <c r="H444" s="241"/>
      <c r="I444" s="241"/>
      <c r="J444" s="241"/>
      <c r="K444" s="241"/>
      <c r="L444" s="241"/>
      <c r="M444" s="241"/>
      <c r="N444" s="241"/>
      <c r="O444" s="241"/>
      <c r="P444" s="241"/>
      <c r="Q444" s="241"/>
      <c r="R444" s="241"/>
      <c r="S444" s="241"/>
      <c r="T444" s="241"/>
      <c r="U444" s="241"/>
      <c r="V444" s="241"/>
      <c r="W444" s="241"/>
      <c r="X444" s="241"/>
      <c r="Y444" s="241"/>
    </row>
    <row r="445" spans="1:25" x14ac:dyDescent="0.3">
      <c r="A445" s="168"/>
      <c r="B445" s="168"/>
      <c r="C445" s="168"/>
      <c r="D445" s="168"/>
      <c r="E445" s="168"/>
      <c r="F445" s="168"/>
      <c r="G445" s="168"/>
      <c r="H445" s="168"/>
      <c r="I445" s="168"/>
      <c r="J445" s="168"/>
      <c r="K445" s="168"/>
      <c r="L445" s="168"/>
      <c r="M445" s="168"/>
      <c r="N445" s="168"/>
      <c r="O445" s="168"/>
      <c r="P445" s="168"/>
      <c r="Q445" s="168"/>
      <c r="R445" s="168"/>
      <c r="S445" s="168"/>
      <c r="T445" s="168"/>
      <c r="U445" s="168"/>
      <c r="V445" s="168"/>
      <c r="W445" s="168"/>
      <c r="X445" s="168"/>
      <c r="Y445" s="168"/>
    </row>
    <row r="446" spans="1:25" x14ac:dyDescent="0.3">
      <c r="A446" s="241"/>
      <c r="B446" s="241"/>
      <c r="C446" s="241"/>
      <c r="D446" s="241"/>
      <c r="E446" s="241"/>
      <c r="F446" s="241"/>
      <c r="G446" s="241"/>
      <c r="H446" s="241"/>
      <c r="I446" s="241"/>
      <c r="J446" s="241"/>
      <c r="K446" s="241"/>
      <c r="L446" s="241"/>
      <c r="M446" s="241"/>
      <c r="N446" s="241"/>
      <c r="O446" s="241"/>
      <c r="P446" s="241"/>
      <c r="Q446" s="241"/>
      <c r="R446" s="241"/>
      <c r="S446" s="241"/>
      <c r="T446" s="241"/>
      <c r="U446" s="241"/>
      <c r="V446" s="241"/>
      <c r="W446" s="241"/>
      <c r="X446" s="241"/>
      <c r="Y446" s="241"/>
    </row>
    <row r="447" spans="1:25" x14ac:dyDescent="0.3">
      <c r="A447" s="168"/>
      <c r="B447" s="168"/>
      <c r="C447" s="168"/>
      <c r="D447" s="168"/>
      <c r="E447" s="168"/>
      <c r="F447" s="168"/>
      <c r="G447" s="168"/>
      <c r="H447" s="168"/>
      <c r="I447" s="168"/>
      <c r="J447" s="168"/>
      <c r="K447" s="168"/>
      <c r="L447" s="168"/>
      <c r="M447" s="168"/>
      <c r="N447" s="168"/>
      <c r="O447" s="168"/>
      <c r="P447" s="168"/>
      <c r="Q447" s="168"/>
      <c r="R447" s="168"/>
      <c r="S447" s="168"/>
      <c r="T447" s="168"/>
      <c r="U447" s="168"/>
      <c r="V447" s="168"/>
      <c r="W447" s="168"/>
      <c r="X447" s="168"/>
      <c r="Y447" s="168"/>
    </row>
    <row r="448" spans="1:25" x14ac:dyDescent="0.3">
      <c r="A448" s="241"/>
      <c r="B448" s="241"/>
      <c r="C448" s="241"/>
      <c r="D448" s="241"/>
      <c r="E448" s="241"/>
      <c r="F448" s="241"/>
      <c r="G448" s="241"/>
      <c r="H448" s="241"/>
      <c r="I448" s="241"/>
      <c r="J448" s="241"/>
      <c r="K448" s="241"/>
      <c r="L448" s="241"/>
      <c r="M448" s="241"/>
      <c r="N448" s="241"/>
      <c r="O448" s="241"/>
      <c r="P448" s="241"/>
      <c r="Q448" s="241"/>
      <c r="R448" s="241"/>
      <c r="S448" s="241"/>
      <c r="T448" s="241"/>
      <c r="U448" s="241"/>
      <c r="V448" s="241"/>
      <c r="W448" s="241"/>
      <c r="X448" s="241"/>
      <c r="Y448" s="241"/>
    </row>
    <row r="449" spans="1:25" x14ac:dyDescent="0.3">
      <c r="A449" s="168"/>
      <c r="B449" s="168"/>
      <c r="C449" s="168"/>
      <c r="D449" s="168"/>
      <c r="E449" s="168"/>
      <c r="F449" s="168"/>
      <c r="G449" s="168"/>
      <c r="H449" s="168"/>
      <c r="I449" s="168"/>
      <c r="J449" s="168"/>
      <c r="K449" s="168"/>
      <c r="L449" s="168"/>
      <c r="M449" s="168"/>
      <c r="N449" s="168"/>
      <c r="O449" s="168"/>
      <c r="P449" s="168"/>
      <c r="Q449" s="168"/>
      <c r="R449" s="168"/>
      <c r="S449" s="168"/>
      <c r="T449" s="168"/>
      <c r="U449" s="168"/>
      <c r="V449" s="168"/>
      <c r="W449" s="168"/>
      <c r="X449" s="168"/>
      <c r="Y449" s="168"/>
    </row>
    <row r="450" spans="1:25" x14ac:dyDescent="0.3">
      <c r="A450" s="241"/>
      <c r="B450" s="241"/>
      <c r="C450" s="241"/>
      <c r="D450" s="241"/>
      <c r="E450" s="241"/>
      <c r="F450" s="241"/>
      <c r="G450" s="241"/>
      <c r="H450" s="241"/>
      <c r="I450" s="241"/>
      <c r="J450" s="241"/>
      <c r="K450" s="241"/>
      <c r="L450" s="241"/>
      <c r="M450" s="241"/>
      <c r="N450" s="241"/>
      <c r="O450" s="241"/>
      <c r="P450" s="241"/>
      <c r="Q450" s="241"/>
      <c r="R450" s="241"/>
      <c r="S450" s="241"/>
      <c r="T450" s="241"/>
      <c r="U450" s="241"/>
      <c r="V450" s="241"/>
      <c r="W450" s="241"/>
      <c r="X450" s="241"/>
      <c r="Y450" s="241"/>
    </row>
    <row r="451" spans="1:25" x14ac:dyDescent="0.3">
      <c r="A451" s="168"/>
      <c r="B451" s="168"/>
      <c r="C451" s="168"/>
      <c r="D451" s="168"/>
      <c r="E451" s="168"/>
      <c r="F451" s="168"/>
      <c r="G451" s="168"/>
      <c r="H451" s="168"/>
      <c r="I451" s="168"/>
      <c r="J451" s="168"/>
      <c r="K451" s="168"/>
      <c r="L451" s="168"/>
      <c r="M451" s="168"/>
      <c r="N451" s="168"/>
      <c r="O451" s="168"/>
      <c r="P451" s="168"/>
      <c r="Q451" s="168"/>
      <c r="R451" s="168"/>
      <c r="S451" s="168"/>
      <c r="T451" s="168"/>
      <c r="U451" s="168"/>
      <c r="V451" s="168"/>
      <c r="W451" s="168"/>
      <c r="X451" s="168"/>
      <c r="Y451" s="168"/>
    </row>
    <row r="452" spans="1:25" x14ac:dyDescent="0.3">
      <c r="A452" s="241"/>
      <c r="B452" s="241"/>
      <c r="C452" s="241"/>
      <c r="D452" s="241"/>
      <c r="E452" s="241"/>
      <c r="F452" s="241"/>
      <c r="G452" s="241"/>
      <c r="H452" s="241"/>
      <c r="I452" s="241"/>
      <c r="J452" s="241"/>
      <c r="K452" s="241"/>
      <c r="L452" s="241"/>
      <c r="M452" s="241"/>
      <c r="N452" s="241"/>
      <c r="O452" s="241"/>
      <c r="P452" s="241"/>
      <c r="Q452" s="241"/>
      <c r="R452" s="241"/>
      <c r="S452" s="241"/>
      <c r="T452" s="241"/>
      <c r="U452" s="241"/>
      <c r="V452" s="241"/>
      <c r="W452" s="241"/>
      <c r="X452" s="241"/>
      <c r="Y452" s="241"/>
    </row>
    <row r="453" spans="1:25" x14ac:dyDescent="0.3">
      <c r="A453" s="168"/>
      <c r="B453" s="168"/>
      <c r="C453" s="168"/>
      <c r="D453" s="168"/>
      <c r="E453" s="168"/>
      <c r="F453" s="168"/>
      <c r="G453" s="168"/>
      <c r="H453" s="168"/>
      <c r="I453" s="168"/>
      <c r="J453" s="168"/>
      <c r="K453" s="168"/>
      <c r="L453" s="168"/>
      <c r="M453" s="168"/>
      <c r="N453" s="168"/>
      <c r="O453" s="168"/>
      <c r="P453" s="168"/>
      <c r="Q453" s="168"/>
      <c r="R453" s="168"/>
      <c r="S453" s="168"/>
      <c r="T453" s="168"/>
      <c r="U453" s="168"/>
      <c r="V453" s="168"/>
      <c r="W453" s="168"/>
      <c r="X453" s="168"/>
      <c r="Y453" s="168"/>
    </row>
    <row r="454" spans="1:25" x14ac:dyDescent="0.3">
      <c r="A454" s="241"/>
      <c r="B454" s="241"/>
      <c r="C454" s="241"/>
      <c r="D454" s="241"/>
      <c r="E454" s="241"/>
      <c r="F454" s="241"/>
      <c r="G454" s="241"/>
      <c r="H454" s="241"/>
      <c r="I454" s="241"/>
      <c r="J454" s="241"/>
      <c r="K454" s="241"/>
      <c r="L454" s="241"/>
      <c r="M454" s="241"/>
      <c r="N454" s="241"/>
      <c r="O454" s="241"/>
      <c r="P454" s="241"/>
      <c r="Q454" s="241"/>
      <c r="R454" s="241"/>
      <c r="S454" s="241"/>
      <c r="T454" s="241"/>
      <c r="U454" s="241"/>
      <c r="V454" s="241"/>
      <c r="W454" s="241"/>
      <c r="X454" s="241"/>
      <c r="Y454" s="241"/>
    </row>
    <row r="455" spans="1:25" x14ac:dyDescent="0.3">
      <c r="A455" s="168"/>
      <c r="B455" s="168"/>
      <c r="C455" s="168"/>
      <c r="D455" s="168"/>
      <c r="E455" s="168"/>
      <c r="F455" s="168"/>
      <c r="G455" s="168"/>
      <c r="H455" s="168"/>
      <c r="I455" s="168"/>
      <c r="J455" s="168"/>
      <c r="K455" s="168"/>
      <c r="L455" s="168"/>
      <c r="M455" s="168"/>
      <c r="N455" s="168"/>
      <c r="O455" s="168"/>
      <c r="P455" s="168"/>
      <c r="Q455" s="168"/>
      <c r="R455" s="168"/>
      <c r="S455" s="168"/>
      <c r="T455" s="168"/>
      <c r="U455" s="168"/>
      <c r="V455" s="168"/>
      <c r="W455" s="168"/>
      <c r="X455" s="168"/>
      <c r="Y455" s="168"/>
    </row>
    <row r="456" spans="1:25" x14ac:dyDescent="0.3">
      <c r="A456" s="241"/>
      <c r="B456" s="241"/>
      <c r="C456" s="241"/>
      <c r="D456" s="241"/>
      <c r="E456" s="241"/>
      <c r="F456" s="241"/>
      <c r="G456" s="241"/>
      <c r="H456" s="241"/>
      <c r="I456" s="241"/>
      <c r="J456" s="241"/>
      <c r="K456" s="241"/>
      <c r="L456" s="241"/>
      <c r="M456" s="241"/>
      <c r="N456" s="241"/>
      <c r="O456" s="241"/>
      <c r="P456" s="241"/>
      <c r="Q456" s="241"/>
      <c r="R456" s="241"/>
      <c r="S456" s="241"/>
      <c r="T456" s="241"/>
      <c r="U456" s="241"/>
      <c r="V456" s="241"/>
      <c r="W456" s="241"/>
      <c r="X456" s="241"/>
      <c r="Y456" s="241"/>
    </row>
    <row r="457" spans="1:25" x14ac:dyDescent="0.3">
      <c r="A457" s="168"/>
      <c r="B457" s="168"/>
      <c r="C457" s="168"/>
      <c r="D457" s="168"/>
      <c r="E457" s="168"/>
      <c r="F457" s="168"/>
      <c r="G457" s="168"/>
      <c r="H457" s="168"/>
      <c r="I457" s="168"/>
      <c r="J457" s="168"/>
      <c r="K457" s="168"/>
      <c r="L457" s="168"/>
      <c r="M457" s="168"/>
      <c r="N457" s="168"/>
      <c r="O457" s="168"/>
      <c r="P457" s="168"/>
      <c r="Q457" s="168"/>
      <c r="R457" s="168"/>
      <c r="S457" s="168"/>
      <c r="T457" s="168"/>
      <c r="U457" s="168"/>
      <c r="V457" s="168"/>
      <c r="W457" s="168"/>
      <c r="X457" s="168"/>
      <c r="Y457" s="168"/>
    </row>
    <row r="458" spans="1:25" x14ac:dyDescent="0.3">
      <c r="A458" s="241"/>
      <c r="B458" s="241"/>
      <c r="C458" s="241"/>
      <c r="D458" s="241"/>
      <c r="E458" s="241"/>
      <c r="F458" s="241"/>
      <c r="G458" s="241"/>
      <c r="H458" s="241"/>
      <c r="I458" s="241"/>
      <c r="J458" s="241"/>
      <c r="K458" s="241"/>
      <c r="L458" s="241"/>
      <c r="M458" s="241"/>
      <c r="N458" s="241"/>
      <c r="O458" s="241"/>
      <c r="P458" s="241"/>
      <c r="Q458" s="241"/>
      <c r="R458" s="241"/>
      <c r="S458" s="241"/>
      <c r="T458" s="241"/>
      <c r="U458" s="241"/>
      <c r="V458" s="241"/>
      <c r="W458" s="241"/>
      <c r="X458" s="241"/>
      <c r="Y458" s="241"/>
    </row>
    <row r="459" spans="1:25" x14ac:dyDescent="0.3">
      <c r="A459" s="168"/>
      <c r="B459" s="168"/>
      <c r="C459" s="168"/>
      <c r="D459" s="168"/>
      <c r="E459" s="168"/>
      <c r="F459" s="168"/>
      <c r="G459" s="168"/>
      <c r="H459" s="168"/>
      <c r="I459" s="168"/>
      <c r="J459" s="168"/>
      <c r="K459" s="168"/>
      <c r="L459" s="168"/>
      <c r="M459" s="168"/>
      <c r="N459" s="168"/>
      <c r="O459" s="168"/>
      <c r="P459" s="168"/>
      <c r="Q459" s="168"/>
      <c r="R459" s="168"/>
      <c r="S459" s="168"/>
      <c r="T459" s="168"/>
      <c r="U459" s="168"/>
      <c r="V459" s="168"/>
      <c r="W459" s="168"/>
      <c r="X459" s="168"/>
      <c r="Y459" s="168"/>
    </row>
    <row r="460" spans="1:25" x14ac:dyDescent="0.3">
      <c r="A460" s="241"/>
      <c r="B460" s="241"/>
      <c r="C460" s="241"/>
      <c r="D460" s="241"/>
      <c r="E460" s="241"/>
      <c r="F460" s="241"/>
      <c r="G460" s="241"/>
      <c r="H460" s="241"/>
      <c r="I460" s="241"/>
      <c r="J460" s="241"/>
      <c r="K460" s="241"/>
      <c r="L460" s="241"/>
      <c r="M460" s="241"/>
      <c r="N460" s="241"/>
      <c r="O460" s="241"/>
      <c r="P460" s="241"/>
      <c r="Q460" s="241"/>
      <c r="R460" s="241"/>
      <c r="S460" s="241"/>
      <c r="T460" s="241"/>
      <c r="U460" s="241"/>
      <c r="V460" s="241"/>
      <c r="W460" s="241"/>
      <c r="X460" s="241"/>
      <c r="Y460" s="241"/>
    </row>
    <row r="461" spans="1:25" x14ac:dyDescent="0.3">
      <c r="A461" s="168"/>
      <c r="B461" s="168"/>
      <c r="C461" s="168"/>
      <c r="D461" s="168"/>
      <c r="E461" s="168"/>
      <c r="F461" s="168"/>
      <c r="G461" s="168"/>
      <c r="H461" s="168"/>
      <c r="I461" s="168"/>
      <c r="J461" s="168"/>
      <c r="K461" s="168"/>
      <c r="L461" s="168"/>
      <c r="M461" s="168"/>
      <c r="N461" s="168"/>
      <c r="O461" s="168"/>
      <c r="P461" s="168"/>
      <c r="Q461" s="168"/>
      <c r="R461" s="168"/>
      <c r="S461" s="168"/>
      <c r="T461" s="168"/>
      <c r="U461" s="168"/>
      <c r="V461" s="168"/>
      <c r="W461" s="168"/>
      <c r="X461" s="168"/>
      <c r="Y461" s="168"/>
    </row>
    <row r="462" spans="1:25" x14ac:dyDescent="0.3">
      <c r="A462" s="241"/>
      <c r="B462" s="241"/>
      <c r="C462" s="241"/>
      <c r="D462" s="241"/>
      <c r="E462" s="241"/>
      <c r="F462" s="241"/>
      <c r="G462" s="241"/>
      <c r="H462" s="241"/>
      <c r="I462" s="241"/>
      <c r="J462" s="241"/>
      <c r="K462" s="241"/>
      <c r="L462" s="241"/>
      <c r="M462" s="241"/>
      <c r="N462" s="241"/>
      <c r="O462" s="241"/>
      <c r="P462" s="241"/>
      <c r="Q462" s="241"/>
      <c r="R462" s="241"/>
      <c r="S462" s="241"/>
      <c r="T462" s="241"/>
      <c r="U462" s="241"/>
      <c r="V462" s="241"/>
      <c r="W462" s="241"/>
      <c r="X462" s="241"/>
      <c r="Y462" s="241"/>
    </row>
    <row r="463" spans="1:25" x14ac:dyDescent="0.3">
      <c r="A463" s="168"/>
      <c r="B463" s="168"/>
      <c r="C463" s="168"/>
      <c r="D463" s="168"/>
      <c r="E463" s="168"/>
      <c r="F463" s="168"/>
      <c r="G463" s="168"/>
      <c r="H463" s="168"/>
      <c r="I463" s="168"/>
      <c r="J463" s="168"/>
      <c r="K463" s="168"/>
      <c r="L463" s="168"/>
      <c r="M463" s="168"/>
      <c r="N463" s="168"/>
      <c r="O463" s="168"/>
      <c r="P463" s="168"/>
      <c r="Q463" s="168"/>
      <c r="R463" s="168"/>
      <c r="S463" s="168"/>
      <c r="T463" s="168"/>
      <c r="U463" s="168"/>
      <c r="V463" s="168"/>
      <c r="W463" s="168"/>
      <c r="X463" s="168"/>
      <c r="Y463" s="168"/>
    </row>
    <row r="464" spans="1:25" x14ac:dyDescent="0.3">
      <c r="A464" s="241"/>
      <c r="B464" s="241"/>
      <c r="C464" s="241"/>
      <c r="D464" s="241"/>
      <c r="E464" s="241"/>
      <c r="F464" s="241"/>
      <c r="G464" s="241"/>
      <c r="H464" s="241"/>
      <c r="I464" s="241"/>
      <c r="J464" s="241"/>
      <c r="K464" s="241"/>
      <c r="L464" s="241"/>
      <c r="M464" s="241"/>
      <c r="N464" s="241"/>
      <c r="O464" s="241"/>
      <c r="P464" s="241"/>
      <c r="Q464" s="241"/>
      <c r="R464" s="241"/>
      <c r="S464" s="241"/>
      <c r="T464" s="241"/>
      <c r="U464" s="241"/>
      <c r="V464" s="241"/>
      <c r="W464" s="241"/>
      <c r="X464" s="241"/>
      <c r="Y464" s="241"/>
    </row>
    <row r="465" spans="1:25" x14ac:dyDescent="0.3">
      <c r="A465" s="168"/>
      <c r="B465" s="168"/>
      <c r="C465" s="168"/>
      <c r="D465" s="168"/>
      <c r="E465" s="168"/>
      <c r="F465" s="168"/>
      <c r="G465" s="168"/>
      <c r="H465" s="168"/>
      <c r="I465" s="168"/>
      <c r="J465" s="168"/>
      <c r="K465" s="168"/>
      <c r="L465" s="168"/>
      <c r="M465" s="168"/>
      <c r="N465" s="168"/>
      <c r="O465" s="168"/>
      <c r="P465" s="168"/>
      <c r="Q465" s="168"/>
      <c r="R465" s="168"/>
      <c r="S465" s="168"/>
      <c r="T465" s="168"/>
      <c r="U465" s="168"/>
      <c r="V465" s="168"/>
      <c r="W465" s="168"/>
      <c r="X465" s="168"/>
      <c r="Y465" s="168"/>
    </row>
    <row r="466" spans="1:25" x14ac:dyDescent="0.3">
      <c r="A466" s="241"/>
      <c r="B466" s="241"/>
      <c r="C466" s="241"/>
      <c r="D466" s="241"/>
      <c r="E466" s="241"/>
      <c r="F466" s="241"/>
      <c r="G466" s="241"/>
      <c r="H466" s="241"/>
      <c r="I466" s="241"/>
      <c r="J466" s="241"/>
      <c r="K466" s="241"/>
      <c r="L466" s="241"/>
      <c r="M466" s="241"/>
      <c r="N466" s="241"/>
      <c r="O466" s="241"/>
      <c r="P466" s="241"/>
      <c r="Q466" s="241"/>
      <c r="R466" s="241"/>
      <c r="S466" s="241"/>
      <c r="T466" s="241"/>
      <c r="U466" s="241"/>
      <c r="V466" s="241"/>
      <c r="W466" s="241"/>
      <c r="X466" s="241"/>
      <c r="Y466" s="241"/>
    </row>
    <row r="467" spans="1:25" x14ac:dyDescent="0.3">
      <c r="A467" s="168"/>
      <c r="B467" s="168"/>
      <c r="C467" s="168"/>
      <c r="D467" s="168"/>
      <c r="E467" s="168"/>
      <c r="F467" s="168"/>
      <c r="G467" s="168"/>
      <c r="H467" s="168"/>
      <c r="I467" s="168"/>
      <c r="J467" s="168"/>
      <c r="K467" s="168"/>
      <c r="L467" s="168"/>
      <c r="M467" s="168"/>
      <c r="N467" s="168"/>
      <c r="O467" s="168"/>
      <c r="P467" s="168"/>
      <c r="Q467" s="168"/>
      <c r="R467" s="168"/>
      <c r="S467" s="168"/>
      <c r="T467" s="168"/>
      <c r="U467" s="168"/>
      <c r="V467" s="168"/>
      <c r="W467" s="168"/>
      <c r="X467" s="168"/>
      <c r="Y467" s="168"/>
    </row>
    <row r="468" spans="1:25" x14ac:dyDescent="0.3">
      <c r="A468" s="241"/>
      <c r="B468" s="241"/>
      <c r="C468" s="241"/>
      <c r="D468" s="241"/>
      <c r="E468" s="241"/>
      <c r="F468" s="241"/>
      <c r="G468" s="241"/>
      <c r="H468" s="241"/>
      <c r="I468" s="241"/>
      <c r="J468" s="241"/>
      <c r="K468" s="241"/>
      <c r="L468" s="241"/>
      <c r="M468" s="241"/>
      <c r="N468" s="241"/>
      <c r="O468" s="241"/>
      <c r="P468" s="241"/>
      <c r="Q468" s="241"/>
      <c r="R468" s="241"/>
      <c r="S468" s="241"/>
      <c r="T468" s="241"/>
      <c r="U468" s="241"/>
      <c r="V468" s="241"/>
      <c r="W468" s="241"/>
      <c r="X468" s="241"/>
      <c r="Y468" s="241"/>
    </row>
    <row r="469" spans="1:25" x14ac:dyDescent="0.3">
      <c r="A469" s="168"/>
      <c r="B469" s="168"/>
      <c r="C469" s="168"/>
      <c r="D469" s="168"/>
      <c r="E469" s="168"/>
      <c r="F469" s="168"/>
      <c r="G469" s="168"/>
      <c r="H469" s="168"/>
      <c r="I469" s="168"/>
      <c r="J469" s="168"/>
      <c r="K469" s="168"/>
      <c r="L469" s="168"/>
      <c r="M469" s="168"/>
      <c r="N469" s="168"/>
      <c r="O469" s="168"/>
      <c r="P469" s="168"/>
      <c r="Q469" s="168"/>
      <c r="R469" s="168"/>
      <c r="S469" s="168"/>
      <c r="T469" s="168"/>
      <c r="U469" s="168"/>
      <c r="V469" s="168"/>
      <c r="W469" s="168"/>
      <c r="X469" s="168"/>
      <c r="Y469" s="168"/>
    </row>
    <row r="470" spans="1:25" x14ac:dyDescent="0.3">
      <c r="A470" s="241"/>
      <c r="B470" s="241"/>
      <c r="C470" s="241"/>
      <c r="D470" s="241"/>
      <c r="E470" s="241"/>
      <c r="F470" s="241"/>
      <c r="G470" s="241"/>
      <c r="H470" s="241"/>
      <c r="I470" s="241"/>
      <c r="J470" s="241"/>
      <c r="K470" s="241"/>
      <c r="L470" s="241"/>
      <c r="M470" s="241"/>
      <c r="N470" s="241"/>
      <c r="O470" s="241"/>
      <c r="P470" s="241"/>
      <c r="Q470" s="241"/>
      <c r="R470" s="241"/>
      <c r="S470" s="241"/>
      <c r="T470" s="241"/>
      <c r="U470" s="241"/>
      <c r="V470" s="241"/>
      <c r="W470" s="241"/>
      <c r="X470" s="241"/>
      <c r="Y470" s="241"/>
    </row>
    <row r="471" spans="1:25" x14ac:dyDescent="0.3">
      <c r="A471" s="168"/>
      <c r="B471" s="168"/>
      <c r="C471" s="168"/>
      <c r="D471" s="168"/>
      <c r="E471" s="168"/>
      <c r="F471" s="168"/>
      <c r="G471" s="168"/>
      <c r="H471" s="168"/>
      <c r="I471" s="168"/>
      <c r="J471" s="168"/>
      <c r="K471" s="168"/>
      <c r="L471" s="168"/>
      <c r="M471" s="168"/>
      <c r="N471" s="168"/>
      <c r="O471" s="168"/>
      <c r="P471" s="168"/>
      <c r="Q471" s="168"/>
      <c r="R471" s="168"/>
      <c r="S471" s="168"/>
      <c r="T471" s="168"/>
      <c r="U471" s="168"/>
      <c r="V471" s="168"/>
      <c r="W471" s="168"/>
      <c r="X471" s="168"/>
      <c r="Y471" s="168"/>
    </row>
    <row r="472" spans="1:25" x14ac:dyDescent="0.3">
      <c r="A472" s="241"/>
      <c r="B472" s="241"/>
      <c r="C472" s="241"/>
      <c r="D472" s="241"/>
      <c r="E472" s="241"/>
      <c r="F472" s="241"/>
      <c r="G472" s="241"/>
      <c r="H472" s="241"/>
      <c r="I472" s="241"/>
      <c r="J472" s="241"/>
      <c r="K472" s="241"/>
      <c r="L472" s="241"/>
      <c r="M472" s="241"/>
      <c r="N472" s="241"/>
      <c r="O472" s="241"/>
      <c r="P472" s="241"/>
      <c r="Q472" s="241"/>
      <c r="R472" s="241"/>
      <c r="S472" s="241"/>
      <c r="T472" s="241"/>
      <c r="U472" s="241"/>
      <c r="V472" s="241"/>
      <c r="W472" s="241"/>
      <c r="X472" s="241"/>
      <c r="Y472" s="241"/>
    </row>
    <row r="473" spans="1:25" x14ac:dyDescent="0.3">
      <c r="A473" s="168"/>
      <c r="B473" s="168"/>
      <c r="C473" s="168"/>
      <c r="D473" s="168"/>
      <c r="E473" s="168"/>
      <c r="F473" s="168"/>
      <c r="G473" s="168"/>
      <c r="H473" s="168"/>
      <c r="I473" s="168"/>
      <c r="J473" s="168"/>
      <c r="K473" s="168"/>
      <c r="L473" s="168"/>
      <c r="M473" s="168"/>
      <c r="N473" s="168"/>
      <c r="O473" s="168"/>
      <c r="P473" s="168"/>
      <c r="Q473" s="168"/>
      <c r="R473" s="168"/>
      <c r="S473" s="168"/>
      <c r="T473" s="168"/>
      <c r="U473" s="168"/>
      <c r="V473" s="168"/>
      <c r="W473" s="168"/>
      <c r="X473" s="168"/>
      <c r="Y473" s="168"/>
    </row>
    <row r="474" spans="1:25" x14ac:dyDescent="0.3">
      <c r="A474" s="241"/>
      <c r="B474" s="241"/>
      <c r="C474" s="241"/>
      <c r="D474" s="241"/>
      <c r="E474" s="241"/>
      <c r="F474" s="241"/>
      <c r="G474" s="241"/>
      <c r="H474" s="241"/>
      <c r="I474" s="241"/>
      <c r="J474" s="241"/>
      <c r="K474" s="241"/>
      <c r="L474" s="241"/>
      <c r="M474" s="241"/>
      <c r="N474" s="241"/>
      <c r="O474" s="241"/>
      <c r="P474" s="241"/>
      <c r="Q474" s="241"/>
      <c r="R474" s="241"/>
      <c r="S474" s="241"/>
      <c r="T474" s="241"/>
      <c r="U474" s="241"/>
      <c r="V474" s="241"/>
      <c r="W474" s="241"/>
      <c r="X474" s="241"/>
      <c r="Y474" s="241"/>
    </row>
    <row r="475" spans="1:25" x14ac:dyDescent="0.3">
      <c r="A475" s="168"/>
      <c r="B475" s="168"/>
      <c r="C475" s="168"/>
      <c r="D475" s="168"/>
      <c r="E475" s="168"/>
      <c r="F475" s="168"/>
      <c r="G475" s="168"/>
      <c r="H475" s="168"/>
      <c r="I475" s="168"/>
      <c r="J475" s="168"/>
      <c r="K475" s="168"/>
      <c r="L475" s="168"/>
      <c r="M475" s="168"/>
      <c r="N475" s="168"/>
      <c r="O475" s="168"/>
      <c r="P475" s="168"/>
      <c r="Q475" s="168"/>
      <c r="R475" s="168"/>
      <c r="S475" s="168"/>
      <c r="T475" s="168"/>
      <c r="U475" s="168"/>
      <c r="V475" s="168"/>
      <c r="W475" s="168"/>
      <c r="X475" s="168"/>
      <c r="Y475" s="168"/>
    </row>
    <row r="476" spans="1:25" x14ac:dyDescent="0.3">
      <c r="A476" s="241"/>
      <c r="B476" s="241"/>
      <c r="C476" s="241"/>
      <c r="D476" s="241"/>
      <c r="E476" s="241"/>
      <c r="F476" s="241"/>
      <c r="G476" s="241"/>
      <c r="H476" s="241"/>
      <c r="I476" s="241"/>
      <c r="J476" s="241"/>
      <c r="K476" s="241"/>
      <c r="L476" s="241"/>
      <c r="M476" s="241"/>
      <c r="N476" s="241"/>
      <c r="O476" s="241"/>
      <c r="P476" s="241"/>
      <c r="Q476" s="241"/>
      <c r="R476" s="241"/>
      <c r="S476" s="241"/>
      <c r="T476" s="241"/>
      <c r="U476" s="241"/>
      <c r="V476" s="241"/>
      <c r="W476" s="241"/>
      <c r="X476" s="241"/>
      <c r="Y476" s="241"/>
    </row>
    <row r="477" spans="1:25" x14ac:dyDescent="0.3">
      <c r="A477" s="168"/>
      <c r="B477" s="168"/>
      <c r="C477" s="168"/>
      <c r="D477" s="168"/>
      <c r="E477" s="168"/>
      <c r="F477" s="168"/>
      <c r="G477" s="168"/>
      <c r="H477" s="168"/>
      <c r="I477" s="168"/>
      <c r="J477" s="168"/>
      <c r="K477" s="168"/>
      <c r="L477" s="168"/>
      <c r="M477" s="168"/>
      <c r="N477" s="168"/>
      <c r="O477" s="168"/>
      <c r="P477" s="168"/>
      <c r="Q477" s="168"/>
      <c r="R477" s="168"/>
      <c r="S477" s="168"/>
      <c r="T477" s="168"/>
      <c r="U477" s="168"/>
      <c r="V477" s="168"/>
      <c r="W477" s="168"/>
      <c r="X477" s="168"/>
      <c r="Y477" s="168"/>
    </row>
    <row r="478" spans="1:25" x14ac:dyDescent="0.3">
      <c r="A478" s="241"/>
      <c r="B478" s="241"/>
      <c r="C478" s="241"/>
      <c r="D478" s="241"/>
      <c r="E478" s="241"/>
      <c r="F478" s="241"/>
      <c r="G478" s="241"/>
      <c r="H478" s="241"/>
      <c r="I478" s="241"/>
      <c r="J478" s="241"/>
      <c r="K478" s="241"/>
      <c r="L478" s="241"/>
      <c r="M478" s="241"/>
      <c r="N478" s="241"/>
      <c r="O478" s="241"/>
      <c r="P478" s="241"/>
      <c r="Q478" s="241"/>
      <c r="R478" s="241"/>
      <c r="S478" s="241"/>
      <c r="T478" s="241"/>
      <c r="U478" s="241"/>
      <c r="V478" s="241"/>
      <c r="W478" s="241"/>
      <c r="X478" s="241"/>
      <c r="Y478" s="241"/>
    </row>
    <row r="479" spans="1:25" x14ac:dyDescent="0.3">
      <c r="A479" s="168"/>
      <c r="B479" s="168"/>
      <c r="C479" s="168"/>
      <c r="D479" s="168"/>
      <c r="E479" s="168"/>
      <c r="F479" s="168"/>
      <c r="G479" s="168"/>
      <c r="H479" s="168"/>
      <c r="I479" s="168"/>
      <c r="J479" s="168"/>
      <c r="K479" s="168"/>
      <c r="L479" s="168"/>
      <c r="M479" s="168"/>
      <c r="N479" s="168"/>
      <c r="O479" s="168"/>
      <c r="P479" s="168"/>
      <c r="Q479" s="168"/>
      <c r="R479" s="168"/>
      <c r="S479" s="168"/>
      <c r="T479" s="168"/>
      <c r="U479" s="168"/>
      <c r="V479" s="168"/>
      <c r="W479" s="168"/>
      <c r="X479" s="168"/>
      <c r="Y479" s="168"/>
    </row>
    <row r="480" spans="1:25" x14ac:dyDescent="0.3">
      <c r="A480" s="241"/>
      <c r="B480" s="241"/>
      <c r="C480" s="241"/>
      <c r="D480" s="241"/>
      <c r="E480" s="241"/>
      <c r="F480" s="241"/>
      <c r="G480" s="241"/>
      <c r="H480" s="241"/>
      <c r="I480" s="241"/>
      <c r="J480" s="241"/>
      <c r="K480" s="241"/>
      <c r="L480" s="241"/>
      <c r="M480" s="241"/>
      <c r="N480" s="241"/>
      <c r="O480" s="241"/>
      <c r="P480" s="241"/>
      <c r="Q480" s="241"/>
      <c r="R480" s="241"/>
      <c r="S480" s="241"/>
      <c r="T480" s="241"/>
      <c r="U480" s="241"/>
      <c r="V480" s="241"/>
      <c r="W480" s="241"/>
      <c r="X480" s="241"/>
      <c r="Y480" s="241"/>
    </row>
    <row r="481" spans="1:25" x14ac:dyDescent="0.3">
      <c r="A481" s="168"/>
      <c r="B481" s="168"/>
      <c r="C481" s="168"/>
      <c r="D481" s="168"/>
      <c r="E481" s="168"/>
      <c r="F481" s="168"/>
      <c r="G481" s="168"/>
      <c r="H481" s="168"/>
      <c r="I481" s="168"/>
      <c r="J481" s="168"/>
      <c r="K481" s="168"/>
      <c r="L481" s="168"/>
      <c r="M481" s="168"/>
      <c r="N481" s="168"/>
      <c r="O481" s="168"/>
      <c r="P481" s="168"/>
      <c r="Q481" s="168"/>
      <c r="R481" s="168"/>
      <c r="S481" s="168"/>
      <c r="T481" s="168"/>
      <c r="U481" s="168"/>
      <c r="V481" s="168"/>
      <c r="W481" s="168"/>
      <c r="X481" s="168"/>
      <c r="Y481" s="168"/>
    </row>
    <row r="482" spans="1:25" x14ac:dyDescent="0.3">
      <c r="A482" s="241"/>
      <c r="B482" s="241"/>
      <c r="C482" s="241"/>
      <c r="D482" s="241"/>
      <c r="E482" s="241"/>
      <c r="F482" s="241"/>
      <c r="G482" s="241"/>
      <c r="H482" s="241"/>
      <c r="I482" s="241"/>
      <c r="J482" s="241"/>
      <c r="K482" s="241"/>
      <c r="L482" s="241"/>
      <c r="M482" s="241"/>
      <c r="N482" s="241"/>
      <c r="O482" s="241"/>
      <c r="P482" s="241"/>
      <c r="Q482" s="241"/>
      <c r="R482" s="241"/>
      <c r="S482" s="241"/>
      <c r="T482" s="241"/>
      <c r="U482" s="241"/>
      <c r="V482" s="241"/>
      <c r="W482" s="241"/>
      <c r="X482" s="241"/>
      <c r="Y482" s="241"/>
    </row>
    <row r="483" spans="1:25" x14ac:dyDescent="0.3">
      <c r="A483" s="168"/>
      <c r="B483" s="168"/>
      <c r="C483" s="168"/>
      <c r="D483" s="168"/>
      <c r="E483" s="168"/>
      <c r="F483" s="168"/>
      <c r="G483" s="168"/>
      <c r="H483" s="168"/>
      <c r="I483" s="168"/>
      <c r="J483" s="168"/>
      <c r="K483" s="168"/>
      <c r="L483" s="168"/>
      <c r="M483" s="168"/>
      <c r="N483" s="168"/>
      <c r="O483" s="168"/>
      <c r="P483" s="168"/>
      <c r="Q483" s="168"/>
      <c r="R483" s="168"/>
      <c r="S483" s="168"/>
      <c r="T483" s="168"/>
      <c r="U483" s="168"/>
      <c r="V483" s="168"/>
      <c r="W483" s="168"/>
      <c r="X483" s="168"/>
      <c r="Y483" s="168"/>
    </row>
    <row r="484" spans="1:25" x14ac:dyDescent="0.3">
      <c r="A484" s="241"/>
      <c r="B484" s="241"/>
      <c r="C484" s="241"/>
      <c r="D484" s="241"/>
      <c r="E484" s="241"/>
      <c r="F484" s="241"/>
      <c r="G484" s="241"/>
      <c r="H484" s="241"/>
      <c r="I484" s="241"/>
      <c r="J484" s="241"/>
      <c r="K484" s="241"/>
      <c r="L484" s="241"/>
      <c r="M484" s="241"/>
      <c r="N484" s="241"/>
      <c r="O484" s="241"/>
      <c r="P484" s="241"/>
      <c r="Q484" s="241"/>
      <c r="R484" s="241"/>
      <c r="S484" s="241"/>
      <c r="T484" s="241"/>
      <c r="U484" s="241"/>
      <c r="V484" s="241"/>
      <c r="W484" s="241"/>
      <c r="X484" s="241"/>
      <c r="Y484" s="241"/>
    </row>
    <row r="485" spans="1:25" x14ac:dyDescent="0.3">
      <c r="A485" s="168"/>
      <c r="B485" s="168"/>
      <c r="C485" s="168"/>
      <c r="D485" s="168"/>
      <c r="E485" s="168"/>
      <c r="F485" s="168"/>
      <c r="G485" s="168"/>
      <c r="H485" s="168"/>
      <c r="I485" s="168"/>
      <c r="J485" s="168"/>
      <c r="K485" s="168"/>
      <c r="L485" s="168"/>
      <c r="M485" s="168"/>
      <c r="N485" s="168"/>
      <c r="O485" s="168"/>
      <c r="P485" s="168"/>
      <c r="Q485" s="168"/>
      <c r="R485" s="168"/>
      <c r="S485" s="168"/>
      <c r="T485" s="168"/>
      <c r="U485" s="168"/>
      <c r="V485" s="168"/>
      <c r="W485" s="168"/>
      <c r="X485" s="168"/>
      <c r="Y485" s="168"/>
    </row>
    <row r="486" spans="1:25" x14ac:dyDescent="0.3">
      <c r="A486" s="241"/>
      <c r="B486" s="241"/>
      <c r="C486" s="241"/>
      <c r="D486" s="241"/>
      <c r="E486" s="241"/>
      <c r="F486" s="241"/>
      <c r="G486" s="241"/>
      <c r="H486" s="241"/>
      <c r="I486" s="241"/>
      <c r="J486" s="241"/>
      <c r="K486" s="241"/>
      <c r="L486" s="241"/>
      <c r="M486" s="241"/>
      <c r="N486" s="241"/>
      <c r="O486" s="241"/>
      <c r="P486" s="241"/>
      <c r="Q486" s="241"/>
      <c r="R486" s="241"/>
      <c r="S486" s="241"/>
      <c r="T486" s="241"/>
      <c r="U486" s="241"/>
      <c r="V486" s="241"/>
      <c r="W486" s="241"/>
      <c r="X486" s="241"/>
      <c r="Y486" s="241"/>
    </row>
    <row r="487" spans="1:25" x14ac:dyDescent="0.3">
      <c r="A487" s="168"/>
      <c r="B487" s="168"/>
      <c r="C487" s="168"/>
      <c r="D487" s="168"/>
      <c r="E487" s="168"/>
      <c r="F487" s="168"/>
      <c r="G487" s="168"/>
      <c r="H487" s="168"/>
      <c r="I487" s="168"/>
      <c r="J487" s="168"/>
      <c r="K487" s="168"/>
      <c r="L487" s="168"/>
      <c r="M487" s="168"/>
      <c r="N487" s="168"/>
      <c r="O487" s="168"/>
      <c r="P487" s="168"/>
      <c r="Q487" s="168"/>
      <c r="R487" s="168"/>
      <c r="S487" s="168"/>
      <c r="T487" s="168"/>
      <c r="U487" s="168"/>
      <c r="V487" s="168"/>
      <c r="W487" s="168"/>
      <c r="X487" s="168"/>
      <c r="Y487" s="168"/>
    </row>
    <row r="488" spans="1:25" x14ac:dyDescent="0.3">
      <c r="A488" s="241"/>
      <c r="B488" s="241"/>
      <c r="C488" s="241"/>
      <c r="D488" s="241"/>
      <c r="E488" s="241"/>
      <c r="F488" s="241"/>
      <c r="G488" s="241"/>
      <c r="H488" s="241"/>
      <c r="I488" s="241"/>
      <c r="J488" s="241"/>
      <c r="K488" s="241"/>
      <c r="L488" s="241"/>
      <c r="M488" s="241"/>
      <c r="N488" s="241"/>
      <c r="O488" s="241"/>
      <c r="P488" s="241"/>
      <c r="Q488" s="241"/>
      <c r="R488" s="241"/>
      <c r="S488" s="241"/>
      <c r="T488" s="241"/>
      <c r="U488" s="241"/>
      <c r="V488" s="241"/>
      <c r="W488" s="241"/>
      <c r="X488" s="241"/>
      <c r="Y488" s="241"/>
    </row>
    <row r="489" spans="1:25" x14ac:dyDescent="0.3">
      <c r="A489" s="168"/>
      <c r="B489" s="168"/>
      <c r="C489" s="168"/>
      <c r="D489" s="168"/>
      <c r="E489" s="168"/>
      <c r="F489" s="168"/>
      <c r="G489" s="168"/>
      <c r="H489" s="168"/>
      <c r="I489" s="168"/>
      <c r="J489" s="168"/>
      <c r="K489" s="168"/>
      <c r="L489" s="168"/>
      <c r="M489" s="168"/>
      <c r="N489" s="168"/>
      <c r="O489" s="168"/>
      <c r="P489" s="168"/>
      <c r="Q489" s="168"/>
      <c r="R489" s="168"/>
      <c r="S489" s="168"/>
      <c r="T489" s="168"/>
      <c r="U489" s="168"/>
      <c r="V489" s="168"/>
      <c r="W489" s="168"/>
      <c r="X489" s="168"/>
      <c r="Y489" s="168"/>
    </row>
    <row r="490" spans="1:25" x14ac:dyDescent="0.3">
      <c r="A490" s="241"/>
      <c r="B490" s="241"/>
      <c r="C490" s="241"/>
      <c r="D490" s="241"/>
      <c r="E490" s="241"/>
      <c r="F490" s="241"/>
      <c r="G490" s="241"/>
      <c r="H490" s="241"/>
      <c r="I490" s="241"/>
      <c r="J490" s="241"/>
      <c r="K490" s="241"/>
      <c r="L490" s="241"/>
      <c r="M490" s="241"/>
      <c r="N490" s="241"/>
      <c r="O490" s="241"/>
      <c r="P490" s="241"/>
      <c r="Q490" s="241"/>
      <c r="R490" s="241"/>
      <c r="S490" s="241"/>
      <c r="T490" s="241"/>
      <c r="U490" s="241"/>
      <c r="V490" s="241"/>
      <c r="W490" s="241"/>
      <c r="X490" s="241"/>
      <c r="Y490" s="241"/>
    </row>
    <row r="491" spans="1:25" x14ac:dyDescent="0.3">
      <c r="A491" s="168"/>
      <c r="B491" s="168"/>
      <c r="C491" s="168"/>
      <c r="D491" s="168"/>
      <c r="E491" s="168"/>
      <c r="F491" s="168"/>
      <c r="G491" s="168"/>
      <c r="H491" s="168"/>
      <c r="I491" s="168"/>
      <c r="J491" s="168"/>
      <c r="K491" s="168"/>
      <c r="L491" s="168"/>
      <c r="M491" s="168"/>
      <c r="N491" s="168"/>
      <c r="O491" s="168"/>
      <c r="P491" s="168"/>
      <c r="Q491" s="168"/>
      <c r="R491" s="168"/>
      <c r="S491" s="168"/>
      <c r="T491" s="168"/>
      <c r="U491" s="168"/>
      <c r="V491" s="168"/>
      <c r="W491" s="168"/>
      <c r="X491" s="168"/>
      <c r="Y491" s="168"/>
    </row>
    <row r="492" spans="1:25" x14ac:dyDescent="0.3">
      <c r="A492" s="241"/>
      <c r="B492" s="241"/>
      <c r="C492" s="241"/>
      <c r="D492" s="241"/>
      <c r="E492" s="241"/>
      <c r="F492" s="241"/>
      <c r="G492" s="241"/>
      <c r="H492" s="241"/>
      <c r="I492" s="241"/>
      <c r="J492" s="241"/>
      <c r="K492" s="241"/>
      <c r="L492" s="241"/>
      <c r="M492" s="241"/>
      <c r="N492" s="241"/>
      <c r="O492" s="241"/>
      <c r="P492" s="241"/>
      <c r="Q492" s="241"/>
      <c r="R492" s="241"/>
      <c r="S492" s="241"/>
      <c r="T492" s="241"/>
      <c r="U492" s="241"/>
      <c r="V492" s="241"/>
      <c r="W492" s="241"/>
      <c r="X492" s="241"/>
      <c r="Y492" s="241"/>
    </row>
    <row r="493" spans="1:25" x14ac:dyDescent="0.3">
      <c r="A493" s="168"/>
      <c r="B493" s="168"/>
      <c r="C493" s="168"/>
      <c r="D493" s="168"/>
      <c r="E493" s="168"/>
      <c r="F493" s="168"/>
      <c r="G493" s="168"/>
      <c r="H493" s="168"/>
      <c r="I493" s="168"/>
      <c r="J493" s="168"/>
      <c r="K493" s="168"/>
      <c r="L493" s="168"/>
      <c r="M493" s="168"/>
      <c r="N493" s="168"/>
      <c r="O493" s="168"/>
      <c r="P493" s="168"/>
      <c r="Q493" s="168"/>
      <c r="R493" s="168"/>
      <c r="S493" s="168"/>
      <c r="T493" s="168"/>
      <c r="U493" s="168"/>
      <c r="V493" s="168"/>
      <c r="W493" s="168"/>
      <c r="X493" s="168"/>
      <c r="Y493" s="168"/>
    </row>
    <row r="494" spans="1:25" x14ac:dyDescent="0.3">
      <c r="A494" s="241"/>
      <c r="B494" s="241"/>
      <c r="C494" s="241"/>
      <c r="D494" s="241"/>
      <c r="E494" s="241"/>
      <c r="F494" s="241"/>
      <c r="G494" s="241"/>
      <c r="H494" s="241"/>
      <c r="I494" s="241"/>
      <c r="J494" s="241"/>
      <c r="K494" s="241"/>
      <c r="L494" s="241"/>
      <c r="M494" s="241"/>
      <c r="N494" s="241"/>
      <c r="O494" s="241"/>
      <c r="P494" s="241"/>
      <c r="Q494" s="241"/>
      <c r="R494" s="241"/>
      <c r="S494" s="241"/>
      <c r="T494" s="241"/>
      <c r="U494" s="241"/>
      <c r="V494" s="241"/>
      <c r="W494" s="241"/>
      <c r="X494" s="241"/>
      <c r="Y494" s="241"/>
    </row>
    <row r="495" spans="1:25" x14ac:dyDescent="0.3">
      <c r="A495" s="168"/>
      <c r="B495" s="168"/>
      <c r="C495" s="168"/>
      <c r="D495" s="168"/>
      <c r="E495" s="168"/>
      <c r="F495" s="168"/>
      <c r="G495" s="168"/>
      <c r="H495" s="168"/>
      <c r="I495" s="168"/>
      <c r="J495" s="168"/>
      <c r="K495" s="168"/>
      <c r="L495" s="168"/>
      <c r="M495" s="168"/>
      <c r="N495" s="168"/>
      <c r="O495" s="168"/>
      <c r="P495" s="168"/>
      <c r="Q495" s="168"/>
      <c r="R495" s="168"/>
      <c r="S495" s="168"/>
      <c r="T495" s="168"/>
      <c r="U495" s="168"/>
      <c r="V495" s="168"/>
      <c r="W495" s="168"/>
      <c r="X495" s="168"/>
      <c r="Y495" s="168"/>
    </row>
    <row r="496" spans="1:25" x14ac:dyDescent="0.3">
      <c r="A496" s="241"/>
      <c r="B496" s="241"/>
      <c r="C496" s="241"/>
      <c r="D496" s="241"/>
      <c r="E496" s="241"/>
      <c r="F496" s="241"/>
      <c r="G496" s="241"/>
      <c r="H496" s="241"/>
      <c r="I496" s="241"/>
      <c r="J496" s="241"/>
      <c r="K496" s="241"/>
      <c r="L496" s="241"/>
      <c r="M496" s="241"/>
      <c r="N496" s="241"/>
      <c r="O496" s="241"/>
      <c r="P496" s="241"/>
      <c r="Q496" s="241"/>
      <c r="R496" s="241"/>
      <c r="S496" s="241"/>
      <c r="T496" s="241"/>
      <c r="U496" s="241"/>
      <c r="V496" s="241"/>
      <c r="W496" s="241"/>
      <c r="X496" s="241"/>
      <c r="Y496" s="241"/>
    </row>
    <row r="497" spans="1:25" x14ac:dyDescent="0.3">
      <c r="A497" s="168"/>
      <c r="B497" s="168"/>
      <c r="C497" s="168"/>
      <c r="D497" s="168"/>
      <c r="E497" s="168"/>
      <c r="F497" s="168"/>
      <c r="G497" s="168"/>
      <c r="H497" s="168"/>
      <c r="I497" s="168"/>
      <c r="J497" s="168"/>
      <c r="K497" s="168"/>
      <c r="L497" s="168"/>
      <c r="M497" s="168"/>
      <c r="N497" s="168"/>
      <c r="O497" s="168"/>
      <c r="P497" s="168"/>
      <c r="Q497" s="168"/>
      <c r="R497" s="168"/>
      <c r="S497" s="168"/>
      <c r="T497" s="168"/>
      <c r="U497" s="168"/>
      <c r="V497" s="168"/>
      <c r="W497" s="168"/>
      <c r="X497" s="168"/>
      <c r="Y497" s="168"/>
    </row>
    <row r="498" spans="1:25" x14ac:dyDescent="0.3">
      <c r="A498" s="241"/>
      <c r="B498" s="241"/>
      <c r="C498" s="241"/>
      <c r="D498" s="241"/>
      <c r="E498" s="241"/>
      <c r="F498" s="241"/>
      <c r="G498" s="241"/>
      <c r="H498" s="241"/>
      <c r="I498" s="241"/>
      <c r="J498" s="241"/>
      <c r="K498" s="241"/>
      <c r="L498" s="241"/>
      <c r="M498" s="241"/>
      <c r="N498" s="241"/>
      <c r="O498" s="241"/>
      <c r="P498" s="241"/>
      <c r="Q498" s="241"/>
      <c r="R498" s="241"/>
      <c r="S498" s="241"/>
      <c r="T498" s="241"/>
      <c r="U498" s="241"/>
      <c r="V498" s="241"/>
      <c r="W498" s="241"/>
      <c r="X498" s="241"/>
      <c r="Y498" s="241"/>
    </row>
    <row r="499" spans="1:25" x14ac:dyDescent="0.3">
      <c r="A499" s="168"/>
      <c r="B499" s="168"/>
      <c r="C499" s="168"/>
      <c r="D499" s="168"/>
      <c r="E499" s="168"/>
      <c r="F499" s="168"/>
      <c r="G499" s="168"/>
      <c r="H499" s="168"/>
      <c r="I499" s="168"/>
      <c r="J499" s="168"/>
      <c r="K499" s="168"/>
      <c r="L499" s="168"/>
      <c r="M499" s="168"/>
      <c r="N499" s="168"/>
      <c r="O499" s="168"/>
      <c r="P499" s="168"/>
      <c r="Q499" s="168"/>
      <c r="R499" s="168"/>
      <c r="S499" s="168"/>
      <c r="T499" s="168"/>
      <c r="U499" s="168"/>
      <c r="V499" s="168"/>
      <c r="W499" s="168"/>
      <c r="X499" s="168"/>
      <c r="Y499" s="168"/>
    </row>
    <row r="500" spans="1:25" x14ac:dyDescent="0.3">
      <c r="A500" s="241"/>
      <c r="B500" s="241"/>
      <c r="C500" s="241"/>
      <c r="D500" s="241"/>
      <c r="E500" s="241"/>
      <c r="F500" s="241"/>
      <c r="G500" s="241"/>
      <c r="H500" s="241"/>
      <c r="I500" s="241"/>
      <c r="J500" s="241"/>
      <c r="K500" s="241"/>
      <c r="L500" s="241"/>
      <c r="M500" s="241"/>
      <c r="N500" s="241"/>
      <c r="O500" s="241"/>
      <c r="P500" s="241"/>
      <c r="Q500" s="241"/>
      <c r="R500" s="241"/>
      <c r="S500" s="241"/>
      <c r="T500" s="241"/>
      <c r="U500" s="241"/>
      <c r="V500" s="241"/>
      <c r="W500" s="241"/>
      <c r="X500" s="241"/>
      <c r="Y500" s="241"/>
    </row>
    <row r="501" spans="1:25" x14ac:dyDescent="0.3">
      <c r="A501" s="168"/>
      <c r="B501" s="168"/>
      <c r="C501" s="168"/>
      <c r="D501" s="168"/>
      <c r="E501" s="168"/>
      <c r="F501" s="168"/>
      <c r="G501" s="168"/>
      <c r="H501" s="168"/>
      <c r="I501" s="168"/>
      <c r="J501" s="168"/>
      <c r="K501" s="168"/>
      <c r="L501" s="168"/>
      <c r="M501" s="168"/>
      <c r="N501" s="168"/>
      <c r="O501" s="168"/>
      <c r="P501" s="168"/>
      <c r="Q501" s="168"/>
      <c r="R501" s="168"/>
      <c r="S501" s="168"/>
      <c r="T501" s="168"/>
      <c r="U501" s="168"/>
      <c r="V501" s="168"/>
      <c r="W501" s="168"/>
      <c r="X501" s="168"/>
      <c r="Y501" s="168"/>
    </row>
    <row r="502" spans="1:25" x14ac:dyDescent="0.3">
      <c r="A502" s="241"/>
      <c r="B502" s="241"/>
      <c r="C502" s="241"/>
      <c r="D502" s="241"/>
      <c r="E502" s="241"/>
      <c r="F502" s="241"/>
      <c r="G502" s="241"/>
      <c r="H502" s="241"/>
      <c r="I502" s="241"/>
      <c r="J502" s="241"/>
      <c r="K502" s="241"/>
      <c r="L502" s="241"/>
      <c r="M502" s="241"/>
      <c r="N502" s="241"/>
      <c r="O502" s="241"/>
      <c r="P502" s="241"/>
      <c r="Q502" s="241"/>
      <c r="R502" s="241"/>
      <c r="S502" s="241"/>
      <c r="T502" s="241"/>
      <c r="U502" s="241"/>
      <c r="V502" s="241"/>
      <c r="W502" s="241"/>
      <c r="X502" s="241"/>
      <c r="Y502" s="241"/>
    </row>
    <row r="503" spans="1:25" x14ac:dyDescent="0.3">
      <c r="A503" s="168"/>
      <c r="B503" s="168"/>
      <c r="C503" s="168"/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68"/>
      <c r="Q503" s="168"/>
      <c r="R503" s="168"/>
      <c r="S503" s="168"/>
      <c r="T503" s="168"/>
      <c r="U503" s="168"/>
      <c r="V503" s="168"/>
      <c r="W503" s="168"/>
      <c r="X503" s="168"/>
      <c r="Y503" s="168"/>
    </row>
    <row r="504" spans="1:25" x14ac:dyDescent="0.3">
      <c r="A504" s="241"/>
      <c r="B504" s="241"/>
      <c r="C504" s="241"/>
      <c r="D504" s="241"/>
      <c r="E504" s="241"/>
      <c r="F504" s="241"/>
      <c r="G504" s="241"/>
      <c r="H504" s="241"/>
      <c r="I504" s="241"/>
      <c r="J504" s="241"/>
      <c r="K504" s="241"/>
      <c r="L504" s="241"/>
      <c r="M504" s="241"/>
      <c r="N504" s="241"/>
      <c r="O504" s="241"/>
      <c r="P504" s="241"/>
      <c r="Q504" s="241"/>
      <c r="R504" s="241"/>
      <c r="S504" s="241"/>
      <c r="T504" s="241"/>
      <c r="U504" s="241"/>
      <c r="V504" s="241"/>
      <c r="W504" s="241"/>
      <c r="X504" s="241"/>
      <c r="Y504" s="241"/>
    </row>
    <row r="505" spans="1:25" x14ac:dyDescent="0.3">
      <c r="A505" s="168"/>
      <c r="B505" s="168"/>
      <c r="C505" s="168"/>
      <c r="D505" s="168"/>
      <c r="E505" s="168"/>
      <c r="F505" s="168"/>
      <c r="G505" s="168"/>
      <c r="H505" s="168"/>
      <c r="I505" s="168"/>
      <c r="J505" s="168"/>
      <c r="K505" s="168"/>
      <c r="L505" s="168"/>
      <c r="M505" s="168"/>
      <c r="N505" s="168"/>
      <c r="O505" s="168"/>
      <c r="P505" s="168"/>
      <c r="Q505" s="168"/>
      <c r="R505" s="168"/>
      <c r="S505" s="168"/>
      <c r="T505" s="168"/>
      <c r="U505" s="168"/>
      <c r="V505" s="168"/>
      <c r="W505" s="168"/>
      <c r="X505" s="168"/>
      <c r="Y505" s="168"/>
    </row>
    <row r="506" spans="1:25" x14ac:dyDescent="0.3">
      <c r="A506" s="241"/>
      <c r="B506" s="241"/>
      <c r="C506" s="241"/>
      <c r="D506" s="241"/>
      <c r="E506" s="241"/>
      <c r="F506" s="241"/>
      <c r="G506" s="241"/>
      <c r="H506" s="241"/>
      <c r="I506" s="241"/>
      <c r="J506" s="241"/>
      <c r="K506" s="241"/>
      <c r="L506" s="241"/>
      <c r="M506" s="241"/>
      <c r="N506" s="241"/>
      <c r="O506" s="241"/>
      <c r="P506" s="241"/>
      <c r="Q506" s="241"/>
      <c r="R506" s="241"/>
      <c r="S506" s="241"/>
      <c r="T506" s="241"/>
      <c r="U506" s="241"/>
      <c r="V506" s="241"/>
      <c r="W506" s="241"/>
      <c r="X506" s="241"/>
      <c r="Y506" s="241"/>
    </row>
    <row r="507" spans="1:25" x14ac:dyDescent="0.3">
      <c r="A507" s="168"/>
      <c r="B507" s="168"/>
      <c r="C507" s="168"/>
      <c r="D507" s="168"/>
      <c r="E507" s="168"/>
      <c r="F507" s="168"/>
      <c r="G507" s="168"/>
      <c r="H507" s="168"/>
      <c r="I507" s="168"/>
      <c r="J507" s="168"/>
      <c r="K507" s="168"/>
      <c r="L507" s="168"/>
      <c r="M507" s="168"/>
      <c r="N507" s="168"/>
      <c r="O507" s="168"/>
      <c r="P507" s="168"/>
      <c r="Q507" s="168"/>
      <c r="R507" s="168"/>
      <c r="S507" s="168"/>
      <c r="T507" s="168"/>
      <c r="U507" s="168"/>
      <c r="V507" s="168"/>
      <c r="W507" s="168"/>
      <c r="X507" s="168"/>
      <c r="Y507" s="168"/>
    </row>
    <row r="508" spans="1:25" x14ac:dyDescent="0.3">
      <c r="A508" s="241"/>
      <c r="B508" s="241"/>
      <c r="C508" s="241"/>
      <c r="D508" s="241"/>
      <c r="E508" s="241"/>
      <c r="F508" s="241"/>
      <c r="G508" s="241"/>
      <c r="H508" s="241"/>
      <c r="I508" s="241"/>
      <c r="J508" s="241"/>
      <c r="K508" s="241"/>
      <c r="L508" s="241"/>
      <c r="M508" s="241"/>
      <c r="N508" s="241"/>
      <c r="O508" s="241"/>
      <c r="P508" s="241"/>
      <c r="Q508" s="241"/>
      <c r="R508" s="241"/>
      <c r="S508" s="241"/>
      <c r="T508" s="241"/>
      <c r="U508" s="241"/>
      <c r="V508" s="241"/>
      <c r="W508" s="241"/>
      <c r="X508" s="241"/>
      <c r="Y508" s="241"/>
    </row>
    <row r="509" spans="1:25" x14ac:dyDescent="0.3">
      <c r="A509" s="168"/>
      <c r="B509" s="168"/>
      <c r="C509" s="168"/>
      <c r="D509" s="168"/>
      <c r="E509" s="168"/>
      <c r="F509" s="168"/>
      <c r="G509" s="168"/>
      <c r="H509" s="168"/>
      <c r="I509" s="168"/>
      <c r="J509" s="168"/>
      <c r="K509" s="168"/>
      <c r="L509" s="168"/>
      <c r="M509" s="168"/>
      <c r="N509" s="168"/>
      <c r="O509" s="168"/>
      <c r="P509" s="168"/>
      <c r="Q509" s="168"/>
      <c r="R509" s="168"/>
      <c r="S509" s="168"/>
      <c r="T509" s="168"/>
      <c r="U509" s="168"/>
      <c r="V509" s="168"/>
      <c r="W509" s="168"/>
      <c r="X509" s="168"/>
      <c r="Y509" s="168"/>
    </row>
    <row r="510" spans="1:25" x14ac:dyDescent="0.3">
      <c r="A510" s="241"/>
      <c r="B510" s="241"/>
      <c r="C510" s="241"/>
      <c r="D510" s="241"/>
      <c r="E510" s="241"/>
      <c r="F510" s="241"/>
      <c r="G510" s="241"/>
      <c r="H510" s="241"/>
      <c r="I510" s="241"/>
      <c r="J510" s="241"/>
      <c r="K510" s="241"/>
      <c r="L510" s="241"/>
      <c r="M510" s="241"/>
      <c r="N510" s="241"/>
      <c r="O510" s="241"/>
      <c r="P510" s="241"/>
      <c r="Q510" s="241"/>
      <c r="R510" s="241"/>
      <c r="S510" s="241"/>
      <c r="T510" s="241"/>
      <c r="U510" s="241"/>
      <c r="V510" s="241"/>
      <c r="W510" s="241"/>
      <c r="X510" s="241"/>
      <c r="Y510" s="241"/>
    </row>
    <row r="511" spans="1:25" x14ac:dyDescent="0.3">
      <c r="A511" s="168"/>
      <c r="B511" s="168"/>
      <c r="C511" s="168"/>
      <c r="D511" s="168"/>
      <c r="E511" s="168"/>
      <c r="F511" s="168"/>
      <c r="G511" s="168"/>
      <c r="H511" s="168"/>
      <c r="I511" s="168"/>
      <c r="J511" s="168"/>
      <c r="K511" s="168"/>
      <c r="L511" s="168"/>
      <c r="M511" s="168"/>
      <c r="N511" s="168"/>
      <c r="O511" s="168"/>
      <c r="P511" s="168"/>
      <c r="Q511" s="168"/>
      <c r="R511" s="168"/>
      <c r="S511" s="168"/>
      <c r="T511" s="168"/>
      <c r="U511" s="168"/>
      <c r="V511" s="168"/>
      <c r="W511" s="168"/>
      <c r="X511" s="168"/>
      <c r="Y511" s="168"/>
    </row>
    <row r="512" spans="1:25" x14ac:dyDescent="0.3">
      <c r="A512" s="241"/>
      <c r="B512" s="241"/>
      <c r="C512" s="241"/>
      <c r="D512" s="241"/>
      <c r="E512" s="241"/>
      <c r="F512" s="241"/>
      <c r="G512" s="241"/>
      <c r="H512" s="241"/>
      <c r="I512" s="241"/>
      <c r="J512" s="241"/>
      <c r="K512" s="241"/>
      <c r="L512" s="241"/>
      <c r="M512" s="241"/>
      <c r="N512" s="241"/>
      <c r="O512" s="241"/>
      <c r="P512" s="241"/>
      <c r="Q512" s="241"/>
      <c r="R512" s="241"/>
      <c r="S512" s="241"/>
      <c r="T512" s="241"/>
      <c r="U512" s="241"/>
      <c r="V512" s="241"/>
      <c r="W512" s="241"/>
      <c r="X512" s="241"/>
      <c r="Y512" s="241"/>
    </row>
    <row r="513" spans="1:25" x14ac:dyDescent="0.3">
      <c r="A513" s="168"/>
      <c r="B513" s="168"/>
      <c r="C513" s="168"/>
      <c r="D513" s="168"/>
      <c r="E513" s="168"/>
      <c r="F513" s="168"/>
      <c r="G513" s="168"/>
      <c r="H513" s="168"/>
      <c r="I513" s="168"/>
      <c r="J513" s="168"/>
      <c r="K513" s="168"/>
      <c r="L513" s="168"/>
      <c r="M513" s="168"/>
      <c r="N513" s="168"/>
      <c r="O513" s="168"/>
      <c r="P513" s="168"/>
      <c r="Q513" s="168"/>
      <c r="R513" s="168"/>
      <c r="S513" s="168"/>
      <c r="T513" s="168"/>
      <c r="U513" s="168"/>
      <c r="V513" s="168"/>
      <c r="W513" s="168"/>
      <c r="X513" s="168"/>
      <c r="Y513" s="168"/>
    </row>
    <row r="514" spans="1:25" x14ac:dyDescent="0.3">
      <c r="A514" s="241"/>
      <c r="B514" s="241"/>
      <c r="C514" s="241"/>
      <c r="D514" s="241"/>
      <c r="E514" s="241"/>
      <c r="F514" s="241"/>
      <c r="G514" s="241"/>
      <c r="H514" s="241"/>
      <c r="I514" s="241"/>
      <c r="J514" s="241"/>
      <c r="K514" s="241"/>
      <c r="L514" s="241"/>
      <c r="M514" s="241"/>
      <c r="N514" s="241"/>
      <c r="O514" s="241"/>
      <c r="P514" s="241"/>
      <c r="Q514" s="241"/>
      <c r="R514" s="241"/>
      <c r="S514" s="241"/>
      <c r="T514" s="241"/>
      <c r="U514" s="241"/>
      <c r="V514" s="241"/>
      <c r="W514" s="241"/>
      <c r="X514" s="241"/>
      <c r="Y514" s="241"/>
    </row>
    <row r="515" spans="1:25" x14ac:dyDescent="0.3">
      <c r="A515" s="168"/>
      <c r="B515" s="168"/>
      <c r="C515" s="168"/>
      <c r="D515" s="168"/>
      <c r="E515" s="168"/>
      <c r="F515" s="168"/>
      <c r="G515" s="168"/>
      <c r="H515" s="168"/>
      <c r="I515" s="168"/>
      <c r="J515" s="168"/>
      <c r="K515" s="168"/>
      <c r="L515" s="168"/>
      <c r="M515" s="168"/>
      <c r="N515" s="168"/>
      <c r="O515" s="168"/>
      <c r="P515" s="168"/>
      <c r="Q515" s="168"/>
      <c r="R515" s="168"/>
      <c r="S515" s="168"/>
      <c r="T515" s="168"/>
      <c r="U515" s="168"/>
      <c r="V515" s="168"/>
      <c r="W515" s="168"/>
      <c r="X515" s="168"/>
      <c r="Y515" s="168"/>
    </row>
    <row r="516" spans="1:25" x14ac:dyDescent="0.3">
      <c r="A516" s="241"/>
      <c r="B516" s="241"/>
      <c r="C516" s="241"/>
      <c r="D516" s="241"/>
      <c r="E516" s="241"/>
      <c r="F516" s="241"/>
      <c r="G516" s="241"/>
      <c r="H516" s="241"/>
      <c r="I516" s="241"/>
      <c r="J516" s="241"/>
      <c r="K516" s="241"/>
      <c r="L516" s="241"/>
      <c r="M516" s="241"/>
      <c r="N516" s="241"/>
      <c r="O516" s="241"/>
      <c r="P516" s="241"/>
      <c r="Q516" s="241"/>
      <c r="R516" s="241"/>
      <c r="S516" s="241"/>
      <c r="T516" s="241"/>
      <c r="U516" s="241"/>
      <c r="V516" s="241"/>
      <c r="W516" s="241"/>
      <c r="X516" s="241"/>
      <c r="Y516" s="241"/>
    </row>
    <row r="517" spans="1:25" x14ac:dyDescent="0.3">
      <c r="A517" s="168"/>
      <c r="B517" s="168"/>
      <c r="C517" s="168"/>
      <c r="D517" s="168"/>
      <c r="E517" s="168"/>
      <c r="F517" s="168"/>
      <c r="G517" s="168"/>
      <c r="H517" s="168"/>
      <c r="I517" s="168"/>
      <c r="J517" s="168"/>
      <c r="K517" s="168"/>
      <c r="L517" s="168"/>
      <c r="M517" s="168"/>
      <c r="N517" s="168"/>
      <c r="O517" s="168"/>
      <c r="P517" s="168"/>
      <c r="Q517" s="168"/>
      <c r="R517" s="168"/>
      <c r="S517" s="168"/>
      <c r="T517" s="168"/>
      <c r="U517" s="168"/>
      <c r="V517" s="168"/>
      <c r="W517" s="168"/>
      <c r="X517" s="168"/>
      <c r="Y517" s="168"/>
    </row>
    <row r="518" spans="1:25" x14ac:dyDescent="0.3">
      <c r="A518" s="241"/>
      <c r="B518" s="241"/>
      <c r="C518" s="241"/>
      <c r="D518" s="241"/>
      <c r="E518" s="241"/>
      <c r="F518" s="241"/>
      <c r="G518" s="241"/>
      <c r="H518" s="241"/>
      <c r="I518" s="241"/>
      <c r="J518" s="241"/>
      <c r="K518" s="241"/>
      <c r="L518" s="241"/>
      <c r="M518" s="241"/>
      <c r="N518" s="241"/>
      <c r="O518" s="241"/>
      <c r="P518" s="241"/>
      <c r="Q518" s="241"/>
      <c r="R518" s="241"/>
      <c r="S518" s="241"/>
      <c r="T518" s="241"/>
      <c r="U518" s="241"/>
      <c r="V518" s="241"/>
      <c r="W518" s="241"/>
      <c r="X518" s="241"/>
      <c r="Y518" s="241"/>
    </row>
    <row r="519" spans="1:25" x14ac:dyDescent="0.3">
      <c r="A519" s="168"/>
      <c r="B519" s="168"/>
      <c r="C519" s="168"/>
      <c r="D519" s="168"/>
      <c r="E519" s="168"/>
      <c r="F519" s="168"/>
      <c r="G519" s="168"/>
      <c r="H519" s="168"/>
      <c r="I519" s="168"/>
      <c r="J519" s="168"/>
      <c r="K519" s="168"/>
      <c r="L519" s="168"/>
      <c r="M519" s="168"/>
      <c r="N519" s="168"/>
      <c r="O519" s="168"/>
      <c r="P519" s="168"/>
      <c r="Q519" s="168"/>
      <c r="R519" s="168"/>
      <c r="S519" s="168"/>
      <c r="T519" s="168"/>
      <c r="U519" s="168"/>
      <c r="V519" s="168"/>
      <c r="W519" s="168"/>
      <c r="X519" s="168"/>
      <c r="Y519" s="168"/>
    </row>
    <row r="520" spans="1:25" x14ac:dyDescent="0.3">
      <c r="A520" s="241"/>
      <c r="B520" s="241"/>
      <c r="C520" s="241"/>
      <c r="D520" s="241"/>
      <c r="E520" s="241"/>
      <c r="F520" s="241"/>
      <c r="G520" s="241"/>
      <c r="H520" s="241"/>
      <c r="I520" s="241"/>
      <c r="J520" s="241"/>
      <c r="K520" s="241"/>
      <c r="L520" s="241"/>
      <c r="M520" s="241"/>
      <c r="N520" s="241"/>
      <c r="O520" s="241"/>
      <c r="P520" s="241"/>
      <c r="Q520" s="241"/>
      <c r="R520" s="241"/>
      <c r="S520" s="241"/>
      <c r="T520" s="241"/>
      <c r="U520" s="241"/>
      <c r="V520" s="241"/>
      <c r="W520" s="241"/>
      <c r="X520" s="241"/>
      <c r="Y520" s="241"/>
    </row>
    <row r="521" spans="1:25" x14ac:dyDescent="0.3">
      <c r="A521" s="168"/>
      <c r="B521" s="168"/>
      <c r="C521" s="168"/>
      <c r="D521" s="168"/>
      <c r="E521" s="168"/>
      <c r="F521" s="168"/>
      <c r="G521" s="168"/>
      <c r="H521" s="168"/>
      <c r="I521" s="168"/>
      <c r="J521" s="168"/>
      <c r="K521" s="168"/>
      <c r="L521" s="168"/>
      <c r="M521" s="168"/>
      <c r="N521" s="168"/>
      <c r="O521" s="168"/>
      <c r="P521" s="168"/>
      <c r="Q521" s="168"/>
      <c r="R521" s="168"/>
      <c r="S521" s="168"/>
      <c r="T521" s="168"/>
      <c r="U521" s="168"/>
      <c r="V521" s="168"/>
      <c r="W521" s="168"/>
      <c r="X521" s="168"/>
      <c r="Y521" s="168"/>
    </row>
    <row r="522" spans="1:25" x14ac:dyDescent="0.3">
      <c r="A522" s="241"/>
      <c r="B522" s="241"/>
      <c r="C522" s="241"/>
      <c r="D522" s="241"/>
      <c r="E522" s="241"/>
      <c r="F522" s="241"/>
      <c r="G522" s="241"/>
      <c r="H522" s="241"/>
      <c r="I522" s="241"/>
      <c r="J522" s="241"/>
      <c r="K522" s="241"/>
      <c r="L522" s="241"/>
      <c r="M522" s="241"/>
      <c r="N522" s="241"/>
      <c r="O522" s="241"/>
      <c r="P522" s="241"/>
      <c r="Q522" s="241"/>
      <c r="R522" s="241"/>
      <c r="S522" s="241"/>
      <c r="T522" s="241"/>
      <c r="U522" s="241"/>
      <c r="V522" s="241"/>
      <c r="W522" s="241"/>
      <c r="X522" s="241"/>
      <c r="Y522" s="241"/>
    </row>
    <row r="523" spans="1:25" x14ac:dyDescent="0.3">
      <c r="A523" s="168"/>
      <c r="B523" s="168"/>
      <c r="C523" s="168"/>
      <c r="D523" s="168"/>
      <c r="E523" s="168"/>
      <c r="F523" s="168"/>
      <c r="G523" s="168"/>
      <c r="H523" s="168"/>
      <c r="I523" s="168"/>
      <c r="J523" s="168"/>
      <c r="K523" s="168"/>
      <c r="L523" s="168"/>
      <c r="M523" s="168"/>
      <c r="N523" s="168"/>
      <c r="O523" s="168"/>
      <c r="P523" s="168"/>
      <c r="Q523" s="168"/>
      <c r="R523" s="168"/>
      <c r="S523" s="168"/>
      <c r="T523" s="168"/>
      <c r="U523" s="168"/>
      <c r="V523" s="168"/>
      <c r="W523" s="168"/>
      <c r="X523" s="168"/>
      <c r="Y523" s="168"/>
    </row>
    <row r="524" spans="1:25" x14ac:dyDescent="0.3">
      <c r="A524" s="241"/>
      <c r="B524" s="241"/>
      <c r="C524" s="241"/>
      <c r="D524" s="241"/>
      <c r="E524" s="241"/>
      <c r="F524" s="241"/>
      <c r="G524" s="241"/>
      <c r="H524" s="241"/>
      <c r="I524" s="241"/>
      <c r="J524" s="241"/>
      <c r="K524" s="241"/>
      <c r="L524" s="241"/>
      <c r="M524" s="241"/>
      <c r="N524" s="241"/>
      <c r="O524" s="241"/>
      <c r="P524" s="241"/>
      <c r="Q524" s="241"/>
      <c r="R524" s="241"/>
      <c r="S524" s="241"/>
      <c r="T524" s="241"/>
      <c r="U524" s="241"/>
      <c r="V524" s="241"/>
      <c r="W524" s="241"/>
      <c r="X524" s="241"/>
      <c r="Y524" s="241"/>
    </row>
    <row r="525" spans="1:25" x14ac:dyDescent="0.3">
      <c r="A525" s="168"/>
      <c r="B525" s="168"/>
      <c r="C525" s="168"/>
      <c r="D525" s="168"/>
      <c r="E525" s="168"/>
      <c r="F525" s="168"/>
      <c r="G525" s="168"/>
      <c r="H525" s="168"/>
      <c r="I525" s="168"/>
      <c r="J525" s="168"/>
      <c r="K525" s="168"/>
      <c r="L525" s="168"/>
      <c r="M525" s="168"/>
      <c r="N525" s="168"/>
      <c r="O525" s="168"/>
      <c r="P525" s="168"/>
      <c r="Q525" s="168"/>
      <c r="R525" s="168"/>
      <c r="S525" s="168"/>
      <c r="T525" s="168"/>
      <c r="U525" s="168"/>
      <c r="V525" s="168"/>
      <c r="W525" s="168"/>
      <c r="X525" s="168"/>
      <c r="Y525" s="168"/>
    </row>
    <row r="526" spans="1:25" x14ac:dyDescent="0.3">
      <c r="A526" s="241"/>
      <c r="B526" s="241"/>
      <c r="C526" s="241"/>
      <c r="D526" s="241"/>
      <c r="E526" s="241"/>
      <c r="F526" s="241"/>
      <c r="G526" s="241"/>
      <c r="H526" s="241"/>
      <c r="I526" s="241"/>
      <c r="J526" s="241"/>
      <c r="K526" s="241"/>
      <c r="L526" s="241"/>
      <c r="M526" s="241"/>
      <c r="N526" s="241"/>
      <c r="O526" s="241"/>
      <c r="P526" s="241"/>
      <c r="Q526" s="241"/>
      <c r="R526" s="241"/>
      <c r="S526" s="241"/>
      <c r="T526" s="241"/>
      <c r="U526" s="241"/>
      <c r="V526" s="241"/>
      <c r="W526" s="241"/>
      <c r="X526" s="241"/>
      <c r="Y526" s="241"/>
    </row>
    <row r="527" spans="1:25" x14ac:dyDescent="0.3">
      <c r="A527" s="168"/>
      <c r="B527" s="168"/>
      <c r="C527" s="168"/>
      <c r="D527" s="168"/>
      <c r="E527" s="168"/>
      <c r="F527" s="168"/>
      <c r="G527" s="168"/>
      <c r="H527" s="168"/>
      <c r="I527" s="168"/>
      <c r="J527" s="168"/>
      <c r="K527" s="168"/>
      <c r="L527" s="168"/>
      <c r="M527" s="168"/>
      <c r="N527" s="168"/>
      <c r="O527" s="168"/>
      <c r="P527" s="168"/>
      <c r="Q527" s="168"/>
      <c r="R527" s="168"/>
      <c r="S527" s="168"/>
      <c r="T527" s="168"/>
      <c r="U527" s="168"/>
      <c r="V527" s="168"/>
      <c r="W527" s="168"/>
      <c r="X527" s="168"/>
      <c r="Y527" s="168"/>
    </row>
    <row r="528" spans="1:25" x14ac:dyDescent="0.3">
      <c r="A528" s="241"/>
      <c r="B528" s="241"/>
      <c r="C528" s="241"/>
      <c r="D528" s="241"/>
      <c r="E528" s="241"/>
      <c r="F528" s="241"/>
      <c r="G528" s="241"/>
      <c r="H528" s="241"/>
      <c r="I528" s="241"/>
      <c r="J528" s="241"/>
      <c r="K528" s="241"/>
      <c r="L528" s="241"/>
      <c r="M528" s="241"/>
      <c r="N528" s="241"/>
      <c r="O528" s="241"/>
      <c r="P528" s="241"/>
      <c r="Q528" s="241"/>
      <c r="R528" s="241"/>
      <c r="S528" s="241"/>
      <c r="T528" s="241"/>
      <c r="U528" s="241"/>
      <c r="V528" s="241"/>
      <c r="W528" s="241"/>
      <c r="X528" s="241"/>
      <c r="Y528" s="241"/>
    </row>
    <row r="529" spans="1:25" x14ac:dyDescent="0.3">
      <c r="A529" s="168"/>
      <c r="B529" s="168"/>
      <c r="C529" s="168"/>
      <c r="D529" s="168"/>
      <c r="E529" s="168"/>
      <c r="F529" s="168"/>
      <c r="G529" s="168"/>
      <c r="H529" s="168"/>
      <c r="I529" s="168"/>
      <c r="J529" s="168"/>
      <c r="K529" s="168"/>
      <c r="L529" s="168"/>
      <c r="M529" s="168"/>
      <c r="N529" s="168"/>
      <c r="O529" s="168"/>
      <c r="P529" s="168"/>
      <c r="Q529" s="168"/>
      <c r="R529" s="168"/>
      <c r="S529" s="168"/>
      <c r="T529" s="168"/>
      <c r="U529" s="168"/>
      <c r="V529" s="168"/>
      <c r="W529" s="168"/>
      <c r="X529" s="168"/>
      <c r="Y529" s="168"/>
    </row>
    <row r="530" spans="1:25" x14ac:dyDescent="0.3">
      <c r="A530" s="241"/>
      <c r="B530" s="241"/>
      <c r="C530" s="241"/>
      <c r="D530" s="241"/>
      <c r="E530" s="241"/>
      <c r="F530" s="241"/>
      <c r="G530" s="241"/>
      <c r="H530" s="241"/>
      <c r="I530" s="241"/>
      <c r="J530" s="241"/>
      <c r="K530" s="241"/>
      <c r="L530" s="241"/>
      <c r="M530" s="241"/>
      <c r="N530" s="241"/>
      <c r="O530" s="241"/>
      <c r="P530" s="241"/>
      <c r="Q530" s="241"/>
      <c r="R530" s="241"/>
      <c r="S530" s="241"/>
      <c r="T530" s="241"/>
      <c r="U530" s="241"/>
      <c r="V530" s="241"/>
      <c r="W530" s="241"/>
      <c r="X530" s="241"/>
      <c r="Y530" s="241"/>
    </row>
    <row r="531" spans="1:25" x14ac:dyDescent="0.3">
      <c r="A531" s="168"/>
      <c r="B531" s="168"/>
      <c r="C531" s="168"/>
      <c r="D531" s="168"/>
      <c r="E531" s="168"/>
      <c r="F531" s="168"/>
      <c r="G531" s="168"/>
      <c r="H531" s="168"/>
      <c r="I531" s="168"/>
      <c r="J531" s="168"/>
      <c r="K531" s="168"/>
      <c r="L531" s="168"/>
      <c r="M531" s="168"/>
      <c r="N531" s="168"/>
      <c r="O531" s="168"/>
      <c r="P531" s="168"/>
      <c r="Q531" s="168"/>
      <c r="R531" s="168"/>
      <c r="S531" s="168"/>
      <c r="T531" s="168"/>
      <c r="U531" s="168"/>
      <c r="V531" s="168"/>
      <c r="W531" s="168"/>
      <c r="X531" s="168"/>
      <c r="Y531" s="168"/>
    </row>
    <row r="532" spans="1:25" x14ac:dyDescent="0.3">
      <c r="A532" s="241"/>
      <c r="B532" s="241"/>
      <c r="C532" s="241"/>
      <c r="D532" s="241"/>
      <c r="E532" s="241"/>
      <c r="F532" s="241"/>
      <c r="G532" s="241"/>
      <c r="H532" s="241"/>
      <c r="I532" s="241"/>
      <c r="J532" s="241"/>
      <c r="K532" s="241"/>
      <c r="L532" s="241"/>
      <c r="M532" s="241"/>
      <c r="N532" s="241"/>
      <c r="O532" s="241"/>
      <c r="P532" s="241"/>
      <c r="Q532" s="241"/>
      <c r="R532" s="241"/>
      <c r="S532" s="241"/>
      <c r="T532" s="241"/>
      <c r="U532" s="241"/>
      <c r="V532" s="241"/>
      <c r="W532" s="241"/>
      <c r="X532" s="241"/>
      <c r="Y532" s="241"/>
    </row>
    <row r="533" spans="1:25" x14ac:dyDescent="0.3">
      <c r="A533" s="168"/>
      <c r="B533" s="168"/>
      <c r="C533" s="168"/>
      <c r="D533" s="168"/>
      <c r="E533" s="168"/>
      <c r="F533" s="168"/>
      <c r="G533" s="168"/>
      <c r="H533" s="168"/>
      <c r="I533" s="168"/>
      <c r="J533" s="168"/>
      <c r="K533" s="168"/>
      <c r="L533" s="168"/>
      <c r="M533" s="168"/>
      <c r="N533" s="168"/>
      <c r="O533" s="168"/>
      <c r="P533" s="168"/>
      <c r="Q533" s="168"/>
      <c r="R533" s="168"/>
      <c r="S533" s="168"/>
      <c r="T533" s="168"/>
      <c r="U533" s="168"/>
      <c r="V533" s="168"/>
      <c r="W533" s="168"/>
      <c r="X533" s="168"/>
      <c r="Y533" s="168"/>
    </row>
    <row r="534" spans="1:25" x14ac:dyDescent="0.3">
      <c r="A534" s="241"/>
      <c r="B534" s="241"/>
      <c r="C534" s="241"/>
      <c r="D534" s="241"/>
      <c r="E534" s="241"/>
      <c r="F534" s="241"/>
      <c r="G534" s="241"/>
      <c r="H534" s="241"/>
      <c r="I534" s="241"/>
      <c r="J534" s="241"/>
      <c r="K534" s="241"/>
      <c r="L534" s="241"/>
      <c r="M534" s="241"/>
      <c r="N534" s="241"/>
      <c r="O534" s="241"/>
      <c r="P534" s="241"/>
      <c r="Q534" s="241"/>
      <c r="R534" s="241"/>
      <c r="S534" s="241"/>
      <c r="T534" s="241"/>
      <c r="U534" s="241"/>
      <c r="V534" s="241"/>
      <c r="W534" s="241"/>
      <c r="X534" s="241"/>
      <c r="Y534" s="241"/>
    </row>
    <row r="535" spans="1:25" x14ac:dyDescent="0.3">
      <c r="A535" s="168"/>
      <c r="B535" s="168"/>
      <c r="C535" s="168"/>
      <c r="D535" s="168"/>
      <c r="E535" s="168"/>
      <c r="F535" s="168"/>
      <c r="G535" s="168"/>
      <c r="H535" s="168"/>
      <c r="I535" s="168"/>
      <c r="J535" s="168"/>
      <c r="K535" s="168"/>
      <c r="L535" s="168"/>
      <c r="M535" s="168"/>
      <c r="N535" s="168"/>
      <c r="O535" s="168"/>
      <c r="P535" s="168"/>
      <c r="Q535" s="168"/>
      <c r="R535" s="168"/>
      <c r="S535" s="168"/>
      <c r="T535" s="168"/>
      <c r="U535" s="168"/>
      <c r="V535" s="168"/>
      <c r="W535" s="168"/>
      <c r="X535" s="168"/>
      <c r="Y535" s="168"/>
    </row>
    <row r="536" spans="1:25" x14ac:dyDescent="0.3">
      <c r="A536" s="241"/>
      <c r="B536" s="241"/>
      <c r="C536" s="241"/>
      <c r="D536" s="241"/>
      <c r="E536" s="241"/>
      <c r="F536" s="241"/>
      <c r="G536" s="241"/>
      <c r="H536" s="241"/>
      <c r="I536" s="241"/>
      <c r="J536" s="241"/>
      <c r="K536" s="241"/>
      <c r="L536" s="241"/>
      <c r="M536" s="241"/>
      <c r="N536" s="241"/>
      <c r="O536" s="241"/>
      <c r="P536" s="241"/>
      <c r="Q536" s="241"/>
      <c r="R536" s="241"/>
      <c r="S536" s="241"/>
      <c r="T536" s="241"/>
      <c r="U536" s="241"/>
      <c r="V536" s="241"/>
      <c r="W536" s="241"/>
      <c r="X536" s="241"/>
      <c r="Y536" s="241"/>
    </row>
    <row r="537" spans="1:25" x14ac:dyDescent="0.3">
      <c r="A537" s="168"/>
      <c r="B537" s="168"/>
      <c r="C537" s="168"/>
      <c r="D537" s="168"/>
      <c r="E537" s="168"/>
      <c r="F537" s="168"/>
      <c r="G537" s="168"/>
      <c r="H537" s="168"/>
      <c r="I537" s="168"/>
      <c r="J537" s="168"/>
      <c r="K537" s="168"/>
      <c r="L537" s="168"/>
      <c r="M537" s="168"/>
      <c r="N537" s="168"/>
      <c r="O537" s="168"/>
      <c r="P537" s="168"/>
      <c r="Q537" s="168"/>
      <c r="R537" s="168"/>
      <c r="S537" s="168"/>
      <c r="T537" s="168"/>
      <c r="U537" s="168"/>
      <c r="V537" s="168"/>
      <c r="W537" s="168"/>
      <c r="X537" s="168"/>
      <c r="Y537" s="168"/>
    </row>
    <row r="538" spans="1:25" x14ac:dyDescent="0.3">
      <c r="A538" s="241"/>
      <c r="B538" s="241"/>
      <c r="C538" s="241"/>
      <c r="D538" s="241"/>
      <c r="E538" s="241"/>
      <c r="F538" s="241"/>
      <c r="G538" s="241"/>
      <c r="H538" s="241"/>
      <c r="I538" s="241"/>
      <c r="J538" s="241"/>
      <c r="K538" s="241"/>
      <c r="L538" s="241"/>
      <c r="M538" s="241"/>
      <c r="N538" s="241"/>
      <c r="O538" s="241"/>
      <c r="P538" s="241"/>
      <c r="Q538" s="241"/>
      <c r="R538" s="241"/>
      <c r="S538" s="241"/>
      <c r="T538" s="241"/>
      <c r="U538" s="241"/>
      <c r="V538" s="241"/>
      <c r="W538" s="241"/>
      <c r="X538" s="241"/>
      <c r="Y538" s="241"/>
    </row>
    <row r="539" spans="1:25" x14ac:dyDescent="0.3">
      <c r="A539" s="168"/>
      <c r="B539" s="168"/>
      <c r="C539" s="168"/>
      <c r="D539" s="168"/>
      <c r="E539" s="168"/>
      <c r="F539" s="168"/>
      <c r="G539" s="168"/>
      <c r="H539" s="168"/>
      <c r="I539" s="168"/>
      <c r="J539" s="168"/>
      <c r="K539" s="168"/>
      <c r="L539" s="168"/>
      <c r="M539" s="168"/>
      <c r="N539" s="168"/>
      <c r="O539" s="168"/>
      <c r="P539" s="168"/>
      <c r="Q539" s="168"/>
      <c r="R539" s="168"/>
      <c r="S539" s="168"/>
      <c r="T539" s="168"/>
      <c r="U539" s="168"/>
      <c r="V539" s="168"/>
      <c r="W539" s="168"/>
      <c r="X539" s="168"/>
      <c r="Y539" s="168"/>
    </row>
    <row r="540" spans="1:25" x14ac:dyDescent="0.3">
      <c r="A540" s="241"/>
      <c r="B540" s="241"/>
      <c r="C540" s="241"/>
      <c r="D540" s="241"/>
      <c r="E540" s="241"/>
      <c r="F540" s="241"/>
      <c r="G540" s="241"/>
      <c r="H540" s="241"/>
      <c r="I540" s="241"/>
      <c r="J540" s="241"/>
      <c r="K540" s="241"/>
      <c r="L540" s="241"/>
      <c r="M540" s="241"/>
      <c r="N540" s="241"/>
      <c r="O540" s="241"/>
      <c r="P540" s="241"/>
      <c r="Q540" s="241"/>
      <c r="R540" s="241"/>
      <c r="S540" s="241"/>
      <c r="T540" s="241"/>
      <c r="U540" s="241"/>
      <c r="V540" s="241"/>
      <c r="W540" s="241"/>
      <c r="X540" s="241"/>
      <c r="Y540" s="241"/>
    </row>
    <row r="541" spans="1:25" x14ac:dyDescent="0.3">
      <c r="A541" s="168"/>
      <c r="B541" s="168"/>
      <c r="C541" s="168"/>
      <c r="D541" s="168"/>
      <c r="E541" s="168"/>
      <c r="F541" s="168"/>
      <c r="G541" s="168"/>
      <c r="H541" s="168"/>
      <c r="I541" s="168"/>
      <c r="J541" s="168"/>
      <c r="K541" s="168"/>
      <c r="L541" s="168"/>
      <c r="M541" s="168"/>
      <c r="N541" s="168"/>
      <c r="O541" s="168"/>
      <c r="P541" s="168"/>
      <c r="Q541" s="168"/>
      <c r="R541" s="168"/>
      <c r="S541" s="168"/>
      <c r="T541" s="168"/>
      <c r="U541" s="168"/>
      <c r="V541" s="168"/>
      <c r="W541" s="168"/>
      <c r="X541" s="168"/>
      <c r="Y541" s="168"/>
    </row>
    <row r="542" spans="1:25" x14ac:dyDescent="0.3">
      <c r="A542" s="241"/>
      <c r="B542" s="241"/>
      <c r="C542" s="241"/>
      <c r="D542" s="241"/>
      <c r="E542" s="241"/>
      <c r="F542" s="241"/>
      <c r="G542" s="241"/>
      <c r="H542" s="241"/>
      <c r="I542" s="241"/>
      <c r="J542" s="241"/>
      <c r="K542" s="241"/>
      <c r="L542" s="241"/>
      <c r="M542" s="241"/>
      <c r="N542" s="241"/>
      <c r="O542" s="241"/>
      <c r="P542" s="241"/>
      <c r="Q542" s="241"/>
      <c r="R542" s="241"/>
      <c r="S542" s="241"/>
      <c r="T542" s="241"/>
      <c r="U542" s="241"/>
      <c r="V542" s="241"/>
      <c r="W542" s="241"/>
      <c r="X542" s="241"/>
      <c r="Y542" s="241"/>
    </row>
    <row r="543" spans="1:25" x14ac:dyDescent="0.3">
      <c r="A543" s="168"/>
      <c r="B543" s="168"/>
      <c r="C543" s="168"/>
      <c r="D543" s="168"/>
      <c r="E543" s="168"/>
      <c r="F543" s="168"/>
      <c r="G543" s="168"/>
      <c r="H543" s="168"/>
      <c r="I543" s="168"/>
      <c r="J543" s="168"/>
      <c r="K543" s="168"/>
      <c r="L543" s="168"/>
      <c r="M543" s="168"/>
      <c r="N543" s="168"/>
      <c r="O543" s="168"/>
      <c r="P543" s="168"/>
      <c r="Q543" s="168"/>
      <c r="R543" s="168"/>
      <c r="S543" s="168"/>
      <c r="T543" s="168"/>
      <c r="U543" s="168"/>
      <c r="V543" s="168"/>
      <c r="W543" s="168"/>
      <c r="X543" s="168"/>
      <c r="Y543" s="168"/>
    </row>
    <row r="544" spans="1:25" x14ac:dyDescent="0.3">
      <c r="A544" s="241"/>
      <c r="B544" s="241"/>
      <c r="C544" s="241"/>
      <c r="D544" s="241"/>
      <c r="E544" s="241"/>
      <c r="F544" s="241"/>
      <c r="G544" s="241"/>
      <c r="H544" s="241"/>
      <c r="I544" s="241"/>
      <c r="J544" s="241"/>
      <c r="K544" s="241"/>
      <c r="L544" s="241"/>
      <c r="M544" s="241"/>
      <c r="N544" s="241"/>
      <c r="O544" s="241"/>
      <c r="P544" s="241"/>
      <c r="Q544" s="241"/>
      <c r="R544" s="241"/>
      <c r="S544" s="241"/>
      <c r="T544" s="241"/>
      <c r="U544" s="241"/>
      <c r="V544" s="241"/>
      <c r="W544" s="241"/>
      <c r="X544" s="241"/>
      <c r="Y544" s="241"/>
    </row>
    <row r="545" spans="1:25" x14ac:dyDescent="0.3">
      <c r="A545" s="168"/>
      <c r="B545" s="168"/>
      <c r="C545" s="168"/>
      <c r="D545" s="168"/>
      <c r="E545" s="168"/>
      <c r="F545" s="168"/>
      <c r="G545" s="168"/>
      <c r="H545" s="168"/>
      <c r="I545" s="168"/>
      <c r="J545" s="168"/>
      <c r="K545" s="168"/>
      <c r="L545" s="168"/>
      <c r="M545" s="168"/>
      <c r="N545" s="168"/>
      <c r="O545" s="168"/>
      <c r="P545" s="168"/>
      <c r="Q545" s="168"/>
      <c r="R545" s="168"/>
      <c r="S545" s="168"/>
      <c r="T545" s="168"/>
      <c r="U545" s="168"/>
      <c r="V545" s="168"/>
      <c r="W545" s="168"/>
      <c r="X545" s="168"/>
      <c r="Y545" s="168"/>
    </row>
    <row r="546" spans="1:25" x14ac:dyDescent="0.3">
      <c r="A546" s="241"/>
      <c r="B546" s="241"/>
      <c r="C546" s="241"/>
      <c r="D546" s="241"/>
      <c r="E546" s="241"/>
      <c r="F546" s="241"/>
      <c r="G546" s="241"/>
      <c r="H546" s="241"/>
      <c r="I546" s="241"/>
      <c r="J546" s="241"/>
      <c r="K546" s="241"/>
      <c r="L546" s="241"/>
      <c r="M546" s="241"/>
      <c r="N546" s="241"/>
      <c r="O546" s="241"/>
      <c r="P546" s="241"/>
      <c r="Q546" s="241"/>
      <c r="R546" s="241"/>
      <c r="S546" s="241"/>
      <c r="T546" s="241"/>
      <c r="U546" s="241"/>
      <c r="V546" s="241"/>
      <c r="W546" s="241"/>
      <c r="X546" s="241"/>
      <c r="Y546" s="241"/>
    </row>
    <row r="547" spans="1:25" x14ac:dyDescent="0.3">
      <c r="A547" s="168"/>
      <c r="B547" s="168"/>
      <c r="C547" s="168"/>
      <c r="D547" s="168"/>
      <c r="E547" s="168"/>
      <c r="F547" s="168"/>
      <c r="G547" s="168"/>
      <c r="H547" s="168"/>
      <c r="I547" s="168"/>
      <c r="J547" s="168"/>
      <c r="K547" s="168"/>
      <c r="L547" s="168"/>
      <c r="M547" s="168"/>
      <c r="N547" s="168"/>
      <c r="O547" s="168"/>
      <c r="P547" s="168"/>
      <c r="Q547" s="168"/>
      <c r="R547" s="168"/>
      <c r="S547" s="168"/>
      <c r="T547" s="168"/>
      <c r="U547" s="168"/>
      <c r="V547" s="168"/>
      <c r="W547" s="168"/>
      <c r="X547" s="168"/>
      <c r="Y547" s="168"/>
    </row>
    <row r="548" spans="1:25" x14ac:dyDescent="0.3">
      <c r="A548" s="241"/>
      <c r="B548" s="241"/>
      <c r="C548" s="241"/>
      <c r="D548" s="241"/>
      <c r="E548" s="241"/>
      <c r="F548" s="241"/>
      <c r="G548" s="241"/>
      <c r="H548" s="241"/>
      <c r="I548" s="241"/>
      <c r="J548" s="241"/>
      <c r="K548" s="241"/>
      <c r="L548" s="241"/>
      <c r="M548" s="241"/>
      <c r="N548" s="241"/>
      <c r="O548" s="241"/>
      <c r="P548" s="241"/>
      <c r="Q548" s="241"/>
      <c r="R548" s="241"/>
      <c r="S548" s="241"/>
      <c r="T548" s="241"/>
      <c r="U548" s="241"/>
      <c r="V548" s="241"/>
      <c r="W548" s="241"/>
      <c r="X548" s="241"/>
      <c r="Y548" s="241"/>
    </row>
    <row r="549" spans="1:25" x14ac:dyDescent="0.3">
      <c r="A549" s="168"/>
      <c r="B549" s="168"/>
      <c r="C549" s="168"/>
      <c r="D549" s="168"/>
      <c r="E549" s="168"/>
      <c r="F549" s="168"/>
      <c r="G549" s="168"/>
      <c r="H549" s="168"/>
      <c r="I549" s="168"/>
      <c r="J549" s="168"/>
      <c r="K549" s="168"/>
      <c r="L549" s="168"/>
      <c r="M549" s="168"/>
      <c r="N549" s="168"/>
      <c r="O549" s="168"/>
      <c r="P549" s="168"/>
      <c r="Q549" s="168"/>
      <c r="R549" s="168"/>
      <c r="S549" s="168"/>
      <c r="T549" s="168"/>
      <c r="U549" s="168"/>
      <c r="V549" s="168"/>
      <c r="W549" s="168"/>
      <c r="X549" s="168"/>
      <c r="Y549" s="168"/>
    </row>
    <row r="550" spans="1:25" x14ac:dyDescent="0.3">
      <c r="A550" s="241"/>
      <c r="B550" s="241"/>
      <c r="C550" s="241"/>
      <c r="D550" s="241"/>
      <c r="E550" s="241"/>
      <c r="F550" s="241"/>
      <c r="G550" s="241"/>
      <c r="H550" s="241"/>
      <c r="I550" s="241"/>
      <c r="J550" s="241"/>
      <c r="K550" s="241"/>
      <c r="L550" s="241"/>
      <c r="M550" s="241"/>
      <c r="N550" s="241"/>
      <c r="O550" s="241"/>
      <c r="P550" s="241"/>
      <c r="Q550" s="241"/>
      <c r="R550" s="241"/>
      <c r="S550" s="241"/>
      <c r="T550" s="241"/>
      <c r="U550" s="241"/>
      <c r="V550" s="241"/>
      <c r="W550" s="241"/>
      <c r="X550" s="241"/>
      <c r="Y550" s="241"/>
    </row>
    <row r="551" spans="1:25" x14ac:dyDescent="0.3">
      <c r="A551" s="168"/>
      <c r="B551" s="168"/>
      <c r="C551" s="168"/>
      <c r="D551" s="168"/>
      <c r="E551" s="168"/>
      <c r="F551" s="168"/>
      <c r="G551" s="168"/>
      <c r="H551" s="168"/>
      <c r="I551" s="168"/>
      <c r="J551" s="168"/>
      <c r="K551" s="168"/>
      <c r="L551" s="168"/>
      <c r="M551" s="168"/>
      <c r="N551" s="168"/>
      <c r="O551" s="168"/>
      <c r="P551" s="168"/>
      <c r="Q551" s="168"/>
      <c r="R551" s="168"/>
      <c r="S551" s="168"/>
      <c r="T551" s="168"/>
      <c r="U551" s="168"/>
      <c r="V551" s="168"/>
      <c r="W551" s="168"/>
      <c r="X551" s="168"/>
      <c r="Y551" s="168"/>
    </row>
    <row r="552" spans="1:25" x14ac:dyDescent="0.3">
      <c r="A552" s="241"/>
      <c r="B552" s="241"/>
      <c r="C552" s="241"/>
      <c r="D552" s="241"/>
      <c r="E552" s="241"/>
      <c r="F552" s="241"/>
      <c r="G552" s="241"/>
      <c r="H552" s="241"/>
      <c r="I552" s="241"/>
      <c r="J552" s="241"/>
      <c r="K552" s="241"/>
      <c r="L552" s="241"/>
      <c r="M552" s="241"/>
      <c r="N552" s="241"/>
      <c r="O552" s="241"/>
      <c r="P552" s="241"/>
      <c r="Q552" s="241"/>
      <c r="R552" s="241"/>
      <c r="S552" s="241"/>
      <c r="T552" s="241"/>
      <c r="U552" s="241"/>
      <c r="V552" s="241"/>
      <c r="W552" s="241"/>
      <c r="X552" s="241"/>
      <c r="Y552" s="241"/>
    </row>
    <row r="553" spans="1:25" x14ac:dyDescent="0.3">
      <c r="A553" s="168"/>
      <c r="B553" s="168"/>
      <c r="C553" s="168"/>
      <c r="D553" s="168"/>
      <c r="E553" s="168"/>
      <c r="F553" s="168"/>
      <c r="G553" s="168"/>
      <c r="H553" s="168"/>
      <c r="I553" s="168"/>
      <c r="J553" s="168"/>
      <c r="K553" s="168"/>
      <c r="L553" s="168"/>
      <c r="M553" s="168"/>
      <c r="N553" s="168"/>
      <c r="O553" s="168"/>
      <c r="P553" s="168"/>
      <c r="Q553" s="168"/>
      <c r="R553" s="168"/>
      <c r="S553" s="168"/>
      <c r="T553" s="168"/>
      <c r="U553" s="168"/>
      <c r="V553" s="168"/>
      <c r="W553" s="168"/>
      <c r="X553" s="168"/>
      <c r="Y553" s="168"/>
    </row>
    <row r="554" spans="1:25" x14ac:dyDescent="0.3">
      <c r="A554" s="241"/>
      <c r="B554" s="241"/>
      <c r="C554" s="241"/>
      <c r="D554" s="241"/>
      <c r="E554" s="241"/>
      <c r="F554" s="241"/>
      <c r="G554" s="241"/>
      <c r="H554" s="241"/>
      <c r="I554" s="241"/>
      <c r="J554" s="241"/>
      <c r="K554" s="241"/>
      <c r="L554" s="241"/>
      <c r="M554" s="241"/>
      <c r="N554" s="241"/>
      <c r="O554" s="241"/>
      <c r="P554" s="241"/>
      <c r="Q554" s="241"/>
      <c r="R554" s="241"/>
      <c r="S554" s="241"/>
      <c r="T554" s="241"/>
      <c r="U554" s="241"/>
      <c r="V554" s="241"/>
      <c r="W554" s="241"/>
      <c r="X554" s="241"/>
      <c r="Y554" s="241"/>
    </row>
    <row r="555" spans="1:25" x14ac:dyDescent="0.3">
      <c r="A555" s="168"/>
      <c r="B555" s="168"/>
      <c r="C555" s="168"/>
      <c r="D555" s="168"/>
      <c r="E555" s="168"/>
      <c r="F555" s="168"/>
      <c r="G555" s="168"/>
      <c r="H555" s="168"/>
      <c r="I555" s="168"/>
      <c r="J555" s="168"/>
      <c r="K555" s="168"/>
      <c r="L555" s="168"/>
      <c r="M555" s="168"/>
      <c r="N555" s="168"/>
      <c r="O555" s="168"/>
      <c r="P555" s="168"/>
      <c r="Q555" s="168"/>
      <c r="R555" s="168"/>
      <c r="S555" s="168"/>
      <c r="T555" s="168"/>
      <c r="U555" s="168"/>
      <c r="V555" s="168"/>
      <c r="W555" s="168"/>
      <c r="X555" s="168"/>
      <c r="Y555" s="168"/>
    </row>
    <row r="556" spans="1:25" x14ac:dyDescent="0.3">
      <c r="A556" s="241"/>
      <c r="B556" s="241"/>
      <c r="C556" s="241"/>
      <c r="D556" s="241"/>
      <c r="E556" s="241"/>
      <c r="F556" s="241"/>
      <c r="G556" s="241"/>
      <c r="H556" s="241"/>
      <c r="I556" s="241"/>
      <c r="J556" s="241"/>
      <c r="K556" s="241"/>
      <c r="L556" s="241"/>
      <c r="M556" s="241"/>
      <c r="N556" s="241"/>
      <c r="O556" s="241"/>
      <c r="P556" s="241"/>
      <c r="Q556" s="241"/>
      <c r="R556" s="241"/>
      <c r="S556" s="241"/>
      <c r="T556" s="241"/>
      <c r="U556" s="241"/>
      <c r="V556" s="241"/>
      <c r="W556" s="241"/>
      <c r="X556" s="241"/>
      <c r="Y556" s="241"/>
    </row>
    <row r="557" spans="1:25" x14ac:dyDescent="0.3">
      <c r="A557" s="168"/>
      <c r="B557" s="168"/>
      <c r="C557" s="168"/>
      <c r="D557" s="168"/>
      <c r="E557" s="168"/>
      <c r="F557" s="168"/>
      <c r="G557" s="168"/>
      <c r="H557" s="168"/>
      <c r="I557" s="168"/>
      <c r="J557" s="168"/>
      <c r="K557" s="168"/>
      <c r="L557" s="168"/>
      <c r="M557" s="168"/>
      <c r="N557" s="168"/>
      <c r="O557" s="168"/>
      <c r="P557" s="168"/>
      <c r="Q557" s="168"/>
      <c r="R557" s="168"/>
      <c r="S557" s="168"/>
      <c r="T557" s="168"/>
      <c r="U557" s="168"/>
      <c r="V557" s="168"/>
      <c r="W557" s="168"/>
      <c r="X557" s="168"/>
      <c r="Y557" s="168"/>
    </row>
    <row r="558" spans="1:25" x14ac:dyDescent="0.3">
      <c r="A558" s="241"/>
      <c r="B558" s="241"/>
      <c r="C558" s="241"/>
      <c r="D558" s="241"/>
      <c r="E558" s="241"/>
      <c r="F558" s="241"/>
      <c r="G558" s="241"/>
      <c r="H558" s="241"/>
      <c r="I558" s="241"/>
      <c r="J558" s="241"/>
      <c r="K558" s="241"/>
      <c r="L558" s="241"/>
      <c r="M558" s="241"/>
      <c r="N558" s="241"/>
      <c r="O558" s="241"/>
      <c r="P558" s="241"/>
      <c r="Q558" s="241"/>
      <c r="R558" s="241"/>
      <c r="S558" s="241"/>
      <c r="T558" s="241"/>
      <c r="U558" s="241"/>
      <c r="V558" s="241"/>
      <c r="W558" s="241"/>
      <c r="X558" s="241"/>
      <c r="Y558" s="241"/>
    </row>
    <row r="559" spans="1:25" x14ac:dyDescent="0.3">
      <c r="A559" s="168"/>
      <c r="B559" s="168"/>
      <c r="C559" s="168"/>
      <c r="D559" s="168"/>
      <c r="E559" s="168"/>
      <c r="F559" s="168"/>
      <c r="G559" s="168"/>
      <c r="H559" s="168"/>
      <c r="I559" s="168"/>
      <c r="J559" s="168"/>
      <c r="K559" s="168"/>
      <c r="L559" s="168"/>
      <c r="M559" s="168"/>
      <c r="N559" s="168"/>
      <c r="O559" s="168"/>
      <c r="P559" s="168"/>
      <c r="Q559" s="168"/>
      <c r="R559" s="168"/>
      <c r="S559" s="168"/>
      <c r="T559" s="168"/>
      <c r="U559" s="168"/>
      <c r="V559" s="168"/>
      <c r="W559" s="168"/>
      <c r="X559" s="168"/>
      <c r="Y559" s="168"/>
    </row>
    <row r="560" spans="1:25" x14ac:dyDescent="0.3">
      <c r="A560" s="241"/>
      <c r="B560" s="241"/>
      <c r="C560" s="241"/>
      <c r="D560" s="241"/>
      <c r="E560" s="241"/>
      <c r="F560" s="241"/>
      <c r="G560" s="241"/>
      <c r="H560" s="241"/>
      <c r="I560" s="241"/>
      <c r="J560" s="241"/>
      <c r="K560" s="241"/>
      <c r="L560" s="241"/>
      <c r="M560" s="241"/>
      <c r="N560" s="241"/>
      <c r="O560" s="241"/>
      <c r="P560" s="241"/>
      <c r="Q560" s="241"/>
      <c r="R560" s="241"/>
      <c r="S560" s="241"/>
      <c r="T560" s="241"/>
      <c r="U560" s="241"/>
      <c r="V560" s="241"/>
      <c r="W560" s="241"/>
      <c r="X560" s="241"/>
      <c r="Y560" s="241"/>
    </row>
    <row r="561" spans="1:25" x14ac:dyDescent="0.3">
      <c r="A561" s="168"/>
      <c r="B561" s="168"/>
      <c r="C561" s="168"/>
      <c r="D561" s="168"/>
      <c r="E561" s="168"/>
      <c r="F561" s="168"/>
      <c r="G561" s="168"/>
      <c r="H561" s="168"/>
      <c r="I561" s="168"/>
      <c r="J561" s="168"/>
      <c r="K561" s="168"/>
      <c r="L561" s="168"/>
      <c r="M561" s="168"/>
      <c r="N561" s="168"/>
      <c r="O561" s="168"/>
      <c r="P561" s="168"/>
      <c r="Q561" s="168"/>
      <c r="R561" s="168"/>
      <c r="S561" s="168"/>
      <c r="T561" s="168"/>
      <c r="U561" s="168"/>
      <c r="V561" s="168"/>
      <c r="W561" s="168"/>
      <c r="X561" s="168"/>
      <c r="Y561" s="168"/>
    </row>
    <row r="562" spans="1:25" x14ac:dyDescent="0.3">
      <c r="A562" s="241"/>
      <c r="B562" s="241"/>
      <c r="C562" s="241"/>
      <c r="D562" s="241"/>
      <c r="E562" s="241"/>
      <c r="F562" s="241"/>
      <c r="G562" s="241"/>
      <c r="H562" s="241"/>
      <c r="I562" s="241"/>
      <c r="J562" s="241"/>
      <c r="K562" s="241"/>
      <c r="L562" s="241"/>
      <c r="M562" s="241"/>
      <c r="N562" s="241"/>
      <c r="O562" s="241"/>
      <c r="P562" s="241"/>
      <c r="Q562" s="241"/>
      <c r="R562" s="241"/>
      <c r="S562" s="241"/>
      <c r="T562" s="241"/>
      <c r="U562" s="241"/>
      <c r="V562" s="241"/>
      <c r="W562" s="241"/>
      <c r="X562" s="241"/>
      <c r="Y562" s="241"/>
    </row>
    <row r="563" spans="1:25" x14ac:dyDescent="0.3">
      <c r="A563" s="168"/>
      <c r="B563" s="168"/>
      <c r="C563" s="168"/>
      <c r="D563" s="168"/>
      <c r="E563" s="168"/>
      <c r="F563" s="168"/>
      <c r="G563" s="168"/>
      <c r="H563" s="168"/>
      <c r="I563" s="168"/>
      <c r="J563" s="168"/>
      <c r="K563" s="168"/>
      <c r="L563" s="168"/>
      <c r="M563" s="168"/>
      <c r="N563" s="168"/>
      <c r="O563" s="168"/>
      <c r="P563" s="168"/>
      <c r="Q563" s="168"/>
      <c r="R563" s="168"/>
      <c r="S563" s="168"/>
      <c r="T563" s="168"/>
      <c r="U563" s="168"/>
      <c r="V563" s="168"/>
      <c r="W563" s="168"/>
      <c r="X563" s="168"/>
      <c r="Y563" s="168"/>
    </row>
    <row r="564" spans="1:25" x14ac:dyDescent="0.3">
      <c r="A564" s="241"/>
      <c r="B564" s="241"/>
      <c r="C564" s="241"/>
      <c r="D564" s="241"/>
      <c r="E564" s="241"/>
      <c r="F564" s="241"/>
      <c r="G564" s="241"/>
      <c r="H564" s="241"/>
      <c r="I564" s="241"/>
      <c r="J564" s="241"/>
      <c r="K564" s="241"/>
      <c r="L564" s="241"/>
      <c r="M564" s="241"/>
      <c r="N564" s="241"/>
      <c r="O564" s="241"/>
      <c r="P564" s="241"/>
      <c r="Q564" s="241"/>
      <c r="R564" s="241"/>
      <c r="S564" s="241"/>
      <c r="T564" s="241"/>
      <c r="U564" s="241"/>
      <c r="V564" s="241"/>
      <c r="W564" s="241"/>
      <c r="X564" s="241"/>
      <c r="Y564" s="241"/>
    </row>
    <row r="565" spans="1:25" x14ac:dyDescent="0.3">
      <c r="A565" s="168"/>
      <c r="B565" s="168"/>
      <c r="C565" s="168"/>
      <c r="D565" s="168"/>
      <c r="E565" s="168"/>
      <c r="F565" s="168"/>
      <c r="G565" s="168"/>
      <c r="H565" s="168"/>
      <c r="I565" s="168"/>
      <c r="J565" s="168"/>
      <c r="K565" s="168"/>
      <c r="L565" s="168"/>
      <c r="M565" s="168"/>
      <c r="N565" s="168"/>
      <c r="O565" s="168"/>
      <c r="P565" s="168"/>
      <c r="Q565" s="168"/>
      <c r="R565" s="168"/>
      <c r="S565" s="168"/>
      <c r="T565" s="168"/>
      <c r="U565" s="168"/>
      <c r="V565" s="168"/>
      <c r="W565" s="168"/>
      <c r="X565" s="168"/>
      <c r="Y565" s="168"/>
    </row>
    <row r="566" spans="1:25" x14ac:dyDescent="0.3">
      <c r="A566" s="241"/>
      <c r="B566" s="241"/>
      <c r="C566" s="241"/>
      <c r="D566" s="241"/>
      <c r="E566" s="241"/>
      <c r="F566" s="241"/>
      <c r="G566" s="241"/>
      <c r="H566" s="241"/>
      <c r="I566" s="241"/>
      <c r="J566" s="241"/>
      <c r="K566" s="241"/>
      <c r="L566" s="241"/>
      <c r="M566" s="241"/>
      <c r="N566" s="241"/>
      <c r="O566" s="241"/>
      <c r="P566" s="241"/>
      <c r="Q566" s="241"/>
      <c r="R566" s="241"/>
      <c r="S566" s="241"/>
      <c r="T566" s="241"/>
      <c r="U566" s="241"/>
      <c r="V566" s="241"/>
      <c r="W566" s="241"/>
      <c r="X566" s="241"/>
      <c r="Y566" s="241"/>
    </row>
    <row r="567" spans="1:25" x14ac:dyDescent="0.3">
      <c r="A567" s="168"/>
      <c r="B567" s="168"/>
      <c r="C567" s="168"/>
      <c r="D567" s="168"/>
      <c r="E567" s="168"/>
      <c r="F567" s="168"/>
      <c r="G567" s="168"/>
      <c r="H567" s="168"/>
      <c r="I567" s="168"/>
      <c r="J567" s="168"/>
      <c r="K567" s="168"/>
      <c r="L567" s="168"/>
      <c r="M567" s="168"/>
      <c r="N567" s="168"/>
      <c r="O567" s="168"/>
      <c r="P567" s="168"/>
      <c r="Q567" s="168"/>
      <c r="R567" s="168"/>
      <c r="S567" s="168"/>
      <c r="T567" s="168"/>
      <c r="U567" s="168"/>
      <c r="V567" s="168"/>
      <c r="W567" s="168"/>
      <c r="X567" s="168"/>
      <c r="Y567" s="168"/>
    </row>
    <row r="568" spans="1:25" x14ac:dyDescent="0.3">
      <c r="A568" s="241"/>
      <c r="B568" s="241"/>
      <c r="C568" s="241"/>
      <c r="D568" s="241"/>
      <c r="E568" s="241"/>
      <c r="F568" s="241"/>
      <c r="G568" s="241"/>
      <c r="H568" s="241"/>
      <c r="I568" s="241"/>
      <c r="J568" s="241"/>
      <c r="K568" s="241"/>
      <c r="L568" s="241"/>
      <c r="M568" s="241"/>
      <c r="N568" s="241"/>
      <c r="O568" s="241"/>
      <c r="P568" s="241"/>
      <c r="Q568" s="241"/>
      <c r="R568" s="241"/>
      <c r="S568" s="241"/>
      <c r="T568" s="241"/>
      <c r="U568" s="241"/>
      <c r="V568" s="241"/>
      <c r="W568" s="241"/>
      <c r="X568" s="241"/>
      <c r="Y568" s="241"/>
    </row>
    <row r="569" spans="1:25" x14ac:dyDescent="0.3">
      <c r="A569" s="168"/>
      <c r="B569" s="168"/>
      <c r="C569" s="168"/>
      <c r="D569" s="168"/>
      <c r="E569" s="168"/>
      <c r="F569" s="168"/>
      <c r="G569" s="168"/>
      <c r="H569" s="168"/>
      <c r="I569" s="168"/>
      <c r="J569" s="168"/>
      <c r="K569" s="168"/>
      <c r="L569" s="168"/>
      <c r="M569" s="168"/>
      <c r="N569" s="168"/>
      <c r="O569" s="168"/>
      <c r="P569" s="168"/>
      <c r="Q569" s="168"/>
      <c r="R569" s="168"/>
      <c r="S569" s="168"/>
      <c r="T569" s="168"/>
      <c r="U569" s="168"/>
      <c r="V569" s="168"/>
      <c r="W569" s="168"/>
      <c r="X569" s="168"/>
      <c r="Y569" s="168"/>
    </row>
    <row r="570" spans="1:25" x14ac:dyDescent="0.3">
      <c r="A570" s="241"/>
      <c r="B570" s="241"/>
      <c r="C570" s="241"/>
      <c r="D570" s="241"/>
      <c r="E570" s="241"/>
      <c r="F570" s="241"/>
      <c r="G570" s="241"/>
      <c r="H570" s="241"/>
      <c r="I570" s="241"/>
      <c r="J570" s="241"/>
      <c r="K570" s="241"/>
      <c r="L570" s="241"/>
      <c r="M570" s="241"/>
      <c r="N570" s="241"/>
      <c r="O570" s="241"/>
      <c r="P570" s="241"/>
      <c r="Q570" s="241"/>
      <c r="R570" s="241"/>
      <c r="S570" s="241"/>
      <c r="T570" s="241"/>
      <c r="U570" s="241"/>
      <c r="V570" s="241"/>
      <c r="W570" s="241"/>
      <c r="X570" s="241"/>
      <c r="Y570" s="241"/>
    </row>
    <row r="571" spans="1:25" x14ac:dyDescent="0.3">
      <c r="A571" s="168"/>
      <c r="B571" s="168"/>
      <c r="C571" s="168"/>
      <c r="D571" s="168"/>
      <c r="E571" s="168"/>
      <c r="F571" s="168"/>
      <c r="G571" s="168"/>
      <c r="H571" s="168"/>
      <c r="I571" s="168"/>
      <c r="J571" s="168"/>
      <c r="K571" s="168"/>
      <c r="L571" s="168"/>
      <c r="M571" s="168"/>
      <c r="N571" s="168"/>
      <c r="O571" s="168"/>
      <c r="P571" s="168"/>
      <c r="Q571" s="168"/>
      <c r="R571" s="168"/>
      <c r="S571" s="168"/>
      <c r="T571" s="168"/>
      <c r="U571" s="168"/>
      <c r="V571" s="168"/>
      <c r="W571" s="168"/>
      <c r="X571" s="168"/>
      <c r="Y571" s="168"/>
    </row>
    <row r="572" spans="1:25" x14ac:dyDescent="0.3">
      <c r="A572" s="241"/>
      <c r="B572" s="241"/>
      <c r="C572" s="241"/>
      <c r="D572" s="241"/>
      <c r="E572" s="241"/>
      <c r="F572" s="241"/>
      <c r="G572" s="241"/>
      <c r="H572" s="241"/>
      <c r="I572" s="241"/>
      <c r="J572" s="241"/>
      <c r="K572" s="241"/>
      <c r="L572" s="241"/>
      <c r="M572" s="241"/>
      <c r="N572" s="241"/>
      <c r="O572" s="241"/>
      <c r="P572" s="241"/>
      <c r="Q572" s="241"/>
      <c r="R572" s="241"/>
      <c r="S572" s="241"/>
      <c r="T572" s="241"/>
      <c r="U572" s="241"/>
      <c r="V572" s="241"/>
      <c r="W572" s="241"/>
      <c r="X572" s="241"/>
      <c r="Y572" s="241"/>
    </row>
    <row r="573" spans="1:25" x14ac:dyDescent="0.3">
      <c r="A573" s="168"/>
      <c r="B573" s="168"/>
      <c r="C573" s="168"/>
      <c r="D573" s="168"/>
      <c r="E573" s="168"/>
      <c r="F573" s="168"/>
      <c r="G573" s="168"/>
      <c r="H573" s="168"/>
      <c r="I573" s="168"/>
      <c r="J573" s="168"/>
      <c r="K573" s="168"/>
      <c r="L573" s="168"/>
      <c r="M573" s="168"/>
      <c r="N573" s="168"/>
      <c r="O573" s="168"/>
      <c r="P573" s="168"/>
      <c r="Q573" s="168"/>
      <c r="R573" s="168"/>
      <c r="S573" s="168"/>
      <c r="T573" s="168"/>
      <c r="U573" s="168"/>
      <c r="V573" s="168"/>
      <c r="W573" s="168"/>
      <c r="X573" s="168"/>
      <c r="Y573" s="168"/>
    </row>
    <row r="574" spans="1:25" x14ac:dyDescent="0.3">
      <c r="A574" s="241"/>
      <c r="B574" s="241"/>
      <c r="C574" s="241"/>
      <c r="D574" s="241"/>
      <c r="E574" s="241"/>
      <c r="F574" s="241"/>
      <c r="G574" s="241"/>
      <c r="H574" s="241"/>
      <c r="I574" s="241"/>
      <c r="J574" s="241"/>
      <c r="K574" s="241"/>
      <c r="L574" s="241"/>
      <c r="M574" s="241"/>
      <c r="N574" s="241"/>
      <c r="O574" s="241"/>
      <c r="P574" s="241"/>
      <c r="Q574" s="241"/>
      <c r="R574" s="241"/>
      <c r="S574" s="241"/>
      <c r="T574" s="241"/>
      <c r="U574" s="241"/>
      <c r="V574" s="241"/>
      <c r="W574" s="241"/>
      <c r="X574" s="241"/>
      <c r="Y574" s="241"/>
    </row>
    <row r="575" spans="1:25" x14ac:dyDescent="0.3">
      <c r="A575" s="168"/>
      <c r="B575" s="168"/>
      <c r="C575" s="168"/>
      <c r="D575" s="168"/>
      <c r="E575" s="168"/>
      <c r="F575" s="168"/>
      <c r="G575" s="168"/>
      <c r="H575" s="168"/>
      <c r="I575" s="168"/>
      <c r="J575" s="168"/>
      <c r="K575" s="168"/>
      <c r="L575" s="168"/>
      <c r="M575" s="168"/>
      <c r="N575" s="168"/>
      <c r="O575" s="168"/>
      <c r="P575" s="168"/>
      <c r="Q575" s="168"/>
      <c r="R575" s="168"/>
      <c r="S575" s="168"/>
      <c r="T575" s="168"/>
      <c r="U575" s="168"/>
      <c r="V575" s="168"/>
      <c r="W575" s="168"/>
      <c r="X575" s="168"/>
      <c r="Y575" s="168"/>
    </row>
    <row r="576" spans="1:25" x14ac:dyDescent="0.3">
      <c r="A576" s="241"/>
      <c r="B576" s="241"/>
      <c r="C576" s="241"/>
      <c r="D576" s="241"/>
      <c r="E576" s="241"/>
      <c r="F576" s="241"/>
      <c r="G576" s="241"/>
      <c r="H576" s="241"/>
      <c r="I576" s="241"/>
      <c r="J576" s="241"/>
      <c r="K576" s="241"/>
      <c r="L576" s="241"/>
      <c r="M576" s="241"/>
      <c r="N576" s="241"/>
      <c r="O576" s="241"/>
      <c r="P576" s="241"/>
      <c r="Q576" s="241"/>
      <c r="R576" s="241"/>
      <c r="S576" s="241"/>
      <c r="T576" s="241"/>
      <c r="U576" s="241"/>
      <c r="V576" s="241"/>
      <c r="W576" s="241"/>
      <c r="X576" s="241"/>
      <c r="Y576" s="241"/>
    </row>
    <row r="577" spans="1:25" x14ac:dyDescent="0.3">
      <c r="A577" s="168"/>
      <c r="B577" s="168"/>
      <c r="C577" s="168"/>
      <c r="D577" s="168"/>
      <c r="E577" s="168"/>
      <c r="F577" s="168"/>
      <c r="G577" s="168"/>
      <c r="H577" s="168"/>
      <c r="I577" s="168"/>
      <c r="J577" s="168"/>
      <c r="K577" s="168"/>
      <c r="L577" s="168"/>
      <c r="M577" s="168"/>
      <c r="N577" s="168"/>
      <c r="O577" s="168"/>
      <c r="P577" s="168"/>
      <c r="Q577" s="168"/>
      <c r="R577" s="168"/>
      <c r="S577" s="168"/>
      <c r="T577" s="168"/>
      <c r="U577" s="168"/>
      <c r="V577" s="168"/>
      <c r="W577" s="168"/>
      <c r="X577" s="168"/>
      <c r="Y577" s="168"/>
    </row>
    <row r="578" spans="1:25" x14ac:dyDescent="0.3">
      <c r="A578" s="241"/>
      <c r="B578" s="241"/>
      <c r="C578" s="241"/>
      <c r="D578" s="241"/>
      <c r="E578" s="241"/>
      <c r="F578" s="241"/>
      <c r="G578" s="241"/>
      <c r="H578" s="241"/>
      <c r="I578" s="241"/>
      <c r="J578" s="241"/>
      <c r="K578" s="241"/>
      <c r="L578" s="241"/>
      <c r="M578" s="241"/>
      <c r="N578" s="241"/>
      <c r="O578" s="241"/>
      <c r="P578" s="241"/>
      <c r="Q578" s="241"/>
      <c r="R578" s="241"/>
      <c r="S578" s="241"/>
      <c r="T578" s="241"/>
      <c r="U578" s="241"/>
      <c r="V578" s="241"/>
      <c r="W578" s="241"/>
      <c r="X578" s="241"/>
      <c r="Y578" s="241"/>
    </row>
    <row r="579" spans="1:25" x14ac:dyDescent="0.3">
      <c r="A579" s="168"/>
      <c r="B579" s="168"/>
      <c r="C579" s="168"/>
      <c r="D579" s="168"/>
      <c r="E579" s="168"/>
      <c r="F579" s="168"/>
      <c r="G579" s="168"/>
      <c r="H579" s="168"/>
      <c r="I579" s="168"/>
      <c r="J579" s="168"/>
      <c r="K579" s="168"/>
      <c r="L579" s="168"/>
      <c r="M579" s="168"/>
      <c r="N579" s="168"/>
      <c r="O579" s="168"/>
      <c r="P579" s="168"/>
      <c r="Q579" s="168"/>
      <c r="R579" s="168"/>
      <c r="S579" s="168"/>
      <c r="T579" s="168"/>
      <c r="U579" s="168"/>
      <c r="V579" s="168"/>
      <c r="W579" s="168"/>
      <c r="X579" s="168"/>
      <c r="Y579" s="168"/>
    </row>
    <row r="580" spans="1:25" x14ac:dyDescent="0.3">
      <c r="A580" s="241"/>
      <c r="B580" s="241"/>
      <c r="C580" s="241"/>
      <c r="D580" s="241"/>
      <c r="E580" s="241"/>
      <c r="F580" s="241"/>
      <c r="G580" s="241"/>
      <c r="H580" s="241"/>
      <c r="I580" s="241"/>
      <c r="J580" s="241"/>
      <c r="K580" s="241"/>
      <c r="L580" s="241"/>
      <c r="M580" s="241"/>
      <c r="N580" s="241"/>
      <c r="O580" s="241"/>
      <c r="P580" s="241"/>
      <c r="Q580" s="241"/>
      <c r="R580" s="241"/>
      <c r="S580" s="241"/>
      <c r="T580" s="241"/>
      <c r="U580" s="241"/>
      <c r="V580" s="241"/>
      <c r="W580" s="241"/>
      <c r="X580" s="241"/>
      <c r="Y580" s="241"/>
    </row>
    <row r="581" spans="1:25" x14ac:dyDescent="0.3">
      <c r="A581" s="168"/>
      <c r="B581" s="168"/>
      <c r="C581" s="168"/>
      <c r="D581" s="168"/>
      <c r="E581" s="168"/>
      <c r="F581" s="168"/>
      <c r="G581" s="168"/>
      <c r="H581" s="168"/>
      <c r="I581" s="168"/>
      <c r="J581" s="168"/>
      <c r="K581" s="168"/>
      <c r="L581" s="168"/>
      <c r="M581" s="168"/>
      <c r="N581" s="168"/>
      <c r="O581" s="168"/>
      <c r="P581" s="168"/>
      <c r="Q581" s="168"/>
      <c r="R581" s="168"/>
      <c r="S581" s="168"/>
      <c r="T581" s="168"/>
      <c r="U581" s="168"/>
      <c r="V581" s="168"/>
      <c r="W581" s="168"/>
      <c r="X581" s="168"/>
      <c r="Y581" s="168"/>
    </row>
    <row r="582" spans="1:25" x14ac:dyDescent="0.3">
      <c r="A582" s="241"/>
      <c r="B582" s="241"/>
      <c r="C582" s="241"/>
      <c r="D582" s="241"/>
      <c r="E582" s="241"/>
      <c r="F582" s="241"/>
      <c r="G582" s="241"/>
      <c r="H582" s="241"/>
      <c r="I582" s="241"/>
      <c r="J582" s="241"/>
      <c r="K582" s="241"/>
      <c r="L582" s="241"/>
      <c r="M582" s="241"/>
      <c r="N582" s="241"/>
      <c r="O582" s="241"/>
      <c r="P582" s="241"/>
      <c r="Q582" s="241"/>
      <c r="R582" s="241"/>
      <c r="S582" s="241"/>
      <c r="T582" s="241"/>
      <c r="U582" s="241"/>
      <c r="V582" s="241"/>
      <c r="W582" s="241"/>
      <c r="X582" s="241"/>
      <c r="Y582" s="241"/>
    </row>
    <row r="583" spans="1:25" x14ac:dyDescent="0.3">
      <c r="A583" s="168"/>
      <c r="B583" s="168"/>
      <c r="C583" s="168"/>
      <c r="D583" s="168"/>
      <c r="E583" s="168"/>
      <c r="F583" s="168"/>
      <c r="G583" s="168"/>
      <c r="H583" s="168"/>
      <c r="I583" s="168"/>
      <c r="J583" s="168"/>
      <c r="K583" s="168"/>
      <c r="L583" s="168"/>
      <c r="M583" s="168"/>
      <c r="N583" s="168"/>
      <c r="O583" s="168"/>
      <c r="P583" s="168"/>
      <c r="Q583" s="168"/>
      <c r="R583" s="168"/>
      <c r="S583" s="168"/>
      <c r="T583" s="168"/>
      <c r="U583" s="168"/>
      <c r="V583" s="168"/>
      <c r="W583" s="168"/>
      <c r="X583" s="168"/>
      <c r="Y583" s="168"/>
    </row>
    <row r="584" spans="1:25" x14ac:dyDescent="0.3">
      <c r="A584" s="241"/>
      <c r="B584" s="241"/>
      <c r="C584" s="241"/>
      <c r="D584" s="241"/>
      <c r="E584" s="241"/>
      <c r="F584" s="241"/>
      <c r="G584" s="241"/>
      <c r="H584" s="241"/>
      <c r="I584" s="241"/>
      <c r="J584" s="241"/>
      <c r="K584" s="241"/>
      <c r="L584" s="241"/>
      <c r="M584" s="241"/>
      <c r="N584" s="241"/>
      <c r="O584" s="241"/>
      <c r="P584" s="241"/>
      <c r="Q584" s="241"/>
      <c r="R584" s="241"/>
      <c r="S584" s="241"/>
      <c r="T584" s="241"/>
      <c r="U584" s="241"/>
      <c r="V584" s="241"/>
      <c r="W584" s="241"/>
      <c r="X584" s="241"/>
      <c r="Y584" s="241"/>
    </row>
    <row r="585" spans="1:25" x14ac:dyDescent="0.3">
      <c r="A585" s="168"/>
      <c r="B585" s="168"/>
      <c r="C585" s="168"/>
      <c r="D585" s="168"/>
      <c r="E585" s="168"/>
      <c r="F585" s="168"/>
      <c r="G585" s="168"/>
      <c r="H585" s="168"/>
      <c r="I585" s="168"/>
      <c r="J585" s="168"/>
      <c r="K585" s="168"/>
      <c r="L585" s="168"/>
      <c r="M585" s="168"/>
      <c r="N585" s="168"/>
      <c r="O585" s="168"/>
      <c r="P585" s="168"/>
      <c r="Q585" s="168"/>
      <c r="R585" s="168"/>
      <c r="S585" s="168"/>
      <c r="T585" s="168"/>
      <c r="U585" s="168"/>
      <c r="V585" s="168"/>
      <c r="W585" s="168"/>
      <c r="X585" s="168"/>
      <c r="Y585" s="168"/>
    </row>
    <row r="586" spans="1:25" x14ac:dyDescent="0.3">
      <c r="A586" s="241"/>
      <c r="B586" s="241"/>
      <c r="C586" s="241"/>
      <c r="D586" s="241"/>
      <c r="E586" s="241"/>
      <c r="F586" s="241"/>
      <c r="G586" s="241"/>
      <c r="H586" s="241"/>
      <c r="I586" s="241"/>
      <c r="J586" s="241"/>
      <c r="K586" s="241"/>
      <c r="L586" s="241"/>
      <c r="M586" s="241"/>
      <c r="N586" s="241"/>
      <c r="O586" s="241"/>
      <c r="P586" s="241"/>
      <c r="Q586" s="241"/>
      <c r="R586" s="241"/>
      <c r="S586" s="241"/>
      <c r="T586" s="241"/>
      <c r="U586" s="241"/>
      <c r="V586" s="241"/>
      <c r="W586" s="241"/>
      <c r="X586" s="241"/>
      <c r="Y586" s="241"/>
    </row>
    <row r="587" spans="1:25" x14ac:dyDescent="0.3">
      <c r="A587" s="168"/>
      <c r="B587" s="168"/>
      <c r="C587" s="168"/>
      <c r="D587" s="168"/>
      <c r="E587" s="168"/>
      <c r="F587" s="168"/>
      <c r="G587" s="168"/>
      <c r="H587" s="168"/>
      <c r="I587" s="168"/>
      <c r="J587" s="168"/>
      <c r="K587" s="168"/>
      <c r="L587" s="168"/>
      <c r="M587" s="168"/>
      <c r="N587" s="168"/>
      <c r="O587" s="168"/>
      <c r="P587" s="168"/>
      <c r="Q587" s="168"/>
      <c r="R587" s="168"/>
      <c r="S587" s="168"/>
      <c r="T587" s="168"/>
      <c r="U587" s="168"/>
      <c r="V587" s="168"/>
      <c r="W587" s="168"/>
      <c r="X587" s="168"/>
      <c r="Y587" s="168"/>
    </row>
    <row r="588" spans="1:25" x14ac:dyDescent="0.3">
      <c r="A588" s="241"/>
      <c r="B588" s="241"/>
      <c r="C588" s="241"/>
      <c r="D588" s="241"/>
      <c r="E588" s="241"/>
      <c r="F588" s="241"/>
      <c r="G588" s="241"/>
      <c r="H588" s="241"/>
      <c r="I588" s="241"/>
      <c r="J588" s="241"/>
      <c r="K588" s="241"/>
      <c r="L588" s="241"/>
      <c r="M588" s="241"/>
      <c r="N588" s="241"/>
      <c r="O588" s="241"/>
      <c r="P588" s="241"/>
      <c r="Q588" s="241"/>
      <c r="R588" s="241"/>
      <c r="S588" s="241"/>
      <c r="T588" s="241"/>
      <c r="U588" s="241"/>
      <c r="V588" s="241"/>
      <c r="W588" s="241"/>
      <c r="X588" s="241"/>
      <c r="Y588" s="241"/>
    </row>
    <row r="589" spans="1:25" x14ac:dyDescent="0.3">
      <c r="A589" s="168"/>
      <c r="B589" s="168"/>
      <c r="C589" s="168"/>
      <c r="D589" s="168"/>
      <c r="E589" s="168"/>
      <c r="F589" s="168"/>
      <c r="G589" s="168"/>
      <c r="H589" s="168"/>
      <c r="I589" s="168"/>
      <c r="J589" s="168"/>
      <c r="K589" s="168"/>
      <c r="L589" s="168"/>
      <c r="M589" s="168"/>
      <c r="N589" s="168"/>
      <c r="O589" s="168"/>
      <c r="P589" s="168"/>
      <c r="Q589" s="168"/>
      <c r="R589" s="168"/>
      <c r="S589" s="168"/>
      <c r="T589" s="168"/>
      <c r="U589" s="168"/>
      <c r="V589" s="168"/>
      <c r="W589" s="168"/>
      <c r="X589" s="168"/>
      <c r="Y589" s="168"/>
    </row>
    <row r="590" spans="1:25" x14ac:dyDescent="0.3">
      <c r="A590" s="241"/>
      <c r="B590" s="241"/>
      <c r="C590" s="241"/>
      <c r="D590" s="241"/>
      <c r="E590" s="241"/>
      <c r="F590" s="241"/>
      <c r="G590" s="241"/>
      <c r="H590" s="241"/>
      <c r="I590" s="241"/>
      <c r="J590" s="241"/>
      <c r="K590" s="241"/>
      <c r="L590" s="241"/>
      <c r="M590" s="241"/>
      <c r="N590" s="241"/>
      <c r="O590" s="241"/>
      <c r="P590" s="241"/>
      <c r="Q590" s="241"/>
      <c r="R590" s="241"/>
      <c r="S590" s="241"/>
      <c r="T590" s="241"/>
      <c r="U590" s="241"/>
      <c r="V590" s="241"/>
      <c r="W590" s="241"/>
      <c r="X590" s="241"/>
      <c r="Y590" s="241"/>
    </row>
    <row r="591" spans="1:25" x14ac:dyDescent="0.3">
      <c r="A591" s="168"/>
      <c r="B591" s="168"/>
      <c r="C591" s="168"/>
      <c r="D591" s="168"/>
      <c r="E591" s="168"/>
      <c r="F591" s="168"/>
      <c r="G591" s="168"/>
      <c r="H591" s="168"/>
      <c r="I591" s="168"/>
      <c r="J591" s="168"/>
      <c r="K591" s="168"/>
      <c r="L591" s="168"/>
      <c r="M591" s="168"/>
      <c r="N591" s="168"/>
      <c r="O591" s="168"/>
      <c r="P591" s="168"/>
      <c r="Q591" s="168"/>
      <c r="R591" s="168"/>
      <c r="S591" s="168"/>
      <c r="T591" s="168"/>
      <c r="U591" s="168"/>
      <c r="V591" s="168"/>
      <c r="W591" s="168"/>
      <c r="X591" s="168"/>
      <c r="Y591" s="168"/>
    </row>
    <row r="592" spans="1:25" x14ac:dyDescent="0.3">
      <c r="A592" s="241"/>
      <c r="B592" s="241"/>
      <c r="C592" s="241"/>
      <c r="D592" s="241"/>
      <c r="E592" s="241"/>
      <c r="F592" s="241"/>
      <c r="G592" s="241"/>
      <c r="H592" s="241"/>
      <c r="I592" s="241"/>
      <c r="J592" s="241"/>
      <c r="K592" s="241"/>
      <c r="L592" s="241"/>
      <c r="M592" s="241"/>
      <c r="N592" s="241"/>
      <c r="O592" s="241"/>
      <c r="P592" s="241"/>
      <c r="Q592" s="241"/>
      <c r="R592" s="241"/>
      <c r="S592" s="241"/>
      <c r="T592" s="241"/>
      <c r="U592" s="241"/>
      <c r="V592" s="241"/>
      <c r="W592" s="241"/>
      <c r="X592" s="241"/>
      <c r="Y592" s="241"/>
    </row>
    <row r="593" spans="1:25" x14ac:dyDescent="0.3">
      <c r="A593" s="168"/>
      <c r="B593" s="168"/>
      <c r="C593" s="168"/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68"/>
      <c r="Q593" s="168"/>
      <c r="R593" s="168"/>
      <c r="S593" s="168"/>
      <c r="T593" s="168"/>
      <c r="U593" s="168"/>
      <c r="V593" s="168"/>
      <c r="W593" s="168"/>
      <c r="X593" s="168"/>
      <c r="Y593" s="168"/>
    </row>
    <row r="594" spans="1:25" x14ac:dyDescent="0.3">
      <c r="A594" s="241"/>
      <c r="B594" s="241"/>
      <c r="C594" s="241"/>
      <c r="D594" s="241"/>
      <c r="E594" s="241"/>
      <c r="F594" s="241"/>
      <c r="G594" s="241"/>
      <c r="H594" s="241"/>
      <c r="I594" s="241"/>
      <c r="J594" s="241"/>
      <c r="K594" s="241"/>
      <c r="L594" s="241"/>
      <c r="M594" s="241"/>
      <c r="N594" s="241"/>
      <c r="O594" s="241"/>
      <c r="P594" s="241"/>
      <c r="Q594" s="241"/>
      <c r="R594" s="241"/>
      <c r="S594" s="241"/>
      <c r="T594" s="241"/>
      <c r="U594" s="241"/>
      <c r="V594" s="241"/>
      <c r="W594" s="241"/>
      <c r="X594" s="241"/>
      <c r="Y594" s="241"/>
    </row>
    <row r="595" spans="1:25" x14ac:dyDescent="0.3">
      <c r="A595" s="168"/>
      <c r="B595" s="168"/>
      <c r="C595" s="168"/>
      <c r="D595" s="168"/>
      <c r="E595" s="168"/>
      <c r="F595" s="168"/>
      <c r="G595" s="168"/>
      <c r="H595" s="168"/>
      <c r="I595" s="168"/>
      <c r="J595" s="168"/>
      <c r="K595" s="168"/>
      <c r="L595" s="168"/>
      <c r="M595" s="168"/>
      <c r="N595" s="168"/>
      <c r="O595" s="168"/>
      <c r="P595" s="168"/>
      <c r="Q595" s="168"/>
      <c r="R595" s="168"/>
      <c r="S595" s="168"/>
      <c r="T595" s="168"/>
      <c r="U595" s="168"/>
      <c r="V595" s="168"/>
      <c r="W595" s="168"/>
      <c r="X595" s="168"/>
      <c r="Y595" s="168"/>
    </row>
    <row r="596" spans="1:25" x14ac:dyDescent="0.3">
      <c r="A596" s="241"/>
      <c r="B596" s="241"/>
      <c r="C596" s="241"/>
      <c r="D596" s="241"/>
      <c r="E596" s="241"/>
      <c r="F596" s="241"/>
      <c r="G596" s="241"/>
      <c r="H596" s="241"/>
      <c r="I596" s="241"/>
      <c r="J596" s="241"/>
      <c r="K596" s="241"/>
      <c r="L596" s="241"/>
      <c r="M596" s="241"/>
      <c r="N596" s="241"/>
      <c r="O596" s="241"/>
      <c r="P596" s="241"/>
      <c r="Q596" s="241"/>
      <c r="R596" s="241"/>
      <c r="S596" s="241"/>
      <c r="T596" s="241"/>
      <c r="U596" s="241"/>
      <c r="V596" s="241"/>
      <c r="W596" s="241"/>
      <c r="X596" s="241"/>
      <c r="Y596" s="241"/>
    </row>
    <row r="597" spans="1:25" x14ac:dyDescent="0.3">
      <c r="A597" s="168"/>
      <c r="B597" s="168"/>
      <c r="C597" s="168"/>
      <c r="D597" s="168"/>
      <c r="E597" s="168"/>
      <c r="F597" s="168"/>
      <c r="G597" s="168"/>
      <c r="H597" s="168"/>
      <c r="I597" s="168"/>
      <c r="J597" s="168"/>
      <c r="K597" s="168"/>
      <c r="L597" s="168"/>
      <c r="M597" s="168"/>
      <c r="N597" s="168"/>
      <c r="O597" s="168"/>
      <c r="P597" s="168"/>
      <c r="Q597" s="168"/>
      <c r="R597" s="168"/>
      <c r="S597" s="168"/>
      <c r="T597" s="168"/>
      <c r="U597" s="168"/>
      <c r="V597" s="168"/>
      <c r="W597" s="168"/>
      <c r="X597" s="168"/>
      <c r="Y597" s="168"/>
    </row>
    <row r="598" spans="1:25" x14ac:dyDescent="0.3">
      <c r="A598" s="241"/>
      <c r="B598" s="241"/>
      <c r="C598" s="241"/>
      <c r="D598" s="241"/>
      <c r="E598" s="241"/>
      <c r="F598" s="241"/>
      <c r="G598" s="241"/>
      <c r="H598" s="241"/>
      <c r="I598" s="241"/>
      <c r="J598" s="241"/>
      <c r="K598" s="241"/>
      <c r="L598" s="241"/>
      <c r="M598" s="241"/>
      <c r="N598" s="241"/>
      <c r="O598" s="241"/>
      <c r="P598" s="241"/>
      <c r="Q598" s="241"/>
      <c r="R598" s="241"/>
      <c r="S598" s="241"/>
      <c r="T598" s="241"/>
      <c r="U598" s="241"/>
      <c r="V598" s="241"/>
      <c r="W598" s="241"/>
      <c r="X598" s="241"/>
      <c r="Y598" s="241"/>
    </row>
    <row r="599" spans="1:25" x14ac:dyDescent="0.3">
      <c r="A599" s="168"/>
      <c r="B599" s="168"/>
      <c r="C599" s="168"/>
      <c r="D599" s="168"/>
      <c r="E599" s="168"/>
      <c r="F599" s="168"/>
      <c r="G599" s="168"/>
      <c r="H599" s="168"/>
      <c r="I599" s="168"/>
      <c r="J599" s="168"/>
      <c r="K599" s="168"/>
      <c r="L599" s="168"/>
      <c r="M599" s="168"/>
      <c r="N599" s="168"/>
      <c r="O599" s="168"/>
      <c r="P599" s="168"/>
      <c r="Q599" s="168"/>
      <c r="R599" s="168"/>
      <c r="S599" s="168"/>
      <c r="T599" s="168"/>
      <c r="U599" s="168"/>
      <c r="V599" s="168"/>
      <c r="W599" s="168"/>
      <c r="X599" s="168"/>
      <c r="Y599" s="168"/>
    </row>
    <row r="600" spans="1:25" x14ac:dyDescent="0.3">
      <c r="A600" s="241"/>
      <c r="B600" s="241"/>
      <c r="C600" s="241"/>
      <c r="D600" s="241"/>
      <c r="E600" s="241"/>
      <c r="F600" s="241"/>
      <c r="G600" s="241"/>
      <c r="H600" s="241"/>
      <c r="I600" s="241"/>
      <c r="J600" s="241"/>
      <c r="K600" s="241"/>
      <c r="L600" s="241"/>
      <c r="M600" s="241"/>
      <c r="N600" s="241"/>
      <c r="O600" s="241"/>
      <c r="P600" s="241"/>
      <c r="Q600" s="241"/>
      <c r="R600" s="241"/>
      <c r="S600" s="241"/>
      <c r="T600" s="241"/>
      <c r="U600" s="241"/>
      <c r="V600" s="241"/>
      <c r="W600" s="241"/>
      <c r="X600" s="241"/>
      <c r="Y600" s="241"/>
    </row>
    <row r="605" spans="1:25" x14ac:dyDescent="0.3">
      <c r="C605" s="242">
        <f>COUNTA(C3:C600)</f>
        <v>0</v>
      </c>
      <c r="D605" s="243"/>
      <c r="E605" s="243"/>
      <c r="F605" s="243"/>
      <c r="G605" s="243"/>
      <c r="H605" s="243"/>
      <c r="I605" s="243"/>
      <c r="J605" s="243"/>
      <c r="K605" s="243"/>
      <c r="L605" s="242">
        <f t="shared" ref="L605:Y605" si="0">COUNTA(L3:L600)</f>
        <v>0</v>
      </c>
      <c r="M605" s="244"/>
      <c r="N605" s="244"/>
      <c r="O605" s="244"/>
      <c r="P605" s="242">
        <f t="shared" si="0"/>
        <v>0</v>
      </c>
      <c r="Q605" s="242">
        <f t="shared" si="0"/>
        <v>0</v>
      </c>
      <c r="R605" s="244"/>
      <c r="S605" s="242">
        <f t="shared" si="0"/>
        <v>0</v>
      </c>
      <c r="T605" s="242">
        <f t="shared" si="0"/>
        <v>0</v>
      </c>
      <c r="U605" s="242">
        <f t="shared" si="0"/>
        <v>0</v>
      </c>
      <c r="V605" s="242">
        <f t="shared" si="0"/>
        <v>0</v>
      </c>
      <c r="W605" s="244"/>
      <c r="X605" s="242">
        <f t="shared" si="0"/>
        <v>0</v>
      </c>
      <c r="Y605" s="242">
        <f t="shared" si="0"/>
        <v>0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601"/>
  <sheetViews>
    <sheetView workbookViewId="0">
      <pane xSplit="4" ySplit="4" topLeftCell="E587" activePane="bottomRight" state="frozen"/>
      <selection pane="topRight" activeCell="D1" sqref="D1"/>
      <selection pane="bottomLeft" activeCell="A5" sqref="A5"/>
      <selection pane="bottomRight" activeCell="I608" sqref="I608"/>
    </sheetView>
  </sheetViews>
  <sheetFormatPr baseColWidth="10" defaultColWidth="11.44140625" defaultRowHeight="15" x14ac:dyDescent="0.25"/>
  <cols>
    <col min="1" max="1" width="9.109375" style="13" bestFit="1" customWidth="1"/>
    <col min="2" max="2" width="4.33203125" style="26" bestFit="1" customWidth="1"/>
    <col min="3" max="3" width="9" style="13" bestFit="1" customWidth="1"/>
    <col min="4" max="4" width="21.88671875" style="13" bestFit="1" customWidth="1"/>
    <col min="5" max="5" width="11.44140625" style="13" bestFit="1" customWidth="1"/>
    <col min="6" max="6" width="14" style="13" bestFit="1" customWidth="1"/>
    <col min="7" max="7" width="12.77734375" style="13" bestFit="1" customWidth="1"/>
    <col min="8" max="8" width="15.44140625" style="13" bestFit="1" customWidth="1"/>
    <col min="9" max="9" width="6.44140625" style="13" bestFit="1" customWidth="1"/>
    <col min="10" max="10" width="5.6640625" style="24" bestFit="1" customWidth="1"/>
    <col min="11" max="11" width="7.33203125" style="24" bestFit="1" customWidth="1"/>
    <col min="12" max="12" width="5.6640625" style="24" bestFit="1" customWidth="1"/>
    <col min="13" max="13" width="8.77734375" style="24" bestFit="1" customWidth="1"/>
    <col min="14" max="14" width="14" style="24" bestFit="1" customWidth="1"/>
    <col min="15" max="15" width="5.6640625" style="24" bestFit="1" customWidth="1"/>
    <col min="16" max="16" width="14.6640625" style="13" bestFit="1" customWidth="1"/>
    <col min="17" max="17" width="4.77734375" style="13" bestFit="1" customWidth="1"/>
    <col min="18" max="18" width="12.21875" style="13" bestFit="1" customWidth="1"/>
    <col min="19" max="19" width="7.33203125" style="13" bestFit="1" customWidth="1"/>
    <col min="20" max="20" width="15.44140625" style="13" bestFit="1" customWidth="1"/>
    <col min="21" max="21" width="14.44140625" style="13" bestFit="1" customWidth="1"/>
    <col min="22" max="22" width="7.33203125" style="13" bestFit="1" customWidth="1"/>
    <col min="23" max="23" width="20.6640625" style="13" bestFit="1" customWidth="1"/>
    <col min="24" max="16384" width="11.44140625" style="13"/>
  </cols>
  <sheetData>
    <row r="1" spans="1:23" ht="15.6" thickBot="1" x14ac:dyDescent="0.3"/>
    <row r="2" spans="1:23" x14ac:dyDescent="0.25">
      <c r="I2" s="269" t="s">
        <v>37</v>
      </c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5"/>
    </row>
    <row r="3" spans="1:23" ht="15.6" customHeight="1" x14ac:dyDescent="0.25">
      <c r="I3" s="296" t="s">
        <v>40</v>
      </c>
      <c r="J3" s="297"/>
      <c r="K3" s="298" t="s">
        <v>41</v>
      </c>
      <c r="L3" s="299"/>
      <c r="M3" s="297"/>
      <c r="N3" s="196"/>
      <c r="O3" s="300" t="s">
        <v>44</v>
      </c>
      <c r="P3" s="301"/>
      <c r="Q3" s="301"/>
      <c r="R3" s="302"/>
      <c r="S3" s="303" t="s">
        <v>46</v>
      </c>
      <c r="T3" s="303"/>
      <c r="U3" s="303"/>
      <c r="V3" s="303"/>
      <c r="W3" s="304"/>
    </row>
    <row r="4" spans="1:23" s="26" customFormat="1" x14ac:dyDescent="0.3">
      <c r="A4" s="31" t="s">
        <v>91</v>
      </c>
      <c r="B4" s="195" t="s">
        <v>3</v>
      </c>
      <c r="C4" s="195" t="s">
        <v>35</v>
      </c>
      <c r="D4" s="31" t="s">
        <v>38</v>
      </c>
      <c r="E4" s="31" t="s">
        <v>39</v>
      </c>
      <c r="F4" s="31" t="s">
        <v>92</v>
      </c>
      <c r="G4" s="31" t="s">
        <v>95</v>
      </c>
      <c r="H4" s="31" t="s">
        <v>93</v>
      </c>
      <c r="I4" s="31" t="s">
        <v>6</v>
      </c>
      <c r="J4" s="31" t="s">
        <v>11</v>
      </c>
      <c r="K4" s="31" t="s">
        <v>42</v>
      </c>
      <c r="L4" s="31" t="s">
        <v>11</v>
      </c>
      <c r="M4" s="31" t="s">
        <v>43</v>
      </c>
      <c r="N4" s="31" t="s">
        <v>92</v>
      </c>
      <c r="O4" s="31" t="s">
        <v>11</v>
      </c>
      <c r="P4" s="31" t="s">
        <v>96</v>
      </c>
      <c r="Q4" s="31" t="s">
        <v>97</v>
      </c>
      <c r="R4" s="31" t="s">
        <v>45</v>
      </c>
      <c r="S4" s="31" t="s">
        <v>42</v>
      </c>
      <c r="T4" s="31" t="s">
        <v>47</v>
      </c>
      <c r="U4" s="31" t="s">
        <v>98</v>
      </c>
      <c r="V4" s="31" t="s">
        <v>42</v>
      </c>
      <c r="W4" s="31" t="s">
        <v>48</v>
      </c>
    </row>
    <row r="5" spans="1:23" ht="15" customHeight="1" x14ac:dyDescent="0.25">
      <c r="A5" s="11"/>
      <c r="B5" s="30"/>
      <c r="C5" s="10"/>
      <c r="D5" s="11"/>
      <c r="E5" s="11"/>
      <c r="F5" s="11"/>
      <c r="G5" s="11"/>
      <c r="H5" s="11"/>
      <c r="I5" s="11"/>
      <c r="J5" s="31"/>
      <c r="K5" s="31"/>
      <c r="L5" s="32"/>
      <c r="M5" s="31"/>
      <c r="N5" s="31"/>
      <c r="O5" s="31"/>
      <c r="P5" s="11"/>
      <c r="Q5" s="11"/>
      <c r="R5" s="11"/>
      <c r="S5" s="11"/>
      <c r="T5" s="11"/>
      <c r="U5" s="11"/>
      <c r="V5" s="11"/>
      <c r="W5" s="11"/>
    </row>
    <row r="6" spans="1:23" ht="15" customHeight="1" x14ac:dyDescent="0.25">
      <c r="A6" s="11"/>
      <c r="B6" s="30"/>
      <c r="C6" s="10"/>
      <c r="D6" s="11"/>
      <c r="E6" s="11"/>
      <c r="F6" s="11"/>
      <c r="G6" s="11"/>
      <c r="H6" s="11"/>
      <c r="I6" s="11"/>
      <c r="J6" s="31"/>
      <c r="K6" s="31"/>
      <c r="L6" s="32"/>
      <c r="M6" s="31"/>
      <c r="N6" s="31"/>
      <c r="O6" s="31"/>
      <c r="P6" s="11"/>
      <c r="Q6" s="11"/>
      <c r="R6" s="11"/>
      <c r="S6" s="11"/>
      <c r="T6" s="11"/>
      <c r="U6" s="11"/>
      <c r="V6" s="11"/>
      <c r="W6" s="11"/>
    </row>
    <row r="7" spans="1:23" ht="15" customHeight="1" x14ac:dyDescent="0.25">
      <c r="A7" s="11"/>
      <c r="B7" s="30"/>
      <c r="C7" s="10"/>
      <c r="D7" s="11"/>
      <c r="E7" s="11"/>
      <c r="F7" s="11"/>
      <c r="G7" s="11"/>
      <c r="H7" s="11"/>
      <c r="I7" s="11"/>
      <c r="J7" s="31"/>
      <c r="K7" s="31"/>
      <c r="L7" s="32"/>
      <c r="M7" s="31"/>
      <c r="N7" s="31"/>
      <c r="O7" s="31"/>
      <c r="P7" s="11"/>
      <c r="Q7" s="11"/>
      <c r="R7" s="11"/>
      <c r="S7" s="11"/>
      <c r="T7" s="11"/>
      <c r="U7" s="11"/>
      <c r="V7" s="11"/>
      <c r="W7" s="11"/>
    </row>
    <row r="8" spans="1:23" ht="15" customHeight="1" x14ac:dyDescent="0.25">
      <c r="A8" s="11"/>
      <c r="B8" s="30"/>
      <c r="C8" s="10"/>
      <c r="D8" s="11"/>
      <c r="E8" s="11"/>
      <c r="F8" s="11"/>
      <c r="G8" s="11"/>
      <c r="H8" s="11"/>
      <c r="I8" s="11"/>
      <c r="J8" s="31"/>
      <c r="K8" s="31"/>
      <c r="L8" s="32"/>
      <c r="M8" s="31"/>
      <c r="N8" s="31"/>
      <c r="O8" s="31"/>
      <c r="P8" s="11"/>
      <c r="Q8" s="11"/>
      <c r="R8" s="11"/>
      <c r="S8" s="11"/>
      <c r="T8" s="11"/>
      <c r="U8" s="11"/>
      <c r="V8" s="11"/>
      <c r="W8" s="11"/>
    </row>
    <row r="9" spans="1:23" ht="15" customHeight="1" x14ac:dyDescent="0.25">
      <c r="A9" s="11"/>
      <c r="B9" s="30"/>
      <c r="C9" s="10"/>
      <c r="D9" s="11"/>
      <c r="E9" s="11"/>
      <c r="F9" s="11"/>
      <c r="G9" s="11"/>
      <c r="H9" s="11"/>
      <c r="I9" s="11"/>
      <c r="J9" s="31"/>
      <c r="K9" s="31"/>
      <c r="L9" s="32"/>
      <c r="M9" s="31"/>
      <c r="N9" s="31"/>
      <c r="O9" s="31"/>
      <c r="P9" s="11"/>
      <c r="Q9" s="11"/>
      <c r="R9" s="11"/>
      <c r="S9" s="11"/>
      <c r="T9" s="11"/>
      <c r="U9" s="11"/>
      <c r="V9" s="11"/>
      <c r="W9" s="11"/>
    </row>
    <row r="10" spans="1:23" ht="15" customHeight="1" x14ac:dyDescent="0.25">
      <c r="A10" s="11"/>
      <c r="B10" s="30"/>
      <c r="C10" s="10"/>
      <c r="D10" s="11"/>
      <c r="E10" s="11"/>
      <c r="F10" s="11"/>
      <c r="G10" s="11"/>
      <c r="H10" s="11"/>
      <c r="I10" s="11"/>
      <c r="J10" s="31"/>
      <c r="K10" s="31"/>
      <c r="L10" s="32"/>
      <c r="M10" s="31"/>
      <c r="N10" s="31"/>
      <c r="O10" s="31"/>
      <c r="P10" s="11"/>
      <c r="Q10" s="11"/>
      <c r="R10" s="11"/>
      <c r="S10" s="11"/>
      <c r="T10" s="11"/>
      <c r="U10" s="11"/>
      <c r="V10" s="11"/>
      <c r="W10" s="11"/>
    </row>
    <row r="11" spans="1:23" ht="15" customHeight="1" x14ac:dyDescent="0.25">
      <c r="A11" s="11"/>
      <c r="B11" s="30"/>
      <c r="C11" s="10"/>
      <c r="D11" s="11"/>
      <c r="E11" s="11"/>
      <c r="F11" s="11"/>
      <c r="G11" s="11"/>
      <c r="H11" s="11"/>
      <c r="I11" s="11"/>
      <c r="J11" s="31"/>
      <c r="K11" s="31"/>
      <c r="L11" s="32"/>
      <c r="M11" s="31"/>
      <c r="N11" s="31"/>
      <c r="O11" s="31"/>
      <c r="P11" s="11"/>
      <c r="Q11" s="11"/>
      <c r="R11" s="11"/>
      <c r="S11" s="11"/>
      <c r="T11" s="11"/>
      <c r="U11" s="11"/>
      <c r="V11" s="11"/>
      <c r="W11" s="11"/>
    </row>
    <row r="12" spans="1:23" ht="15" customHeight="1" x14ac:dyDescent="0.25">
      <c r="A12" s="11"/>
      <c r="B12" s="30"/>
      <c r="C12" s="10"/>
      <c r="D12" s="11"/>
      <c r="E12" s="11"/>
      <c r="F12" s="11"/>
      <c r="G12" s="11"/>
      <c r="H12" s="11"/>
      <c r="I12" s="11"/>
      <c r="J12" s="31"/>
      <c r="K12" s="31"/>
      <c r="L12" s="32"/>
      <c r="M12" s="31"/>
      <c r="N12" s="31"/>
      <c r="O12" s="31"/>
      <c r="P12" s="11"/>
      <c r="Q12" s="11"/>
      <c r="R12" s="11"/>
      <c r="S12" s="11"/>
      <c r="T12" s="11"/>
      <c r="U12" s="11"/>
      <c r="V12" s="11"/>
      <c r="W12" s="11"/>
    </row>
    <row r="13" spans="1:23" ht="15" customHeight="1" x14ac:dyDescent="0.25">
      <c r="A13" s="11"/>
      <c r="B13" s="30"/>
      <c r="C13" s="10"/>
      <c r="D13" s="11"/>
      <c r="E13" s="11"/>
      <c r="F13" s="11"/>
      <c r="G13" s="11"/>
      <c r="H13" s="11"/>
      <c r="I13" s="11"/>
      <c r="J13" s="31"/>
      <c r="K13" s="31"/>
      <c r="L13" s="32"/>
      <c r="M13" s="31"/>
      <c r="N13" s="31"/>
      <c r="O13" s="31"/>
      <c r="P13" s="11"/>
      <c r="Q13" s="11"/>
      <c r="R13" s="11"/>
      <c r="S13" s="11"/>
      <c r="T13" s="11"/>
      <c r="U13" s="11"/>
      <c r="V13" s="11"/>
      <c r="W13" s="11"/>
    </row>
    <row r="14" spans="1:23" ht="15" customHeight="1" x14ac:dyDescent="0.25">
      <c r="A14" s="11"/>
      <c r="B14" s="30"/>
      <c r="C14" s="10"/>
      <c r="D14" s="10"/>
      <c r="E14" s="10"/>
      <c r="F14" s="10"/>
      <c r="G14" s="10"/>
      <c r="H14" s="10"/>
      <c r="I14" s="10"/>
      <c r="J14" s="31"/>
      <c r="K14" s="31"/>
      <c r="L14" s="32"/>
      <c r="M14" s="31"/>
      <c r="N14" s="31"/>
      <c r="O14" s="31"/>
      <c r="P14" s="11"/>
      <c r="Q14" s="11"/>
      <c r="R14" s="11"/>
      <c r="S14" s="11"/>
      <c r="T14" s="11"/>
      <c r="U14" s="11"/>
      <c r="V14" s="11"/>
      <c r="W14" s="11"/>
    </row>
    <row r="15" spans="1:23" ht="15" customHeight="1" x14ac:dyDescent="0.25">
      <c r="A15" s="11"/>
      <c r="B15" s="30"/>
      <c r="C15" s="10"/>
      <c r="D15" s="11"/>
      <c r="E15" s="11"/>
      <c r="F15" s="11"/>
      <c r="G15" s="11"/>
      <c r="H15" s="11"/>
      <c r="I15" s="11"/>
      <c r="J15" s="31"/>
      <c r="K15" s="31"/>
      <c r="L15" s="32"/>
      <c r="M15" s="31"/>
      <c r="N15" s="31"/>
      <c r="O15" s="31"/>
      <c r="P15" s="11"/>
      <c r="Q15" s="11"/>
      <c r="R15" s="11"/>
      <c r="S15" s="11"/>
      <c r="T15" s="11"/>
      <c r="U15" s="11"/>
      <c r="V15" s="11"/>
      <c r="W15" s="11"/>
    </row>
    <row r="16" spans="1:23" ht="15" customHeight="1" x14ac:dyDescent="0.25">
      <c r="A16" s="11"/>
      <c r="B16" s="30"/>
      <c r="C16" s="10"/>
      <c r="D16" s="11"/>
      <c r="E16" s="11"/>
      <c r="F16" s="11"/>
      <c r="G16" s="11"/>
      <c r="H16" s="11"/>
      <c r="I16" s="11"/>
      <c r="J16" s="31"/>
      <c r="K16" s="31"/>
      <c r="L16" s="32"/>
      <c r="M16" s="31"/>
      <c r="N16" s="31"/>
      <c r="O16" s="31"/>
      <c r="P16" s="11"/>
      <c r="Q16" s="11"/>
      <c r="R16" s="11"/>
      <c r="S16" s="11"/>
      <c r="T16" s="11"/>
      <c r="U16" s="11"/>
      <c r="V16" s="11"/>
      <c r="W16" s="11"/>
    </row>
    <row r="17" spans="1:23" ht="15" customHeight="1" x14ac:dyDescent="0.25">
      <c r="A17" s="11"/>
      <c r="B17" s="30"/>
      <c r="C17" s="10"/>
      <c r="D17" s="11"/>
      <c r="E17" s="11"/>
      <c r="F17" s="11"/>
      <c r="G17" s="11"/>
      <c r="H17" s="11"/>
      <c r="I17" s="11"/>
      <c r="J17" s="31"/>
      <c r="K17" s="31"/>
      <c r="L17" s="32"/>
      <c r="M17" s="31"/>
      <c r="N17" s="31"/>
      <c r="O17" s="31"/>
      <c r="P17" s="11"/>
      <c r="Q17" s="11"/>
      <c r="R17" s="11"/>
      <c r="S17" s="11"/>
      <c r="T17" s="11"/>
      <c r="U17" s="11"/>
      <c r="V17" s="11"/>
      <c r="W17" s="11"/>
    </row>
    <row r="18" spans="1:23" ht="15" customHeight="1" x14ac:dyDescent="0.25">
      <c r="A18" s="11"/>
      <c r="B18" s="30"/>
      <c r="C18" s="10"/>
      <c r="D18" s="11"/>
      <c r="E18" s="11"/>
      <c r="F18" s="11"/>
      <c r="G18" s="11"/>
      <c r="H18" s="11"/>
      <c r="I18" s="11"/>
      <c r="J18" s="31"/>
      <c r="K18" s="31"/>
      <c r="L18" s="32"/>
      <c r="M18" s="31"/>
      <c r="N18" s="31"/>
      <c r="O18" s="31"/>
      <c r="P18" s="11"/>
      <c r="Q18" s="11"/>
      <c r="R18" s="11"/>
      <c r="S18" s="11"/>
      <c r="T18" s="11"/>
      <c r="U18" s="11"/>
      <c r="V18" s="11"/>
      <c r="W18" s="11"/>
    </row>
    <row r="19" spans="1:23" ht="15" customHeight="1" x14ac:dyDescent="0.25">
      <c r="A19" s="11"/>
      <c r="B19" s="30"/>
      <c r="C19" s="10"/>
      <c r="D19" s="11"/>
      <c r="E19" s="11"/>
      <c r="F19" s="11"/>
      <c r="G19" s="11"/>
      <c r="H19" s="11"/>
      <c r="I19" s="11"/>
      <c r="J19" s="31"/>
      <c r="K19" s="31"/>
      <c r="L19" s="32"/>
      <c r="M19" s="31"/>
      <c r="N19" s="31"/>
      <c r="O19" s="31"/>
      <c r="P19" s="11"/>
      <c r="Q19" s="11"/>
      <c r="R19" s="11"/>
      <c r="S19" s="11"/>
      <c r="T19" s="11"/>
      <c r="U19" s="11"/>
      <c r="V19" s="11"/>
      <c r="W19" s="11"/>
    </row>
    <row r="20" spans="1:23" ht="15" customHeight="1" x14ac:dyDescent="0.25">
      <c r="A20" s="11"/>
      <c r="B20" s="30"/>
      <c r="C20" s="10"/>
      <c r="D20" s="11"/>
      <c r="E20" s="11"/>
      <c r="F20" s="11"/>
      <c r="G20" s="11"/>
      <c r="H20" s="11"/>
      <c r="I20" s="11"/>
      <c r="J20" s="31"/>
      <c r="K20" s="31"/>
      <c r="L20" s="32"/>
      <c r="M20" s="31"/>
      <c r="N20" s="31"/>
      <c r="O20" s="31"/>
      <c r="P20" s="11"/>
      <c r="Q20" s="11"/>
      <c r="R20" s="11"/>
      <c r="S20" s="11"/>
      <c r="T20" s="11"/>
      <c r="U20" s="11"/>
      <c r="V20" s="11"/>
      <c r="W20" s="11"/>
    </row>
    <row r="21" spans="1:23" ht="15" customHeight="1" x14ac:dyDescent="0.25">
      <c r="A21" s="11"/>
      <c r="B21" s="30"/>
      <c r="C21" s="10"/>
      <c r="D21" s="11"/>
      <c r="E21" s="11"/>
      <c r="F21" s="11"/>
      <c r="G21" s="11"/>
      <c r="H21" s="11"/>
      <c r="I21" s="11"/>
      <c r="J21" s="31"/>
      <c r="K21" s="31"/>
      <c r="L21" s="32"/>
      <c r="M21" s="31"/>
      <c r="N21" s="31"/>
      <c r="O21" s="31"/>
      <c r="P21" s="11"/>
      <c r="Q21" s="11"/>
      <c r="R21" s="11"/>
      <c r="S21" s="11"/>
      <c r="T21" s="11"/>
      <c r="U21" s="11"/>
      <c r="V21" s="11"/>
      <c r="W21" s="11"/>
    </row>
    <row r="22" spans="1:23" ht="15" customHeight="1" x14ac:dyDescent="0.25">
      <c r="A22" s="11"/>
      <c r="B22" s="30"/>
      <c r="C22" s="10"/>
      <c r="D22" s="11"/>
      <c r="E22" s="11"/>
      <c r="F22" s="11"/>
      <c r="G22" s="11"/>
      <c r="H22" s="11"/>
      <c r="I22" s="11"/>
      <c r="J22" s="31"/>
      <c r="K22" s="31"/>
      <c r="L22" s="32"/>
      <c r="M22" s="31"/>
      <c r="N22" s="31"/>
      <c r="O22" s="31"/>
      <c r="P22" s="11"/>
      <c r="Q22" s="11"/>
      <c r="R22" s="11"/>
      <c r="S22" s="11"/>
      <c r="T22" s="11"/>
      <c r="U22" s="11"/>
      <c r="V22" s="11"/>
      <c r="W22" s="11"/>
    </row>
    <row r="23" spans="1:23" ht="15" customHeight="1" x14ac:dyDescent="0.25">
      <c r="A23" s="11"/>
      <c r="B23" s="30"/>
      <c r="C23" s="10"/>
      <c r="D23" s="11"/>
      <c r="E23" s="11"/>
      <c r="F23" s="11"/>
      <c r="G23" s="11"/>
      <c r="H23" s="11"/>
      <c r="I23" s="11"/>
      <c r="J23" s="31"/>
      <c r="K23" s="31"/>
      <c r="L23" s="32"/>
      <c r="M23" s="31"/>
      <c r="N23" s="31"/>
      <c r="O23" s="31"/>
      <c r="P23" s="11"/>
      <c r="Q23" s="11"/>
      <c r="R23" s="11"/>
      <c r="S23" s="11"/>
      <c r="T23" s="11"/>
      <c r="U23" s="11"/>
      <c r="V23" s="11"/>
      <c r="W23" s="11"/>
    </row>
    <row r="24" spans="1:23" ht="15" customHeight="1" x14ac:dyDescent="0.25">
      <c r="A24" s="11"/>
      <c r="B24" s="30"/>
      <c r="C24" s="10"/>
      <c r="D24" s="11"/>
      <c r="E24" s="11"/>
      <c r="F24" s="11"/>
      <c r="G24" s="11"/>
      <c r="H24" s="11"/>
      <c r="I24" s="11"/>
      <c r="J24" s="31"/>
      <c r="K24" s="31"/>
      <c r="L24" s="32"/>
      <c r="M24" s="31"/>
      <c r="N24" s="31"/>
      <c r="O24" s="31"/>
      <c r="P24" s="11"/>
      <c r="Q24" s="11"/>
      <c r="R24" s="11"/>
      <c r="S24" s="11"/>
      <c r="T24" s="11"/>
      <c r="U24" s="11"/>
      <c r="V24" s="11"/>
      <c r="W24" s="11"/>
    </row>
    <row r="25" spans="1:23" ht="15" customHeight="1" x14ac:dyDescent="0.25">
      <c r="A25" s="11"/>
      <c r="B25" s="30"/>
      <c r="C25" s="10"/>
      <c r="D25" s="11"/>
      <c r="E25" s="11"/>
      <c r="F25" s="11"/>
      <c r="G25" s="11"/>
      <c r="H25" s="11"/>
      <c r="I25" s="11"/>
      <c r="J25" s="31"/>
      <c r="K25" s="31"/>
      <c r="L25" s="32"/>
      <c r="M25" s="31"/>
      <c r="N25" s="31"/>
      <c r="O25" s="31"/>
      <c r="P25" s="11"/>
      <c r="Q25" s="11"/>
      <c r="R25" s="11"/>
      <c r="S25" s="11"/>
      <c r="T25" s="11"/>
      <c r="U25" s="11"/>
      <c r="V25" s="11"/>
      <c r="W25" s="11"/>
    </row>
    <row r="26" spans="1:23" ht="15" customHeight="1" x14ac:dyDescent="0.25">
      <c r="A26" s="11"/>
      <c r="B26" s="30"/>
      <c r="C26" s="10"/>
      <c r="D26" s="11"/>
      <c r="E26" s="11"/>
      <c r="F26" s="11"/>
      <c r="G26" s="11"/>
      <c r="H26" s="11"/>
      <c r="I26" s="11"/>
      <c r="J26" s="31"/>
      <c r="K26" s="31"/>
      <c r="L26" s="32"/>
      <c r="M26" s="31"/>
      <c r="N26" s="31"/>
      <c r="O26" s="31"/>
      <c r="P26" s="11"/>
      <c r="Q26" s="11"/>
      <c r="R26" s="11"/>
      <c r="S26" s="11"/>
      <c r="T26" s="11"/>
      <c r="U26" s="11"/>
      <c r="V26" s="11"/>
      <c r="W26" s="11"/>
    </row>
    <row r="27" spans="1:23" ht="15" customHeight="1" x14ac:dyDescent="0.25">
      <c r="A27" s="11"/>
      <c r="B27" s="30"/>
      <c r="C27" s="10"/>
      <c r="D27" s="11"/>
      <c r="E27" s="11"/>
      <c r="F27" s="11"/>
      <c r="G27" s="11"/>
      <c r="H27" s="11"/>
      <c r="I27" s="11"/>
      <c r="J27" s="31"/>
      <c r="K27" s="31"/>
      <c r="L27" s="32"/>
      <c r="M27" s="31"/>
      <c r="N27" s="31"/>
      <c r="O27" s="31"/>
      <c r="P27" s="11"/>
      <c r="Q27" s="11"/>
      <c r="R27" s="11"/>
      <c r="S27" s="11"/>
      <c r="T27" s="11"/>
      <c r="U27" s="11"/>
      <c r="V27" s="11"/>
      <c r="W27" s="11"/>
    </row>
    <row r="28" spans="1:23" ht="15" customHeight="1" x14ac:dyDescent="0.25">
      <c r="A28" s="11"/>
      <c r="B28" s="30"/>
      <c r="C28" s="10"/>
      <c r="D28" s="11"/>
      <c r="E28" s="11"/>
      <c r="F28" s="11"/>
      <c r="G28" s="11"/>
      <c r="H28" s="11"/>
      <c r="I28" s="11"/>
      <c r="J28" s="31"/>
      <c r="K28" s="31"/>
      <c r="L28" s="32"/>
      <c r="M28" s="31"/>
      <c r="N28" s="31"/>
      <c r="O28" s="31"/>
      <c r="P28" s="11"/>
      <c r="Q28" s="11"/>
      <c r="R28" s="11"/>
      <c r="S28" s="11"/>
      <c r="T28" s="11"/>
      <c r="U28" s="11"/>
      <c r="V28" s="11"/>
      <c r="W28" s="11"/>
    </row>
    <row r="29" spans="1:23" ht="15" customHeight="1" x14ac:dyDescent="0.25">
      <c r="A29" s="11"/>
      <c r="B29" s="30"/>
      <c r="C29" s="10"/>
      <c r="D29" s="11"/>
      <c r="E29" s="11"/>
      <c r="F29" s="11"/>
      <c r="G29" s="11"/>
      <c r="H29" s="11"/>
      <c r="I29" s="11"/>
      <c r="J29" s="31"/>
      <c r="K29" s="31"/>
      <c r="L29" s="32"/>
      <c r="M29" s="31"/>
      <c r="N29" s="31"/>
      <c r="O29" s="31"/>
      <c r="P29" s="11"/>
      <c r="Q29" s="11"/>
      <c r="R29" s="11"/>
      <c r="S29" s="11"/>
      <c r="T29" s="11"/>
      <c r="U29" s="11"/>
      <c r="V29" s="11"/>
      <c r="W29" s="11"/>
    </row>
    <row r="30" spans="1:23" ht="15" customHeight="1" x14ac:dyDescent="0.25">
      <c r="A30" s="11"/>
      <c r="B30" s="30"/>
      <c r="C30" s="10"/>
      <c r="D30" s="11"/>
      <c r="E30" s="11"/>
      <c r="F30" s="11"/>
      <c r="G30" s="11"/>
      <c r="H30" s="11"/>
      <c r="I30" s="11"/>
      <c r="J30" s="31"/>
      <c r="K30" s="31"/>
      <c r="L30" s="32"/>
      <c r="M30" s="31"/>
      <c r="N30" s="31"/>
      <c r="O30" s="31"/>
      <c r="P30" s="11"/>
      <c r="Q30" s="11"/>
      <c r="R30" s="11"/>
      <c r="S30" s="11"/>
      <c r="T30" s="11"/>
      <c r="U30" s="11"/>
      <c r="V30" s="11"/>
      <c r="W30" s="11"/>
    </row>
    <row r="31" spans="1:23" ht="15" customHeight="1" x14ac:dyDescent="0.25">
      <c r="A31" s="11"/>
      <c r="B31" s="30"/>
      <c r="C31" s="10"/>
      <c r="D31" s="11"/>
      <c r="E31" s="11"/>
      <c r="F31" s="11"/>
      <c r="G31" s="11"/>
      <c r="H31" s="11"/>
      <c r="I31" s="11"/>
      <c r="J31" s="31"/>
      <c r="K31" s="31"/>
      <c r="L31" s="32"/>
      <c r="M31" s="31"/>
      <c r="N31" s="31"/>
      <c r="O31" s="31"/>
      <c r="P31" s="11"/>
      <c r="Q31" s="11"/>
      <c r="R31" s="11"/>
      <c r="S31" s="11"/>
      <c r="T31" s="11"/>
      <c r="U31" s="11"/>
      <c r="V31" s="11"/>
      <c r="W31" s="11"/>
    </row>
    <row r="32" spans="1:23" ht="15" customHeight="1" x14ac:dyDescent="0.25">
      <c r="A32" s="11"/>
      <c r="B32" s="30"/>
      <c r="C32" s="10"/>
      <c r="D32" s="11"/>
      <c r="E32" s="11"/>
      <c r="F32" s="11"/>
      <c r="G32" s="11"/>
      <c r="H32" s="11"/>
      <c r="I32" s="11"/>
      <c r="J32" s="31"/>
      <c r="K32" s="31"/>
      <c r="L32" s="32"/>
      <c r="M32" s="31"/>
      <c r="N32" s="31"/>
      <c r="O32" s="31"/>
      <c r="P32" s="11"/>
      <c r="Q32" s="11"/>
      <c r="R32" s="11"/>
      <c r="S32" s="11"/>
      <c r="T32" s="11"/>
      <c r="U32" s="11"/>
      <c r="V32" s="11"/>
      <c r="W32" s="11"/>
    </row>
    <row r="33" spans="1:23" ht="15" customHeight="1" x14ac:dyDescent="0.25">
      <c r="A33" s="11"/>
      <c r="B33" s="30"/>
      <c r="C33" s="10"/>
      <c r="D33" s="11"/>
      <c r="E33" s="11"/>
      <c r="F33" s="11"/>
      <c r="G33" s="11"/>
      <c r="H33" s="11"/>
      <c r="I33" s="11"/>
      <c r="J33" s="31"/>
      <c r="K33" s="31"/>
      <c r="L33" s="32"/>
      <c r="M33" s="31"/>
      <c r="N33" s="31"/>
      <c r="O33" s="31"/>
      <c r="P33" s="11"/>
      <c r="Q33" s="11"/>
      <c r="R33" s="11"/>
      <c r="S33" s="11"/>
      <c r="T33" s="11"/>
      <c r="U33" s="11"/>
      <c r="V33" s="11"/>
      <c r="W33" s="11"/>
    </row>
    <row r="34" spans="1:23" ht="15" customHeight="1" x14ac:dyDescent="0.25">
      <c r="A34" s="11"/>
      <c r="B34" s="30"/>
      <c r="C34" s="10"/>
      <c r="D34" s="11"/>
      <c r="E34" s="11"/>
      <c r="F34" s="11"/>
      <c r="G34" s="11"/>
      <c r="H34" s="11"/>
      <c r="I34" s="11"/>
      <c r="J34" s="31"/>
      <c r="K34" s="31"/>
      <c r="L34" s="32"/>
      <c r="M34" s="31"/>
      <c r="N34" s="31"/>
      <c r="O34" s="31"/>
      <c r="P34" s="11"/>
      <c r="Q34" s="11"/>
      <c r="R34" s="11"/>
      <c r="S34" s="11"/>
      <c r="T34" s="11"/>
      <c r="U34" s="11"/>
      <c r="V34" s="11"/>
      <c r="W34" s="11"/>
    </row>
    <row r="35" spans="1:23" ht="15" customHeight="1" x14ac:dyDescent="0.25">
      <c r="A35" s="11"/>
      <c r="B35" s="30"/>
      <c r="C35" s="10"/>
      <c r="D35" s="11"/>
      <c r="E35" s="11"/>
      <c r="F35" s="11"/>
      <c r="G35" s="11"/>
      <c r="H35" s="11"/>
      <c r="I35" s="11"/>
      <c r="J35" s="31"/>
      <c r="K35" s="31"/>
      <c r="L35" s="32"/>
      <c r="M35" s="31"/>
      <c r="N35" s="31"/>
      <c r="O35" s="31"/>
      <c r="P35" s="11"/>
      <c r="Q35" s="11"/>
      <c r="R35" s="11"/>
      <c r="S35" s="11"/>
      <c r="T35" s="11"/>
      <c r="U35" s="11"/>
      <c r="V35" s="11"/>
      <c r="W35" s="11"/>
    </row>
    <row r="36" spans="1:23" ht="15" customHeight="1" x14ac:dyDescent="0.25">
      <c r="A36" s="11"/>
      <c r="B36" s="30"/>
      <c r="C36" s="10"/>
      <c r="D36" s="11"/>
      <c r="E36" s="11"/>
      <c r="F36" s="11"/>
      <c r="G36" s="11"/>
      <c r="H36" s="11"/>
      <c r="I36" s="11"/>
      <c r="J36" s="31"/>
      <c r="K36" s="31"/>
      <c r="L36" s="32"/>
      <c r="M36" s="31"/>
      <c r="N36" s="31"/>
      <c r="O36" s="31"/>
      <c r="P36" s="11"/>
      <c r="Q36" s="11"/>
      <c r="R36" s="11"/>
      <c r="S36" s="11"/>
      <c r="T36" s="11"/>
      <c r="U36" s="11"/>
      <c r="V36" s="11"/>
      <c r="W36" s="11"/>
    </row>
    <row r="37" spans="1:23" ht="15" customHeight="1" x14ac:dyDescent="0.25">
      <c r="A37" s="11"/>
      <c r="B37" s="30"/>
      <c r="C37" s="10"/>
      <c r="D37" s="11"/>
      <c r="E37" s="11"/>
      <c r="F37" s="11"/>
      <c r="G37" s="11"/>
      <c r="H37" s="11"/>
      <c r="I37" s="11"/>
      <c r="J37" s="31"/>
      <c r="K37" s="31"/>
      <c r="L37" s="32"/>
      <c r="M37" s="31"/>
      <c r="N37" s="31"/>
      <c r="O37" s="31"/>
      <c r="P37" s="11"/>
      <c r="Q37" s="11"/>
      <c r="R37" s="11"/>
      <c r="S37" s="11"/>
      <c r="T37" s="11"/>
      <c r="U37" s="11"/>
      <c r="V37" s="11"/>
      <c r="W37" s="11"/>
    </row>
    <row r="38" spans="1:23" ht="15" customHeight="1" x14ac:dyDescent="0.25">
      <c r="A38" s="11"/>
      <c r="B38" s="30"/>
      <c r="C38" s="10"/>
      <c r="D38" s="11"/>
      <c r="E38" s="11"/>
      <c r="F38" s="11"/>
      <c r="G38" s="11"/>
      <c r="H38" s="11"/>
      <c r="I38" s="11"/>
      <c r="J38" s="31"/>
      <c r="K38" s="31"/>
      <c r="L38" s="32"/>
      <c r="M38" s="31"/>
      <c r="N38" s="31"/>
      <c r="O38" s="31"/>
      <c r="P38" s="11"/>
      <c r="Q38" s="11"/>
      <c r="R38" s="11"/>
      <c r="S38" s="11"/>
      <c r="T38" s="11"/>
      <c r="U38" s="11"/>
      <c r="V38" s="11"/>
      <c r="W38" s="11"/>
    </row>
    <row r="39" spans="1:23" ht="15" customHeight="1" x14ac:dyDescent="0.25">
      <c r="A39" s="11"/>
      <c r="B39" s="30"/>
      <c r="C39" s="10"/>
      <c r="D39" s="11"/>
      <c r="E39" s="11"/>
      <c r="F39" s="11"/>
      <c r="G39" s="11"/>
      <c r="H39" s="11"/>
      <c r="I39" s="11"/>
      <c r="J39" s="31"/>
      <c r="K39" s="31"/>
      <c r="L39" s="32"/>
      <c r="M39" s="31"/>
      <c r="N39" s="31"/>
      <c r="O39" s="31"/>
      <c r="P39" s="11"/>
      <c r="Q39" s="11"/>
      <c r="R39" s="11"/>
      <c r="S39" s="11"/>
      <c r="T39" s="11"/>
      <c r="U39" s="11"/>
      <c r="V39" s="11"/>
      <c r="W39" s="11"/>
    </row>
    <row r="40" spans="1:23" ht="15" customHeight="1" x14ac:dyDescent="0.25">
      <c r="A40" s="11"/>
      <c r="B40" s="30"/>
      <c r="C40" s="10"/>
      <c r="D40" s="11"/>
      <c r="E40" s="11"/>
      <c r="F40" s="11"/>
      <c r="G40" s="11"/>
      <c r="H40" s="11"/>
      <c r="I40" s="11"/>
      <c r="J40" s="31"/>
      <c r="K40" s="31"/>
      <c r="L40" s="32"/>
      <c r="M40" s="31"/>
      <c r="N40" s="31"/>
      <c r="O40" s="31"/>
      <c r="P40" s="11"/>
      <c r="Q40" s="11"/>
      <c r="R40" s="11"/>
      <c r="S40" s="11"/>
      <c r="T40" s="11"/>
      <c r="U40" s="11"/>
      <c r="V40" s="11"/>
      <c r="W40" s="11"/>
    </row>
    <row r="41" spans="1:23" ht="15" customHeight="1" x14ac:dyDescent="0.25">
      <c r="A41" s="11"/>
      <c r="B41" s="30"/>
      <c r="C41" s="10"/>
      <c r="D41" s="11"/>
      <c r="E41" s="11"/>
      <c r="F41" s="11"/>
      <c r="G41" s="11"/>
      <c r="H41" s="11"/>
      <c r="I41" s="11"/>
      <c r="J41" s="31"/>
      <c r="K41" s="31"/>
      <c r="L41" s="32"/>
      <c r="M41" s="31"/>
      <c r="N41" s="31"/>
      <c r="O41" s="31"/>
      <c r="P41" s="11"/>
      <c r="Q41" s="11"/>
      <c r="R41" s="11"/>
      <c r="S41" s="11"/>
      <c r="T41" s="11"/>
      <c r="U41" s="11"/>
      <c r="V41" s="11"/>
      <c r="W41" s="11"/>
    </row>
    <row r="42" spans="1:23" ht="15" customHeight="1" x14ac:dyDescent="0.25">
      <c r="A42" s="11"/>
      <c r="B42" s="30"/>
      <c r="C42" s="10"/>
      <c r="D42" s="11"/>
      <c r="E42" s="11"/>
      <c r="F42" s="11"/>
      <c r="G42" s="11"/>
      <c r="H42" s="11"/>
      <c r="I42" s="11"/>
      <c r="J42" s="31"/>
      <c r="K42" s="31"/>
      <c r="L42" s="32"/>
      <c r="M42" s="31"/>
      <c r="N42" s="31"/>
      <c r="O42" s="31"/>
      <c r="P42" s="11"/>
      <c r="Q42" s="11"/>
      <c r="R42" s="11"/>
      <c r="S42" s="11"/>
      <c r="T42" s="11"/>
      <c r="U42" s="11"/>
      <c r="V42" s="11"/>
      <c r="W42" s="11"/>
    </row>
    <row r="43" spans="1:23" ht="15" customHeight="1" x14ac:dyDescent="0.25">
      <c r="A43" s="11"/>
      <c r="B43" s="30"/>
      <c r="C43" s="10"/>
      <c r="D43" s="11"/>
      <c r="E43" s="11"/>
      <c r="F43" s="11"/>
      <c r="G43" s="11"/>
      <c r="H43" s="11"/>
      <c r="I43" s="11"/>
      <c r="J43" s="31"/>
      <c r="K43" s="31"/>
      <c r="L43" s="32"/>
      <c r="M43" s="31"/>
      <c r="N43" s="31"/>
      <c r="O43" s="31"/>
      <c r="P43" s="11"/>
      <c r="Q43" s="11"/>
      <c r="R43" s="11"/>
      <c r="S43" s="11"/>
      <c r="T43" s="11"/>
      <c r="U43" s="11"/>
      <c r="V43" s="11"/>
      <c r="W43" s="11"/>
    </row>
    <row r="44" spans="1:23" ht="15" customHeight="1" x14ac:dyDescent="0.25">
      <c r="A44" s="11"/>
      <c r="B44" s="30"/>
      <c r="C44" s="10"/>
      <c r="D44" s="11"/>
      <c r="E44" s="11"/>
      <c r="F44" s="11"/>
      <c r="G44" s="11"/>
      <c r="H44" s="11"/>
      <c r="I44" s="11"/>
      <c r="J44" s="31"/>
      <c r="K44" s="31"/>
      <c r="L44" s="32"/>
      <c r="M44" s="31"/>
      <c r="N44" s="31"/>
      <c r="O44" s="31"/>
      <c r="P44" s="11"/>
      <c r="Q44" s="11"/>
      <c r="R44" s="11"/>
      <c r="S44" s="11"/>
      <c r="T44" s="11"/>
      <c r="U44" s="11"/>
      <c r="V44" s="11"/>
      <c r="W44" s="11"/>
    </row>
    <row r="45" spans="1:23" ht="15" customHeight="1" x14ac:dyDescent="0.25">
      <c r="A45" s="11"/>
      <c r="B45" s="30"/>
      <c r="C45" s="10"/>
      <c r="D45" s="11"/>
      <c r="E45" s="11"/>
      <c r="F45" s="11"/>
      <c r="G45" s="11"/>
      <c r="H45" s="11"/>
      <c r="I45" s="11"/>
      <c r="J45" s="31"/>
      <c r="K45" s="31"/>
      <c r="L45" s="32"/>
      <c r="M45" s="31"/>
      <c r="N45" s="31"/>
      <c r="O45" s="31"/>
      <c r="P45" s="11"/>
      <c r="Q45" s="11"/>
      <c r="R45" s="11"/>
      <c r="S45" s="11"/>
      <c r="T45" s="11"/>
      <c r="U45" s="11"/>
      <c r="V45" s="11"/>
      <c r="W45" s="11"/>
    </row>
    <row r="46" spans="1:23" ht="15" customHeight="1" x14ac:dyDescent="0.25">
      <c r="A46" s="11"/>
      <c r="B46" s="30"/>
      <c r="C46" s="10"/>
      <c r="D46" s="11"/>
      <c r="E46" s="11"/>
      <c r="F46" s="11"/>
      <c r="G46" s="11"/>
      <c r="H46" s="11"/>
      <c r="I46" s="11"/>
      <c r="J46" s="31"/>
      <c r="K46" s="31"/>
      <c r="L46" s="32"/>
      <c r="M46" s="31"/>
      <c r="N46" s="31"/>
      <c r="O46" s="31"/>
      <c r="P46" s="11"/>
      <c r="Q46" s="11"/>
      <c r="R46" s="11"/>
      <c r="S46" s="11"/>
      <c r="T46" s="11"/>
      <c r="U46" s="11"/>
      <c r="V46" s="11"/>
      <c r="W46" s="11"/>
    </row>
    <row r="47" spans="1:23" ht="15" customHeight="1" x14ac:dyDescent="0.25">
      <c r="A47" s="11"/>
      <c r="B47" s="30"/>
      <c r="C47" s="10"/>
      <c r="D47" s="11"/>
      <c r="E47" s="11"/>
      <c r="F47" s="11"/>
      <c r="G47" s="11"/>
      <c r="H47" s="11"/>
      <c r="I47" s="11"/>
      <c r="J47" s="31"/>
      <c r="K47" s="31"/>
      <c r="L47" s="32"/>
      <c r="M47" s="31"/>
      <c r="N47" s="31"/>
      <c r="O47" s="31"/>
      <c r="P47" s="11"/>
      <c r="Q47" s="11"/>
      <c r="R47" s="11"/>
      <c r="S47" s="11"/>
      <c r="T47" s="11"/>
      <c r="U47" s="11"/>
      <c r="V47" s="11"/>
      <c r="W47" s="11"/>
    </row>
    <row r="48" spans="1:23" ht="15" customHeight="1" x14ac:dyDescent="0.25">
      <c r="A48" s="11"/>
      <c r="B48" s="30"/>
      <c r="C48" s="10"/>
      <c r="D48" s="11"/>
      <c r="E48" s="11"/>
      <c r="F48" s="11"/>
      <c r="G48" s="11"/>
      <c r="H48" s="11"/>
      <c r="I48" s="11"/>
      <c r="J48" s="31"/>
      <c r="K48" s="31"/>
      <c r="L48" s="32"/>
      <c r="M48" s="31"/>
      <c r="N48" s="31"/>
      <c r="O48" s="31"/>
      <c r="P48" s="11"/>
      <c r="Q48" s="11"/>
      <c r="R48" s="11"/>
      <c r="S48" s="11"/>
      <c r="T48" s="11"/>
      <c r="U48" s="11"/>
      <c r="V48" s="11"/>
      <c r="W48" s="11"/>
    </row>
    <row r="49" spans="1:23" ht="15" customHeight="1" x14ac:dyDescent="0.25">
      <c r="A49" s="11"/>
      <c r="B49" s="30"/>
      <c r="C49" s="10"/>
      <c r="D49" s="11"/>
      <c r="E49" s="11"/>
      <c r="F49" s="11"/>
      <c r="G49" s="11"/>
      <c r="H49" s="11"/>
      <c r="I49" s="11"/>
      <c r="J49" s="31"/>
      <c r="K49" s="31"/>
      <c r="L49" s="32"/>
      <c r="M49" s="31"/>
      <c r="N49" s="31"/>
      <c r="O49" s="31"/>
      <c r="P49" s="11"/>
      <c r="Q49" s="11"/>
      <c r="R49" s="11"/>
      <c r="S49" s="11"/>
      <c r="T49" s="11"/>
      <c r="U49" s="11"/>
      <c r="V49" s="11"/>
      <c r="W49" s="11"/>
    </row>
    <row r="50" spans="1:23" ht="15" customHeight="1" x14ac:dyDescent="0.25">
      <c r="A50" s="11"/>
      <c r="B50" s="30"/>
      <c r="C50" s="10"/>
      <c r="D50" s="11"/>
      <c r="E50" s="11"/>
      <c r="F50" s="11"/>
      <c r="G50" s="11"/>
      <c r="H50" s="11"/>
      <c r="I50" s="11"/>
      <c r="J50" s="31"/>
      <c r="K50" s="31"/>
      <c r="L50" s="32"/>
      <c r="M50" s="31"/>
      <c r="N50" s="31"/>
      <c r="O50" s="31"/>
      <c r="P50" s="11"/>
      <c r="Q50" s="11"/>
      <c r="R50" s="11"/>
      <c r="S50" s="11"/>
      <c r="T50" s="11"/>
      <c r="U50" s="11"/>
      <c r="V50" s="11"/>
      <c r="W50" s="11"/>
    </row>
    <row r="51" spans="1:23" ht="15" customHeight="1" x14ac:dyDescent="0.25">
      <c r="A51" s="11"/>
      <c r="B51" s="30"/>
      <c r="C51" s="10"/>
      <c r="D51" s="11"/>
      <c r="E51" s="11"/>
      <c r="F51" s="11"/>
      <c r="G51" s="11"/>
      <c r="H51" s="11"/>
      <c r="I51" s="11"/>
      <c r="J51" s="31"/>
      <c r="K51" s="31"/>
      <c r="L51" s="32"/>
      <c r="M51" s="31"/>
      <c r="N51" s="31"/>
      <c r="O51" s="31"/>
      <c r="P51" s="11"/>
      <c r="Q51" s="11"/>
      <c r="R51" s="11"/>
      <c r="S51" s="11"/>
      <c r="T51" s="11"/>
      <c r="U51" s="11"/>
      <c r="V51" s="11"/>
      <c r="W51" s="11"/>
    </row>
    <row r="52" spans="1:23" ht="15" customHeight="1" x14ac:dyDescent="0.25">
      <c r="A52" s="11"/>
      <c r="B52" s="30"/>
      <c r="C52" s="10"/>
      <c r="D52" s="11"/>
      <c r="E52" s="11"/>
      <c r="F52" s="11"/>
      <c r="G52" s="11"/>
      <c r="H52" s="11"/>
      <c r="I52" s="11"/>
      <c r="J52" s="31"/>
      <c r="K52" s="31"/>
      <c r="L52" s="32"/>
      <c r="M52" s="31"/>
      <c r="N52" s="31"/>
      <c r="O52" s="31"/>
      <c r="P52" s="11"/>
      <c r="Q52" s="11"/>
      <c r="R52" s="11"/>
      <c r="S52" s="11"/>
      <c r="T52" s="11"/>
      <c r="U52" s="11"/>
      <c r="V52" s="11"/>
      <c r="W52" s="11"/>
    </row>
    <row r="53" spans="1:23" ht="15" customHeight="1" x14ac:dyDescent="0.25">
      <c r="A53" s="11"/>
      <c r="B53" s="30"/>
      <c r="C53" s="10"/>
      <c r="D53" s="11"/>
      <c r="E53" s="11"/>
      <c r="F53" s="11"/>
      <c r="G53" s="11"/>
      <c r="H53" s="11"/>
      <c r="I53" s="11"/>
      <c r="J53" s="31"/>
      <c r="K53" s="31"/>
      <c r="L53" s="32"/>
      <c r="M53" s="31"/>
      <c r="N53" s="31"/>
      <c r="O53" s="31"/>
      <c r="P53" s="11"/>
      <c r="Q53" s="11"/>
      <c r="R53" s="11"/>
      <c r="S53" s="11"/>
      <c r="T53" s="11"/>
      <c r="U53" s="11"/>
      <c r="V53" s="11"/>
      <c r="W53" s="11"/>
    </row>
    <row r="54" spans="1:23" ht="15" customHeight="1" x14ac:dyDescent="0.25">
      <c r="A54" s="11"/>
      <c r="B54" s="30"/>
      <c r="C54" s="10"/>
      <c r="D54" s="11"/>
      <c r="E54" s="11"/>
      <c r="F54" s="11"/>
      <c r="G54" s="11"/>
      <c r="H54" s="11"/>
      <c r="I54" s="11"/>
      <c r="J54" s="31"/>
      <c r="K54" s="31"/>
      <c r="L54" s="32"/>
      <c r="M54" s="31"/>
      <c r="N54" s="31"/>
      <c r="O54" s="31"/>
      <c r="P54" s="11"/>
      <c r="Q54" s="11"/>
      <c r="R54" s="11"/>
      <c r="S54" s="11"/>
      <c r="T54" s="11"/>
      <c r="U54" s="11"/>
      <c r="V54" s="11"/>
      <c r="W54" s="11"/>
    </row>
    <row r="55" spans="1:23" ht="15" customHeight="1" x14ac:dyDescent="0.25">
      <c r="A55" s="11"/>
      <c r="B55" s="30"/>
      <c r="C55" s="10"/>
      <c r="D55" s="11"/>
      <c r="E55" s="11"/>
      <c r="F55" s="11"/>
      <c r="G55" s="11"/>
      <c r="H55" s="11"/>
      <c r="I55" s="11"/>
      <c r="J55" s="31"/>
      <c r="K55" s="31"/>
      <c r="L55" s="32"/>
      <c r="M55" s="31"/>
      <c r="N55" s="31"/>
      <c r="O55" s="31"/>
      <c r="P55" s="11"/>
      <c r="Q55" s="11"/>
      <c r="R55" s="11"/>
      <c r="S55" s="11"/>
      <c r="T55" s="11"/>
      <c r="U55" s="11"/>
      <c r="V55" s="11"/>
      <c r="W55" s="11"/>
    </row>
    <row r="56" spans="1:23" ht="15" customHeight="1" x14ac:dyDescent="0.25">
      <c r="A56" s="11"/>
      <c r="B56" s="30"/>
      <c r="C56" s="10"/>
      <c r="D56" s="11"/>
      <c r="E56" s="11"/>
      <c r="F56" s="11"/>
      <c r="G56" s="11"/>
      <c r="H56" s="11"/>
      <c r="I56" s="11"/>
      <c r="J56" s="31"/>
      <c r="K56" s="31"/>
      <c r="L56" s="32"/>
      <c r="M56" s="31"/>
      <c r="N56" s="31"/>
      <c r="O56" s="31"/>
      <c r="P56" s="11"/>
      <c r="Q56" s="11"/>
      <c r="R56" s="11"/>
      <c r="S56" s="11"/>
      <c r="T56" s="11"/>
      <c r="U56" s="11"/>
      <c r="V56" s="11"/>
      <c r="W56" s="11"/>
    </row>
    <row r="57" spans="1:23" ht="15" customHeight="1" x14ac:dyDescent="0.25">
      <c r="A57" s="11"/>
      <c r="B57" s="30"/>
      <c r="C57" s="10"/>
      <c r="D57" s="11"/>
      <c r="E57" s="11"/>
      <c r="F57" s="11"/>
      <c r="G57" s="11"/>
      <c r="H57" s="11"/>
      <c r="I57" s="11"/>
      <c r="J57" s="31"/>
      <c r="K57" s="31"/>
      <c r="L57" s="32"/>
      <c r="M57" s="31"/>
      <c r="N57" s="31"/>
      <c r="O57" s="31"/>
      <c r="P57" s="11"/>
      <c r="Q57" s="11"/>
      <c r="R57" s="11"/>
      <c r="S57" s="11"/>
      <c r="T57" s="11"/>
      <c r="U57" s="11"/>
      <c r="V57" s="11"/>
      <c r="W57" s="11"/>
    </row>
    <row r="58" spans="1:23" ht="15" customHeight="1" x14ac:dyDescent="0.25">
      <c r="A58" s="11"/>
      <c r="B58" s="30"/>
      <c r="C58" s="10"/>
      <c r="D58" s="11"/>
      <c r="E58" s="11"/>
      <c r="F58" s="11"/>
      <c r="G58" s="11"/>
      <c r="H58" s="11"/>
      <c r="I58" s="11"/>
      <c r="J58" s="31"/>
      <c r="K58" s="31"/>
      <c r="L58" s="32"/>
      <c r="M58" s="31"/>
      <c r="N58" s="31"/>
      <c r="O58" s="31"/>
      <c r="P58" s="11"/>
      <c r="Q58" s="11"/>
      <c r="R58" s="11"/>
      <c r="S58" s="11"/>
      <c r="T58" s="11"/>
      <c r="U58" s="11"/>
      <c r="V58" s="11"/>
      <c r="W58" s="11"/>
    </row>
    <row r="59" spans="1:23" ht="15" customHeight="1" x14ac:dyDescent="0.25">
      <c r="A59" s="11"/>
      <c r="B59" s="30"/>
      <c r="C59" s="10"/>
      <c r="D59" s="11"/>
      <c r="E59" s="11"/>
      <c r="F59" s="11"/>
      <c r="G59" s="11"/>
      <c r="H59" s="11"/>
      <c r="I59" s="11"/>
      <c r="J59" s="31"/>
      <c r="K59" s="31"/>
      <c r="L59" s="32"/>
      <c r="M59" s="31"/>
      <c r="N59" s="31"/>
      <c r="O59" s="31"/>
      <c r="P59" s="11"/>
      <c r="Q59" s="11"/>
      <c r="R59" s="11"/>
      <c r="S59" s="11"/>
      <c r="T59" s="11"/>
      <c r="U59" s="11"/>
      <c r="V59" s="11"/>
      <c r="W59" s="11"/>
    </row>
    <row r="60" spans="1:23" ht="15" customHeight="1" x14ac:dyDescent="0.25">
      <c r="A60" s="11"/>
      <c r="B60" s="30"/>
      <c r="C60" s="10"/>
      <c r="D60" s="11"/>
      <c r="E60" s="11"/>
      <c r="F60" s="11"/>
      <c r="G60" s="11"/>
      <c r="H60" s="11"/>
      <c r="I60" s="11"/>
      <c r="J60" s="31"/>
      <c r="K60" s="31"/>
      <c r="L60" s="32"/>
      <c r="M60" s="31"/>
      <c r="N60" s="31"/>
      <c r="O60" s="31"/>
      <c r="P60" s="11"/>
      <c r="Q60" s="11"/>
      <c r="R60" s="11"/>
      <c r="S60" s="11"/>
      <c r="T60" s="11"/>
      <c r="U60" s="11"/>
      <c r="V60" s="11"/>
      <c r="W60" s="11"/>
    </row>
    <row r="61" spans="1:23" ht="15" customHeight="1" x14ac:dyDescent="0.25">
      <c r="A61" s="11"/>
      <c r="B61" s="30"/>
      <c r="C61" s="10"/>
      <c r="D61" s="11"/>
      <c r="E61" s="11"/>
      <c r="F61" s="11"/>
      <c r="G61" s="11"/>
      <c r="H61" s="11"/>
      <c r="I61" s="11"/>
      <c r="J61" s="31"/>
      <c r="K61" s="31"/>
      <c r="L61" s="32"/>
      <c r="M61" s="31"/>
      <c r="N61" s="31"/>
      <c r="O61" s="31"/>
      <c r="P61" s="11"/>
      <c r="Q61" s="11"/>
      <c r="R61" s="11"/>
      <c r="S61" s="11"/>
      <c r="T61" s="11"/>
      <c r="U61" s="11"/>
      <c r="V61" s="11"/>
      <c r="W61" s="11"/>
    </row>
    <row r="62" spans="1:23" ht="15" customHeight="1" x14ac:dyDescent="0.25">
      <c r="A62" s="11"/>
      <c r="B62" s="30"/>
      <c r="C62" s="10"/>
      <c r="D62" s="11"/>
      <c r="E62" s="11"/>
      <c r="F62" s="11"/>
      <c r="G62" s="11"/>
      <c r="H62" s="11"/>
      <c r="I62" s="11"/>
      <c r="J62" s="31"/>
      <c r="K62" s="31"/>
      <c r="L62" s="32"/>
      <c r="M62" s="31"/>
      <c r="N62" s="31"/>
      <c r="O62" s="31"/>
      <c r="P62" s="11"/>
      <c r="Q62" s="11"/>
      <c r="R62" s="11"/>
      <c r="S62" s="11"/>
      <c r="T62" s="11"/>
      <c r="U62" s="11"/>
      <c r="V62" s="11"/>
      <c r="W62" s="11"/>
    </row>
    <row r="63" spans="1:23" ht="15" customHeight="1" x14ac:dyDescent="0.25">
      <c r="A63" s="11"/>
      <c r="B63" s="30"/>
      <c r="C63" s="10"/>
      <c r="D63" s="11"/>
      <c r="E63" s="11"/>
      <c r="F63" s="11"/>
      <c r="G63" s="11"/>
      <c r="H63" s="11"/>
      <c r="I63" s="11"/>
      <c r="J63" s="31"/>
      <c r="K63" s="31"/>
      <c r="L63" s="32"/>
      <c r="M63" s="31"/>
      <c r="N63" s="31"/>
      <c r="O63" s="31"/>
      <c r="P63" s="11"/>
      <c r="Q63" s="11"/>
      <c r="R63" s="11"/>
      <c r="S63" s="11"/>
      <c r="T63" s="11"/>
      <c r="U63" s="11"/>
      <c r="V63" s="11"/>
      <c r="W63" s="11"/>
    </row>
    <row r="64" spans="1:23" ht="15" customHeight="1" x14ac:dyDescent="0.25">
      <c r="A64" s="11"/>
      <c r="B64" s="30"/>
      <c r="C64" s="10"/>
      <c r="D64" s="11"/>
      <c r="E64" s="11"/>
      <c r="F64" s="11"/>
      <c r="G64" s="11"/>
      <c r="H64" s="11"/>
      <c r="I64" s="11"/>
      <c r="J64" s="31"/>
      <c r="K64" s="31"/>
      <c r="L64" s="32"/>
      <c r="M64" s="31"/>
      <c r="N64" s="31"/>
      <c r="O64" s="31"/>
      <c r="P64" s="11"/>
      <c r="Q64" s="11"/>
      <c r="R64" s="11"/>
      <c r="S64" s="11"/>
      <c r="T64" s="11"/>
      <c r="U64" s="11"/>
      <c r="V64" s="11"/>
      <c r="W64" s="11"/>
    </row>
    <row r="65" spans="1:23" ht="15" customHeight="1" x14ac:dyDescent="0.25">
      <c r="A65" s="11"/>
      <c r="B65" s="30"/>
      <c r="C65" s="10"/>
      <c r="D65" s="11"/>
      <c r="E65" s="11"/>
      <c r="F65" s="11"/>
      <c r="G65" s="11"/>
      <c r="H65" s="11"/>
      <c r="I65" s="11"/>
      <c r="J65" s="31"/>
      <c r="K65" s="31"/>
      <c r="L65" s="32"/>
      <c r="M65" s="31"/>
      <c r="N65" s="31"/>
      <c r="O65" s="31"/>
      <c r="P65" s="11"/>
      <c r="Q65" s="11"/>
      <c r="R65" s="11"/>
      <c r="S65" s="11"/>
      <c r="T65" s="11"/>
      <c r="U65" s="11"/>
      <c r="V65" s="11"/>
      <c r="W65" s="11"/>
    </row>
    <row r="66" spans="1:23" ht="15" customHeight="1" x14ac:dyDescent="0.25">
      <c r="A66" s="11"/>
      <c r="B66" s="30"/>
      <c r="C66" s="10"/>
      <c r="D66" s="11"/>
      <c r="E66" s="11"/>
      <c r="F66" s="11"/>
      <c r="G66" s="11"/>
      <c r="H66" s="11"/>
      <c r="I66" s="11"/>
      <c r="J66" s="31"/>
      <c r="K66" s="31"/>
      <c r="L66" s="32"/>
      <c r="M66" s="31"/>
      <c r="N66" s="31"/>
      <c r="O66" s="31"/>
      <c r="P66" s="11"/>
      <c r="Q66" s="11"/>
      <c r="R66" s="11"/>
      <c r="S66" s="11"/>
      <c r="T66" s="11"/>
      <c r="U66" s="11"/>
      <c r="V66" s="11"/>
      <c r="W66" s="11"/>
    </row>
    <row r="67" spans="1:23" ht="15" customHeight="1" x14ac:dyDescent="0.25">
      <c r="A67" s="11"/>
      <c r="B67" s="30"/>
      <c r="C67" s="10"/>
      <c r="D67" s="11"/>
      <c r="E67" s="11"/>
      <c r="F67" s="11"/>
      <c r="G67" s="11"/>
      <c r="H67" s="11"/>
      <c r="I67" s="11"/>
      <c r="J67" s="31"/>
      <c r="K67" s="31"/>
      <c r="L67" s="32"/>
      <c r="M67" s="31"/>
      <c r="N67" s="31"/>
      <c r="O67" s="31"/>
      <c r="P67" s="11"/>
      <c r="Q67" s="11"/>
      <c r="R67" s="11"/>
      <c r="S67" s="11"/>
      <c r="T67" s="11"/>
      <c r="U67" s="11"/>
      <c r="V67" s="11"/>
      <c r="W67" s="11"/>
    </row>
    <row r="68" spans="1:23" ht="15" customHeight="1" x14ac:dyDescent="0.25">
      <c r="A68" s="11"/>
      <c r="B68" s="30"/>
      <c r="C68" s="10"/>
      <c r="D68" s="11"/>
      <c r="E68" s="11"/>
      <c r="F68" s="11"/>
      <c r="G68" s="11"/>
      <c r="H68" s="11"/>
      <c r="I68" s="11"/>
      <c r="J68" s="31"/>
      <c r="K68" s="31"/>
      <c r="L68" s="32"/>
      <c r="M68" s="31"/>
      <c r="N68" s="31"/>
      <c r="O68" s="31"/>
      <c r="P68" s="11"/>
      <c r="Q68" s="11"/>
      <c r="R68" s="11"/>
      <c r="S68" s="11"/>
      <c r="T68" s="11"/>
      <c r="U68" s="11"/>
      <c r="V68" s="11"/>
      <c r="W68" s="11"/>
    </row>
    <row r="69" spans="1:23" ht="15" customHeight="1" x14ac:dyDescent="0.25">
      <c r="A69" s="11"/>
      <c r="B69" s="30"/>
      <c r="C69" s="10"/>
      <c r="D69" s="11"/>
      <c r="E69" s="11"/>
      <c r="F69" s="11"/>
      <c r="G69" s="11"/>
      <c r="H69" s="11"/>
      <c r="I69" s="11"/>
      <c r="J69" s="31"/>
      <c r="K69" s="31"/>
      <c r="L69" s="32"/>
      <c r="M69" s="31"/>
      <c r="N69" s="31"/>
      <c r="O69" s="31"/>
      <c r="P69" s="11"/>
      <c r="Q69" s="11"/>
      <c r="R69" s="11"/>
      <c r="S69" s="11"/>
      <c r="T69" s="11"/>
      <c r="U69" s="11"/>
      <c r="V69" s="11"/>
      <c r="W69" s="11"/>
    </row>
    <row r="70" spans="1:23" ht="15" customHeight="1" x14ac:dyDescent="0.25">
      <c r="A70" s="11"/>
      <c r="B70" s="30"/>
      <c r="C70" s="10"/>
      <c r="D70" s="11"/>
      <c r="E70" s="11"/>
      <c r="F70" s="11"/>
      <c r="G70" s="11"/>
      <c r="H70" s="11"/>
      <c r="I70" s="11"/>
      <c r="J70" s="31"/>
      <c r="K70" s="31"/>
      <c r="L70" s="32"/>
      <c r="M70" s="31"/>
      <c r="N70" s="31"/>
      <c r="O70" s="31"/>
      <c r="P70" s="11"/>
      <c r="Q70" s="11"/>
      <c r="R70" s="11"/>
      <c r="S70" s="11"/>
      <c r="T70" s="11"/>
      <c r="U70" s="11"/>
      <c r="V70" s="11"/>
      <c r="W70" s="11"/>
    </row>
    <row r="71" spans="1:23" ht="15" customHeight="1" x14ac:dyDescent="0.25">
      <c r="A71" s="11"/>
      <c r="B71" s="30"/>
      <c r="C71" s="10"/>
      <c r="D71" s="11"/>
      <c r="E71" s="11"/>
      <c r="F71" s="11"/>
      <c r="G71" s="11"/>
      <c r="H71" s="11"/>
      <c r="I71" s="11"/>
      <c r="J71" s="31"/>
      <c r="K71" s="31"/>
      <c r="L71" s="32"/>
      <c r="M71" s="31"/>
      <c r="N71" s="31"/>
      <c r="O71" s="31"/>
      <c r="P71" s="11"/>
      <c r="Q71" s="11"/>
      <c r="R71" s="11"/>
      <c r="S71" s="11"/>
      <c r="T71" s="11"/>
      <c r="U71" s="11"/>
      <c r="V71" s="11"/>
      <c r="W71" s="11"/>
    </row>
    <row r="72" spans="1:23" ht="15" customHeight="1" x14ac:dyDescent="0.25">
      <c r="A72" s="11"/>
      <c r="B72" s="30"/>
      <c r="C72" s="10"/>
      <c r="D72" s="11"/>
      <c r="E72" s="11"/>
      <c r="F72" s="11"/>
      <c r="G72" s="11"/>
      <c r="H72" s="11"/>
      <c r="I72" s="11"/>
      <c r="J72" s="31"/>
      <c r="K72" s="31"/>
      <c r="L72" s="32"/>
      <c r="M72" s="31"/>
      <c r="N72" s="31"/>
      <c r="O72" s="31"/>
      <c r="P72" s="11"/>
      <c r="Q72" s="11"/>
      <c r="R72" s="11"/>
      <c r="S72" s="11"/>
      <c r="T72" s="11"/>
      <c r="U72" s="11"/>
      <c r="V72" s="11"/>
      <c r="W72" s="11"/>
    </row>
    <row r="73" spans="1:23" ht="15" customHeight="1" x14ac:dyDescent="0.25">
      <c r="A73" s="11"/>
      <c r="B73" s="30"/>
      <c r="C73" s="10"/>
      <c r="D73" s="11"/>
      <c r="E73" s="11"/>
      <c r="F73" s="11"/>
      <c r="G73" s="11"/>
      <c r="H73" s="11"/>
      <c r="I73" s="11"/>
      <c r="J73" s="31"/>
      <c r="K73" s="31"/>
      <c r="L73" s="32"/>
      <c r="M73" s="31"/>
      <c r="N73" s="31"/>
      <c r="O73" s="31"/>
      <c r="P73" s="11"/>
      <c r="Q73" s="11"/>
      <c r="R73" s="11"/>
      <c r="S73" s="11"/>
      <c r="T73" s="11"/>
      <c r="U73" s="11"/>
      <c r="V73" s="11"/>
      <c r="W73" s="11"/>
    </row>
    <row r="74" spans="1:23" ht="15" customHeight="1" x14ac:dyDescent="0.25">
      <c r="A74" s="11"/>
      <c r="B74" s="30"/>
      <c r="C74" s="10"/>
      <c r="D74" s="11"/>
      <c r="E74" s="11"/>
      <c r="F74" s="11"/>
      <c r="G74" s="11"/>
      <c r="H74" s="11"/>
      <c r="I74" s="11"/>
      <c r="J74" s="31"/>
      <c r="K74" s="31"/>
      <c r="L74" s="32"/>
      <c r="M74" s="31"/>
      <c r="N74" s="31"/>
      <c r="O74" s="31"/>
      <c r="P74" s="11"/>
      <c r="Q74" s="11"/>
      <c r="R74" s="11"/>
      <c r="S74" s="11"/>
      <c r="T74" s="11"/>
      <c r="U74" s="11"/>
      <c r="V74" s="11"/>
      <c r="W74" s="11"/>
    </row>
    <row r="75" spans="1:23" ht="15" customHeight="1" x14ac:dyDescent="0.25">
      <c r="A75" s="11"/>
      <c r="B75" s="30"/>
      <c r="C75" s="10"/>
      <c r="D75" s="11"/>
      <c r="E75" s="11"/>
      <c r="F75" s="11"/>
      <c r="G75" s="11"/>
      <c r="H75" s="11"/>
      <c r="I75" s="11"/>
      <c r="J75" s="31"/>
      <c r="K75" s="31"/>
      <c r="L75" s="32"/>
      <c r="M75" s="31"/>
      <c r="N75" s="31"/>
      <c r="O75" s="31"/>
      <c r="P75" s="11"/>
      <c r="Q75" s="11"/>
      <c r="R75" s="11"/>
      <c r="S75" s="11"/>
      <c r="T75" s="11"/>
      <c r="U75" s="11"/>
      <c r="V75" s="11"/>
      <c r="W75" s="11"/>
    </row>
    <row r="76" spans="1:23" ht="15" customHeight="1" x14ac:dyDescent="0.25">
      <c r="A76" s="11"/>
      <c r="B76" s="30"/>
      <c r="C76" s="10"/>
      <c r="D76" s="11"/>
      <c r="E76" s="11"/>
      <c r="F76" s="11"/>
      <c r="G76" s="11"/>
      <c r="H76" s="11"/>
      <c r="I76" s="11"/>
      <c r="J76" s="31"/>
      <c r="K76" s="31"/>
      <c r="L76" s="32"/>
      <c r="M76" s="31"/>
      <c r="N76" s="31"/>
      <c r="O76" s="31"/>
      <c r="P76" s="11"/>
      <c r="Q76" s="11"/>
      <c r="R76" s="11"/>
      <c r="S76" s="11"/>
      <c r="T76" s="11"/>
      <c r="U76" s="11"/>
      <c r="V76" s="11"/>
      <c r="W76" s="11"/>
    </row>
    <row r="77" spans="1:23" ht="15" customHeight="1" x14ac:dyDescent="0.25">
      <c r="A77" s="11"/>
      <c r="B77" s="30"/>
      <c r="C77" s="10"/>
      <c r="D77" s="11"/>
      <c r="E77" s="11"/>
      <c r="F77" s="11"/>
      <c r="G77" s="11"/>
      <c r="H77" s="11"/>
      <c r="I77" s="11"/>
      <c r="J77" s="31"/>
      <c r="K77" s="31"/>
      <c r="L77" s="32"/>
      <c r="M77" s="31"/>
      <c r="N77" s="31"/>
      <c r="O77" s="31"/>
      <c r="P77" s="11"/>
      <c r="Q77" s="11"/>
      <c r="R77" s="11"/>
      <c r="S77" s="11"/>
      <c r="T77" s="11"/>
      <c r="U77" s="11"/>
      <c r="V77" s="11"/>
      <c r="W77" s="11"/>
    </row>
    <row r="78" spans="1:23" ht="15" customHeight="1" x14ac:dyDescent="0.25">
      <c r="A78" s="11"/>
      <c r="B78" s="30"/>
      <c r="C78" s="10"/>
      <c r="D78" s="11"/>
      <c r="E78" s="11"/>
      <c r="F78" s="11"/>
      <c r="G78" s="11"/>
      <c r="H78" s="11"/>
      <c r="I78" s="11"/>
      <c r="J78" s="31"/>
      <c r="K78" s="31"/>
      <c r="L78" s="32"/>
      <c r="M78" s="31"/>
      <c r="N78" s="31"/>
      <c r="O78" s="31"/>
      <c r="P78" s="11"/>
      <c r="Q78" s="11"/>
      <c r="R78" s="11"/>
      <c r="S78" s="11"/>
      <c r="T78" s="11"/>
      <c r="U78" s="11"/>
      <c r="V78" s="11"/>
      <c r="W78" s="11"/>
    </row>
    <row r="79" spans="1:23" ht="15" customHeight="1" x14ac:dyDescent="0.25">
      <c r="A79" s="11"/>
      <c r="B79" s="30"/>
      <c r="C79" s="10"/>
      <c r="D79" s="11"/>
      <c r="E79" s="11"/>
      <c r="F79" s="11"/>
      <c r="G79" s="11"/>
      <c r="H79" s="11"/>
      <c r="I79" s="11"/>
      <c r="J79" s="31"/>
      <c r="K79" s="31"/>
      <c r="L79" s="32"/>
      <c r="M79" s="31"/>
      <c r="N79" s="31"/>
      <c r="O79" s="31"/>
      <c r="P79" s="11"/>
      <c r="Q79" s="11"/>
      <c r="R79" s="11"/>
      <c r="S79" s="11"/>
      <c r="T79" s="11"/>
      <c r="U79" s="11"/>
      <c r="V79" s="11"/>
      <c r="W79" s="11"/>
    </row>
    <row r="80" spans="1:23" ht="15" customHeight="1" x14ac:dyDescent="0.25">
      <c r="A80" s="11"/>
      <c r="B80" s="30"/>
      <c r="C80" s="10"/>
      <c r="D80" s="11"/>
      <c r="E80" s="11"/>
      <c r="F80" s="11"/>
      <c r="G80" s="11"/>
      <c r="H80" s="11"/>
      <c r="I80" s="11"/>
      <c r="J80" s="31"/>
      <c r="K80" s="31"/>
      <c r="L80" s="32"/>
      <c r="M80" s="31"/>
      <c r="N80" s="31"/>
      <c r="O80" s="31"/>
      <c r="P80" s="11"/>
      <c r="Q80" s="11"/>
      <c r="R80" s="11"/>
      <c r="S80" s="11"/>
      <c r="T80" s="11"/>
      <c r="U80" s="11"/>
      <c r="V80" s="11"/>
      <c r="W80" s="11"/>
    </row>
    <row r="81" spans="1:23" ht="15" customHeight="1" x14ac:dyDescent="0.25">
      <c r="A81" s="11"/>
      <c r="B81" s="30"/>
      <c r="C81" s="10"/>
      <c r="D81" s="11"/>
      <c r="E81" s="11"/>
      <c r="F81" s="11"/>
      <c r="G81" s="11"/>
      <c r="H81" s="11"/>
      <c r="I81" s="11"/>
      <c r="J81" s="31"/>
      <c r="K81" s="31"/>
      <c r="L81" s="32"/>
      <c r="M81" s="31"/>
      <c r="N81" s="31"/>
      <c r="O81" s="31"/>
      <c r="P81" s="11"/>
      <c r="Q81" s="11"/>
      <c r="R81" s="11"/>
      <c r="S81" s="11"/>
      <c r="T81" s="11"/>
      <c r="U81" s="11"/>
      <c r="V81" s="11"/>
      <c r="W81" s="11"/>
    </row>
    <row r="82" spans="1:23" ht="15" customHeight="1" x14ac:dyDescent="0.25">
      <c r="A82" s="11"/>
      <c r="B82" s="30"/>
      <c r="C82" s="10"/>
      <c r="D82" s="11"/>
      <c r="E82" s="11"/>
      <c r="F82" s="11"/>
      <c r="G82" s="11"/>
      <c r="H82" s="11"/>
      <c r="I82" s="11"/>
      <c r="J82" s="31"/>
      <c r="K82" s="31"/>
      <c r="L82" s="32"/>
      <c r="M82" s="31"/>
      <c r="N82" s="31"/>
      <c r="O82" s="31"/>
      <c r="P82" s="11"/>
      <c r="Q82" s="11"/>
      <c r="R82" s="11"/>
      <c r="S82" s="11"/>
      <c r="T82" s="11"/>
      <c r="U82" s="11"/>
      <c r="V82" s="11"/>
      <c r="W82" s="11"/>
    </row>
    <row r="83" spans="1:23" ht="15" customHeight="1" x14ac:dyDescent="0.25">
      <c r="A83" s="11"/>
      <c r="B83" s="30"/>
      <c r="C83" s="10"/>
      <c r="D83" s="11"/>
      <c r="E83" s="11"/>
      <c r="F83" s="11"/>
      <c r="G83" s="11"/>
      <c r="H83" s="11"/>
      <c r="I83" s="11"/>
      <c r="J83" s="31"/>
      <c r="K83" s="31"/>
      <c r="L83" s="32"/>
      <c r="M83" s="31"/>
      <c r="N83" s="31"/>
      <c r="O83" s="31"/>
      <c r="P83" s="11"/>
      <c r="Q83" s="11"/>
      <c r="R83" s="11"/>
      <c r="S83" s="11"/>
      <c r="T83" s="11"/>
      <c r="U83" s="11"/>
      <c r="V83" s="11"/>
      <c r="W83" s="11"/>
    </row>
    <row r="84" spans="1:23" ht="15" customHeight="1" x14ac:dyDescent="0.25">
      <c r="A84" s="11"/>
      <c r="B84" s="30"/>
      <c r="C84" s="10"/>
      <c r="D84" s="11"/>
      <c r="E84" s="11"/>
      <c r="F84" s="11"/>
      <c r="G84" s="11"/>
      <c r="H84" s="11"/>
      <c r="I84" s="11"/>
      <c r="J84" s="31"/>
      <c r="K84" s="31"/>
      <c r="L84" s="32"/>
      <c r="M84" s="31"/>
      <c r="N84" s="31"/>
      <c r="O84" s="31"/>
      <c r="P84" s="11"/>
      <c r="Q84" s="11"/>
      <c r="R84" s="11"/>
      <c r="S84" s="11"/>
      <c r="T84" s="11"/>
      <c r="U84" s="11"/>
      <c r="V84" s="11"/>
      <c r="W84" s="11"/>
    </row>
    <row r="85" spans="1:23" ht="15" customHeight="1" x14ac:dyDescent="0.25">
      <c r="A85" s="11"/>
      <c r="B85" s="30"/>
      <c r="C85" s="10"/>
      <c r="D85" s="11"/>
      <c r="E85" s="11"/>
      <c r="F85" s="11"/>
      <c r="G85" s="11"/>
      <c r="H85" s="11"/>
      <c r="I85" s="11"/>
      <c r="J85" s="31"/>
      <c r="K85" s="31"/>
      <c r="L85" s="32"/>
      <c r="M85" s="31"/>
      <c r="N85" s="31"/>
      <c r="O85" s="31"/>
      <c r="P85" s="11"/>
      <c r="Q85" s="11"/>
      <c r="R85" s="11"/>
      <c r="S85" s="11"/>
      <c r="T85" s="11"/>
      <c r="U85" s="11"/>
      <c r="V85" s="11"/>
      <c r="W85" s="11"/>
    </row>
    <row r="86" spans="1:23" ht="15" customHeight="1" x14ac:dyDescent="0.25">
      <c r="A86" s="11"/>
      <c r="B86" s="30"/>
      <c r="C86" s="10"/>
      <c r="D86" s="11"/>
      <c r="E86" s="11"/>
      <c r="F86" s="11"/>
      <c r="G86" s="11"/>
      <c r="H86" s="11"/>
      <c r="I86" s="11"/>
      <c r="J86" s="31"/>
      <c r="K86" s="31"/>
      <c r="L86" s="32"/>
      <c r="M86" s="31"/>
      <c r="N86" s="31"/>
      <c r="O86" s="31"/>
      <c r="P86" s="11"/>
      <c r="Q86" s="11"/>
      <c r="R86" s="11"/>
      <c r="S86" s="11"/>
      <c r="T86" s="11"/>
      <c r="U86" s="11"/>
      <c r="V86" s="11"/>
      <c r="W86" s="11"/>
    </row>
    <row r="87" spans="1:23" ht="15" customHeight="1" x14ac:dyDescent="0.25">
      <c r="A87" s="11"/>
      <c r="B87" s="30"/>
      <c r="C87" s="10"/>
      <c r="D87" s="11"/>
      <c r="E87" s="11"/>
      <c r="F87" s="11"/>
      <c r="G87" s="11"/>
      <c r="H87" s="11"/>
      <c r="I87" s="11"/>
      <c r="J87" s="31"/>
      <c r="K87" s="31"/>
      <c r="L87" s="32"/>
      <c r="M87" s="31"/>
      <c r="N87" s="31"/>
      <c r="O87" s="31"/>
      <c r="P87" s="11"/>
      <c r="Q87" s="11"/>
      <c r="R87" s="11"/>
      <c r="S87" s="11"/>
      <c r="T87" s="11"/>
      <c r="U87" s="11"/>
      <c r="V87" s="11"/>
      <c r="W87" s="11"/>
    </row>
    <row r="88" spans="1:23" ht="15" customHeight="1" x14ac:dyDescent="0.25">
      <c r="A88" s="11"/>
      <c r="B88" s="30"/>
      <c r="C88" s="10"/>
      <c r="D88" s="11"/>
      <c r="E88" s="11"/>
      <c r="F88" s="11"/>
      <c r="G88" s="11"/>
      <c r="H88" s="11"/>
      <c r="I88" s="11"/>
      <c r="J88" s="31"/>
      <c r="K88" s="31"/>
      <c r="L88" s="32"/>
      <c r="M88" s="31"/>
      <c r="N88" s="31"/>
      <c r="O88" s="31"/>
      <c r="P88" s="11"/>
      <c r="Q88" s="11"/>
      <c r="R88" s="11"/>
      <c r="S88" s="11"/>
      <c r="T88" s="11"/>
      <c r="U88" s="11"/>
      <c r="V88" s="11"/>
      <c r="W88" s="11"/>
    </row>
    <row r="89" spans="1:23" ht="15" customHeight="1" x14ac:dyDescent="0.25">
      <c r="A89" s="11"/>
      <c r="B89" s="30"/>
      <c r="C89" s="10"/>
      <c r="D89" s="11"/>
      <c r="E89" s="11"/>
      <c r="F89" s="11"/>
      <c r="G89" s="11"/>
      <c r="H89" s="11"/>
      <c r="I89" s="11"/>
      <c r="J89" s="31"/>
      <c r="K89" s="31"/>
      <c r="L89" s="32"/>
      <c r="M89" s="31"/>
      <c r="N89" s="31"/>
      <c r="O89" s="31"/>
      <c r="P89" s="11"/>
      <c r="Q89" s="11"/>
      <c r="R89" s="11"/>
      <c r="S89" s="11"/>
      <c r="T89" s="11"/>
      <c r="U89" s="11"/>
      <c r="V89" s="11"/>
      <c r="W89" s="11"/>
    </row>
    <row r="90" spans="1:23" ht="15" customHeight="1" x14ac:dyDescent="0.25">
      <c r="A90" s="11"/>
      <c r="B90" s="30"/>
      <c r="C90" s="10"/>
      <c r="D90" s="11"/>
      <c r="E90" s="11"/>
      <c r="F90" s="11"/>
      <c r="G90" s="11"/>
      <c r="H90" s="11"/>
      <c r="I90" s="11"/>
      <c r="J90" s="31"/>
      <c r="K90" s="31"/>
      <c r="L90" s="32"/>
      <c r="M90" s="31"/>
      <c r="N90" s="31"/>
      <c r="O90" s="31"/>
      <c r="P90" s="11"/>
      <c r="Q90" s="11"/>
      <c r="R90" s="11"/>
      <c r="S90" s="11"/>
      <c r="T90" s="11"/>
      <c r="U90" s="11"/>
      <c r="V90" s="11"/>
      <c r="W90" s="11"/>
    </row>
    <row r="91" spans="1:23" ht="15" customHeight="1" x14ac:dyDescent="0.25">
      <c r="A91" s="11"/>
      <c r="B91" s="30"/>
      <c r="C91" s="10"/>
      <c r="D91" s="11"/>
      <c r="E91" s="11"/>
      <c r="F91" s="11"/>
      <c r="G91" s="11"/>
      <c r="H91" s="11"/>
      <c r="I91" s="11"/>
      <c r="J91" s="31"/>
      <c r="K91" s="31"/>
      <c r="L91" s="32"/>
      <c r="M91" s="31"/>
      <c r="N91" s="31"/>
      <c r="O91" s="31"/>
      <c r="P91" s="11"/>
      <c r="Q91" s="11"/>
      <c r="R91" s="11"/>
      <c r="S91" s="11"/>
      <c r="T91" s="11"/>
      <c r="U91" s="11"/>
      <c r="V91" s="11"/>
      <c r="W91" s="11"/>
    </row>
    <row r="92" spans="1:23" ht="15" customHeight="1" x14ac:dyDescent="0.25">
      <c r="A92" s="11"/>
      <c r="B92" s="30"/>
      <c r="C92" s="10"/>
      <c r="D92" s="11"/>
      <c r="E92" s="11"/>
      <c r="F92" s="11"/>
      <c r="G92" s="11"/>
      <c r="H92" s="11"/>
      <c r="I92" s="11"/>
      <c r="J92" s="31"/>
      <c r="K92" s="31"/>
      <c r="L92" s="32"/>
      <c r="M92" s="31"/>
      <c r="N92" s="31"/>
      <c r="O92" s="31"/>
      <c r="P92" s="11"/>
      <c r="Q92" s="11"/>
      <c r="R92" s="11"/>
      <c r="S92" s="11"/>
      <c r="T92" s="11"/>
      <c r="U92" s="11"/>
      <c r="V92" s="11"/>
      <c r="W92" s="11"/>
    </row>
    <row r="93" spans="1:23" ht="15" customHeight="1" x14ac:dyDescent="0.25">
      <c r="A93" s="11"/>
      <c r="B93" s="30"/>
      <c r="C93" s="10"/>
      <c r="D93" s="11"/>
      <c r="E93" s="11"/>
      <c r="F93" s="11"/>
      <c r="G93" s="11"/>
      <c r="H93" s="11"/>
      <c r="I93" s="11"/>
      <c r="J93" s="31"/>
      <c r="K93" s="31"/>
      <c r="L93" s="32"/>
      <c r="M93" s="31"/>
      <c r="N93" s="31"/>
      <c r="O93" s="31"/>
      <c r="P93" s="11"/>
      <c r="Q93" s="11"/>
      <c r="R93" s="11"/>
      <c r="S93" s="11"/>
      <c r="T93" s="11"/>
      <c r="U93" s="11"/>
      <c r="V93" s="11"/>
      <c r="W93" s="11"/>
    </row>
    <row r="94" spans="1:23" ht="15" customHeight="1" x14ac:dyDescent="0.25">
      <c r="A94" s="11"/>
      <c r="B94" s="30"/>
      <c r="C94" s="10"/>
      <c r="D94" s="11"/>
      <c r="E94" s="11"/>
      <c r="F94" s="11"/>
      <c r="G94" s="11"/>
      <c r="H94" s="11"/>
      <c r="I94" s="11"/>
      <c r="J94" s="31"/>
      <c r="K94" s="31"/>
      <c r="L94" s="32"/>
      <c r="M94" s="31"/>
      <c r="N94" s="31"/>
      <c r="O94" s="31"/>
      <c r="P94" s="11"/>
      <c r="Q94" s="11"/>
      <c r="R94" s="11"/>
      <c r="S94" s="11"/>
      <c r="T94" s="11"/>
      <c r="U94" s="11"/>
      <c r="V94" s="11"/>
      <c r="W94" s="11"/>
    </row>
    <row r="95" spans="1:23" ht="15" customHeight="1" x14ac:dyDescent="0.25">
      <c r="A95" s="11"/>
      <c r="B95" s="30"/>
      <c r="C95" s="10"/>
      <c r="D95" s="11"/>
      <c r="E95" s="11"/>
      <c r="F95" s="11"/>
      <c r="G95" s="11"/>
      <c r="H95" s="11"/>
      <c r="I95" s="11"/>
      <c r="J95" s="31"/>
      <c r="K95" s="31"/>
      <c r="L95" s="32"/>
      <c r="M95" s="31"/>
      <c r="N95" s="31"/>
      <c r="O95" s="31"/>
      <c r="P95" s="11"/>
      <c r="Q95" s="11"/>
      <c r="R95" s="11"/>
      <c r="S95" s="11"/>
      <c r="T95" s="11"/>
      <c r="U95" s="11"/>
      <c r="V95" s="11"/>
      <c r="W95" s="11"/>
    </row>
    <row r="96" spans="1:23" ht="15" customHeight="1" x14ac:dyDescent="0.25">
      <c r="A96" s="11"/>
      <c r="B96" s="30"/>
      <c r="C96" s="10"/>
      <c r="D96" s="11"/>
      <c r="E96" s="11"/>
      <c r="F96" s="11"/>
      <c r="G96" s="11"/>
      <c r="H96" s="11"/>
      <c r="I96" s="11"/>
      <c r="J96" s="31"/>
      <c r="K96" s="31"/>
      <c r="L96" s="32"/>
      <c r="M96" s="31"/>
      <c r="N96" s="31"/>
      <c r="O96" s="31"/>
      <c r="P96" s="11"/>
      <c r="Q96" s="11"/>
      <c r="R96" s="11"/>
      <c r="S96" s="11"/>
      <c r="T96" s="11"/>
      <c r="U96" s="11"/>
      <c r="V96" s="11"/>
      <c r="W96" s="11"/>
    </row>
    <row r="97" spans="1:23" ht="15" customHeight="1" x14ac:dyDescent="0.25">
      <c r="A97" s="11"/>
      <c r="B97" s="30"/>
      <c r="C97" s="10"/>
      <c r="D97" s="11"/>
      <c r="E97" s="11"/>
      <c r="F97" s="11"/>
      <c r="G97" s="11"/>
      <c r="H97" s="11"/>
      <c r="I97" s="11"/>
      <c r="J97" s="31"/>
      <c r="K97" s="31"/>
      <c r="L97" s="32"/>
      <c r="M97" s="31"/>
      <c r="N97" s="31"/>
      <c r="O97" s="31"/>
      <c r="P97" s="11"/>
      <c r="Q97" s="11"/>
      <c r="R97" s="11"/>
      <c r="S97" s="11"/>
      <c r="T97" s="11"/>
      <c r="U97" s="11"/>
      <c r="V97" s="11"/>
      <c r="W97" s="11"/>
    </row>
    <row r="98" spans="1:23" ht="15" customHeight="1" x14ac:dyDescent="0.25">
      <c r="A98" s="11"/>
      <c r="B98" s="30"/>
      <c r="C98" s="10"/>
      <c r="D98" s="11"/>
      <c r="E98" s="11"/>
      <c r="F98" s="11"/>
      <c r="G98" s="11"/>
      <c r="H98" s="11"/>
      <c r="I98" s="11"/>
      <c r="J98" s="31"/>
      <c r="K98" s="31"/>
      <c r="L98" s="32"/>
      <c r="M98" s="31"/>
      <c r="N98" s="31"/>
      <c r="O98" s="31"/>
      <c r="P98" s="11"/>
      <c r="Q98" s="11"/>
      <c r="R98" s="11"/>
      <c r="S98" s="11"/>
      <c r="T98" s="11"/>
      <c r="U98" s="11"/>
      <c r="V98" s="11"/>
      <c r="W98" s="11"/>
    </row>
    <row r="99" spans="1:23" ht="15" customHeight="1" x14ac:dyDescent="0.25">
      <c r="A99" s="11"/>
      <c r="B99" s="30"/>
      <c r="C99" s="10"/>
      <c r="D99" s="11"/>
      <c r="E99" s="11"/>
      <c r="F99" s="11"/>
      <c r="G99" s="11"/>
      <c r="H99" s="11"/>
      <c r="I99" s="11"/>
      <c r="J99" s="31"/>
      <c r="K99" s="31"/>
      <c r="L99" s="32"/>
      <c r="M99" s="31"/>
      <c r="N99" s="31"/>
      <c r="O99" s="31"/>
      <c r="P99" s="11"/>
      <c r="Q99" s="11"/>
      <c r="R99" s="11"/>
      <c r="S99" s="11"/>
      <c r="T99" s="11"/>
      <c r="U99" s="11"/>
      <c r="V99" s="11"/>
      <c r="W99" s="11"/>
    </row>
    <row r="100" spans="1:23" ht="15" customHeight="1" x14ac:dyDescent="0.25">
      <c r="A100" s="11"/>
      <c r="B100" s="30"/>
      <c r="C100" s="10"/>
      <c r="D100" s="11"/>
      <c r="E100" s="11"/>
      <c r="F100" s="11"/>
      <c r="G100" s="11"/>
      <c r="H100" s="11"/>
      <c r="I100" s="11"/>
      <c r="J100" s="31"/>
      <c r="K100" s="31"/>
      <c r="L100" s="32"/>
      <c r="M100" s="31"/>
      <c r="N100" s="31"/>
      <c r="O100" s="31"/>
      <c r="P100" s="11"/>
      <c r="Q100" s="11"/>
      <c r="R100" s="11"/>
      <c r="S100" s="11"/>
      <c r="T100" s="11"/>
      <c r="U100" s="11"/>
      <c r="V100" s="11"/>
      <c r="W100" s="11"/>
    </row>
    <row r="101" spans="1:23" ht="15" customHeight="1" x14ac:dyDescent="0.25">
      <c r="A101" s="11"/>
      <c r="B101" s="30"/>
      <c r="C101" s="10"/>
      <c r="D101" s="11"/>
      <c r="E101" s="11"/>
      <c r="F101" s="11"/>
      <c r="G101" s="11"/>
      <c r="H101" s="11"/>
      <c r="I101" s="11"/>
      <c r="J101" s="31"/>
      <c r="K101" s="31"/>
      <c r="L101" s="32"/>
      <c r="M101" s="31"/>
      <c r="N101" s="31"/>
      <c r="O101" s="31"/>
      <c r="P101" s="11"/>
      <c r="Q101" s="11"/>
      <c r="R101" s="11"/>
      <c r="S101" s="11"/>
      <c r="T101" s="11"/>
      <c r="U101" s="11"/>
      <c r="V101" s="11"/>
      <c r="W101" s="11"/>
    </row>
    <row r="102" spans="1:23" ht="15" customHeight="1" x14ac:dyDescent="0.25">
      <c r="A102" s="11"/>
      <c r="B102" s="30"/>
      <c r="C102" s="10"/>
      <c r="D102" s="11"/>
      <c r="E102" s="11"/>
      <c r="F102" s="11"/>
      <c r="G102" s="11"/>
      <c r="H102" s="11"/>
      <c r="I102" s="11"/>
      <c r="J102" s="31"/>
      <c r="K102" s="31"/>
      <c r="L102" s="32"/>
      <c r="M102" s="31"/>
      <c r="N102" s="31"/>
      <c r="O102" s="31"/>
      <c r="P102" s="11"/>
      <c r="Q102" s="11"/>
      <c r="R102" s="11"/>
      <c r="S102" s="11"/>
      <c r="T102" s="11"/>
      <c r="U102" s="11"/>
      <c r="V102" s="11"/>
      <c r="W102" s="11"/>
    </row>
    <row r="103" spans="1:23" ht="15" customHeight="1" x14ac:dyDescent="0.25">
      <c r="A103" s="11"/>
      <c r="B103" s="30"/>
      <c r="C103" s="10"/>
      <c r="D103" s="11"/>
      <c r="E103" s="11"/>
      <c r="F103" s="11"/>
      <c r="G103" s="11"/>
      <c r="H103" s="11"/>
      <c r="I103" s="11"/>
      <c r="J103" s="31"/>
      <c r="K103" s="31"/>
      <c r="L103" s="32"/>
      <c r="M103" s="31"/>
      <c r="N103" s="31"/>
      <c r="O103" s="31"/>
      <c r="P103" s="11"/>
      <c r="Q103" s="11"/>
      <c r="R103" s="11"/>
      <c r="S103" s="11"/>
      <c r="T103" s="11"/>
      <c r="U103" s="11"/>
      <c r="V103" s="11"/>
      <c r="W103" s="11"/>
    </row>
    <row r="104" spans="1:23" ht="15" customHeight="1" x14ac:dyDescent="0.25">
      <c r="A104" s="11"/>
      <c r="B104" s="30"/>
      <c r="C104" s="10"/>
      <c r="D104" s="11"/>
      <c r="E104" s="11"/>
      <c r="F104" s="11"/>
      <c r="G104" s="11"/>
      <c r="H104" s="11"/>
      <c r="I104" s="11"/>
      <c r="J104" s="31"/>
      <c r="K104" s="31"/>
      <c r="L104" s="32"/>
      <c r="M104" s="31"/>
      <c r="N104" s="31"/>
      <c r="O104" s="31"/>
      <c r="P104" s="11"/>
      <c r="Q104" s="11"/>
      <c r="R104" s="11"/>
      <c r="S104" s="11"/>
      <c r="T104" s="11"/>
      <c r="U104" s="11"/>
      <c r="V104" s="11"/>
      <c r="W104" s="11"/>
    </row>
    <row r="105" spans="1:23" ht="15" customHeight="1" x14ac:dyDescent="0.25">
      <c r="A105" s="11"/>
      <c r="B105" s="30"/>
      <c r="C105" s="10"/>
      <c r="D105" s="11"/>
      <c r="E105" s="11"/>
      <c r="F105" s="11"/>
      <c r="G105" s="11"/>
      <c r="H105" s="11"/>
      <c r="I105" s="11"/>
      <c r="J105" s="31"/>
      <c r="K105" s="31"/>
      <c r="L105" s="32"/>
      <c r="M105" s="31"/>
      <c r="N105" s="31"/>
      <c r="O105" s="31"/>
      <c r="P105" s="11"/>
      <c r="Q105" s="11"/>
      <c r="R105" s="11"/>
      <c r="S105" s="11"/>
      <c r="T105" s="11"/>
      <c r="U105" s="11"/>
      <c r="V105" s="11"/>
      <c r="W105" s="11"/>
    </row>
    <row r="106" spans="1:23" ht="15" customHeight="1" x14ac:dyDescent="0.25">
      <c r="A106" s="11"/>
      <c r="B106" s="30"/>
      <c r="C106" s="10"/>
      <c r="D106" s="11"/>
      <c r="E106" s="11"/>
      <c r="F106" s="11"/>
      <c r="G106" s="11"/>
      <c r="H106" s="11"/>
      <c r="I106" s="11"/>
      <c r="J106" s="31"/>
      <c r="K106" s="31"/>
      <c r="L106" s="32"/>
      <c r="M106" s="31"/>
      <c r="N106" s="31"/>
      <c r="O106" s="31"/>
      <c r="P106" s="11"/>
      <c r="Q106" s="11"/>
      <c r="R106" s="11"/>
      <c r="S106" s="11"/>
      <c r="T106" s="11"/>
      <c r="U106" s="11"/>
      <c r="V106" s="11"/>
      <c r="W106" s="11"/>
    </row>
    <row r="107" spans="1:23" ht="15" customHeight="1" x14ac:dyDescent="0.25">
      <c r="A107" s="11"/>
      <c r="B107" s="30"/>
      <c r="C107" s="10"/>
      <c r="D107" s="11"/>
      <c r="E107" s="11"/>
      <c r="F107" s="11"/>
      <c r="G107" s="11"/>
      <c r="H107" s="11"/>
      <c r="I107" s="11"/>
      <c r="J107" s="31"/>
      <c r="K107" s="31"/>
      <c r="L107" s="32"/>
      <c r="M107" s="31"/>
      <c r="N107" s="31"/>
      <c r="O107" s="31"/>
      <c r="P107" s="11"/>
      <c r="Q107" s="11"/>
      <c r="R107" s="11"/>
      <c r="S107" s="11"/>
      <c r="T107" s="11"/>
      <c r="U107" s="11"/>
      <c r="V107" s="11"/>
      <c r="W107" s="11"/>
    </row>
    <row r="108" spans="1:23" ht="15" customHeight="1" x14ac:dyDescent="0.25">
      <c r="A108" s="11"/>
      <c r="B108" s="30"/>
      <c r="C108" s="10"/>
      <c r="D108" s="11"/>
      <c r="E108" s="11"/>
      <c r="F108" s="11"/>
      <c r="G108" s="11"/>
      <c r="H108" s="11"/>
      <c r="I108" s="11"/>
      <c r="J108" s="31"/>
      <c r="K108" s="31"/>
      <c r="L108" s="32"/>
      <c r="M108" s="31"/>
      <c r="N108" s="31"/>
      <c r="O108" s="31"/>
      <c r="P108" s="11"/>
      <c r="Q108" s="11"/>
      <c r="R108" s="11"/>
      <c r="S108" s="11"/>
      <c r="T108" s="11"/>
      <c r="U108" s="11"/>
      <c r="V108" s="11"/>
      <c r="W108" s="11"/>
    </row>
    <row r="109" spans="1:23" ht="15" customHeight="1" x14ac:dyDescent="0.25">
      <c r="A109" s="11"/>
      <c r="B109" s="30"/>
      <c r="C109" s="10"/>
      <c r="D109" s="11"/>
      <c r="E109" s="11"/>
      <c r="F109" s="11"/>
      <c r="G109" s="11"/>
      <c r="H109" s="11"/>
      <c r="I109" s="11"/>
      <c r="J109" s="31"/>
      <c r="K109" s="31"/>
      <c r="L109" s="32"/>
      <c r="M109" s="31"/>
      <c r="N109" s="31"/>
      <c r="O109" s="31"/>
      <c r="P109" s="11"/>
      <c r="Q109" s="11"/>
      <c r="R109" s="11"/>
      <c r="S109" s="11"/>
      <c r="T109" s="11"/>
      <c r="U109" s="11"/>
      <c r="V109" s="11"/>
      <c r="W109" s="11"/>
    </row>
    <row r="110" spans="1:23" ht="15" customHeight="1" x14ac:dyDescent="0.25">
      <c r="A110" s="11"/>
      <c r="B110" s="30"/>
      <c r="C110" s="10"/>
      <c r="D110" s="11"/>
      <c r="E110" s="11"/>
      <c r="F110" s="11"/>
      <c r="G110" s="11"/>
      <c r="H110" s="11"/>
      <c r="I110" s="11"/>
      <c r="J110" s="31"/>
      <c r="K110" s="31"/>
      <c r="L110" s="32"/>
      <c r="M110" s="31"/>
      <c r="N110" s="31"/>
      <c r="O110" s="31"/>
      <c r="P110" s="11"/>
      <c r="Q110" s="11"/>
      <c r="R110" s="11"/>
      <c r="S110" s="11"/>
      <c r="T110" s="11"/>
      <c r="U110" s="11"/>
      <c r="V110" s="11"/>
      <c r="W110" s="11"/>
    </row>
    <row r="111" spans="1:23" ht="15" customHeight="1" x14ac:dyDescent="0.25">
      <c r="A111" s="11"/>
      <c r="B111" s="30"/>
      <c r="C111" s="10"/>
      <c r="D111" s="11"/>
      <c r="E111" s="11"/>
      <c r="F111" s="11"/>
      <c r="G111" s="11"/>
      <c r="H111" s="11"/>
      <c r="I111" s="11"/>
      <c r="J111" s="31"/>
      <c r="K111" s="31"/>
      <c r="L111" s="32"/>
      <c r="M111" s="31"/>
      <c r="N111" s="31"/>
      <c r="O111" s="31"/>
      <c r="P111" s="11"/>
      <c r="Q111" s="11"/>
      <c r="R111" s="11"/>
      <c r="S111" s="11"/>
      <c r="T111" s="11"/>
      <c r="U111" s="11"/>
      <c r="V111" s="11"/>
      <c r="W111" s="11"/>
    </row>
    <row r="112" spans="1:23" ht="15" customHeight="1" x14ac:dyDescent="0.25">
      <c r="A112" s="11"/>
      <c r="B112" s="30"/>
      <c r="C112" s="10"/>
      <c r="D112" s="11"/>
      <c r="E112" s="11"/>
      <c r="F112" s="11"/>
      <c r="G112" s="11"/>
      <c r="H112" s="11"/>
      <c r="I112" s="11"/>
      <c r="J112" s="31"/>
      <c r="K112" s="31"/>
      <c r="L112" s="32"/>
      <c r="M112" s="31"/>
      <c r="N112" s="31"/>
      <c r="O112" s="31"/>
      <c r="P112" s="11"/>
      <c r="Q112" s="11"/>
      <c r="R112" s="11"/>
      <c r="S112" s="11"/>
      <c r="T112" s="11"/>
      <c r="U112" s="11"/>
      <c r="V112" s="11"/>
      <c r="W112" s="11"/>
    </row>
    <row r="113" spans="1:23" ht="15" customHeight="1" x14ac:dyDescent="0.25">
      <c r="A113" s="11"/>
      <c r="B113" s="30"/>
      <c r="C113" s="10"/>
      <c r="D113" s="11"/>
      <c r="E113" s="11"/>
      <c r="F113" s="11"/>
      <c r="G113" s="11"/>
      <c r="H113" s="11"/>
      <c r="I113" s="11"/>
      <c r="J113" s="31"/>
      <c r="K113" s="31"/>
      <c r="L113" s="32"/>
      <c r="M113" s="31"/>
      <c r="N113" s="31"/>
      <c r="O113" s="31"/>
      <c r="P113" s="11"/>
      <c r="Q113" s="11"/>
      <c r="R113" s="11"/>
      <c r="S113" s="11"/>
      <c r="T113" s="11"/>
      <c r="U113" s="11"/>
      <c r="V113" s="11"/>
      <c r="W113" s="11"/>
    </row>
    <row r="114" spans="1:23" ht="15" customHeight="1" x14ac:dyDescent="0.25">
      <c r="A114" s="11"/>
      <c r="B114" s="30"/>
      <c r="C114" s="10"/>
      <c r="D114" s="11"/>
      <c r="E114" s="11"/>
      <c r="F114" s="11"/>
      <c r="G114" s="11"/>
      <c r="H114" s="11"/>
      <c r="I114" s="11"/>
      <c r="J114" s="31"/>
      <c r="K114" s="31"/>
      <c r="L114" s="32"/>
      <c r="M114" s="31"/>
      <c r="N114" s="31"/>
      <c r="O114" s="31"/>
      <c r="P114" s="11"/>
      <c r="Q114" s="11"/>
      <c r="R114" s="11"/>
      <c r="S114" s="11"/>
      <c r="T114" s="11"/>
      <c r="U114" s="11"/>
      <c r="V114" s="11"/>
      <c r="W114" s="11"/>
    </row>
    <row r="115" spans="1:23" ht="15" customHeight="1" x14ac:dyDescent="0.25">
      <c r="A115" s="11"/>
      <c r="B115" s="30"/>
      <c r="C115" s="10"/>
      <c r="D115" s="11"/>
      <c r="E115" s="11"/>
      <c r="F115" s="11"/>
      <c r="G115" s="11"/>
      <c r="H115" s="11"/>
      <c r="I115" s="11"/>
      <c r="J115" s="31"/>
      <c r="K115" s="31"/>
      <c r="L115" s="32"/>
      <c r="M115" s="31"/>
      <c r="N115" s="31"/>
      <c r="O115" s="31"/>
      <c r="P115" s="11"/>
      <c r="Q115" s="11"/>
      <c r="R115" s="11"/>
      <c r="S115" s="11"/>
      <c r="T115" s="11"/>
      <c r="U115" s="11"/>
      <c r="V115" s="11"/>
      <c r="W115" s="11"/>
    </row>
    <row r="116" spans="1:23" ht="15" customHeight="1" x14ac:dyDescent="0.25">
      <c r="A116" s="11"/>
      <c r="B116" s="30"/>
      <c r="C116" s="10"/>
      <c r="D116" s="11"/>
      <c r="E116" s="11"/>
      <c r="F116" s="11"/>
      <c r="G116" s="11"/>
      <c r="H116" s="11"/>
      <c r="I116" s="11"/>
      <c r="J116" s="31"/>
      <c r="K116" s="31"/>
      <c r="L116" s="32"/>
      <c r="M116" s="31"/>
      <c r="N116" s="31"/>
      <c r="O116" s="31"/>
      <c r="P116" s="11"/>
      <c r="Q116" s="11"/>
      <c r="R116" s="11"/>
      <c r="S116" s="11"/>
      <c r="T116" s="11"/>
      <c r="U116" s="11"/>
      <c r="V116" s="11"/>
      <c r="W116" s="11"/>
    </row>
    <row r="117" spans="1:23" ht="15" customHeight="1" x14ac:dyDescent="0.25">
      <c r="A117" s="11"/>
      <c r="B117" s="30"/>
      <c r="C117" s="10"/>
      <c r="D117" s="11"/>
      <c r="E117" s="11"/>
      <c r="F117" s="11"/>
      <c r="G117" s="11"/>
      <c r="H117" s="11"/>
      <c r="I117" s="11"/>
      <c r="J117" s="31"/>
      <c r="K117" s="31"/>
      <c r="L117" s="32"/>
      <c r="M117" s="31"/>
      <c r="N117" s="31"/>
      <c r="O117" s="31"/>
      <c r="P117" s="11"/>
      <c r="Q117" s="11"/>
      <c r="R117" s="11"/>
      <c r="S117" s="11"/>
      <c r="T117" s="11"/>
      <c r="U117" s="11"/>
      <c r="V117" s="11"/>
      <c r="W117" s="11"/>
    </row>
    <row r="118" spans="1:23" ht="15" customHeight="1" x14ac:dyDescent="0.25">
      <c r="A118" s="11"/>
      <c r="B118" s="30"/>
      <c r="C118" s="10"/>
      <c r="D118" s="11"/>
      <c r="E118" s="11"/>
      <c r="F118" s="11"/>
      <c r="G118" s="11"/>
      <c r="H118" s="11"/>
      <c r="I118" s="11"/>
      <c r="J118" s="31"/>
      <c r="K118" s="31"/>
      <c r="L118" s="32"/>
      <c r="M118" s="31"/>
      <c r="N118" s="31"/>
      <c r="O118" s="31"/>
      <c r="P118" s="11"/>
      <c r="Q118" s="11"/>
      <c r="R118" s="11"/>
      <c r="S118" s="11"/>
      <c r="T118" s="11"/>
      <c r="U118" s="11"/>
      <c r="V118" s="11"/>
      <c r="W118" s="11"/>
    </row>
    <row r="119" spans="1:23" ht="15" customHeight="1" x14ac:dyDescent="0.25">
      <c r="A119" s="11"/>
      <c r="B119" s="30"/>
      <c r="C119" s="10"/>
      <c r="D119" s="11"/>
      <c r="E119" s="11"/>
      <c r="F119" s="11"/>
      <c r="G119" s="11"/>
      <c r="H119" s="11"/>
      <c r="I119" s="11"/>
      <c r="J119" s="31"/>
      <c r="K119" s="31"/>
      <c r="L119" s="32"/>
      <c r="M119" s="31"/>
      <c r="N119" s="31"/>
      <c r="O119" s="31"/>
      <c r="P119" s="11"/>
      <c r="Q119" s="11"/>
      <c r="R119" s="11"/>
      <c r="S119" s="11"/>
      <c r="T119" s="11"/>
      <c r="U119" s="11"/>
      <c r="V119" s="11"/>
      <c r="W119" s="11"/>
    </row>
    <row r="120" spans="1:23" ht="15" customHeight="1" x14ac:dyDescent="0.25">
      <c r="A120" s="11"/>
      <c r="B120" s="30"/>
      <c r="C120" s="10"/>
      <c r="D120" s="11"/>
      <c r="E120" s="11"/>
      <c r="F120" s="11"/>
      <c r="G120" s="11"/>
      <c r="H120" s="11"/>
      <c r="I120" s="11"/>
      <c r="J120" s="31"/>
      <c r="K120" s="31"/>
      <c r="L120" s="32"/>
      <c r="M120" s="31"/>
      <c r="N120" s="31"/>
      <c r="O120" s="31"/>
      <c r="P120" s="11"/>
      <c r="Q120" s="11"/>
      <c r="R120" s="11"/>
      <c r="S120" s="11"/>
      <c r="T120" s="11"/>
      <c r="U120" s="11"/>
      <c r="V120" s="11"/>
      <c r="W120" s="11"/>
    </row>
    <row r="121" spans="1:23" ht="15" customHeight="1" x14ac:dyDescent="0.25">
      <c r="A121" s="11"/>
      <c r="B121" s="30"/>
      <c r="C121" s="10"/>
      <c r="D121" s="11"/>
      <c r="E121" s="11"/>
      <c r="F121" s="11"/>
      <c r="G121" s="11"/>
      <c r="H121" s="11"/>
      <c r="I121" s="11"/>
      <c r="J121" s="31"/>
      <c r="K121" s="31"/>
      <c r="L121" s="32"/>
      <c r="M121" s="31"/>
      <c r="N121" s="31"/>
      <c r="O121" s="31"/>
      <c r="P121" s="11"/>
      <c r="Q121" s="11"/>
      <c r="R121" s="11"/>
      <c r="S121" s="11"/>
      <c r="T121" s="11"/>
      <c r="U121" s="11"/>
      <c r="V121" s="11"/>
      <c r="W121" s="11"/>
    </row>
    <row r="122" spans="1:23" ht="15" customHeight="1" x14ac:dyDescent="0.25">
      <c r="A122" s="11"/>
      <c r="B122" s="30"/>
      <c r="C122" s="10"/>
      <c r="D122" s="11"/>
      <c r="E122" s="11"/>
      <c r="F122" s="11"/>
      <c r="G122" s="11"/>
      <c r="H122" s="11"/>
      <c r="I122" s="11"/>
      <c r="J122" s="31"/>
      <c r="K122" s="31"/>
      <c r="L122" s="32"/>
      <c r="M122" s="31"/>
      <c r="N122" s="31"/>
      <c r="O122" s="31"/>
      <c r="P122" s="11"/>
      <c r="Q122" s="11"/>
      <c r="R122" s="11"/>
      <c r="S122" s="11"/>
      <c r="T122" s="11"/>
      <c r="U122" s="11"/>
      <c r="V122" s="11"/>
      <c r="W122" s="11"/>
    </row>
    <row r="123" spans="1:23" ht="15" customHeight="1" x14ac:dyDescent="0.25">
      <c r="A123" s="11"/>
      <c r="B123" s="30"/>
      <c r="C123" s="10"/>
      <c r="D123" s="11"/>
      <c r="E123" s="11"/>
      <c r="F123" s="11"/>
      <c r="G123" s="11"/>
      <c r="H123" s="11"/>
      <c r="I123" s="11"/>
      <c r="J123" s="31"/>
      <c r="K123" s="31"/>
      <c r="L123" s="32"/>
      <c r="M123" s="31"/>
      <c r="N123" s="31"/>
      <c r="O123" s="31"/>
      <c r="P123" s="11"/>
      <c r="Q123" s="11"/>
      <c r="R123" s="11"/>
      <c r="S123" s="11"/>
      <c r="T123" s="11"/>
      <c r="U123" s="11"/>
      <c r="V123" s="11"/>
      <c r="W123" s="11"/>
    </row>
    <row r="124" spans="1:23" ht="15" customHeight="1" x14ac:dyDescent="0.25">
      <c r="A124" s="11"/>
      <c r="B124" s="30"/>
      <c r="C124" s="10"/>
      <c r="D124" s="11"/>
      <c r="E124" s="11"/>
      <c r="F124" s="11"/>
      <c r="G124" s="11"/>
      <c r="H124" s="11"/>
      <c r="I124" s="11"/>
      <c r="J124" s="31"/>
      <c r="K124" s="31"/>
      <c r="L124" s="32"/>
      <c r="M124" s="31"/>
      <c r="N124" s="31"/>
      <c r="O124" s="31"/>
      <c r="P124" s="11"/>
      <c r="Q124" s="11"/>
      <c r="R124" s="11"/>
      <c r="S124" s="11"/>
      <c r="T124" s="11"/>
      <c r="U124" s="11"/>
      <c r="V124" s="11"/>
      <c r="W124" s="11"/>
    </row>
    <row r="125" spans="1:23" ht="15" customHeight="1" x14ac:dyDescent="0.25">
      <c r="A125" s="11"/>
      <c r="B125" s="30"/>
      <c r="C125" s="10"/>
      <c r="D125" s="11"/>
      <c r="E125" s="11"/>
      <c r="F125" s="11"/>
      <c r="G125" s="11"/>
      <c r="H125" s="11"/>
      <c r="I125" s="11"/>
      <c r="J125" s="31"/>
      <c r="K125" s="31"/>
      <c r="L125" s="32"/>
      <c r="M125" s="31"/>
      <c r="N125" s="31"/>
      <c r="O125" s="31"/>
      <c r="P125" s="11"/>
      <c r="Q125" s="11"/>
      <c r="R125" s="11"/>
      <c r="S125" s="11"/>
      <c r="T125" s="11"/>
      <c r="U125" s="11"/>
      <c r="V125" s="11"/>
      <c r="W125" s="11"/>
    </row>
    <row r="126" spans="1:23" ht="15" customHeight="1" x14ac:dyDescent="0.25">
      <c r="A126" s="11"/>
      <c r="B126" s="30"/>
      <c r="C126" s="10"/>
      <c r="D126" s="11"/>
      <c r="E126" s="11"/>
      <c r="F126" s="11"/>
      <c r="G126" s="11"/>
      <c r="H126" s="11"/>
      <c r="I126" s="11"/>
      <c r="J126" s="31"/>
      <c r="K126" s="31"/>
      <c r="L126" s="32"/>
      <c r="M126" s="31"/>
      <c r="N126" s="31"/>
      <c r="O126" s="31"/>
      <c r="P126" s="11"/>
      <c r="Q126" s="11"/>
      <c r="R126" s="11"/>
      <c r="S126" s="11"/>
      <c r="T126" s="11"/>
      <c r="U126" s="11"/>
      <c r="V126" s="11"/>
      <c r="W126" s="11"/>
    </row>
    <row r="127" spans="1:23" ht="15" customHeight="1" x14ac:dyDescent="0.25">
      <c r="A127" s="11"/>
      <c r="B127" s="30"/>
      <c r="C127" s="10"/>
      <c r="D127" s="11"/>
      <c r="E127" s="11"/>
      <c r="F127" s="11"/>
      <c r="G127" s="11"/>
      <c r="H127" s="11"/>
      <c r="I127" s="11"/>
      <c r="J127" s="31"/>
      <c r="K127" s="31"/>
      <c r="L127" s="32"/>
      <c r="M127" s="31"/>
      <c r="N127" s="31"/>
      <c r="O127" s="31"/>
      <c r="P127" s="11"/>
      <c r="Q127" s="11"/>
      <c r="R127" s="11"/>
      <c r="S127" s="11"/>
      <c r="T127" s="11"/>
      <c r="U127" s="11"/>
      <c r="V127" s="11"/>
      <c r="W127" s="11"/>
    </row>
    <row r="128" spans="1:23" ht="15" customHeight="1" x14ac:dyDescent="0.25">
      <c r="A128" s="11"/>
      <c r="B128" s="30"/>
      <c r="C128" s="10"/>
      <c r="D128" s="11"/>
      <c r="E128" s="11"/>
      <c r="F128" s="11"/>
      <c r="G128" s="11"/>
      <c r="H128" s="11"/>
      <c r="I128" s="11"/>
      <c r="J128" s="31"/>
      <c r="K128" s="31"/>
      <c r="L128" s="32"/>
      <c r="M128" s="31"/>
      <c r="N128" s="31"/>
      <c r="O128" s="31"/>
      <c r="P128" s="11"/>
      <c r="Q128" s="11"/>
      <c r="R128" s="11"/>
      <c r="S128" s="11"/>
      <c r="T128" s="11"/>
      <c r="U128" s="11"/>
      <c r="V128" s="11"/>
      <c r="W128" s="11"/>
    </row>
    <row r="129" spans="1:23" ht="15" customHeight="1" x14ac:dyDescent="0.25">
      <c r="A129" s="11"/>
      <c r="B129" s="30"/>
      <c r="C129" s="10"/>
      <c r="D129" s="11"/>
      <c r="E129" s="11"/>
      <c r="F129" s="11"/>
      <c r="G129" s="11"/>
      <c r="H129" s="11"/>
      <c r="I129" s="11"/>
      <c r="J129" s="31"/>
      <c r="K129" s="31"/>
      <c r="L129" s="32"/>
      <c r="M129" s="31"/>
      <c r="N129" s="31"/>
      <c r="O129" s="31"/>
      <c r="P129" s="11"/>
      <c r="Q129" s="11"/>
      <c r="R129" s="11"/>
      <c r="S129" s="11"/>
      <c r="T129" s="11"/>
      <c r="U129" s="11"/>
      <c r="V129" s="11"/>
      <c r="W129" s="11"/>
    </row>
    <row r="130" spans="1:23" ht="15" customHeight="1" x14ac:dyDescent="0.25">
      <c r="A130" s="11"/>
      <c r="B130" s="30"/>
      <c r="C130" s="10"/>
      <c r="D130" s="11"/>
      <c r="E130" s="11"/>
      <c r="F130" s="11"/>
      <c r="G130" s="11"/>
      <c r="H130" s="11"/>
      <c r="I130" s="11"/>
      <c r="J130" s="31"/>
      <c r="K130" s="31"/>
      <c r="L130" s="32"/>
      <c r="M130" s="31"/>
      <c r="N130" s="31"/>
      <c r="O130" s="31"/>
      <c r="P130" s="11"/>
      <c r="Q130" s="11"/>
      <c r="R130" s="11"/>
      <c r="S130" s="11"/>
      <c r="T130" s="11"/>
      <c r="U130" s="11"/>
      <c r="V130" s="11"/>
      <c r="W130" s="11"/>
    </row>
    <row r="131" spans="1:23" ht="15" customHeight="1" x14ac:dyDescent="0.25">
      <c r="A131" s="11"/>
      <c r="B131" s="30"/>
      <c r="C131" s="10"/>
      <c r="D131" s="11"/>
      <c r="E131" s="11"/>
      <c r="F131" s="11"/>
      <c r="G131" s="11"/>
      <c r="H131" s="11"/>
      <c r="I131" s="11"/>
      <c r="J131" s="31"/>
      <c r="K131" s="31"/>
      <c r="L131" s="32"/>
      <c r="M131" s="31"/>
      <c r="N131" s="31"/>
      <c r="O131" s="31"/>
      <c r="P131" s="11"/>
      <c r="Q131" s="11"/>
      <c r="R131" s="11"/>
      <c r="S131" s="11"/>
      <c r="T131" s="11"/>
      <c r="U131" s="11"/>
      <c r="V131" s="11"/>
      <c r="W131" s="11"/>
    </row>
    <row r="132" spans="1:23" ht="15" customHeight="1" x14ac:dyDescent="0.25">
      <c r="A132" s="11"/>
      <c r="B132" s="30"/>
      <c r="C132" s="10"/>
      <c r="D132" s="11"/>
      <c r="E132" s="11"/>
      <c r="F132" s="11"/>
      <c r="G132" s="11"/>
      <c r="H132" s="11"/>
      <c r="I132" s="11"/>
      <c r="J132" s="31"/>
      <c r="K132" s="31"/>
      <c r="L132" s="32"/>
      <c r="M132" s="31"/>
      <c r="N132" s="31"/>
      <c r="O132" s="31"/>
      <c r="P132" s="11"/>
      <c r="Q132" s="11"/>
      <c r="R132" s="11"/>
      <c r="S132" s="11"/>
      <c r="T132" s="11"/>
      <c r="U132" s="11"/>
      <c r="V132" s="11"/>
      <c r="W132" s="11"/>
    </row>
    <row r="133" spans="1:23" ht="15" customHeight="1" x14ac:dyDescent="0.25">
      <c r="A133" s="11"/>
      <c r="B133" s="30"/>
      <c r="C133" s="10"/>
      <c r="D133" s="11"/>
      <c r="E133" s="11"/>
      <c r="F133" s="11"/>
      <c r="G133" s="11"/>
      <c r="H133" s="11"/>
      <c r="I133" s="11"/>
      <c r="J133" s="31"/>
      <c r="K133" s="31"/>
      <c r="L133" s="32"/>
      <c r="M133" s="31"/>
      <c r="N133" s="31"/>
      <c r="O133" s="31"/>
      <c r="P133" s="11"/>
      <c r="Q133" s="11"/>
      <c r="R133" s="11"/>
      <c r="S133" s="11"/>
      <c r="T133" s="11"/>
      <c r="U133" s="11"/>
      <c r="V133" s="11"/>
      <c r="W133" s="11"/>
    </row>
    <row r="134" spans="1:23" ht="15" customHeight="1" x14ac:dyDescent="0.25">
      <c r="A134" s="11"/>
      <c r="B134" s="30"/>
      <c r="C134" s="10"/>
      <c r="D134" s="11"/>
      <c r="E134" s="11"/>
      <c r="F134" s="11"/>
      <c r="G134" s="11"/>
      <c r="H134" s="11"/>
      <c r="I134" s="11"/>
      <c r="J134" s="31"/>
      <c r="K134" s="31"/>
      <c r="L134" s="32"/>
      <c r="M134" s="31"/>
      <c r="N134" s="31"/>
      <c r="O134" s="31"/>
      <c r="P134" s="11"/>
      <c r="Q134" s="11"/>
      <c r="R134" s="11"/>
      <c r="S134" s="11"/>
      <c r="T134" s="11"/>
      <c r="U134" s="11"/>
      <c r="V134" s="11"/>
      <c r="W134" s="11"/>
    </row>
    <row r="135" spans="1:23" ht="15" customHeight="1" x14ac:dyDescent="0.25">
      <c r="A135" s="11"/>
      <c r="B135" s="30"/>
      <c r="C135" s="10"/>
      <c r="D135" s="11"/>
      <c r="E135" s="11"/>
      <c r="F135" s="11"/>
      <c r="G135" s="11"/>
      <c r="H135" s="11"/>
      <c r="I135" s="11"/>
      <c r="J135" s="31"/>
      <c r="K135" s="31"/>
      <c r="L135" s="32"/>
      <c r="M135" s="31"/>
      <c r="N135" s="31"/>
      <c r="O135" s="31"/>
      <c r="P135" s="11"/>
      <c r="Q135" s="11"/>
      <c r="R135" s="11"/>
      <c r="S135" s="11"/>
      <c r="T135" s="11"/>
      <c r="U135" s="11"/>
      <c r="V135" s="11"/>
      <c r="W135" s="11"/>
    </row>
    <row r="136" spans="1:23" ht="15" customHeight="1" x14ac:dyDescent="0.25">
      <c r="A136" s="11"/>
      <c r="B136" s="30"/>
      <c r="C136" s="10"/>
      <c r="D136" s="11"/>
      <c r="E136" s="11"/>
      <c r="F136" s="11"/>
      <c r="G136" s="11"/>
      <c r="H136" s="11"/>
      <c r="I136" s="11"/>
      <c r="J136" s="31"/>
      <c r="K136" s="31"/>
      <c r="L136" s="32"/>
      <c r="M136" s="31"/>
      <c r="N136" s="31"/>
      <c r="O136" s="31"/>
      <c r="P136" s="11"/>
      <c r="Q136" s="11"/>
      <c r="R136" s="11"/>
      <c r="S136" s="11"/>
      <c r="T136" s="11"/>
      <c r="U136" s="11"/>
      <c r="V136" s="11"/>
      <c r="W136" s="11"/>
    </row>
    <row r="137" spans="1:23" ht="15" customHeight="1" x14ac:dyDescent="0.25">
      <c r="A137" s="11"/>
      <c r="B137" s="30"/>
      <c r="C137" s="10"/>
      <c r="D137" s="11"/>
      <c r="E137" s="11"/>
      <c r="F137" s="11"/>
      <c r="G137" s="11"/>
      <c r="H137" s="11"/>
      <c r="I137" s="11"/>
      <c r="J137" s="31"/>
      <c r="K137" s="31"/>
      <c r="L137" s="32"/>
      <c r="M137" s="31"/>
      <c r="N137" s="31"/>
      <c r="O137" s="31"/>
      <c r="P137" s="11"/>
      <c r="Q137" s="11"/>
      <c r="R137" s="11"/>
      <c r="S137" s="11"/>
      <c r="T137" s="11"/>
      <c r="U137" s="11"/>
      <c r="V137" s="11"/>
      <c r="W137" s="11"/>
    </row>
    <row r="138" spans="1:23" ht="15" customHeight="1" x14ac:dyDescent="0.25">
      <c r="A138" s="11"/>
      <c r="B138" s="30"/>
      <c r="C138" s="10"/>
      <c r="D138" s="11"/>
      <c r="E138" s="11"/>
      <c r="F138" s="11"/>
      <c r="G138" s="11"/>
      <c r="H138" s="11"/>
      <c r="I138" s="11"/>
      <c r="J138" s="31"/>
      <c r="K138" s="31"/>
      <c r="L138" s="32"/>
      <c r="M138" s="31"/>
      <c r="N138" s="31"/>
      <c r="O138" s="31"/>
      <c r="P138" s="11"/>
      <c r="Q138" s="11"/>
      <c r="R138" s="11"/>
      <c r="S138" s="11"/>
      <c r="T138" s="11"/>
      <c r="U138" s="11"/>
      <c r="V138" s="11"/>
      <c r="W138" s="11"/>
    </row>
    <row r="139" spans="1:23" ht="15" customHeight="1" x14ac:dyDescent="0.25">
      <c r="A139" s="11"/>
      <c r="B139" s="30"/>
      <c r="C139" s="10"/>
      <c r="D139" s="11"/>
      <c r="E139" s="11"/>
      <c r="F139" s="11"/>
      <c r="G139" s="11"/>
      <c r="H139" s="11"/>
      <c r="I139" s="11"/>
      <c r="J139" s="31"/>
      <c r="K139" s="31"/>
      <c r="L139" s="32"/>
      <c r="M139" s="31"/>
      <c r="N139" s="31"/>
      <c r="O139" s="31"/>
      <c r="P139" s="11"/>
      <c r="Q139" s="11"/>
      <c r="R139" s="11"/>
      <c r="S139" s="11"/>
      <c r="T139" s="11"/>
      <c r="U139" s="11"/>
      <c r="V139" s="11"/>
      <c r="W139" s="11"/>
    </row>
    <row r="140" spans="1:23" ht="15" customHeight="1" x14ac:dyDescent="0.25">
      <c r="A140" s="11"/>
      <c r="B140" s="30"/>
      <c r="C140" s="10"/>
      <c r="D140" s="11"/>
      <c r="E140" s="11"/>
      <c r="F140" s="11"/>
      <c r="G140" s="11"/>
      <c r="H140" s="11"/>
      <c r="I140" s="11"/>
      <c r="J140" s="31"/>
      <c r="K140" s="31"/>
      <c r="L140" s="32"/>
      <c r="M140" s="31"/>
      <c r="N140" s="31"/>
      <c r="O140" s="31"/>
      <c r="P140" s="11"/>
      <c r="Q140" s="11"/>
      <c r="R140" s="11"/>
      <c r="S140" s="11"/>
      <c r="T140" s="11"/>
      <c r="U140" s="11"/>
      <c r="V140" s="11"/>
      <c r="W140" s="11"/>
    </row>
    <row r="141" spans="1:23" ht="15" customHeight="1" x14ac:dyDescent="0.25">
      <c r="A141" s="11"/>
      <c r="B141" s="30"/>
      <c r="C141" s="10"/>
      <c r="D141" s="11"/>
      <c r="E141" s="11"/>
      <c r="F141" s="11"/>
      <c r="G141" s="11"/>
      <c r="H141" s="11"/>
      <c r="I141" s="11"/>
      <c r="J141" s="31"/>
      <c r="K141" s="31"/>
      <c r="L141" s="32"/>
      <c r="M141" s="31"/>
      <c r="N141" s="31"/>
      <c r="O141" s="31"/>
      <c r="P141" s="11"/>
      <c r="Q141" s="11"/>
      <c r="R141" s="11"/>
      <c r="S141" s="11"/>
      <c r="T141" s="11"/>
      <c r="U141" s="11"/>
      <c r="V141" s="11"/>
      <c r="W141" s="11"/>
    </row>
    <row r="142" spans="1:23" ht="15" customHeight="1" x14ac:dyDescent="0.25">
      <c r="A142" s="11"/>
      <c r="B142" s="30"/>
      <c r="C142" s="10"/>
      <c r="D142" s="11"/>
      <c r="E142" s="11"/>
      <c r="F142" s="11"/>
      <c r="G142" s="11"/>
      <c r="H142" s="11"/>
      <c r="I142" s="11"/>
      <c r="J142" s="31"/>
      <c r="K142" s="31"/>
      <c r="L142" s="32"/>
      <c r="M142" s="31"/>
      <c r="N142" s="31"/>
      <c r="O142" s="31"/>
      <c r="P142" s="11"/>
      <c r="Q142" s="11"/>
      <c r="R142" s="11"/>
      <c r="S142" s="11"/>
      <c r="T142" s="11"/>
      <c r="U142" s="11"/>
      <c r="V142" s="11"/>
      <c r="W142" s="11"/>
    </row>
    <row r="143" spans="1:23" ht="15" customHeight="1" x14ac:dyDescent="0.25">
      <c r="A143" s="11"/>
      <c r="B143" s="30"/>
      <c r="C143" s="10"/>
      <c r="D143" s="11"/>
      <c r="E143" s="11"/>
      <c r="F143" s="11"/>
      <c r="G143" s="11"/>
      <c r="H143" s="11"/>
      <c r="I143" s="11"/>
      <c r="J143" s="31"/>
      <c r="K143" s="31"/>
      <c r="L143" s="32"/>
      <c r="M143" s="31"/>
      <c r="N143" s="31"/>
      <c r="O143" s="31"/>
      <c r="P143" s="11"/>
      <c r="Q143" s="11"/>
      <c r="R143" s="11"/>
      <c r="S143" s="11"/>
      <c r="T143" s="11"/>
      <c r="U143" s="11"/>
      <c r="V143" s="11"/>
      <c r="W143" s="11"/>
    </row>
    <row r="144" spans="1:23" ht="15" customHeight="1" x14ac:dyDescent="0.25">
      <c r="A144" s="11"/>
      <c r="B144" s="30"/>
      <c r="C144" s="10"/>
      <c r="D144" s="11"/>
      <c r="E144" s="11"/>
      <c r="F144" s="11"/>
      <c r="G144" s="11"/>
      <c r="H144" s="11"/>
      <c r="I144" s="11"/>
      <c r="J144" s="31"/>
      <c r="K144" s="31"/>
      <c r="L144" s="32"/>
      <c r="M144" s="31"/>
      <c r="N144" s="31"/>
      <c r="O144" s="31"/>
      <c r="P144" s="11"/>
      <c r="Q144" s="11"/>
      <c r="R144" s="11"/>
      <c r="S144" s="11"/>
      <c r="T144" s="11"/>
      <c r="U144" s="11"/>
      <c r="V144" s="11"/>
      <c r="W144" s="11"/>
    </row>
    <row r="145" spans="1:23" ht="15" customHeight="1" x14ac:dyDescent="0.25">
      <c r="A145" s="11"/>
      <c r="B145" s="30"/>
      <c r="C145" s="10"/>
      <c r="D145" s="11"/>
      <c r="E145" s="11"/>
      <c r="F145" s="11"/>
      <c r="G145" s="11"/>
      <c r="H145" s="11"/>
      <c r="I145" s="11"/>
      <c r="J145" s="31"/>
      <c r="K145" s="31"/>
      <c r="L145" s="32"/>
      <c r="M145" s="31"/>
      <c r="N145" s="31"/>
      <c r="O145" s="31"/>
      <c r="P145" s="11"/>
      <c r="Q145" s="11"/>
      <c r="R145" s="11"/>
      <c r="S145" s="11"/>
      <c r="T145" s="11"/>
      <c r="U145" s="11"/>
      <c r="V145" s="11"/>
      <c r="W145" s="11"/>
    </row>
    <row r="146" spans="1:23" ht="15" customHeight="1" x14ac:dyDescent="0.25">
      <c r="A146" s="11"/>
      <c r="B146" s="30"/>
      <c r="C146" s="10"/>
      <c r="D146" s="11"/>
      <c r="E146" s="11"/>
      <c r="F146" s="11"/>
      <c r="G146" s="11"/>
      <c r="H146" s="11"/>
      <c r="I146" s="11"/>
      <c r="J146" s="31"/>
      <c r="K146" s="31"/>
      <c r="L146" s="32"/>
      <c r="M146" s="31"/>
      <c r="N146" s="31"/>
      <c r="O146" s="31"/>
      <c r="P146" s="11"/>
      <c r="Q146" s="11"/>
      <c r="R146" s="11"/>
      <c r="S146" s="11"/>
      <c r="T146" s="11"/>
      <c r="U146" s="11"/>
      <c r="V146" s="11"/>
      <c r="W146" s="11"/>
    </row>
    <row r="147" spans="1:23" ht="15" customHeight="1" x14ac:dyDescent="0.25">
      <c r="A147" s="11"/>
      <c r="B147" s="30"/>
      <c r="C147" s="10"/>
      <c r="D147" s="11"/>
      <c r="E147" s="11"/>
      <c r="F147" s="11"/>
      <c r="G147" s="11"/>
      <c r="H147" s="11"/>
      <c r="I147" s="11"/>
      <c r="J147" s="31"/>
      <c r="K147" s="31"/>
      <c r="L147" s="32"/>
      <c r="M147" s="31"/>
      <c r="N147" s="31"/>
      <c r="O147" s="31"/>
      <c r="P147" s="11"/>
      <c r="Q147" s="11"/>
      <c r="R147" s="11"/>
      <c r="S147" s="11"/>
      <c r="T147" s="11"/>
      <c r="U147" s="11"/>
      <c r="V147" s="11"/>
      <c r="W147" s="11"/>
    </row>
    <row r="148" spans="1:23" ht="15" customHeight="1" x14ac:dyDescent="0.25">
      <c r="A148" s="11"/>
      <c r="B148" s="30"/>
      <c r="C148" s="10"/>
      <c r="D148" s="11"/>
      <c r="E148" s="11"/>
      <c r="F148" s="11"/>
      <c r="G148" s="11"/>
      <c r="H148" s="11"/>
      <c r="I148" s="11"/>
      <c r="J148" s="31"/>
      <c r="K148" s="31"/>
      <c r="L148" s="32"/>
      <c r="M148" s="31"/>
      <c r="N148" s="31"/>
      <c r="O148" s="31"/>
      <c r="P148" s="11"/>
      <c r="Q148" s="11"/>
      <c r="R148" s="11"/>
      <c r="S148" s="11"/>
      <c r="T148" s="11"/>
      <c r="U148" s="11"/>
      <c r="V148" s="11"/>
      <c r="W148" s="11"/>
    </row>
    <row r="149" spans="1:23" ht="15" customHeight="1" x14ac:dyDescent="0.25">
      <c r="A149" s="11"/>
      <c r="B149" s="30"/>
      <c r="C149" s="10"/>
      <c r="D149" s="11"/>
      <c r="E149" s="11"/>
      <c r="F149" s="11"/>
      <c r="G149" s="11"/>
      <c r="H149" s="11"/>
      <c r="I149" s="11"/>
      <c r="J149" s="31"/>
      <c r="K149" s="31"/>
      <c r="L149" s="32"/>
      <c r="M149" s="31"/>
      <c r="N149" s="31"/>
      <c r="O149" s="31"/>
      <c r="P149" s="11"/>
      <c r="Q149" s="11"/>
      <c r="R149" s="11"/>
      <c r="S149" s="11"/>
      <c r="T149" s="11"/>
      <c r="U149" s="11"/>
      <c r="V149" s="11"/>
      <c r="W149" s="11"/>
    </row>
    <row r="150" spans="1:23" ht="15" customHeight="1" x14ac:dyDescent="0.25">
      <c r="A150" s="11"/>
      <c r="B150" s="30"/>
      <c r="C150" s="10"/>
      <c r="D150" s="11"/>
      <c r="E150" s="11"/>
      <c r="F150" s="11"/>
      <c r="G150" s="11"/>
      <c r="H150" s="11"/>
      <c r="I150" s="11"/>
      <c r="J150" s="31"/>
      <c r="K150" s="31"/>
      <c r="L150" s="32"/>
      <c r="M150" s="31"/>
      <c r="N150" s="31"/>
      <c r="O150" s="31"/>
      <c r="P150" s="11"/>
      <c r="Q150" s="11"/>
      <c r="R150" s="11"/>
      <c r="S150" s="11"/>
      <c r="T150" s="11"/>
      <c r="U150" s="11"/>
      <c r="V150" s="11"/>
      <c r="W150" s="11"/>
    </row>
    <row r="151" spans="1:23" ht="15" customHeight="1" x14ac:dyDescent="0.25">
      <c r="A151" s="11"/>
      <c r="B151" s="30"/>
      <c r="C151" s="10"/>
      <c r="D151" s="11"/>
      <c r="E151" s="11"/>
      <c r="F151" s="11"/>
      <c r="G151" s="11"/>
      <c r="H151" s="11"/>
      <c r="I151" s="11"/>
      <c r="J151" s="31"/>
      <c r="K151" s="31"/>
      <c r="L151" s="32"/>
      <c r="M151" s="31"/>
      <c r="N151" s="31"/>
      <c r="O151" s="31"/>
      <c r="P151" s="11"/>
      <c r="Q151" s="11"/>
      <c r="R151" s="11"/>
      <c r="S151" s="11"/>
      <c r="T151" s="11"/>
      <c r="U151" s="11"/>
      <c r="V151" s="11"/>
      <c r="W151" s="11"/>
    </row>
    <row r="152" spans="1:23" ht="15" customHeight="1" x14ac:dyDescent="0.25">
      <c r="A152" s="11"/>
      <c r="B152" s="30"/>
      <c r="C152" s="10"/>
      <c r="D152" s="11"/>
      <c r="E152" s="11"/>
      <c r="F152" s="11"/>
      <c r="G152" s="11"/>
      <c r="H152" s="11"/>
      <c r="I152" s="11"/>
      <c r="J152" s="31"/>
      <c r="K152" s="31"/>
      <c r="L152" s="32"/>
      <c r="M152" s="31"/>
      <c r="N152" s="31"/>
      <c r="O152" s="31"/>
      <c r="P152" s="11"/>
      <c r="Q152" s="11"/>
      <c r="R152" s="11"/>
      <c r="S152" s="11"/>
      <c r="T152" s="11"/>
      <c r="U152" s="11"/>
      <c r="V152" s="11"/>
      <c r="W152" s="11"/>
    </row>
    <row r="153" spans="1:23" ht="15" customHeight="1" x14ac:dyDescent="0.25">
      <c r="A153" s="11"/>
      <c r="B153" s="30"/>
      <c r="C153" s="10"/>
      <c r="D153" s="11"/>
      <c r="E153" s="11"/>
      <c r="F153" s="11"/>
      <c r="G153" s="11"/>
      <c r="H153" s="11"/>
      <c r="I153" s="11"/>
      <c r="J153" s="31"/>
      <c r="K153" s="31"/>
      <c r="L153" s="32"/>
      <c r="M153" s="31"/>
      <c r="N153" s="31"/>
      <c r="O153" s="31"/>
      <c r="P153" s="11"/>
      <c r="Q153" s="11"/>
      <c r="R153" s="11"/>
      <c r="S153" s="11"/>
      <c r="T153" s="11"/>
      <c r="U153" s="11"/>
      <c r="V153" s="11"/>
      <c r="W153" s="11"/>
    </row>
    <row r="154" spans="1:23" ht="15" customHeight="1" x14ac:dyDescent="0.25">
      <c r="A154" s="11"/>
      <c r="B154" s="30"/>
      <c r="C154" s="10"/>
      <c r="D154" s="11"/>
      <c r="E154" s="11"/>
      <c r="F154" s="11"/>
      <c r="G154" s="11"/>
      <c r="H154" s="11"/>
      <c r="I154" s="11"/>
      <c r="J154" s="31"/>
      <c r="K154" s="31"/>
      <c r="L154" s="32"/>
      <c r="M154" s="31"/>
      <c r="N154" s="31"/>
      <c r="O154" s="31"/>
      <c r="P154" s="11"/>
      <c r="Q154" s="11"/>
      <c r="R154" s="11"/>
      <c r="S154" s="11"/>
      <c r="T154" s="11"/>
      <c r="U154" s="11"/>
      <c r="V154" s="11"/>
      <c r="W154" s="11"/>
    </row>
    <row r="155" spans="1:23" ht="15" customHeight="1" x14ac:dyDescent="0.25">
      <c r="A155" s="11"/>
      <c r="B155" s="30"/>
      <c r="C155" s="10"/>
      <c r="D155" s="11"/>
      <c r="E155" s="11"/>
      <c r="F155" s="11"/>
      <c r="G155" s="11"/>
      <c r="H155" s="11"/>
      <c r="I155" s="11"/>
      <c r="J155" s="31"/>
      <c r="K155" s="31"/>
      <c r="L155" s="32"/>
      <c r="M155" s="31"/>
      <c r="N155" s="31"/>
      <c r="O155" s="31"/>
      <c r="P155" s="11"/>
      <c r="Q155" s="11"/>
      <c r="R155" s="11"/>
      <c r="S155" s="11"/>
      <c r="T155" s="11"/>
      <c r="U155" s="11"/>
      <c r="V155" s="11"/>
      <c r="W155" s="11"/>
    </row>
    <row r="156" spans="1:23" ht="15" customHeight="1" x14ac:dyDescent="0.25">
      <c r="A156" s="11"/>
      <c r="B156" s="30"/>
      <c r="C156" s="10"/>
      <c r="D156" s="11"/>
      <c r="E156" s="11"/>
      <c r="F156" s="11"/>
      <c r="G156" s="11"/>
      <c r="H156" s="11"/>
      <c r="I156" s="11"/>
      <c r="J156" s="31"/>
      <c r="K156" s="31"/>
      <c r="L156" s="32"/>
      <c r="M156" s="31"/>
      <c r="N156" s="31"/>
      <c r="O156" s="31"/>
      <c r="P156" s="11"/>
      <c r="Q156" s="11"/>
      <c r="R156" s="11"/>
      <c r="S156" s="11"/>
      <c r="T156" s="11"/>
      <c r="U156" s="11"/>
      <c r="V156" s="11"/>
      <c r="W156" s="11"/>
    </row>
    <row r="157" spans="1:23" ht="15" customHeight="1" x14ac:dyDescent="0.25">
      <c r="A157" s="11"/>
      <c r="B157" s="30"/>
      <c r="C157" s="10"/>
      <c r="D157" s="11"/>
      <c r="E157" s="11"/>
      <c r="F157" s="11"/>
      <c r="G157" s="11"/>
      <c r="H157" s="11"/>
      <c r="I157" s="11"/>
      <c r="J157" s="31"/>
      <c r="K157" s="31"/>
      <c r="L157" s="32"/>
      <c r="M157" s="31"/>
      <c r="N157" s="31"/>
      <c r="O157" s="31"/>
      <c r="P157" s="11"/>
      <c r="Q157" s="11"/>
      <c r="R157" s="11"/>
      <c r="S157" s="11"/>
      <c r="T157" s="11"/>
      <c r="U157" s="11"/>
      <c r="V157" s="11"/>
      <c r="W157" s="11"/>
    </row>
    <row r="158" spans="1:23" ht="15" customHeight="1" x14ac:dyDescent="0.25">
      <c r="A158" s="11"/>
      <c r="B158" s="30"/>
      <c r="C158" s="10"/>
      <c r="D158" s="11"/>
      <c r="E158" s="11"/>
      <c r="F158" s="11"/>
      <c r="G158" s="11"/>
      <c r="H158" s="11"/>
      <c r="I158" s="11"/>
      <c r="J158" s="31"/>
      <c r="K158" s="31"/>
      <c r="L158" s="32"/>
      <c r="M158" s="31"/>
      <c r="N158" s="31"/>
      <c r="O158" s="31"/>
      <c r="P158" s="11"/>
      <c r="Q158" s="11"/>
      <c r="R158" s="11"/>
      <c r="S158" s="11"/>
      <c r="T158" s="11"/>
      <c r="U158" s="11"/>
      <c r="V158" s="11"/>
      <c r="W158" s="11"/>
    </row>
    <row r="159" spans="1:23" ht="15" customHeight="1" x14ac:dyDescent="0.25">
      <c r="A159" s="11"/>
      <c r="B159" s="30"/>
      <c r="C159" s="10"/>
      <c r="D159" s="11"/>
      <c r="E159" s="11"/>
      <c r="F159" s="11"/>
      <c r="G159" s="11"/>
      <c r="H159" s="11"/>
      <c r="I159" s="11"/>
      <c r="J159" s="31"/>
      <c r="K159" s="31"/>
      <c r="L159" s="32"/>
      <c r="M159" s="31"/>
      <c r="N159" s="31"/>
      <c r="O159" s="31"/>
      <c r="P159" s="11"/>
      <c r="Q159" s="11"/>
      <c r="R159" s="11"/>
      <c r="S159" s="11"/>
      <c r="T159" s="11"/>
      <c r="U159" s="11"/>
      <c r="V159" s="11"/>
      <c r="W159" s="11"/>
    </row>
    <row r="160" spans="1:23" ht="15" customHeight="1" x14ac:dyDescent="0.25">
      <c r="A160" s="11"/>
      <c r="B160" s="30"/>
      <c r="C160" s="10"/>
      <c r="D160" s="11"/>
      <c r="E160" s="11"/>
      <c r="F160" s="11"/>
      <c r="G160" s="11"/>
      <c r="H160" s="11"/>
      <c r="I160" s="11"/>
      <c r="J160" s="31"/>
      <c r="K160" s="31"/>
      <c r="L160" s="32"/>
      <c r="M160" s="31"/>
      <c r="N160" s="31"/>
      <c r="O160" s="31"/>
      <c r="P160" s="11"/>
      <c r="Q160" s="11"/>
      <c r="R160" s="11"/>
      <c r="S160" s="11"/>
      <c r="T160" s="11"/>
      <c r="U160" s="11"/>
      <c r="V160" s="11"/>
      <c r="W160" s="11"/>
    </row>
    <row r="161" spans="1:23" ht="15" customHeight="1" x14ac:dyDescent="0.25">
      <c r="A161" s="11"/>
      <c r="B161" s="30"/>
      <c r="C161" s="10"/>
      <c r="D161" s="11"/>
      <c r="E161" s="11"/>
      <c r="F161" s="11"/>
      <c r="G161" s="11"/>
      <c r="H161" s="11"/>
      <c r="I161" s="11"/>
      <c r="J161" s="31"/>
      <c r="K161" s="31"/>
      <c r="L161" s="32"/>
      <c r="M161" s="31"/>
      <c r="N161" s="31"/>
      <c r="O161" s="31"/>
      <c r="P161" s="11"/>
      <c r="Q161" s="11"/>
      <c r="R161" s="11"/>
      <c r="S161" s="11"/>
      <c r="T161" s="11"/>
      <c r="U161" s="11"/>
      <c r="V161" s="11"/>
      <c r="W161" s="11"/>
    </row>
    <row r="162" spans="1:23" ht="15" customHeight="1" x14ac:dyDescent="0.25">
      <c r="A162" s="11"/>
      <c r="B162" s="30"/>
      <c r="C162" s="10"/>
      <c r="D162" s="11"/>
      <c r="E162" s="11"/>
      <c r="F162" s="11"/>
      <c r="G162" s="11"/>
      <c r="H162" s="11"/>
      <c r="I162" s="11"/>
      <c r="J162" s="31"/>
      <c r="K162" s="31"/>
      <c r="L162" s="32"/>
      <c r="M162" s="31"/>
      <c r="N162" s="31"/>
      <c r="O162" s="31"/>
      <c r="P162" s="11"/>
      <c r="Q162" s="11"/>
      <c r="R162" s="11"/>
      <c r="S162" s="11"/>
      <c r="T162" s="11"/>
      <c r="U162" s="11"/>
      <c r="V162" s="11"/>
      <c r="W162" s="11"/>
    </row>
    <row r="163" spans="1:23" ht="15" customHeight="1" x14ac:dyDescent="0.25">
      <c r="A163" s="11"/>
      <c r="B163" s="30"/>
      <c r="C163" s="10"/>
      <c r="D163" s="11"/>
      <c r="E163" s="11"/>
      <c r="F163" s="11"/>
      <c r="G163" s="11"/>
      <c r="H163" s="11"/>
      <c r="I163" s="11"/>
      <c r="J163" s="31"/>
      <c r="K163" s="31"/>
      <c r="L163" s="32"/>
      <c r="M163" s="31"/>
      <c r="N163" s="31"/>
      <c r="O163" s="31"/>
      <c r="P163" s="11"/>
      <c r="Q163" s="11"/>
      <c r="R163" s="11"/>
      <c r="S163" s="11"/>
      <c r="T163" s="11"/>
      <c r="U163" s="11"/>
      <c r="V163" s="11"/>
      <c r="W163" s="11"/>
    </row>
    <row r="164" spans="1:23" ht="15" customHeight="1" x14ac:dyDescent="0.25">
      <c r="A164" s="11"/>
      <c r="B164" s="30"/>
      <c r="C164" s="10"/>
      <c r="D164" s="11"/>
      <c r="E164" s="11"/>
      <c r="F164" s="11"/>
      <c r="G164" s="11"/>
      <c r="H164" s="11"/>
      <c r="I164" s="11"/>
      <c r="J164" s="31"/>
      <c r="K164" s="31"/>
      <c r="L164" s="32"/>
      <c r="M164" s="31"/>
      <c r="N164" s="31"/>
      <c r="O164" s="31"/>
      <c r="P164" s="11"/>
      <c r="Q164" s="11"/>
      <c r="R164" s="11"/>
      <c r="S164" s="11"/>
      <c r="T164" s="11"/>
      <c r="U164" s="11"/>
      <c r="V164" s="11"/>
      <c r="W164" s="11"/>
    </row>
    <row r="165" spans="1:23" ht="15" customHeight="1" x14ac:dyDescent="0.25">
      <c r="A165" s="11"/>
      <c r="B165" s="30"/>
      <c r="C165" s="10"/>
      <c r="D165" s="11"/>
      <c r="E165" s="11"/>
      <c r="F165" s="11"/>
      <c r="G165" s="11"/>
      <c r="H165" s="11"/>
      <c r="I165" s="11"/>
      <c r="J165" s="31"/>
      <c r="K165" s="31"/>
      <c r="L165" s="32"/>
      <c r="M165" s="31"/>
      <c r="N165" s="31"/>
      <c r="O165" s="31"/>
      <c r="P165" s="11"/>
      <c r="Q165" s="11"/>
      <c r="R165" s="11"/>
      <c r="S165" s="11"/>
      <c r="T165" s="11"/>
      <c r="U165" s="11"/>
      <c r="V165" s="11"/>
      <c r="W165" s="11"/>
    </row>
    <row r="166" spans="1:23" ht="15" customHeight="1" x14ac:dyDescent="0.25">
      <c r="A166" s="11"/>
      <c r="B166" s="30"/>
      <c r="C166" s="10"/>
      <c r="D166" s="11"/>
      <c r="E166" s="11"/>
      <c r="F166" s="11"/>
      <c r="G166" s="11"/>
      <c r="H166" s="11"/>
      <c r="I166" s="11"/>
      <c r="J166" s="31"/>
      <c r="K166" s="31"/>
      <c r="L166" s="32"/>
      <c r="M166" s="31"/>
      <c r="N166" s="31"/>
      <c r="O166" s="31"/>
      <c r="P166" s="11"/>
      <c r="Q166" s="11"/>
      <c r="R166" s="11"/>
      <c r="S166" s="11"/>
      <c r="T166" s="11"/>
      <c r="U166" s="11"/>
      <c r="V166" s="11"/>
      <c r="W166" s="11"/>
    </row>
    <row r="167" spans="1:23" ht="15" customHeight="1" x14ac:dyDescent="0.25">
      <c r="A167" s="11"/>
      <c r="B167" s="30"/>
      <c r="C167" s="10"/>
      <c r="D167" s="11"/>
      <c r="E167" s="11"/>
      <c r="F167" s="11"/>
      <c r="G167" s="11"/>
      <c r="H167" s="11"/>
      <c r="I167" s="11"/>
      <c r="J167" s="31"/>
      <c r="K167" s="31"/>
      <c r="L167" s="32"/>
      <c r="M167" s="31"/>
      <c r="N167" s="31"/>
      <c r="O167" s="31"/>
      <c r="P167" s="11"/>
      <c r="Q167" s="11"/>
      <c r="R167" s="11"/>
      <c r="S167" s="11"/>
      <c r="T167" s="11"/>
      <c r="U167" s="11"/>
      <c r="V167" s="11"/>
      <c r="W167" s="11"/>
    </row>
    <row r="168" spans="1:23" ht="15" customHeight="1" x14ac:dyDescent="0.25">
      <c r="A168" s="11"/>
      <c r="B168" s="30"/>
      <c r="C168" s="10"/>
      <c r="D168" s="11"/>
      <c r="E168" s="11"/>
      <c r="F168" s="11"/>
      <c r="G168" s="11"/>
      <c r="H168" s="11"/>
      <c r="I168" s="11"/>
      <c r="J168" s="31"/>
      <c r="K168" s="31"/>
      <c r="L168" s="32"/>
      <c r="M168" s="31"/>
      <c r="N168" s="31"/>
      <c r="O168" s="31"/>
      <c r="P168" s="11"/>
      <c r="Q168" s="11"/>
      <c r="R168" s="11"/>
      <c r="S168" s="11"/>
      <c r="T168" s="11"/>
      <c r="U168" s="11"/>
      <c r="V168" s="11"/>
      <c r="W168" s="11"/>
    </row>
    <row r="169" spans="1:23" ht="15" customHeight="1" x14ac:dyDescent="0.25">
      <c r="A169" s="11"/>
      <c r="B169" s="30"/>
      <c r="C169" s="10"/>
      <c r="D169" s="11"/>
      <c r="E169" s="11"/>
      <c r="F169" s="11"/>
      <c r="G169" s="11"/>
      <c r="H169" s="11"/>
      <c r="I169" s="11"/>
      <c r="J169" s="31"/>
      <c r="K169" s="31"/>
      <c r="L169" s="32"/>
      <c r="M169" s="31"/>
      <c r="N169" s="31"/>
      <c r="O169" s="31"/>
      <c r="P169" s="11"/>
      <c r="Q169" s="11"/>
      <c r="R169" s="11"/>
      <c r="S169" s="11"/>
      <c r="T169" s="11"/>
      <c r="U169" s="11"/>
      <c r="V169" s="11"/>
      <c r="W169" s="11"/>
    </row>
    <row r="170" spans="1:23" ht="15" customHeight="1" x14ac:dyDescent="0.25">
      <c r="A170" s="11"/>
      <c r="B170" s="30"/>
      <c r="C170" s="10"/>
      <c r="D170" s="11"/>
      <c r="E170" s="11"/>
      <c r="F170" s="11"/>
      <c r="G170" s="11"/>
      <c r="H170" s="11"/>
      <c r="I170" s="11"/>
      <c r="J170" s="31"/>
      <c r="K170" s="31"/>
      <c r="L170" s="32"/>
      <c r="M170" s="31"/>
      <c r="N170" s="31"/>
      <c r="O170" s="31"/>
      <c r="P170" s="11"/>
      <c r="Q170" s="11"/>
      <c r="R170" s="11"/>
      <c r="S170" s="11"/>
      <c r="T170" s="11"/>
      <c r="U170" s="11"/>
      <c r="V170" s="11"/>
      <c r="W170" s="11"/>
    </row>
    <row r="171" spans="1:23" ht="15" customHeight="1" x14ac:dyDescent="0.25">
      <c r="A171" s="11"/>
      <c r="B171" s="30"/>
      <c r="C171" s="10"/>
      <c r="D171" s="11"/>
      <c r="E171" s="11"/>
      <c r="F171" s="11"/>
      <c r="G171" s="11"/>
      <c r="H171" s="11"/>
      <c r="I171" s="11"/>
      <c r="J171" s="31"/>
      <c r="K171" s="31"/>
      <c r="L171" s="32"/>
      <c r="M171" s="31"/>
      <c r="N171" s="31"/>
      <c r="O171" s="31"/>
      <c r="P171" s="11"/>
      <c r="Q171" s="11"/>
      <c r="R171" s="11"/>
      <c r="S171" s="11"/>
      <c r="T171" s="11"/>
      <c r="U171" s="11"/>
      <c r="V171" s="11"/>
      <c r="W171" s="11"/>
    </row>
    <row r="172" spans="1:23" ht="15" customHeight="1" x14ac:dyDescent="0.25">
      <c r="A172" s="11"/>
      <c r="B172" s="30"/>
      <c r="C172" s="10"/>
      <c r="D172" s="11"/>
      <c r="E172" s="11"/>
      <c r="F172" s="11"/>
      <c r="G172" s="11"/>
      <c r="H172" s="11"/>
      <c r="I172" s="11"/>
      <c r="J172" s="31"/>
      <c r="K172" s="31"/>
      <c r="L172" s="32"/>
      <c r="M172" s="31"/>
      <c r="N172" s="31"/>
      <c r="O172" s="31"/>
      <c r="P172" s="11"/>
      <c r="Q172" s="11"/>
      <c r="R172" s="11"/>
      <c r="S172" s="11"/>
      <c r="T172" s="11"/>
      <c r="U172" s="11"/>
      <c r="V172" s="11"/>
      <c r="W172" s="11"/>
    </row>
    <row r="173" spans="1:23" ht="15" customHeight="1" x14ac:dyDescent="0.25">
      <c r="A173" s="11"/>
      <c r="B173" s="30"/>
      <c r="C173" s="10"/>
      <c r="D173" s="11"/>
      <c r="E173" s="11"/>
      <c r="F173" s="11"/>
      <c r="G173" s="11"/>
      <c r="H173" s="11"/>
      <c r="I173" s="11"/>
      <c r="J173" s="31"/>
      <c r="K173" s="31"/>
      <c r="L173" s="32"/>
      <c r="M173" s="31"/>
      <c r="N173" s="31"/>
      <c r="O173" s="31"/>
      <c r="P173" s="11"/>
      <c r="Q173" s="11"/>
      <c r="R173" s="11"/>
      <c r="S173" s="11"/>
      <c r="T173" s="11"/>
      <c r="U173" s="11"/>
      <c r="V173" s="11"/>
      <c r="W173" s="11"/>
    </row>
    <row r="174" spans="1:23" ht="15" customHeight="1" x14ac:dyDescent="0.25">
      <c r="A174" s="11"/>
      <c r="B174" s="30"/>
      <c r="C174" s="10"/>
      <c r="D174" s="11"/>
      <c r="E174" s="11"/>
      <c r="F174" s="11"/>
      <c r="G174" s="11"/>
      <c r="H174" s="11"/>
      <c r="I174" s="11"/>
      <c r="J174" s="31"/>
      <c r="K174" s="31"/>
      <c r="L174" s="32"/>
      <c r="M174" s="31"/>
      <c r="N174" s="31"/>
      <c r="O174" s="31"/>
      <c r="P174" s="11"/>
      <c r="Q174" s="11"/>
      <c r="R174" s="11"/>
      <c r="S174" s="11"/>
      <c r="T174" s="11"/>
      <c r="U174" s="11"/>
      <c r="V174" s="11"/>
      <c r="W174" s="11"/>
    </row>
    <row r="175" spans="1:23" ht="15" customHeight="1" x14ac:dyDescent="0.25">
      <c r="A175" s="11"/>
      <c r="B175" s="30"/>
      <c r="C175" s="10"/>
      <c r="D175" s="11"/>
      <c r="E175" s="11"/>
      <c r="F175" s="11"/>
      <c r="G175" s="11"/>
      <c r="H175" s="11"/>
      <c r="I175" s="11"/>
      <c r="J175" s="31"/>
      <c r="K175" s="31"/>
      <c r="L175" s="32"/>
      <c r="M175" s="31"/>
      <c r="N175" s="31"/>
      <c r="O175" s="31"/>
      <c r="P175" s="11"/>
      <c r="Q175" s="11"/>
      <c r="R175" s="11"/>
      <c r="S175" s="11"/>
      <c r="T175" s="11"/>
      <c r="U175" s="11"/>
      <c r="V175" s="11"/>
      <c r="W175" s="11"/>
    </row>
    <row r="176" spans="1:23" ht="15" customHeight="1" x14ac:dyDescent="0.25">
      <c r="A176" s="11"/>
      <c r="B176" s="30"/>
      <c r="C176" s="10"/>
      <c r="D176" s="11"/>
      <c r="E176" s="11"/>
      <c r="F176" s="11"/>
      <c r="G176" s="11"/>
      <c r="H176" s="11"/>
      <c r="I176" s="11"/>
      <c r="J176" s="31"/>
      <c r="K176" s="31"/>
      <c r="L176" s="32"/>
      <c r="M176" s="31"/>
      <c r="N176" s="31"/>
      <c r="O176" s="31"/>
      <c r="P176" s="11"/>
      <c r="Q176" s="11"/>
      <c r="R176" s="11"/>
      <c r="S176" s="11"/>
      <c r="T176" s="11"/>
      <c r="U176" s="11"/>
      <c r="V176" s="11"/>
      <c r="W176" s="11"/>
    </row>
    <row r="177" spans="1:23" ht="15" customHeight="1" x14ac:dyDescent="0.25">
      <c r="A177" s="11"/>
      <c r="B177" s="30"/>
      <c r="C177" s="10"/>
      <c r="D177" s="11"/>
      <c r="E177" s="11"/>
      <c r="F177" s="11"/>
      <c r="G177" s="11"/>
      <c r="H177" s="11"/>
      <c r="I177" s="11"/>
      <c r="J177" s="31"/>
      <c r="K177" s="31"/>
      <c r="L177" s="32"/>
      <c r="M177" s="31"/>
      <c r="N177" s="31"/>
      <c r="O177" s="31"/>
      <c r="P177" s="11"/>
      <c r="Q177" s="11"/>
      <c r="R177" s="11"/>
      <c r="S177" s="11"/>
      <c r="T177" s="11"/>
      <c r="U177" s="11"/>
      <c r="V177" s="11"/>
      <c r="W177" s="11"/>
    </row>
    <row r="178" spans="1:23" ht="15" customHeight="1" x14ac:dyDescent="0.25">
      <c r="A178" s="11"/>
      <c r="B178" s="30"/>
      <c r="C178" s="10"/>
      <c r="D178" s="11"/>
      <c r="E178" s="11"/>
      <c r="F178" s="11"/>
      <c r="G178" s="11"/>
      <c r="H178" s="11"/>
      <c r="I178" s="11"/>
      <c r="J178" s="31"/>
      <c r="K178" s="31"/>
      <c r="L178" s="32"/>
      <c r="M178" s="31"/>
      <c r="N178" s="31"/>
      <c r="O178" s="31"/>
      <c r="P178" s="11"/>
      <c r="Q178" s="11"/>
      <c r="R178" s="11"/>
      <c r="S178" s="11"/>
      <c r="T178" s="11"/>
      <c r="U178" s="11"/>
      <c r="V178" s="11"/>
      <c r="W178" s="11"/>
    </row>
    <row r="179" spans="1:23" ht="15" customHeight="1" x14ac:dyDescent="0.25">
      <c r="A179" s="11"/>
      <c r="B179" s="30"/>
      <c r="C179" s="10"/>
      <c r="D179" s="11"/>
      <c r="E179" s="11"/>
      <c r="F179" s="11"/>
      <c r="G179" s="11"/>
      <c r="H179" s="11"/>
      <c r="I179" s="11"/>
      <c r="J179" s="31"/>
      <c r="K179" s="31"/>
      <c r="L179" s="32"/>
      <c r="M179" s="31"/>
      <c r="N179" s="31"/>
      <c r="O179" s="31"/>
      <c r="P179" s="11"/>
      <c r="Q179" s="11"/>
      <c r="R179" s="11"/>
      <c r="S179" s="11"/>
      <c r="T179" s="11"/>
      <c r="U179" s="11"/>
      <c r="V179" s="11"/>
      <c r="W179" s="11"/>
    </row>
    <row r="180" spans="1:23" ht="15" customHeight="1" x14ac:dyDescent="0.25">
      <c r="A180" s="11"/>
      <c r="B180" s="30"/>
      <c r="C180" s="10"/>
      <c r="D180" s="11"/>
      <c r="E180" s="11"/>
      <c r="F180" s="11"/>
      <c r="G180" s="11"/>
      <c r="H180" s="11"/>
      <c r="I180" s="11"/>
      <c r="J180" s="31"/>
      <c r="K180" s="31"/>
      <c r="L180" s="32"/>
      <c r="M180" s="31"/>
      <c r="N180" s="31"/>
      <c r="O180" s="31"/>
      <c r="P180" s="11"/>
      <c r="Q180" s="11"/>
      <c r="R180" s="11"/>
      <c r="S180" s="11"/>
      <c r="T180" s="11"/>
      <c r="U180" s="11"/>
      <c r="V180" s="11"/>
      <c r="W180" s="11"/>
    </row>
    <row r="181" spans="1:23" ht="15" customHeight="1" x14ac:dyDescent="0.25">
      <c r="A181" s="11"/>
      <c r="B181" s="30"/>
      <c r="C181" s="10"/>
      <c r="D181" s="11"/>
      <c r="E181" s="11"/>
      <c r="F181" s="11"/>
      <c r="G181" s="11"/>
      <c r="H181" s="11"/>
      <c r="I181" s="11"/>
      <c r="J181" s="31"/>
      <c r="K181" s="31"/>
      <c r="L181" s="32"/>
      <c r="M181" s="31"/>
      <c r="N181" s="31"/>
      <c r="O181" s="31"/>
      <c r="P181" s="11"/>
      <c r="Q181" s="11"/>
      <c r="R181" s="11"/>
      <c r="S181" s="11"/>
      <c r="T181" s="11"/>
      <c r="U181" s="11"/>
      <c r="V181" s="11"/>
      <c r="W181" s="11"/>
    </row>
    <row r="182" spans="1:23" ht="15" customHeight="1" x14ac:dyDescent="0.25">
      <c r="A182" s="11"/>
      <c r="B182" s="30"/>
      <c r="C182" s="10"/>
      <c r="D182" s="11"/>
      <c r="E182" s="11"/>
      <c r="F182" s="11"/>
      <c r="G182" s="11"/>
      <c r="H182" s="11"/>
      <c r="I182" s="11"/>
      <c r="J182" s="31"/>
      <c r="K182" s="31"/>
      <c r="L182" s="32"/>
      <c r="M182" s="31"/>
      <c r="N182" s="31"/>
      <c r="O182" s="31"/>
      <c r="P182" s="11"/>
      <c r="Q182" s="11"/>
      <c r="R182" s="11"/>
      <c r="S182" s="11"/>
      <c r="T182" s="11"/>
      <c r="U182" s="11"/>
      <c r="V182" s="11"/>
      <c r="W182" s="11"/>
    </row>
    <row r="183" spans="1:23" ht="15" customHeight="1" x14ac:dyDescent="0.25">
      <c r="A183" s="11"/>
      <c r="B183" s="30"/>
      <c r="C183" s="10"/>
      <c r="D183" s="11"/>
      <c r="E183" s="11"/>
      <c r="F183" s="11"/>
      <c r="G183" s="11"/>
      <c r="H183" s="11"/>
      <c r="I183" s="11"/>
      <c r="J183" s="31"/>
      <c r="K183" s="31"/>
      <c r="L183" s="32"/>
      <c r="M183" s="31"/>
      <c r="N183" s="31"/>
      <c r="O183" s="31"/>
      <c r="P183" s="11"/>
      <c r="Q183" s="11"/>
      <c r="R183" s="11"/>
      <c r="S183" s="11"/>
      <c r="T183" s="11"/>
      <c r="U183" s="11"/>
      <c r="V183" s="11"/>
      <c r="W183" s="11"/>
    </row>
    <row r="184" spans="1:23" ht="15" customHeight="1" x14ac:dyDescent="0.25">
      <c r="A184" s="11"/>
      <c r="B184" s="30"/>
      <c r="C184" s="10"/>
      <c r="D184" s="11"/>
      <c r="E184" s="11"/>
      <c r="F184" s="11"/>
      <c r="G184" s="11"/>
      <c r="H184" s="11"/>
      <c r="I184" s="11"/>
      <c r="J184" s="31"/>
      <c r="K184" s="31"/>
      <c r="L184" s="32"/>
      <c r="M184" s="31"/>
      <c r="N184" s="31"/>
      <c r="O184" s="31"/>
      <c r="P184" s="11"/>
      <c r="Q184" s="11"/>
      <c r="R184" s="11"/>
      <c r="S184" s="11"/>
      <c r="T184" s="11"/>
      <c r="U184" s="11"/>
      <c r="V184" s="11"/>
      <c r="W184" s="11"/>
    </row>
    <row r="185" spans="1:23" ht="15" customHeight="1" x14ac:dyDescent="0.25">
      <c r="A185" s="11"/>
      <c r="B185" s="30"/>
      <c r="C185" s="10"/>
      <c r="D185" s="11"/>
      <c r="E185" s="11"/>
      <c r="F185" s="11"/>
      <c r="G185" s="11"/>
      <c r="H185" s="11"/>
      <c r="I185" s="11"/>
      <c r="J185" s="31"/>
      <c r="K185" s="31"/>
      <c r="L185" s="32"/>
      <c r="M185" s="31"/>
      <c r="N185" s="31"/>
      <c r="O185" s="31"/>
      <c r="P185" s="11"/>
      <c r="Q185" s="11"/>
      <c r="R185" s="11"/>
      <c r="S185" s="11"/>
      <c r="T185" s="11"/>
      <c r="U185" s="11"/>
      <c r="V185" s="11"/>
      <c r="W185" s="11"/>
    </row>
    <row r="186" spans="1:23" ht="15" customHeight="1" x14ac:dyDescent="0.25">
      <c r="A186" s="11"/>
      <c r="B186" s="30"/>
      <c r="C186" s="10"/>
      <c r="D186" s="11"/>
      <c r="E186" s="11"/>
      <c r="F186" s="11"/>
      <c r="G186" s="11"/>
      <c r="H186" s="11"/>
      <c r="I186" s="11"/>
      <c r="J186" s="31"/>
      <c r="K186" s="31"/>
      <c r="L186" s="32"/>
      <c r="M186" s="31"/>
      <c r="N186" s="31"/>
      <c r="O186" s="31"/>
      <c r="P186" s="11"/>
      <c r="Q186" s="11"/>
      <c r="R186" s="11"/>
      <c r="S186" s="11"/>
      <c r="T186" s="11"/>
      <c r="U186" s="11"/>
      <c r="V186" s="11"/>
      <c r="W186" s="11"/>
    </row>
    <row r="187" spans="1:23" ht="15" customHeight="1" x14ac:dyDescent="0.25">
      <c r="A187" s="11"/>
      <c r="B187" s="30"/>
      <c r="C187" s="10"/>
      <c r="D187" s="11"/>
      <c r="E187" s="11"/>
      <c r="F187" s="11"/>
      <c r="G187" s="11"/>
      <c r="H187" s="11"/>
      <c r="I187" s="11"/>
      <c r="J187" s="31"/>
      <c r="K187" s="31"/>
      <c r="L187" s="32"/>
      <c r="M187" s="31"/>
      <c r="N187" s="31"/>
      <c r="O187" s="31"/>
      <c r="P187" s="11"/>
      <c r="Q187" s="11"/>
      <c r="R187" s="11"/>
      <c r="S187" s="11"/>
      <c r="T187" s="11"/>
      <c r="U187" s="11"/>
      <c r="V187" s="11"/>
      <c r="W187" s="11"/>
    </row>
    <row r="188" spans="1:23" ht="15" customHeight="1" x14ac:dyDescent="0.25">
      <c r="A188" s="11"/>
      <c r="B188" s="30"/>
      <c r="C188" s="10"/>
      <c r="D188" s="11"/>
      <c r="E188" s="11"/>
      <c r="F188" s="11"/>
      <c r="G188" s="11"/>
      <c r="H188" s="11"/>
      <c r="I188" s="11"/>
      <c r="J188" s="31"/>
      <c r="K188" s="31"/>
      <c r="L188" s="32"/>
      <c r="M188" s="31"/>
      <c r="N188" s="31"/>
      <c r="O188" s="31"/>
      <c r="P188" s="11"/>
      <c r="Q188" s="11"/>
      <c r="R188" s="11"/>
      <c r="S188" s="11"/>
      <c r="T188" s="11"/>
      <c r="U188" s="11"/>
      <c r="V188" s="11"/>
      <c r="W188" s="11"/>
    </row>
    <row r="189" spans="1:23" ht="15" customHeight="1" x14ac:dyDescent="0.25">
      <c r="A189" s="11"/>
      <c r="B189" s="30"/>
      <c r="C189" s="10"/>
      <c r="D189" s="11"/>
      <c r="E189" s="11"/>
      <c r="F189" s="11"/>
      <c r="G189" s="11"/>
      <c r="H189" s="11"/>
      <c r="I189" s="11"/>
      <c r="J189" s="31"/>
      <c r="K189" s="31"/>
      <c r="L189" s="32"/>
      <c r="M189" s="31"/>
      <c r="N189" s="31"/>
      <c r="O189" s="31"/>
      <c r="P189" s="11"/>
      <c r="Q189" s="11"/>
      <c r="R189" s="11"/>
      <c r="S189" s="11"/>
      <c r="T189" s="11"/>
      <c r="U189" s="11"/>
      <c r="V189" s="11"/>
      <c r="W189" s="11"/>
    </row>
    <row r="190" spans="1:23" ht="15" customHeight="1" x14ac:dyDescent="0.25">
      <c r="A190" s="11"/>
      <c r="B190" s="30"/>
      <c r="C190" s="10"/>
      <c r="D190" s="11"/>
      <c r="E190" s="11"/>
      <c r="F190" s="11"/>
      <c r="G190" s="11"/>
      <c r="H190" s="11"/>
      <c r="I190" s="11"/>
      <c r="J190" s="31"/>
      <c r="K190" s="31"/>
      <c r="L190" s="32"/>
      <c r="M190" s="31"/>
      <c r="N190" s="31"/>
      <c r="O190" s="31"/>
      <c r="P190" s="11"/>
      <c r="Q190" s="11"/>
      <c r="R190" s="11"/>
      <c r="S190" s="11"/>
      <c r="T190" s="11"/>
      <c r="U190" s="11"/>
      <c r="V190" s="11"/>
      <c r="W190" s="11"/>
    </row>
    <row r="191" spans="1:23" ht="15" customHeight="1" x14ac:dyDescent="0.25">
      <c r="A191" s="11"/>
      <c r="B191" s="30"/>
      <c r="C191" s="10"/>
      <c r="D191" s="11"/>
      <c r="E191" s="11"/>
      <c r="F191" s="11"/>
      <c r="G191" s="11"/>
      <c r="H191" s="11"/>
      <c r="I191" s="11"/>
      <c r="J191" s="31"/>
      <c r="K191" s="31"/>
      <c r="L191" s="32"/>
      <c r="M191" s="31"/>
      <c r="N191" s="31"/>
      <c r="O191" s="31"/>
      <c r="P191" s="11"/>
      <c r="Q191" s="11"/>
      <c r="R191" s="11"/>
      <c r="S191" s="11"/>
      <c r="T191" s="11"/>
      <c r="U191" s="11"/>
      <c r="V191" s="11"/>
      <c r="W191" s="11"/>
    </row>
    <row r="192" spans="1:23" ht="15" customHeight="1" x14ac:dyDescent="0.25">
      <c r="A192" s="11"/>
      <c r="B192" s="30"/>
      <c r="C192" s="10"/>
      <c r="D192" s="11"/>
      <c r="E192" s="11"/>
      <c r="F192" s="11"/>
      <c r="G192" s="11"/>
      <c r="H192" s="11"/>
      <c r="I192" s="11"/>
      <c r="J192" s="31"/>
      <c r="K192" s="31"/>
      <c r="L192" s="32"/>
      <c r="M192" s="31"/>
      <c r="N192" s="31"/>
      <c r="O192" s="31"/>
      <c r="P192" s="11"/>
      <c r="Q192" s="11"/>
      <c r="R192" s="11"/>
      <c r="S192" s="11"/>
      <c r="T192" s="11"/>
      <c r="U192" s="11"/>
      <c r="V192" s="11"/>
      <c r="W192" s="11"/>
    </row>
    <row r="193" spans="1:23" ht="15" customHeight="1" x14ac:dyDescent="0.25">
      <c r="A193" s="11"/>
      <c r="B193" s="30"/>
      <c r="C193" s="10"/>
      <c r="D193" s="11"/>
      <c r="E193" s="11"/>
      <c r="F193" s="11"/>
      <c r="G193" s="11"/>
      <c r="H193" s="11"/>
      <c r="I193" s="11"/>
      <c r="J193" s="31"/>
      <c r="K193" s="31"/>
      <c r="L193" s="32"/>
      <c r="M193" s="31"/>
      <c r="N193" s="31"/>
      <c r="O193" s="31"/>
      <c r="P193" s="11"/>
      <c r="Q193" s="11"/>
      <c r="R193" s="11"/>
      <c r="S193" s="11"/>
      <c r="T193" s="11"/>
      <c r="U193" s="11"/>
      <c r="V193" s="11"/>
      <c r="W193" s="11"/>
    </row>
    <row r="194" spans="1:23" ht="15" customHeight="1" x14ac:dyDescent="0.25">
      <c r="A194" s="11"/>
      <c r="B194" s="30"/>
      <c r="C194" s="10"/>
      <c r="D194" s="11"/>
      <c r="E194" s="11"/>
      <c r="F194" s="11"/>
      <c r="G194" s="11"/>
      <c r="H194" s="11"/>
      <c r="I194" s="11"/>
      <c r="J194" s="31"/>
      <c r="K194" s="31"/>
      <c r="L194" s="32"/>
      <c r="M194" s="31"/>
      <c r="N194" s="31"/>
      <c r="O194" s="31"/>
      <c r="P194" s="11"/>
      <c r="Q194" s="11"/>
      <c r="R194" s="11"/>
      <c r="S194" s="11"/>
      <c r="T194" s="11"/>
      <c r="U194" s="11"/>
      <c r="V194" s="11"/>
      <c r="W194" s="11"/>
    </row>
    <row r="195" spans="1:23" ht="15" customHeight="1" x14ac:dyDescent="0.25">
      <c r="A195" s="11"/>
      <c r="B195" s="30"/>
      <c r="C195" s="10"/>
      <c r="D195" s="11"/>
      <c r="E195" s="11"/>
      <c r="F195" s="11"/>
      <c r="G195" s="11"/>
      <c r="H195" s="11"/>
      <c r="I195" s="11"/>
      <c r="J195" s="31"/>
      <c r="K195" s="31"/>
      <c r="L195" s="32"/>
      <c r="M195" s="31"/>
      <c r="N195" s="31"/>
      <c r="O195" s="31"/>
      <c r="P195" s="11"/>
      <c r="Q195" s="11"/>
      <c r="R195" s="11"/>
      <c r="S195" s="11"/>
      <c r="T195" s="11"/>
      <c r="U195" s="11"/>
      <c r="V195" s="11"/>
      <c r="W195" s="11"/>
    </row>
    <row r="196" spans="1:23" ht="15" customHeight="1" x14ac:dyDescent="0.25">
      <c r="A196" s="11"/>
      <c r="B196" s="30"/>
      <c r="C196" s="10"/>
      <c r="D196" s="11"/>
      <c r="E196" s="11"/>
      <c r="F196" s="11"/>
      <c r="G196" s="11"/>
      <c r="H196" s="11"/>
      <c r="I196" s="11"/>
      <c r="J196" s="31"/>
      <c r="K196" s="31"/>
      <c r="L196" s="32"/>
      <c r="M196" s="31"/>
      <c r="N196" s="31"/>
      <c r="O196" s="31"/>
      <c r="P196" s="11"/>
      <c r="Q196" s="11"/>
      <c r="R196" s="11"/>
      <c r="S196" s="11"/>
      <c r="T196" s="11"/>
      <c r="U196" s="11"/>
      <c r="V196" s="11"/>
      <c r="W196" s="11"/>
    </row>
    <row r="197" spans="1:23" ht="15" customHeight="1" x14ac:dyDescent="0.25">
      <c r="A197" s="11"/>
      <c r="B197" s="30"/>
      <c r="C197" s="10"/>
      <c r="D197" s="11"/>
      <c r="E197" s="11"/>
      <c r="F197" s="11"/>
      <c r="G197" s="11"/>
      <c r="H197" s="11"/>
      <c r="I197" s="11"/>
      <c r="J197" s="31"/>
      <c r="K197" s="31"/>
      <c r="L197" s="32"/>
      <c r="M197" s="31"/>
      <c r="N197" s="31"/>
      <c r="O197" s="31"/>
      <c r="P197" s="11"/>
      <c r="Q197" s="11"/>
      <c r="R197" s="11"/>
      <c r="S197" s="11"/>
      <c r="T197" s="11"/>
      <c r="U197" s="11"/>
      <c r="V197" s="11"/>
      <c r="W197" s="11"/>
    </row>
    <row r="198" spans="1:23" ht="15" customHeight="1" x14ac:dyDescent="0.25">
      <c r="A198" s="11"/>
      <c r="B198" s="30"/>
      <c r="C198" s="10"/>
      <c r="D198" s="11"/>
      <c r="E198" s="11"/>
      <c r="F198" s="11"/>
      <c r="G198" s="11"/>
      <c r="H198" s="11"/>
      <c r="I198" s="11"/>
      <c r="J198" s="31"/>
      <c r="K198" s="31"/>
      <c r="L198" s="32"/>
      <c r="M198" s="31"/>
      <c r="N198" s="31"/>
      <c r="O198" s="31"/>
      <c r="P198" s="11"/>
      <c r="Q198" s="11"/>
      <c r="R198" s="11"/>
      <c r="S198" s="11"/>
      <c r="T198" s="11"/>
      <c r="U198" s="11"/>
      <c r="V198" s="11"/>
      <c r="W198" s="11"/>
    </row>
    <row r="199" spans="1:23" ht="15" customHeight="1" x14ac:dyDescent="0.25">
      <c r="A199" s="11"/>
      <c r="B199" s="30"/>
      <c r="C199" s="10"/>
      <c r="D199" s="11"/>
      <c r="E199" s="11"/>
      <c r="F199" s="11"/>
      <c r="G199" s="11"/>
      <c r="H199" s="11"/>
      <c r="I199" s="11"/>
      <c r="J199" s="31"/>
      <c r="K199" s="31"/>
      <c r="L199" s="32"/>
      <c r="M199" s="31"/>
      <c r="N199" s="31"/>
      <c r="O199" s="31"/>
      <c r="P199" s="11"/>
      <c r="Q199" s="11"/>
      <c r="R199" s="11"/>
      <c r="S199" s="11"/>
      <c r="T199" s="11"/>
      <c r="U199" s="11"/>
      <c r="V199" s="11"/>
      <c r="W199" s="11"/>
    </row>
    <row r="200" spans="1:23" ht="15" customHeight="1" x14ac:dyDescent="0.25">
      <c r="A200" s="11"/>
      <c r="B200" s="30"/>
      <c r="C200" s="10"/>
      <c r="D200" s="11"/>
      <c r="E200" s="11"/>
      <c r="F200" s="11"/>
      <c r="G200" s="11"/>
      <c r="H200" s="11"/>
      <c r="I200" s="11"/>
      <c r="J200" s="31"/>
      <c r="K200" s="31"/>
      <c r="L200" s="32"/>
      <c r="M200" s="31"/>
      <c r="N200" s="31"/>
      <c r="O200" s="31"/>
      <c r="P200" s="11"/>
      <c r="Q200" s="11"/>
      <c r="R200" s="11"/>
      <c r="S200" s="11"/>
      <c r="T200" s="11"/>
      <c r="U200" s="11"/>
      <c r="V200" s="11"/>
      <c r="W200" s="11"/>
    </row>
    <row r="201" spans="1:23" ht="15" customHeight="1" x14ac:dyDescent="0.25">
      <c r="A201" s="11"/>
      <c r="B201" s="30"/>
      <c r="C201" s="10"/>
      <c r="D201" s="11"/>
      <c r="E201" s="11"/>
      <c r="F201" s="11"/>
      <c r="G201" s="11"/>
      <c r="H201" s="11"/>
      <c r="I201" s="11"/>
      <c r="J201" s="31"/>
      <c r="K201" s="31"/>
      <c r="L201" s="32"/>
      <c r="M201" s="31"/>
      <c r="N201" s="31"/>
      <c r="O201" s="31"/>
      <c r="P201" s="11"/>
      <c r="Q201" s="11"/>
      <c r="R201" s="11"/>
      <c r="S201" s="11"/>
      <c r="T201" s="11"/>
      <c r="U201" s="11"/>
      <c r="V201" s="11"/>
      <c r="W201" s="11"/>
    </row>
    <row r="202" spans="1:23" ht="15" customHeight="1" x14ac:dyDescent="0.25">
      <c r="A202" s="11"/>
      <c r="B202" s="30"/>
      <c r="C202" s="10"/>
      <c r="D202" s="11"/>
      <c r="E202" s="11"/>
      <c r="F202" s="11"/>
      <c r="G202" s="11"/>
      <c r="H202" s="11"/>
      <c r="I202" s="11"/>
      <c r="J202" s="31"/>
      <c r="K202" s="31"/>
      <c r="L202" s="32"/>
      <c r="M202" s="31"/>
      <c r="N202" s="31"/>
      <c r="O202" s="31"/>
      <c r="P202" s="11"/>
      <c r="Q202" s="11"/>
      <c r="R202" s="11"/>
      <c r="S202" s="11"/>
      <c r="T202" s="11"/>
      <c r="U202" s="11"/>
      <c r="V202" s="11"/>
      <c r="W202" s="11"/>
    </row>
    <row r="203" spans="1:23" ht="15" customHeight="1" x14ac:dyDescent="0.25">
      <c r="A203" s="11"/>
      <c r="B203" s="30"/>
      <c r="C203" s="10"/>
      <c r="D203" s="11"/>
      <c r="E203" s="11"/>
      <c r="F203" s="11"/>
      <c r="G203" s="11"/>
      <c r="H203" s="11"/>
      <c r="I203" s="11"/>
      <c r="J203" s="31"/>
      <c r="K203" s="31"/>
      <c r="L203" s="32"/>
      <c r="M203" s="31"/>
      <c r="N203" s="31"/>
      <c r="O203" s="31"/>
      <c r="P203" s="11"/>
      <c r="Q203" s="11"/>
      <c r="R203" s="11"/>
      <c r="S203" s="11"/>
      <c r="T203" s="11"/>
      <c r="U203" s="11"/>
      <c r="V203" s="11"/>
      <c r="W203" s="11"/>
    </row>
    <row r="204" spans="1:23" ht="15" customHeight="1" x14ac:dyDescent="0.25">
      <c r="A204" s="11"/>
      <c r="B204" s="30"/>
      <c r="C204" s="10"/>
      <c r="D204" s="11"/>
      <c r="E204" s="11"/>
      <c r="F204" s="11"/>
      <c r="G204" s="11"/>
      <c r="H204" s="11"/>
      <c r="I204" s="11"/>
      <c r="J204" s="31"/>
      <c r="K204" s="31"/>
      <c r="L204" s="32"/>
      <c r="M204" s="31"/>
      <c r="N204" s="31"/>
      <c r="O204" s="31"/>
      <c r="P204" s="11"/>
      <c r="Q204" s="11"/>
      <c r="R204" s="11"/>
      <c r="S204" s="11"/>
      <c r="T204" s="11"/>
      <c r="U204" s="11"/>
      <c r="V204" s="11"/>
      <c r="W204" s="11"/>
    </row>
    <row r="205" spans="1:23" ht="15" customHeight="1" x14ac:dyDescent="0.25">
      <c r="A205" s="11"/>
      <c r="B205" s="30"/>
      <c r="C205" s="10"/>
      <c r="D205" s="11"/>
      <c r="E205" s="11"/>
      <c r="F205" s="11"/>
      <c r="G205" s="11"/>
      <c r="H205" s="11"/>
      <c r="I205" s="11"/>
      <c r="J205" s="31"/>
      <c r="K205" s="31"/>
      <c r="L205" s="32"/>
      <c r="M205" s="31"/>
      <c r="N205" s="31"/>
      <c r="O205" s="31"/>
      <c r="P205" s="11"/>
      <c r="Q205" s="11"/>
      <c r="R205" s="11"/>
      <c r="S205" s="11"/>
      <c r="T205" s="11"/>
      <c r="U205" s="11"/>
      <c r="V205" s="11"/>
      <c r="W205" s="11"/>
    </row>
    <row r="206" spans="1:23" ht="15" customHeight="1" x14ac:dyDescent="0.25">
      <c r="A206" s="11"/>
      <c r="B206" s="30"/>
      <c r="C206" s="10"/>
      <c r="D206" s="11"/>
      <c r="E206" s="11"/>
      <c r="F206" s="11"/>
      <c r="G206" s="11"/>
      <c r="H206" s="11"/>
      <c r="I206" s="11"/>
      <c r="J206" s="31"/>
      <c r="K206" s="31"/>
      <c r="L206" s="32"/>
      <c r="M206" s="31"/>
      <c r="N206" s="31"/>
      <c r="O206" s="31"/>
      <c r="P206" s="11"/>
      <c r="Q206" s="11"/>
      <c r="R206" s="11"/>
      <c r="S206" s="11"/>
      <c r="T206" s="11"/>
      <c r="U206" s="11"/>
      <c r="V206" s="11"/>
      <c r="W206" s="11"/>
    </row>
    <row r="207" spans="1:23" ht="15" customHeight="1" x14ac:dyDescent="0.25">
      <c r="A207" s="11"/>
      <c r="B207" s="30"/>
      <c r="C207" s="10"/>
      <c r="D207" s="11"/>
      <c r="E207" s="11"/>
      <c r="F207" s="11"/>
      <c r="G207" s="11"/>
      <c r="H207" s="11"/>
      <c r="I207" s="11"/>
      <c r="J207" s="31"/>
      <c r="K207" s="31"/>
      <c r="L207" s="32"/>
      <c r="M207" s="31"/>
      <c r="N207" s="31"/>
      <c r="O207" s="31"/>
      <c r="P207" s="11"/>
      <c r="Q207" s="11"/>
      <c r="R207" s="11"/>
      <c r="S207" s="11"/>
      <c r="T207" s="11"/>
      <c r="U207" s="11"/>
      <c r="V207" s="11"/>
      <c r="W207" s="11"/>
    </row>
    <row r="208" spans="1:23" ht="15" customHeight="1" x14ac:dyDescent="0.25">
      <c r="A208" s="11"/>
      <c r="B208" s="30"/>
      <c r="C208" s="10"/>
      <c r="D208" s="11"/>
      <c r="E208" s="11"/>
      <c r="F208" s="11"/>
      <c r="G208" s="11"/>
      <c r="H208" s="11"/>
      <c r="I208" s="11"/>
      <c r="J208" s="31"/>
      <c r="K208" s="31"/>
      <c r="L208" s="32"/>
      <c r="M208" s="31"/>
      <c r="N208" s="31"/>
      <c r="O208" s="31"/>
      <c r="P208" s="11"/>
      <c r="Q208" s="11"/>
      <c r="R208" s="11"/>
      <c r="S208" s="11"/>
      <c r="T208" s="11"/>
      <c r="U208" s="11"/>
      <c r="V208" s="11"/>
      <c r="W208" s="11"/>
    </row>
    <row r="209" spans="1:23" ht="15" customHeight="1" x14ac:dyDescent="0.25">
      <c r="A209" s="11"/>
      <c r="B209" s="30"/>
      <c r="C209" s="10"/>
      <c r="D209" s="11"/>
      <c r="E209" s="11"/>
      <c r="F209" s="11"/>
      <c r="G209" s="11"/>
      <c r="H209" s="11"/>
      <c r="I209" s="11"/>
      <c r="J209" s="31"/>
      <c r="K209" s="31"/>
      <c r="L209" s="32"/>
      <c r="M209" s="31"/>
      <c r="N209" s="31"/>
      <c r="O209" s="31"/>
      <c r="P209" s="11"/>
      <c r="Q209" s="11"/>
      <c r="R209" s="11"/>
      <c r="S209" s="11"/>
      <c r="T209" s="11"/>
      <c r="U209" s="11"/>
      <c r="V209" s="11"/>
      <c r="W209" s="11"/>
    </row>
    <row r="210" spans="1:23" ht="15" customHeight="1" x14ac:dyDescent="0.25">
      <c r="A210" s="11"/>
      <c r="B210" s="30"/>
      <c r="C210" s="10"/>
      <c r="D210" s="11"/>
      <c r="E210" s="11"/>
      <c r="F210" s="11"/>
      <c r="G210" s="11"/>
      <c r="H210" s="11"/>
      <c r="I210" s="11"/>
      <c r="J210" s="31"/>
      <c r="K210" s="31"/>
      <c r="L210" s="32"/>
      <c r="M210" s="31"/>
      <c r="N210" s="31"/>
      <c r="O210" s="31"/>
      <c r="P210" s="11"/>
      <c r="Q210" s="11"/>
      <c r="R210" s="11"/>
      <c r="S210" s="11"/>
      <c r="T210" s="11"/>
      <c r="U210" s="11"/>
      <c r="V210" s="11"/>
      <c r="W210" s="11"/>
    </row>
    <row r="211" spans="1:23" ht="15" customHeight="1" x14ac:dyDescent="0.25">
      <c r="A211" s="11"/>
      <c r="B211" s="30"/>
      <c r="C211" s="10"/>
      <c r="D211" s="11"/>
      <c r="E211" s="11"/>
      <c r="F211" s="11"/>
      <c r="G211" s="11"/>
      <c r="H211" s="11"/>
      <c r="I211" s="11"/>
      <c r="J211" s="31"/>
      <c r="K211" s="31"/>
      <c r="L211" s="32"/>
      <c r="M211" s="31"/>
      <c r="N211" s="31"/>
      <c r="O211" s="31"/>
      <c r="P211" s="11"/>
      <c r="Q211" s="11"/>
      <c r="R211" s="11"/>
      <c r="S211" s="11"/>
      <c r="T211" s="11"/>
      <c r="U211" s="11"/>
      <c r="V211" s="11"/>
      <c r="W211" s="11"/>
    </row>
    <row r="212" spans="1:23" ht="15" customHeight="1" x14ac:dyDescent="0.25">
      <c r="A212" s="11"/>
      <c r="B212" s="30"/>
      <c r="C212" s="10"/>
      <c r="D212" s="11"/>
      <c r="E212" s="11"/>
      <c r="F212" s="11"/>
      <c r="G212" s="11"/>
      <c r="H212" s="11"/>
      <c r="I212" s="11"/>
      <c r="J212" s="31"/>
      <c r="K212" s="31"/>
      <c r="L212" s="32"/>
      <c r="M212" s="31"/>
      <c r="N212" s="31"/>
      <c r="O212" s="31"/>
      <c r="P212" s="11"/>
      <c r="Q212" s="11"/>
      <c r="R212" s="11"/>
      <c r="S212" s="11"/>
      <c r="T212" s="11"/>
      <c r="U212" s="11"/>
      <c r="V212" s="11"/>
      <c r="W212" s="11"/>
    </row>
    <row r="213" spans="1:23" ht="15" customHeight="1" x14ac:dyDescent="0.25">
      <c r="A213" s="11"/>
      <c r="B213" s="30"/>
      <c r="C213" s="10"/>
      <c r="D213" s="11"/>
      <c r="E213" s="11"/>
      <c r="F213" s="11"/>
      <c r="G213" s="11"/>
      <c r="H213" s="11"/>
      <c r="I213" s="11"/>
      <c r="J213" s="31"/>
      <c r="K213" s="31"/>
      <c r="L213" s="32"/>
      <c r="M213" s="31"/>
      <c r="N213" s="31"/>
      <c r="O213" s="31"/>
      <c r="P213" s="11"/>
      <c r="Q213" s="11"/>
      <c r="R213" s="11"/>
      <c r="S213" s="11"/>
      <c r="T213" s="11"/>
      <c r="U213" s="11"/>
      <c r="V213" s="11"/>
      <c r="W213" s="11"/>
    </row>
    <row r="214" spans="1:23" ht="15" customHeight="1" x14ac:dyDescent="0.25">
      <c r="A214" s="11"/>
      <c r="B214" s="30"/>
      <c r="C214" s="10"/>
      <c r="D214" s="11"/>
      <c r="E214" s="11"/>
      <c r="F214" s="11"/>
      <c r="G214" s="11"/>
      <c r="H214" s="11"/>
      <c r="I214" s="11"/>
      <c r="J214" s="31"/>
      <c r="K214" s="31"/>
      <c r="L214" s="32"/>
      <c r="M214" s="31"/>
      <c r="N214" s="31"/>
      <c r="O214" s="31"/>
      <c r="P214" s="11"/>
      <c r="Q214" s="11"/>
      <c r="R214" s="11"/>
      <c r="S214" s="11"/>
      <c r="T214" s="11"/>
      <c r="U214" s="11"/>
      <c r="V214" s="11"/>
      <c r="W214" s="11"/>
    </row>
    <row r="215" spans="1:23" ht="15" customHeight="1" x14ac:dyDescent="0.25">
      <c r="A215" s="11"/>
      <c r="B215" s="30"/>
      <c r="C215" s="10"/>
      <c r="D215" s="11"/>
      <c r="E215" s="11"/>
      <c r="F215" s="11"/>
      <c r="G215" s="11"/>
      <c r="H215" s="11"/>
      <c r="I215" s="11"/>
      <c r="J215" s="31"/>
      <c r="K215" s="31"/>
      <c r="L215" s="32"/>
      <c r="M215" s="31"/>
      <c r="N215" s="31"/>
      <c r="O215" s="31"/>
      <c r="P215" s="11"/>
      <c r="Q215" s="11"/>
      <c r="R215" s="11"/>
      <c r="S215" s="11"/>
      <c r="T215" s="11"/>
      <c r="U215" s="11"/>
      <c r="V215" s="11"/>
      <c r="W215" s="11"/>
    </row>
    <row r="216" spans="1:23" ht="15" customHeight="1" x14ac:dyDescent="0.25">
      <c r="A216" s="11"/>
      <c r="B216" s="30"/>
      <c r="C216" s="10"/>
      <c r="D216" s="11"/>
      <c r="E216" s="11"/>
      <c r="F216" s="11"/>
      <c r="G216" s="11"/>
      <c r="H216" s="11"/>
      <c r="I216" s="11"/>
      <c r="J216" s="31"/>
      <c r="K216" s="31"/>
      <c r="L216" s="32"/>
      <c r="M216" s="31"/>
      <c r="N216" s="31"/>
      <c r="O216" s="31"/>
      <c r="P216" s="11"/>
      <c r="Q216" s="11"/>
      <c r="R216" s="11"/>
      <c r="S216" s="11"/>
      <c r="T216" s="11"/>
      <c r="U216" s="11"/>
      <c r="V216" s="11"/>
      <c r="W216" s="11"/>
    </row>
    <row r="217" spans="1:23" ht="15" customHeight="1" x14ac:dyDescent="0.25">
      <c r="A217" s="11"/>
      <c r="B217" s="30"/>
      <c r="C217" s="10"/>
      <c r="D217" s="11"/>
      <c r="E217" s="11"/>
      <c r="F217" s="11"/>
      <c r="G217" s="11"/>
      <c r="H217" s="11"/>
      <c r="I217" s="11"/>
      <c r="J217" s="31"/>
      <c r="K217" s="31"/>
      <c r="L217" s="32"/>
      <c r="M217" s="31"/>
      <c r="N217" s="31"/>
      <c r="O217" s="31"/>
      <c r="P217" s="11"/>
      <c r="Q217" s="11"/>
      <c r="R217" s="11"/>
      <c r="S217" s="11"/>
      <c r="T217" s="11"/>
      <c r="U217" s="11"/>
      <c r="V217" s="11"/>
      <c r="W217" s="11"/>
    </row>
    <row r="218" spans="1:23" ht="15" customHeight="1" x14ac:dyDescent="0.25">
      <c r="A218" s="11"/>
      <c r="B218" s="30"/>
      <c r="C218" s="10"/>
      <c r="D218" s="11"/>
      <c r="E218" s="11"/>
      <c r="F218" s="11"/>
      <c r="G218" s="11"/>
      <c r="H218" s="11"/>
      <c r="I218" s="11"/>
      <c r="J218" s="31"/>
      <c r="K218" s="31"/>
      <c r="L218" s="32"/>
      <c r="M218" s="31"/>
      <c r="N218" s="31"/>
      <c r="O218" s="31"/>
      <c r="P218" s="11"/>
      <c r="Q218" s="11"/>
      <c r="R218" s="11"/>
      <c r="S218" s="11"/>
      <c r="T218" s="11"/>
      <c r="U218" s="11"/>
      <c r="V218" s="11"/>
      <c r="W218" s="11"/>
    </row>
    <row r="219" spans="1:23" ht="15" customHeight="1" x14ac:dyDescent="0.25">
      <c r="A219" s="11"/>
      <c r="B219" s="30"/>
      <c r="C219" s="10"/>
      <c r="D219" s="11"/>
      <c r="E219" s="11"/>
      <c r="F219" s="11"/>
      <c r="G219" s="11"/>
      <c r="H219" s="11"/>
      <c r="I219" s="11"/>
      <c r="J219" s="31"/>
      <c r="K219" s="31"/>
      <c r="L219" s="32"/>
      <c r="M219" s="31"/>
      <c r="N219" s="31"/>
      <c r="O219" s="31"/>
      <c r="P219" s="11"/>
      <c r="Q219" s="11"/>
      <c r="R219" s="11"/>
      <c r="S219" s="11"/>
      <c r="T219" s="11"/>
      <c r="U219" s="11"/>
      <c r="V219" s="11"/>
      <c r="W219" s="11"/>
    </row>
    <row r="220" spans="1:23" ht="15" customHeight="1" x14ac:dyDescent="0.25">
      <c r="A220" s="11"/>
      <c r="B220" s="30"/>
      <c r="C220" s="10"/>
      <c r="D220" s="11"/>
      <c r="E220" s="11"/>
      <c r="F220" s="11"/>
      <c r="G220" s="11"/>
      <c r="H220" s="11"/>
      <c r="I220" s="11"/>
      <c r="J220" s="31"/>
      <c r="K220" s="31"/>
      <c r="L220" s="32"/>
      <c r="M220" s="31"/>
      <c r="N220" s="31"/>
      <c r="O220" s="31"/>
      <c r="P220" s="11"/>
      <c r="Q220" s="11"/>
      <c r="R220" s="11"/>
      <c r="S220" s="11"/>
      <c r="T220" s="11"/>
      <c r="U220" s="11"/>
      <c r="V220" s="11"/>
      <c r="W220" s="11"/>
    </row>
    <row r="221" spans="1:23" ht="15" customHeight="1" x14ac:dyDescent="0.25">
      <c r="A221" s="11"/>
      <c r="B221" s="30"/>
      <c r="C221" s="10"/>
      <c r="D221" s="11"/>
      <c r="E221" s="11"/>
      <c r="F221" s="11"/>
      <c r="G221" s="11"/>
      <c r="H221" s="11"/>
      <c r="I221" s="11"/>
      <c r="J221" s="31"/>
      <c r="K221" s="31"/>
      <c r="L221" s="32"/>
      <c r="M221" s="31"/>
      <c r="N221" s="31"/>
      <c r="O221" s="31"/>
      <c r="P221" s="11"/>
      <c r="Q221" s="11"/>
      <c r="R221" s="11"/>
      <c r="S221" s="11"/>
      <c r="T221" s="11"/>
      <c r="U221" s="11"/>
      <c r="V221" s="11"/>
      <c r="W221" s="11"/>
    </row>
    <row r="222" spans="1:23" ht="15" customHeight="1" x14ac:dyDescent="0.25">
      <c r="A222" s="11"/>
      <c r="B222" s="30"/>
      <c r="C222" s="10"/>
      <c r="D222" s="11"/>
      <c r="E222" s="11"/>
      <c r="F222" s="11"/>
      <c r="G222" s="11"/>
      <c r="H222" s="11"/>
      <c r="I222" s="11"/>
      <c r="J222" s="31"/>
      <c r="K222" s="31"/>
      <c r="L222" s="32"/>
      <c r="M222" s="31"/>
      <c r="N222" s="31"/>
      <c r="O222" s="31"/>
      <c r="P222" s="11"/>
      <c r="Q222" s="11"/>
      <c r="R222" s="11"/>
      <c r="S222" s="11"/>
      <c r="T222" s="11"/>
      <c r="U222" s="11"/>
      <c r="V222" s="11"/>
      <c r="W222" s="11"/>
    </row>
    <row r="223" spans="1:23" ht="15" customHeight="1" x14ac:dyDescent="0.25">
      <c r="A223" s="11"/>
      <c r="B223" s="30"/>
      <c r="C223" s="10"/>
      <c r="D223" s="11"/>
      <c r="E223" s="11"/>
      <c r="F223" s="11"/>
      <c r="G223" s="11"/>
      <c r="H223" s="11"/>
      <c r="I223" s="11"/>
      <c r="J223" s="31"/>
      <c r="K223" s="31"/>
      <c r="L223" s="32"/>
      <c r="M223" s="31"/>
      <c r="N223" s="31"/>
      <c r="O223" s="31"/>
      <c r="P223" s="11"/>
      <c r="Q223" s="11"/>
      <c r="R223" s="11"/>
      <c r="S223" s="11"/>
      <c r="T223" s="11"/>
      <c r="U223" s="11"/>
      <c r="V223" s="11"/>
      <c r="W223" s="11"/>
    </row>
    <row r="224" spans="1:23" ht="15" customHeight="1" x14ac:dyDescent="0.25">
      <c r="A224" s="11"/>
      <c r="B224" s="30"/>
      <c r="C224" s="10"/>
      <c r="D224" s="11"/>
      <c r="E224" s="11"/>
      <c r="F224" s="11"/>
      <c r="G224" s="11"/>
      <c r="H224" s="11"/>
      <c r="I224" s="11"/>
      <c r="J224" s="31"/>
      <c r="K224" s="31"/>
      <c r="L224" s="32"/>
      <c r="M224" s="31"/>
      <c r="N224" s="31"/>
      <c r="O224" s="31"/>
      <c r="P224" s="11"/>
      <c r="Q224" s="11"/>
      <c r="R224" s="11"/>
      <c r="S224" s="11"/>
      <c r="T224" s="11"/>
      <c r="U224" s="11"/>
      <c r="V224" s="11"/>
      <c r="W224" s="11"/>
    </row>
    <row r="225" spans="1:23" ht="15" customHeight="1" x14ac:dyDescent="0.25">
      <c r="A225" s="11"/>
      <c r="B225" s="30"/>
      <c r="C225" s="10"/>
      <c r="D225" s="11"/>
      <c r="E225" s="11"/>
      <c r="F225" s="11"/>
      <c r="G225" s="11"/>
      <c r="H225" s="11"/>
      <c r="I225" s="11"/>
      <c r="J225" s="31"/>
      <c r="K225" s="31"/>
      <c r="L225" s="32"/>
      <c r="M225" s="31"/>
      <c r="N225" s="31"/>
      <c r="O225" s="31"/>
      <c r="P225" s="11"/>
      <c r="Q225" s="11"/>
      <c r="R225" s="11"/>
      <c r="S225" s="11"/>
      <c r="T225" s="11"/>
      <c r="U225" s="11"/>
      <c r="V225" s="11"/>
      <c r="W225" s="11"/>
    </row>
    <row r="226" spans="1:23" ht="15" customHeight="1" x14ac:dyDescent="0.25">
      <c r="A226" s="11"/>
      <c r="B226" s="30"/>
      <c r="C226" s="10"/>
      <c r="D226" s="11"/>
      <c r="E226" s="11"/>
      <c r="F226" s="11"/>
      <c r="G226" s="11"/>
      <c r="H226" s="11"/>
      <c r="I226" s="11"/>
      <c r="J226" s="31"/>
      <c r="K226" s="31"/>
      <c r="L226" s="32"/>
      <c r="M226" s="31"/>
      <c r="N226" s="31"/>
      <c r="O226" s="31"/>
      <c r="P226" s="11"/>
      <c r="Q226" s="11"/>
      <c r="R226" s="11"/>
      <c r="S226" s="11"/>
      <c r="T226" s="11"/>
      <c r="U226" s="11"/>
      <c r="V226" s="11"/>
      <c r="W226" s="11"/>
    </row>
    <row r="227" spans="1:23" ht="15" customHeight="1" x14ac:dyDescent="0.25">
      <c r="A227" s="11"/>
      <c r="B227" s="30"/>
      <c r="C227" s="10"/>
      <c r="D227" s="11"/>
      <c r="E227" s="11"/>
      <c r="F227" s="11"/>
      <c r="G227" s="11"/>
      <c r="H227" s="11"/>
      <c r="I227" s="11"/>
      <c r="J227" s="31"/>
      <c r="K227" s="31"/>
      <c r="L227" s="32"/>
      <c r="M227" s="31"/>
      <c r="N227" s="31"/>
      <c r="O227" s="31"/>
      <c r="P227" s="11"/>
      <c r="Q227" s="11"/>
      <c r="R227" s="11"/>
      <c r="S227" s="11"/>
      <c r="T227" s="11"/>
      <c r="U227" s="11"/>
      <c r="V227" s="11"/>
      <c r="W227" s="11"/>
    </row>
    <row r="228" spans="1:23" ht="15" customHeight="1" x14ac:dyDescent="0.25">
      <c r="A228" s="11"/>
      <c r="B228" s="30"/>
      <c r="C228" s="10"/>
      <c r="D228" s="11"/>
      <c r="E228" s="11"/>
      <c r="F228" s="11"/>
      <c r="G228" s="11"/>
      <c r="H228" s="11"/>
      <c r="I228" s="11"/>
      <c r="J228" s="31"/>
      <c r="K228" s="31"/>
      <c r="L228" s="32"/>
      <c r="M228" s="31"/>
      <c r="N228" s="31"/>
      <c r="O228" s="31"/>
      <c r="P228" s="11"/>
      <c r="Q228" s="11"/>
      <c r="R228" s="11"/>
      <c r="S228" s="11"/>
      <c r="T228" s="11"/>
      <c r="U228" s="11"/>
      <c r="V228" s="11"/>
      <c r="W228" s="11"/>
    </row>
    <row r="229" spans="1:23" ht="15" customHeight="1" x14ac:dyDescent="0.25">
      <c r="A229" s="11"/>
      <c r="B229" s="30"/>
      <c r="C229" s="10"/>
      <c r="D229" s="11"/>
      <c r="E229" s="11"/>
      <c r="F229" s="11"/>
      <c r="G229" s="11"/>
      <c r="H229" s="11"/>
      <c r="I229" s="11"/>
      <c r="J229" s="31"/>
      <c r="K229" s="31"/>
      <c r="L229" s="32"/>
      <c r="M229" s="31"/>
      <c r="N229" s="31"/>
      <c r="O229" s="31"/>
      <c r="P229" s="11"/>
      <c r="Q229" s="11"/>
      <c r="R229" s="11"/>
      <c r="S229" s="11"/>
      <c r="T229" s="11"/>
      <c r="U229" s="11"/>
      <c r="V229" s="11"/>
      <c r="W229" s="11"/>
    </row>
    <row r="230" spans="1:23" ht="15" customHeight="1" x14ac:dyDescent="0.25">
      <c r="A230" s="11"/>
      <c r="B230" s="30"/>
      <c r="C230" s="10"/>
      <c r="D230" s="11"/>
      <c r="E230" s="11"/>
      <c r="F230" s="11"/>
      <c r="G230" s="11"/>
      <c r="H230" s="11"/>
      <c r="I230" s="11"/>
      <c r="J230" s="31"/>
      <c r="K230" s="31"/>
      <c r="L230" s="32"/>
      <c r="M230" s="31"/>
      <c r="N230" s="31"/>
      <c r="O230" s="31"/>
      <c r="P230" s="11"/>
      <c r="Q230" s="11"/>
      <c r="R230" s="11"/>
      <c r="S230" s="11"/>
      <c r="T230" s="11"/>
      <c r="U230" s="11"/>
      <c r="V230" s="11"/>
      <c r="W230" s="11"/>
    </row>
    <row r="231" spans="1:23" ht="15" customHeight="1" x14ac:dyDescent="0.25">
      <c r="A231" s="11"/>
      <c r="B231" s="30"/>
      <c r="C231" s="10"/>
      <c r="D231" s="11"/>
      <c r="E231" s="11"/>
      <c r="F231" s="11"/>
      <c r="G231" s="11"/>
      <c r="H231" s="11"/>
      <c r="I231" s="11"/>
      <c r="J231" s="31"/>
      <c r="K231" s="31"/>
      <c r="L231" s="32"/>
      <c r="M231" s="31"/>
      <c r="N231" s="31"/>
      <c r="O231" s="31"/>
      <c r="P231" s="11"/>
      <c r="Q231" s="11"/>
      <c r="R231" s="11"/>
      <c r="S231" s="11"/>
      <c r="T231" s="11"/>
      <c r="U231" s="11"/>
      <c r="V231" s="11"/>
      <c r="W231" s="11"/>
    </row>
    <row r="232" spans="1:23" ht="15" customHeight="1" x14ac:dyDescent="0.25">
      <c r="A232" s="11"/>
      <c r="B232" s="30"/>
      <c r="C232" s="10"/>
      <c r="D232" s="11"/>
      <c r="E232" s="11"/>
      <c r="F232" s="11"/>
      <c r="G232" s="11"/>
      <c r="H232" s="11"/>
      <c r="I232" s="11"/>
      <c r="J232" s="31"/>
      <c r="K232" s="31"/>
      <c r="L232" s="32"/>
      <c r="M232" s="31"/>
      <c r="N232" s="31"/>
      <c r="O232" s="31"/>
      <c r="P232" s="11"/>
      <c r="Q232" s="11"/>
      <c r="R232" s="11"/>
      <c r="S232" s="11"/>
      <c r="T232" s="11"/>
      <c r="U232" s="11"/>
      <c r="V232" s="11"/>
      <c r="W232" s="11"/>
    </row>
    <row r="233" spans="1:23" ht="15" customHeight="1" x14ac:dyDescent="0.25">
      <c r="A233" s="11"/>
      <c r="B233" s="30"/>
      <c r="C233" s="10"/>
      <c r="D233" s="11"/>
      <c r="E233" s="11"/>
      <c r="F233" s="11"/>
      <c r="G233" s="11"/>
      <c r="H233" s="11"/>
      <c r="I233" s="11"/>
      <c r="J233" s="31"/>
      <c r="K233" s="31"/>
      <c r="L233" s="32"/>
      <c r="M233" s="31"/>
      <c r="N233" s="31"/>
      <c r="O233" s="31"/>
      <c r="P233" s="11"/>
      <c r="Q233" s="11"/>
      <c r="R233" s="11"/>
      <c r="S233" s="11"/>
      <c r="T233" s="11"/>
      <c r="U233" s="11"/>
      <c r="V233" s="11"/>
      <c r="W233" s="11"/>
    </row>
    <row r="234" spans="1:23" ht="15" customHeight="1" x14ac:dyDescent="0.25">
      <c r="A234" s="11"/>
      <c r="B234" s="30"/>
      <c r="C234" s="10"/>
      <c r="D234" s="11"/>
      <c r="E234" s="11"/>
      <c r="F234" s="11"/>
      <c r="G234" s="11"/>
      <c r="H234" s="11"/>
      <c r="I234" s="11"/>
      <c r="J234" s="31"/>
      <c r="K234" s="31"/>
      <c r="L234" s="32"/>
      <c r="M234" s="31"/>
      <c r="N234" s="31"/>
      <c r="O234" s="31"/>
      <c r="P234" s="11"/>
      <c r="Q234" s="11"/>
      <c r="R234" s="11"/>
      <c r="S234" s="11"/>
      <c r="T234" s="11"/>
      <c r="U234" s="11"/>
      <c r="V234" s="11"/>
      <c r="W234" s="11"/>
    </row>
    <row r="235" spans="1:23" ht="15" customHeight="1" x14ac:dyDescent="0.25">
      <c r="A235" s="11"/>
      <c r="B235" s="30"/>
      <c r="C235" s="10"/>
      <c r="D235" s="11"/>
      <c r="E235" s="11"/>
      <c r="F235" s="11"/>
      <c r="G235" s="11"/>
      <c r="H235" s="11"/>
      <c r="I235" s="11"/>
      <c r="J235" s="31"/>
      <c r="K235" s="31"/>
      <c r="L235" s="32"/>
      <c r="M235" s="31"/>
      <c r="N235" s="31"/>
      <c r="O235" s="31"/>
      <c r="P235" s="11"/>
      <c r="Q235" s="11"/>
      <c r="R235" s="11"/>
      <c r="S235" s="11"/>
      <c r="T235" s="11"/>
      <c r="U235" s="11"/>
      <c r="V235" s="11"/>
      <c r="W235" s="11"/>
    </row>
    <row r="236" spans="1:23" ht="15" customHeight="1" x14ac:dyDescent="0.25">
      <c r="A236" s="11"/>
      <c r="B236" s="30"/>
      <c r="C236" s="10"/>
      <c r="D236" s="11"/>
      <c r="E236" s="11"/>
      <c r="F236" s="11"/>
      <c r="G236" s="11"/>
      <c r="H236" s="11"/>
      <c r="I236" s="11"/>
      <c r="J236" s="31"/>
      <c r="K236" s="31"/>
      <c r="L236" s="32"/>
      <c r="M236" s="31"/>
      <c r="N236" s="31"/>
      <c r="O236" s="31"/>
      <c r="P236" s="11"/>
      <c r="Q236" s="11"/>
      <c r="R236" s="11"/>
      <c r="S236" s="11"/>
      <c r="T236" s="11"/>
      <c r="U236" s="11"/>
      <c r="V236" s="11"/>
      <c r="W236" s="11"/>
    </row>
    <row r="237" spans="1:23" ht="15" customHeight="1" x14ac:dyDescent="0.25">
      <c r="A237" s="11"/>
      <c r="B237" s="30"/>
      <c r="C237" s="10"/>
      <c r="D237" s="11"/>
      <c r="E237" s="11"/>
      <c r="F237" s="11"/>
      <c r="G237" s="11"/>
      <c r="H237" s="11"/>
      <c r="I237" s="11"/>
      <c r="J237" s="31"/>
      <c r="K237" s="31"/>
      <c r="L237" s="32"/>
      <c r="M237" s="31"/>
      <c r="N237" s="31"/>
      <c r="O237" s="31"/>
      <c r="P237" s="11"/>
      <c r="Q237" s="11"/>
      <c r="R237" s="11"/>
      <c r="S237" s="11"/>
      <c r="T237" s="11"/>
      <c r="U237" s="11"/>
      <c r="V237" s="11"/>
      <c r="W237" s="11"/>
    </row>
    <row r="238" spans="1:23" ht="15" customHeight="1" x14ac:dyDescent="0.25">
      <c r="A238" s="11"/>
      <c r="B238" s="30"/>
      <c r="C238" s="10"/>
      <c r="D238" s="11"/>
      <c r="E238" s="11"/>
      <c r="F238" s="11"/>
      <c r="G238" s="11"/>
      <c r="H238" s="11"/>
      <c r="I238" s="11"/>
      <c r="J238" s="31"/>
      <c r="K238" s="31"/>
      <c r="L238" s="32"/>
      <c r="M238" s="31"/>
      <c r="N238" s="31"/>
      <c r="O238" s="31"/>
      <c r="P238" s="11"/>
      <c r="Q238" s="11"/>
      <c r="R238" s="11"/>
      <c r="S238" s="11"/>
      <c r="T238" s="11"/>
      <c r="U238" s="11"/>
      <c r="V238" s="11"/>
      <c r="W238" s="11"/>
    </row>
    <row r="239" spans="1:23" ht="15" customHeight="1" x14ac:dyDescent="0.25">
      <c r="A239" s="11"/>
      <c r="B239" s="30"/>
      <c r="C239" s="10"/>
      <c r="D239" s="11"/>
      <c r="E239" s="11"/>
      <c r="F239" s="11"/>
      <c r="G239" s="11"/>
      <c r="H239" s="11"/>
      <c r="I239" s="11"/>
      <c r="J239" s="31"/>
      <c r="K239" s="31"/>
      <c r="L239" s="32"/>
      <c r="M239" s="31"/>
      <c r="N239" s="31"/>
      <c r="O239" s="31"/>
      <c r="P239" s="11"/>
      <c r="Q239" s="11"/>
      <c r="R239" s="11"/>
      <c r="S239" s="11"/>
      <c r="T239" s="11"/>
      <c r="U239" s="11"/>
      <c r="V239" s="11"/>
      <c r="W239" s="11"/>
    </row>
    <row r="240" spans="1:23" ht="15" customHeight="1" x14ac:dyDescent="0.25">
      <c r="A240" s="11"/>
      <c r="B240" s="30"/>
      <c r="C240" s="10"/>
      <c r="D240" s="11"/>
      <c r="E240" s="11"/>
      <c r="F240" s="11"/>
      <c r="G240" s="11"/>
      <c r="H240" s="11"/>
      <c r="I240" s="11"/>
      <c r="J240" s="31"/>
      <c r="K240" s="31"/>
      <c r="L240" s="32"/>
      <c r="M240" s="31"/>
      <c r="N240" s="31"/>
      <c r="O240" s="31"/>
      <c r="P240" s="11"/>
      <c r="Q240" s="11"/>
      <c r="R240" s="11"/>
      <c r="S240" s="11"/>
      <c r="T240" s="11"/>
      <c r="U240" s="11"/>
      <c r="V240" s="11"/>
      <c r="W240" s="11"/>
    </row>
    <row r="241" spans="1:23" ht="15" customHeight="1" x14ac:dyDescent="0.25">
      <c r="A241" s="11"/>
      <c r="B241" s="30"/>
      <c r="C241" s="10"/>
      <c r="D241" s="11"/>
      <c r="E241" s="11"/>
      <c r="F241" s="11"/>
      <c r="G241" s="11"/>
      <c r="H241" s="11"/>
      <c r="I241" s="11"/>
      <c r="J241" s="31"/>
      <c r="K241" s="31"/>
      <c r="L241" s="32"/>
      <c r="M241" s="31"/>
      <c r="N241" s="31"/>
      <c r="O241" s="31"/>
      <c r="P241" s="11"/>
      <c r="Q241" s="11"/>
      <c r="R241" s="11"/>
      <c r="S241" s="11"/>
      <c r="T241" s="11"/>
      <c r="U241" s="11"/>
      <c r="V241" s="11"/>
      <c r="W241" s="11"/>
    </row>
    <row r="242" spans="1:23" ht="15" customHeight="1" x14ac:dyDescent="0.25">
      <c r="A242" s="11"/>
      <c r="B242" s="30"/>
      <c r="C242" s="10"/>
      <c r="D242" s="11"/>
      <c r="E242" s="11"/>
      <c r="F242" s="11"/>
      <c r="G242" s="11"/>
      <c r="H242" s="11"/>
      <c r="I242" s="11"/>
      <c r="J242" s="31"/>
      <c r="K242" s="31"/>
      <c r="L242" s="32"/>
      <c r="M242" s="31"/>
      <c r="N242" s="31"/>
      <c r="O242" s="31"/>
      <c r="P242" s="11"/>
      <c r="Q242" s="11"/>
      <c r="R242" s="11"/>
      <c r="S242" s="11"/>
      <c r="T242" s="11"/>
      <c r="U242" s="11"/>
      <c r="V242" s="11"/>
      <c r="W242" s="11"/>
    </row>
    <row r="243" spans="1:23" ht="15" customHeight="1" x14ac:dyDescent="0.25">
      <c r="A243" s="11"/>
      <c r="B243" s="30"/>
      <c r="C243" s="10"/>
      <c r="D243" s="11"/>
      <c r="E243" s="11"/>
      <c r="F243" s="11"/>
      <c r="G243" s="11"/>
      <c r="H243" s="11"/>
      <c r="I243" s="11"/>
      <c r="J243" s="31"/>
      <c r="K243" s="31"/>
      <c r="L243" s="32"/>
      <c r="M243" s="31"/>
      <c r="N243" s="31"/>
      <c r="O243" s="31"/>
      <c r="P243" s="11"/>
      <c r="Q243" s="11"/>
      <c r="R243" s="11"/>
      <c r="S243" s="11"/>
      <c r="T243" s="11"/>
      <c r="U243" s="11"/>
      <c r="V243" s="11"/>
      <c r="W243" s="11"/>
    </row>
    <row r="244" spans="1:23" ht="15" customHeight="1" x14ac:dyDescent="0.25">
      <c r="A244" s="11"/>
      <c r="B244" s="30"/>
      <c r="C244" s="10"/>
      <c r="D244" s="11"/>
      <c r="E244" s="11"/>
      <c r="F244" s="11"/>
      <c r="G244" s="11"/>
      <c r="H244" s="11"/>
      <c r="I244" s="11"/>
      <c r="J244" s="31"/>
      <c r="K244" s="31"/>
      <c r="L244" s="32"/>
      <c r="M244" s="31"/>
      <c r="N244" s="31"/>
      <c r="O244" s="31"/>
      <c r="P244" s="11"/>
      <c r="Q244" s="11"/>
      <c r="R244" s="11"/>
      <c r="S244" s="11"/>
      <c r="T244" s="11"/>
      <c r="U244" s="11"/>
      <c r="V244" s="11"/>
      <c r="W244" s="11"/>
    </row>
    <row r="245" spans="1:23" ht="15" customHeight="1" x14ac:dyDescent="0.25">
      <c r="A245" s="11"/>
      <c r="B245" s="30"/>
      <c r="C245" s="10"/>
      <c r="D245" s="11"/>
      <c r="E245" s="11"/>
      <c r="F245" s="11"/>
      <c r="G245" s="11"/>
      <c r="H245" s="11"/>
      <c r="I245" s="11"/>
      <c r="J245" s="31"/>
      <c r="K245" s="31"/>
      <c r="L245" s="32"/>
      <c r="M245" s="31"/>
      <c r="N245" s="31"/>
      <c r="O245" s="31"/>
      <c r="P245" s="11"/>
      <c r="Q245" s="11"/>
      <c r="R245" s="11"/>
      <c r="S245" s="11"/>
      <c r="T245" s="11"/>
      <c r="U245" s="11"/>
      <c r="V245" s="11"/>
      <c r="W245" s="11"/>
    </row>
    <row r="246" spans="1:23" ht="15" customHeight="1" x14ac:dyDescent="0.25">
      <c r="A246" s="11"/>
      <c r="B246" s="30"/>
      <c r="C246" s="10"/>
      <c r="D246" s="11"/>
      <c r="E246" s="11"/>
      <c r="F246" s="11"/>
      <c r="G246" s="11"/>
      <c r="H246" s="11"/>
      <c r="I246" s="11"/>
      <c r="J246" s="31"/>
      <c r="K246" s="31"/>
      <c r="L246" s="32"/>
      <c r="M246" s="31"/>
      <c r="N246" s="31"/>
      <c r="O246" s="31"/>
      <c r="P246" s="11"/>
      <c r="Q246" s="11"/>
      <c r="R246" s="11"/>
      <c r="S246" s="11"/>
      <c r="T246" s="11"/>
      <c r="U246" s="11"/>
      <c r="V246" s="11"/>
      <c r="W246" s="11"/>
    </row>
    <row r="247" spans="1:23" ht="15" customHeight="1" x14ac:dyDescent="0.25">
      <c r="A247" s="11"/>
      <c r="B247" s="30"/>
      <c r="C247" s="10"/>
      <c r="D247" s="11"/>
      <c r="E247" s="11"/>
      <c r="F247" s="11"/>
      <c r="G247" s="11"/>
      <c r="H247" s="11"/>
      <c r="I247" s="11"/>
      <c r="J247" s="31"/>
      <c r="K247" s="31"/>
      <c r="L247" s="32"/>
      <c r="M247" s="31"/>
      <c r="N247" s="31"/>
      <c r="O247" s="31"/>
      <c r="P247" s="11"/>
      <c r="Q247" s="11"/>
      <c r="R247" s="11"/>
      <c r="S247" s="11"/>
      <c r="T247" s="11"/>
      <c r="U247" s="11"/>
      <c r="V247" s="11"/>
      <c r="W247" s="11"/>
    </row>
    <row r="248" spans="1:23" ht="15" customHeight="1" x14ac:dyDescent="0.25">
      <c r="A248" s="11"/>
      <c r="B248" s="30"/>
      <c r="C248" s="10"/>
      <c r="D248" s="11"/>
      <c r="E248" s="11"/>
      <c r="F248" s="11"/>
      <c r="G248" s="11"/>
      <c r="H248" s="11"/>
      <c r="I248" s="11"/>
      <c r="J248" s="31"/>
      <c r="K248" s="31"/>
      <c r="L248" s="32"/>
      <c r="M248" s="31"/>
      <c r="N248" s="31"/>
      <c r="O248" s="31"/>
      <c r="P248" s="11"/>
      <c r="Q248" s="11"/>
      <c r="R248" s="11"/>
      <c r="S248" s="11"/>
      <c r="T248" s="11"/>
      <c r="U248" s="11"/>
      <c r="V248" s="11"/>
      <c r="W248" s="11"/>
    </row>
    <row r="249" spans="1:23" ht="15" customHeight="1" x14ac:dyDescent="0.25">
      <c r="A249" s="11"/>
      <c r="B249" s="30"/>
      <c r="C249" s="10"/>
      <c r="D249" s="11"/>
      <c r="E249" s="11"/>
      <c r="F249" s="11"/>
      <c r="G249" s="11"/>
      <c r="H249" s="11"/>
      <c r="I249" s="11"/>
      <c r="J249" s="31"/>
      <c r="K249" s="31"/>
      <c r="L249" s="32"/>
      <c r="M249" s="31"/>
      <c r="N249" s="31"/>
      <c r="O249" s="31"/>
      <c r="P249" s="11"/>
      <c r="Q249" s="11"/>
      <c r="R249" s="11"/>
      <c r="S249" s="11"/>
      <c r="T249" s="11"/>
      <c r="U249" s="11"/>
      <c r="V249" s="11"/>
      <c r="W249" s="11"/>
    </row>
    <row r="250" spans="1:23" ht="15" customHeight="1" x14ac:dyDescent="0.25">
      <c r="A250" s="11"/>
      <c r="B250" s="30"/>
      <c r="C250" s="10"/>
      <c r="D250" s="11"/>
      <c r="E250" s="11"/>
      <c r="F250" s="11"/>
      <c r="G250" s="11"/>
      <c r="H250" s="11"/>
      <c r="I250" s="11"/>
      <c r="J250" s="31"/>
      <c r="K250" s="31"/>
      <c r="L250" s="32"/>
      <c r="M250" s="31"/>
      <c r="N250" s="31"/>
      <c r="O250" s="31"/>
      <c r="P250" s="11"/>
      <c r="Q250" s="11"/>
      <c r="R250" s="11"/>
      <c r="S250" s="11"/>
      <c r="T250" s="11"/>
      <c r="U250" s="11"/>
      <c r="V250" s="11"/>
      <c r="W250" s="11"/>
    </row>
    <row r="251" spans="1:23" ht="15" customHeight="1" x14ac:dyDescent="0.25">
      <c r="A251" s="11"/>
      <c r="B251" s="30"/>
      <c r="C251" s="10"/>
      <c r="D251" s="11"/>
      <c r="E251" s="11"/>
      <c r="F251" s="11"/>
      <c r="G251" s="11"/>
      <c r="H251" s="11"/>
      <c r="I251" s="11"/>
      <c r="J251" s="31"/>
      <c r="K251" s="31"/>
      <c r="L251" s="32"/>
      <c r="M251" s="31"/>
      <c r="N251" s="31"/>
      <c r="O251" s="31"/>
      <c r="P251" s="11"/>
      <c r="Q251" s="11"/>
      <c r="R251" s="11"/>
      <c r="S251" s="11"/>
      <c r="T251" s="11"/>
      <c r="U251" s="11"/>
      <c r="V251" s="11"/>
      <c r="W251" s="11"/>
    </row>
    <row r="252" spans="1:23" ht="15" customHeight="1" x14ac:dyDescent="0.25">
      <c r="A252" s="11"/>
      <c r="B252" s="30"/>
      <c r="C252" s="10"/>
      <c r="D252" s="11"/>
      <c r="E252" s="11"/>
      <c r="F252" s="11"/>
      <c r="G252" s="11"/>
      <c r="H252" s="11"/>
      <c r="I252" s="11"/>
      <c r="J252" s="31"/>
      <c r="K252" s="31"/>
      <c r="L252" s="32"/>
      <c r="M252" s="31"/>
      <c r="N252" s="31"/>
      <c r="O252" s="31"/>
      <c r="P252" s="11"/>
      <c r="Q252" s="11"/>
      <c r="R252" s="11"/>
      <c r="S252" s="11"/>
      <c r="T252" s="11"/>
      <c r="U252" s="11"/>
      <c r="V252" s="11"/>
      <c r="W252" s="11"/>
    </row>
    <row r="253" spans="1:23" ht="15" customHeight="1" x14ac:dyDescent="0.25">
      <c r="A253" s="11"/>
      <c r="B253" s="30"/>
      <c r="C253" s="10"/>
      <c r="D253" s="11"/>
      <c r="E253" s="11"/>
      <c r="F253" s="11"/>
      <c r="G253" s="11"/>
      <c r="H253" s="11"/>
      <c r="I253" s="11"/>
      <c r="J253" s="31"/>
      <c r="K253" s="31"/>
      <c r="L253" s="32"/>
      <c r="M253" s="31"/>
      <c r="N253" s="31"/>
      <c r="O253" s="31"/>
      <c r="P253" s="11"/>
      <c r="Q253" s="11"/>
      <c r="R253" s="11"/>
      <c r="S253" s="11"/>
      <c r="T253" s="11"/>
      <c r="U253" s="11"/>
      <c r="V253" s="11"/>
      <c r="W253" s="11"/>
    </row>
    <row r="254" spans="1:23" ht="15" customHeight="1" x14ac:dyDescent="0.25">
      <c r="A254" s="11"/>
      <c r="B254" s="30"/>
      <c r="C254" s="10"/>
      <c r="D254" s="11"/>
      <c r="E254" s="11"/>
      <c r="F254" s="11"/>
      <c r="G254" s="11"/>
      <c r="H254" s="11"/>
      <c r="I254" s="11"/>
      <c r="J254" s="31"/>
      <c r="K254" s="31"/>
      <c r="L254" s="32"/>
      <c r="M254" s="31"/>
      <c r="N254" s="31"/>
      <c r="O254" s="31"/>
      <c r="P254" s="11"/>
      <c r="Q254" s="11"/>
      <c r="R254" s="11"/>
      <c r="S254" s="11"/>
      <c r="T254" s="11"/>
      <c r="U254" s="11"/>
      <c r="V254" s="11"/>
      <c r="W254" s="11"/>
    </row>
    <row r="255" spans="1:23" ht="15" customHeight="1" x14ac:dyDescent="0.25">
      <c r="A255" s="11"/>
      <c r="B255" s="30"/>
      <c r="C255" s="10"/>
      <c r="D255" s="11"/>
      <c r="E255" s="11"/>
      <c r="F255" s="11"/>
      <c r="G255" s="11"/>
      <c r="H255" s="11"/>
      <c r="I255" s="11"/>
      <c r="J255" s="31"/>
      <c r="K255" s="31"/>
      <c r="L255" s="32"/>
      <c r="M255" s="31"/>
      <c r="N255" s="31"/>
      <c r="O255" s="31"/>
      <c r="P255" s="11"/>
      <c r="Q255" s="11"/>
      <c r="R255" s="11"/>
      <c r="S255" s="11"/>
      <c r="T255" s="11"/>
      <c r="U255" s="11"/>
      <c r="V255" s="11"/>
      <c r="W255" s="11"/>
    </row>
    <row r="256" spans="1:23" ht="15" customHeight="1" x14ac:dyDescent="0.25">
      <c r="A256" s="11"/>
      <c r="B256" s="30"/>
      <c r="C256" s="10"/>
      <c r="D256" s="11"/>
      <c r="E256" s="11"/>
      <c r="F256" s="11"/>
      <c r="G256" s="11"/>
      <c r="H256" s="11"/>
      <c r="I256" s="11"/>
      <c r="J256" s="31"/>
      <c r="K256" s="31"/>
      <c r="L256" s="32"/>
      <c r="M256" s="31"/>
      <c r="N256" s="31"/>
      <c r="O256" s="31"/>
      <c r="P256" s="11"/>
      <c r="Q256" s="11"/>
      <c r="R256" s="11"/>
      <c r="S256" s="11"/>
      <c r="T256" s="11"/>
      <c r="U256" s="11"/>
      <c r="V256" s="11"/>
      <c r="W256" s="11"/>
    </row>
    <row r="257" spans="1:23" ht="15" customHeight="1" x14ac:dyDescent="0.25">
      <c r="A257" s="11"/>
      <c r="B257" s="30"/>
      <c r="C257" s="10"/>
      <c r="D257" s="11"/>
      <c r="E257" s="11"/>
      <c r="F257" s="11"/>
      <c r="G257" s="11"/>
      <c r="H257" s="11"/>
      <c r="I257" s="11"/>
      <c r="J257" s="31"/>
      <c r="K257" s="31"/>
      <c r="L257" s="32"/>
      <c r="M257" s="31"/>
      <c r="N257" s="31"/>
      <c r="O257" s="31"/>
      <c r="P257" s="11"/>
      <c r="Q257" s="11"/>
      <c r="R257" s="11"/>
      <c r="S257" s="11"/>
      <c r="T257" s="11"/>
      <c r="U257" s="11"/>
      <c r="V257" s="11"/>
      <c r="W257" s="11"/>
    </row>
    <row r="258" spans="1:23" ht="15" customHeight="1" x14ac:dyDescent="0.25">
      <c r="A258" s="11"/>
      <c r="B258" s="30"/>
      <c r="C258" s="10"/>
      <c r="D258" s="11"/>
      <c r="E258" s="11"/>
      <c r="F258" s="11"/>
      <c r="G258" s="11"/>
      <c r="H258" s="11"/>
      <c r="I258" s="11"/>
      <c r="J258" s="31"/>
      <c r="K258" s="31"/>
      <c r="L258" s="32"/>
      <c r="M258" s="31"/>
      <c r="N258" s="31"/>
      <c r="O258" s="31"/>
      <c r="P258" s="11"/>
      <c r="Q258" s="11"/>
      <c r="R258" s="11"/>
      <c r="S258" s="11"/>
      <c r="T258" s="11"/>
      <c r="U258" s="11"/>
      <c r="V258" s="11"/>
      <c r="W258" s="11"/>
    </row>
    <row r="259" spans="1:23" ht="15" customHeight="1" x14ac:dyDescent="0.25">
      <c r="A259" s="11"/>
      <c r="B259" s="30"/>
      <c r="C259" s="10"/>
      <c r="D259" s="11"/>
      <c r="E259" s="11"/>
      <c r="F259" s="11"/>
      <c r="G259" s="11"/>
      <c r="H259" s="11"/>
      <c r="I259" s="11"/>
      <c r="J259" s="31"/>
      <c r="K259" s="31"/>
      <c r="L259" s="32"/>
      <c r="M259" s="31"/>
      <c r="N259" s="31"/>
      <c r="O259" s="31"/>
      <c r="P259" s="11"/>
      <c r="Q259" s="11"/>
      <c r="R259" s="11"/>
      <c r="S259" s="11"/>
      <c r="T259" s="11"/>
      <c r="U259" s="11"/>
      <c r="V259" s="11"/>
      <c r="W259" s="11"/>
    </row>
    <row r="260" spans="1:23" ht="15" customHeight="1" x14ac:dyDescent="0.25">
      <c r="A260" s="11"/>
      <c r="B260" s="30"/>
      <c r="C260" s="10"/>
      <c r="D260" s="11"/>
      <c r="E260" s="11"/>
      <c r="F260" s="11"/>
      <c r="G260" s="11"/>
      <c r="H260" s="11"/>
      <c r="I260" s="11"/>
      <c r="J260" s="31"/>
      <c r="K260" s="31"/>
      <c r="L260" s="32"/>
      <c r="M260" s="31"/>
      <c r="N260" s="31"/>
      <c r="O260" s="31"/>
      <c r="P260" s="11"/>
      <c r="Q260" s="11"/>
      <c r="R260" s="11"/>
      <c r="S260" s="11"/>
      <c r="T260" s="11"/>
      <c r="U260" s="11"/>
      <c r="V260" s="11"/>
      <c r="W260" s="11"/>
    </row>
    <row r="261" spans="1:23" ht="15" customHeight="1" x14ac:dyDescent="0.25">
      <c r="A261" s="11"/>
      <c r="B261" s="30"/>
      <c r="C261" s="10"/>
      <c r="D261" s="11"/>
      <c r="E261" s="11"/>
      <c r="F261" s="11"/>
      <c r="G261" s="11"/>
      <c r="H261" s="11"/>
      <c r="I261" s="11"/>
      <c r="J261" s="31"/>
      <c r="K261" s="31"/>
      <c r="L261" s="32"/>
      <c r="M261" s="31"/>
      <c r="N261" s="31"/>
      <c r="O261" s="31"/>
      <c r="P261" s="11"/>
      <c r="Q261" s="11"/>
      <c r="R261" s="11"/>
      <c r="S261" s="11"/>
      <c r="T261" s="11"/>
      <c r="U261" s="11"/>
      <c r="V261" s="11"/>
      <c r="W261" s="11"/>
    </row>
    <row r="262" spans="1:23" ht="15" customHeight="1" x14ac:dyDescent="0.25">
      <c r="A262" s="11"/>
      <c r="B262" s="30"/>
      <c r="C262" s="10"/>
      <c r="D262" s="11"/>
      <c r="E262" s="11"/>
      <c r="F262" s="11"/>
      <c r="G262" s="11"/>
      <c r="H262" s="11"/>
      <c r="I262" s="11"/>
      <c r="J262" s="31"/>
      <c r="K262" s="31"/>
      <c r="L262" s="32"/>
      <c r="M262" s="31"/>
      <c r="N262" s="31"/>
      <c r="O262" s="31"/>
      <c r="P262" s="11"/>
      <c r="Q262" s="11"/>
      <c r="R262" s="11"/>
      <c r="S262" s="11"/>
      <c r="T262" s="11"/>
      <c r="U262" s="11"/>
      <c r="V262" s="11"/>
      <c r="W262" s="11"/>
    </row>
    <row r="263" spans="1:23" ht="15" customHeight="1" x14ac:dyDescent="0.25">
      <c r="A263" s="11"/>
      <c r="B263" s="30"/>
      <c r="C263" s="10"/>
      <c r="D263" s="11"/>
      <c r="E263" s="11"/>
      <c r="F263" s="11"/>
      <c r="G263" s="11"/>
      <c r="H263" s="11"/>
      <c r="I263" s="11"/>
      <c r="J263" s="31"/>
      <c r="K263" s="31"/>
      <c r="L263" s="32"/>
      <c r="M263" s="31"/>
      <c r="N263" s="31"/>
      <c r="O263" s="31"/>
      <c r="P263" s="11"/>
      <c r="Q263" s="11"/>
      <c r="R263" s="11"/>
      <c r="S263" s="11"/>
      <c r="T263" s="11"/>
      <c r="U263" s="11"/>
      <c r="V263" s="11"/>
      <c r="W263" s="11"/>
    </row>
    <row r="264" spans="1:23" ht="15" customHeight="1" x14ac:dyDescent="0.25">
      <c r="A264" s="11"/>
      <c r="B264" s="30"/>
      <c r="C264" s="10"/>
      <c r="D264" s="11"/>
      <c r="E264" s="11"/>
      <c r="F264" s="11"/>
      <c r="G264" s="11"/>
      <c r="H264" s="11"/>
      <c r="I264" s="11"/>
      <c r="J264" s="31"/>
      <c r="K264" s="31"/>
      <c r="L264" s="32"/>
      <c r="M264" s="31"/>
      <c r="N264" s="31"/>
      <c r="O264" s="31"/>
      <c r="P264" s="11"/>
      <c r="Q264" s="11"/>
      <c r="R264" s="11"/>
      <c r="S264" s="11"/>
      <c r="T264" s="11"/>
      <c r="U264" s="11"/>
      <c r="V264" s="11"/>
      <c r="W264" s="11"/>
    </row>
    <row r="265" spans="1:23" ht="15" customHeight="1" x14ac:dyDescent="0.25">
      <c r="A265" s="11"/>
      <c r="B265" s="30"/>
      <c r="C265" s="10"/>
      <c r="D265" s="11"/>
      <c r="E265" s="11"/>
      <c r="F265" s="11"/>
      <c r="G265" s="11"/>
      <c r="H265" s="11"/>
      <c r="I265" s="11"/>
      <c r="J265" s="31"/>
      <c r="K265" s="31"/>
      <c r="L265" s="32"/>
      <c r="M265" s="31"/>
      <c r="N265" s="31"/>
      <c r="O265" s="31"/>
      <c r="P265" s="11"/>
      <c r="Q265" s="11"/>
      <c r="R265" s="11"/>
      <c r="S265" s="11"/>
      <c r="T265" s="11"/>
      <c r="U265" s="11"/>
      <c r="V265" s="11"/>
      <c r="W265" s="11"/>
    </row>
    <row r="266" spans="1:23" ht="15" customHeight="1" x14ac:dyDescent="0.25">
      <c r="A266" s="11"/>
      <c r="B266" s="30"/>
      <c r="C266" s="10"/>
      <c r="D266" s="11"/>
      <c r="E266" s="11"/>
      <c r="F266" s="11"/>
      <c r="G266" s="11"/>
      <c r="H266" s="11"/>
      <c r="I266" s="11"/>
      <c r="J266" s="31"/>
      <c r="K266" s="31"/>
      <c r="L266" s="32"/>
      <c r="M266" s="31"/>
      <c r="N266" s="31"/>
      <c r="O266" s="31"/>
      <c r="P266" s="11"/>
      <c r="Q266" s="11"/>
      <c r="R266" s="11"/>
      <c r="S266" s="11"/>
      <c r="T266" s="11"/>
      <c r="U266" s="11"/>
      <c r="V266" s="11"/>
      <c r="W266" s="11"/>
    </row>
    <row r="267" spans="1:23" ht="15" customHeight="1" x14ac:dyDescent="0.25">
      <c r="A267" s="11"/>
      <c r="B267" s="30"/>
      <c r="C267" s="10"/>
      <c r="D267" s="11"/>
      <c r="E267" s="11"/>
      <c r="F267" s="11"/>
      <c r="G267" s="11"/>
      <c r="H267" s="11"/>
      <c r="I267" s="11"/>
      <c r="J267" s="31"/>
      <c r="K267" s="31"/>
      <c r="L267" s="32"/>
      <c r="M267" s="31"/>
      <c r="N267" s="31"/>
      <c r="O267" s="31"/>
      <c r="P267" s="11"/>
      <c r="Q267" s="11"/>
      <c r="R267" s="11"/>
      <c r="S267" s="11"/>
      <c r="T267" s="11"/>
      <c r="U267" s="11"/>
      <c r="V267" s="11"/>
      <c r="W267" s="11"/>
    </row>
    <row r="268" spans="1:23" ht="15" customHeight="1" x14ac:dyDescent="0.25">
      <c r="A268" s="11"/>
      <c r="B268" s="30"/>
      <c r="C268" s="10"/>
      <c r="D268" s="11"/>
      <c r="E268" s="11"/>
      <c r="F268" s="11"/>
      <c r="G268" s="11"/>
      <c r="H268" s="11"/>
      <c r="I268" s="11"/>
      <c r="J268" s="31"/>
      <c r="K268" s="31"/>
      <c r="L268" s="32"/>
      <c r="M268" s="31"/>
      <c r="N268" s="31"/>
      <c r="O268" s="31"/>
      <c r="P268" s="11"/>
      <c r="Q268" s="11"/>
      <c r="R268" s="11"/>
      <c r="S268" s="11"/>
      <c r="T268" s="11"/>
      <c r="U268" s="11"/>
      <c r="V268" s="11"/>
      <c r="W268" s="11"/>
    </row>
    <row r="269" spans="1:23" ht="15" customHeight="1" x14ac:dyDescent="0.25">
      <c r="A269" s="11"/>
      <c r="B269" s="30"/>
      <c r="C269" s="10"/>
      <c r="D269" s="11"/>
      <c r="E269" s="11"/>
      <c r="F269" s="11"/>
      <c r="G269" s="11"/>
      <c r="H269" s="11"/>
      <c r="I269" s="11"/>
      <c r="J269" s="31"/>
      <c r="K269" s="31"/>
      <c r="L269" s="32"/>
      <c r="M269" s="31"/>
      <c r="N269" s="31"/>
      <c r="O269" s="31"/>
      <c r="P269" s="11"/>
      <c r="Q269" s="11"/>
      <c r="R269" s="11"/>
      <c r="S269" s="11"/>
      <c r="T269" s="11"/>
      <c r="U269" s="11"/>
      <c r="V269" s="11"/>
      <c r="W269" s="11"/>
    </row>
    <row r="270" spans="1:23" ht="15" customHeight="1" x14ac:dyDescent="0.25">
      <c r="A270" s="11"/>
      <c r="B270" s="30"/>
      <c r="C270" s="10"/>
      <c r="D270" s="11"/>
      <c r="E270" s="11"/>
      <c r="F270" s="11"/>
      <c r="G270" s="11"/>
      <c r="H270" s="11"/>
      <c r="I270" s="11"/>
      <c r="J270" s="31"/>
      <c r="K270" s="31"/>
      <c r="L270" s="32"/>
      <c r="M270" s="31"/>
      <c r="N270" s="31"/>
      <c r="O270" s="31"/>
      <c r="P270" s="11"/>
      <c r="Q270" s="11"/>
      <c r="R270" s="11"/>
      <c r="S270" s="11"/>
      <c r="T270" s="11"/>
      <c r="U270" s="11"/>
      <c r="V270" s="11"/>
      <c r="W270" s="11"/>
    </row>
    <row r="271" spans="1:23" ht="15" customHeight="1" x14ac:dyDescent="0.25">
      <c r="A271" s="11"/>
      <c r="B271" s="30"/>
      <c r="C271" s="10"/>
      <c r="D271" s="11"/>
      <c r="E271" s="11"/>
      <c r="F271" s="11"/>
      <c r="G271" s="11"/>
      <c r="H271" s="11"/>
      <c r="I271" s="11"/>
      <c r="J271" s="31"/>
      <c r="K271" s="31"/>
      <c r="L271" s="32"/>
      <c r="M271" s="31"/>
      <c r="N271" s="31"/>
      <c r="O271" s="31"/>
      <c r="P271" s="11"/>
      <c r="Q271" s="11"/>
      <c r="R271" s="11"/>
      <c r="S271" s="11"/>
      <c r="T271" s="11"/>
      <c r="U271" s="11"/>
      <c r="V271" s="11"/>
      <c r="W271" s="11"/>
    </row>
    <row r="272" spans="1:23" ht="15" customHeight="1" x14ac:dyDescent="0.25">
      <c r="A272" s="11"/>
      <c r="B272" s="30"/>
      <c r="C272" s="10"/>
      <c r="D272" s="11"/>
      <c r="E272" s="11"/>
      <c r="F272" s="11"/>
      <c r="G272" s="11"/>
      <c r="H272" s="11"/>
      <c r="I272" s="11"/>
      <c r="J272" s="31"/>
      <c r="K272" s="31"/>
      <c r="L272" s="32"/>
      <c r="M272" s="31"/>
      <c r="N272" s="31"/>
      <c r="O272" s="31"/>
      <c r="P272" s="11"/>
      <c r="Q272" s="11"/>
      <c r="R272" s="11"/>
      <c r="S272" s="11"/>
      <c r="T272" s="11"/>
      <c r="U272" s="11"/>
      <c r="V272" s="11"/>
      <c r="W272" s="11"/>
    </row>
    <row r="273" spans="1:23" ht="15" customHeight="1" x14ac:dyDescent="0.25">
      <c r="A273" s="11"/>
      <c r="B273" s="30"/>
      <c r="C273" s="10"/>
      <c r="D273" s="11"/>
      <c r="E273" s="11"/>
      <c r="F273" s="11"/>
      <c r="G273" s="11"/>
      <c r="H273" s="11"/>
      <c r="I273" s="11"/>
      <c r="J273" s="31"/>
      <c r="K273" s="31"/>
      <c r="L273" s="32"/>
      <c r="M273" s="31"/>
      <c r="N273" s="31"/>
      <c r="O273" s="31"/>
      <c r="P273" s="11"/>
      <c r="Q273" s="11"/>
      <c r="R273" s="11"/>
      <c r="S273" s="11"/>
      <c r="T273" s="11"/>
      <c r="U273" s="11"/>
      <c r="V273" s="11"/>
      <c r="W273" s="11"/>
    </row>
    <row r="274" spans="1:23" ht="15" customHeight="1" x14ac:dyDescent="0.25">
      <c r="A274" s="11"/>
      <c r="B274" s="30"/>
      <c r="C274" s="10"/>
      <c r="D274" s="11"/>
      <c r="E274" s="11"/>
      <c r="F274" s="11"/>
      <c r="G274" s="11"/>
      <c r="H274" s="11"/>
      <c r="I274" s="11"/>
      <c r="J274" s="31"/>
      <c r="K274" s="31"/>
      <c r="L274" s="32"/>
      <c r="M274" s="31"/>
      <c r="N274" s="31"/>
      <c r="O274" s="31"/>
      <c r="P274" s="11"/>
      <c r="Q274" s="11"/>
      <c r="R274" s="11"/>
      <c r="S274" s="11"/>
      <c r="T274" s="11"/>
      <c r="U274" s="11"/>
      <c r="V274" s="11"/>
      <c r="W274" s="11"/>
    </row>
    <row r="275" spans="1:23" ht="15" customHeight="1" x14ac:dyDescent="0.25">
      <c r="A275" s="11"/>
      <c r="B275" s="30"/>
      <c r="C275" s="10"/>
      <c r="D275" s="11"/>
      <c r="E275" s="11"/>
      <c r="F275" s="11"/>
      <c r="G275" s="11"/>
      <c r="H275" s="11"/>
      <c r="I275" s="11"/>
      <c r="J275" s="31"/>
      <c r="K275" s="31"/>
      <c r="L275" s="32"/>
      <c r="M275" s="31"/>
      <c r="N275" s="31"/>
      <c r="O275" s="31"/>
      <c r="P275" s="11"/>
      <c r="Q275" s="11"/>
      <c r="R275" s="11"/>
      <c r="S275" s="11"/>
      <c r="T275" s="11"/>
      <c r="U275" s="11"/>
      <c r="V275" s="11"/>
      <c r="W275" s="11"/>
    </row>
    <row r="276" spans="1:23" ht="15" customHeight="1" x14ac:dyDescent="0.25">
      <c r="A276" s="11"/>
      <c r="B276" s="30"/>
      <c r="C276" s="10"/>
      <c r="D276" s="11"/>
      <c r="E276" s="11"/>
      <c r="F276" s="11"/>
      <c r="G276" s="11"/>
      <c r="H276" s="11"/>
      <c r="I276" s="11"/>
      <c r="J276" s="31"/>
      <c r="K276" s="31"/>
      <c r="L276" s="32"/>
      <c r="M276" s="31"/>
      <c r="N276" s="31"/>
      <c r="O276" s="31"/>
      <c r="P276" s="11"/>
      <c r="Q276" s="11"/>
      <c r="R276" s="11"/>
      <c r="S276" s="11"/>
      <c r="T276" s="11"/>
      <c r="U276" s="11"/>
      <c r="V276" s="11"/>
      <c r="W276" s="11"/>
    </row>
    <row r="277" spans="1:23" ht="15" customHeight="1" x14ac:dyDescent="0.25">
      <c r="A277" s="11"/>
      <c r="B277" s="30"/>
      <c r="C277" s="10"/>
      <c r="D277" s="11"/>
      <c r="E277" s="11"/>
      <c r="F277" s="11"/>
      <c r="G277" s="11"/>
      <c r="H277" s="11"/>
      <c r="I277" s="11"/>
      <c r="J277" s="31"/>
      <c r="K277" s="31"/>
      <c r="L277" s="32"/>
      <c r="M277" s="31"/>
      <c r="N277" s="31"/>
      <c r="O277" s="31"/>
      <c r="P277" s="11"/>
      <c r="Q277" s="11"/>
      <c r="R277" s="11"/>
      <c r="S277" s="11"/>
      <c r="T277" s="11"/>
      <c r="U277" s="11"/>
      <c r="V277" s="11"/>
      <c r="W277" s="11"/>
    </row>
    <row r="278" spans="1:23" ht="15" customHeight="1" x14ac:dyDescent="0.25">
      <c r="A278" s="11"/>
      <c r="B278" s="30"/>
      <c r="C278" s="10"/>
      <c r="D278" s="11"/>
      <c r="E278" s="11"/>
      <c r="F278" s="11"/>
      <c r="G278" s="11"/>
      <c r="H278" s="11"/>
      <c r="I278" s="11"/>
      <c r="J278" s="31"/>
      <c r="K278" s="31"/>
      <c r="L278" s="32"/>
      <c r="M278" s="31"/>
      <c r="N278" s="31"/>
      <c r="O278" s="31"/>
      <c r="P278" s="11"/>
      <c r="Q278" s="11"/>
      <c r="R278" s="11"/>
      <c r="S278" s="11"/>
      <c r="T278" s="11"/>
      <c r="U278" s="11"/>
      <c r="V278" s="11"/>
      <c r="W278" s="11"/>
    </row>
    <row r="279" spans="1:23" ht="15" customHeight="1" x14ac:dyDescent="0.25">
      <c r="A279" s="11"/>
      <c r="B279" s="30"/>
      <c r="C279" s="10"/>
      <c r="D279" s="11"/>
      <c r="E279" s="11"/>
      <c r="F279" s="11"/>
      <c r="G279" s="11"/>
      <c r="H279" s="11"/>
      <c r="I279" s="11"/>
      <c r="J279" s="31"/>
      <c r="K279" s="31"/>
      <c r="L279" s="32"/>
      <c r="M279" s="31"/>
      <c r="N279" s="31"/>
      <c r="O279" s="31"/>
      <c r="P279" s="11"/>
      <c r="Q279" s="11"/>
      <c r="R279" s="11"/>
      <c r="S279" s="11"/>
      <c r="T279" s="11"/>
      <c r="U279" s="11"/>
      <c r="V279" s="11"/>
      <c r="W279" s="11"/>
    </row>
    <row r="280" spans="1:23" ht="15" customHeight="1" x14ac:dyDescent="0.25">
      <c r="A280" s="11"/>
      <c r="B280" s="30"/>
      <c r="C280" s="10"/>
      <c r="D280" s="11"/>
      <c r="E280" s="11"/>
      <c r="F280" s="11"/>
      <c r="G280" s="11"/>
      <c r="H280" s="11"/>
      <c r="I280" s="11"/>
      <c r="J280" s="31"/>
      <c r="K280" s="31"/>
      <c r="L280" s="32"/>
      <c r="M280" s="31"/>
      <c r="N280" s="31"/>
      <c r="O280" s="31"/>
      <c r="P280" s="11"/>
      <c r="Q280" s="11"/>
      <c r="R280" s="11"/>
      <c r="S280" s="11"/>
      <c r="T280" s="11"/>
      <c r="U280" s="11"/>
      <c r="V280" s="11"/>
      <c r="W280" s="11"/>
    </row>
    <row r="281" spans="1:23" ht="15" customHeight="1" x14ac:dyDescent="0.25">
      <c r="A281" s="11"/>
      <c r="B281" s="30"/>
      <c r="C281" s="10"/>
      <c r="D281" s="11"/>
      <c r="E281" s="11"/>
      <c r="F281" s="11"/>
      <c r="G281" s="11"/>
      <c r="H281" s="11"/>
      <c r="I281" s="11"/>
      <c r="J281" s="31"/>
      <c r="K281" s="31"/>
      <c r="L281" s="32"/>
      <c r="M281" s="31"/>
      <c r="N281" s="31"/>
      <c r="O281" s="31"/>
      <c r="P281" s="11"/>
      <c r="Q281" s="11"/>
      <c r="R281" s="11"/>
      <c r="S281" s="11"/>
      <c r="T281" s="11"/>
      <c r="U281" s="11"/>
      <c r="V281" s="11"/>
      <c r="W281" s="11"/>
    </row>
    <row r="282" spans="1:23" ht="15" customHeight="1" x14ac:dyDescent="0.25">
      <c r="A282" s="11"/>
      <c r="B282" s="30"/>
      <c r="C282" s="10"/>
      <c r="D282" s="11"/>
      <c r="E282" s="11"/>
      <c r="F282" s="11"/>
      <c r="G282" s="11"/>
      <c r="H282" s="11"/>
      <c r="I282" s="11"/>
      <c r="J282" s="31"/>
      <c r="K282" s="31"/>
      <c r="L282" s="32"/>
      <c r="M282" s="31"/>
      <c r="N282" s="31"/>
      <c r="O282" s="31"/>
      <c r="P282" s="11"/>
      <c r="Q282" s="11"/>
      <c r="R282" s="11"/>
      <c r="S282" s="11"/>
      <c r="T282" s="11"/>
      <c r="U282" s="11"/>
      <c r="V282" s="11"/>
      <c r="W282" s="11"/>
    </row>
    <row r="283" spans="1:23" ht="15" customHeight="1" x14ac:dyDescent="0.25">
      <c r="A283" s="11"/>
      <c r="B283" s="30"/>
      <c r="C283" s="10"/>
      <c r="D283" s="11"/>
      <c r="E283" s="11"/>
      <c r="F283" s="11"/>
      <c r="G283" s="11"/>
      <c r="H283" s="11"/>
      <c r="I283" s="11"/>
      <c r="J283" s="31"/>
      <c r="K283" s="31"/>
      <c r="L283" s="32"/>
      <c r="M283" s="31"/>
      <c r="N283" s="31"/>
      <c r="O283" s="31"/>
      <c r="P283" s="11"/>
      <c r="Q283" s="11"/>
      <c r="R283" s="11"/>
      <c r="S283" s="11"/>
      <c r="T283" s="11"/>
      <c r="U283" s="11"/>
      <c r="V283" s="11"/>
      <c r="W283" s="11"/>
    </row>
    <row r="284" spans="1:23" ht="15" customHeight="1" x14ac:dyDescent="0.25">
      <c r="A284" s="11"/>
      <c r="B284" s="30"/>
      <c r="C284" s="10"/>
      <c r="D284" s="11"/>
      <c r="E284" s="11"/>
      <c r="F284" s="11"/>
      <c r="G284" s="11"/>
      <c r="H284" s="11"/>
      <c r="I284" s="11"/>
      <c r="J284" s="31"/>
      <c r="K284" s="31"/>
      <c r="L284" s="32"/>
      <c r="M284" s="31"/>
      <c r="N284" s="31"/>
      <c r="O284" s="31"/>
      <c r="P284" s="11"/>
      <c r="Q284" s="11"/>
      <c r="R284" s="11"/>
      <c r="S284" s="11"/>
      <c r="T284" s="11"/>
      <c r="U284" s="11"/>
      <c r="V284" s="11"/>
      <c r="W284" s="11"/>
    </row>
    <row r="285" spans="1:23" ht="15" customHeight="1" x14ac:dyDescent="0.25">
      <c r="A285" s="11"/>
      <c r="B285" s="30"/>
      <c r="C285" s="10"/>
      <c r="D285" s="11"/>
      <c r="E285" s="11"/>
      <c r="F285" s="11"/>
      <c r="G285" s="11"/>
      <c r="H285" s="11"/>
      <c r="I285" s="11"/>
      <c r="J285" s="31"/>
      <c r="K285" s="31"/>
      <c r="L285" s="32"/>
      <c r="M285" s="31"/>
      <c r="N285" s="31"/>
      <c r="O285" s="31"/>
      <c r="P285" s="11"/>
      <c r="Q285" s="11"/>
      <c r="R285" s="11"/>
      <c r="S285" s="11"/>
      <c r="T285" s="11"/>
      <c r="U285" s="11"/>
      <c r="V285" s="11"/>
      <c r="W285" s="11"/>
    </row>
    <row r="286" spans="1:23" ht="15" customHeight="1" x14ac:dyDescent="0.25">
      <c r="A286" s="11"/>
      <c r="B286" s="30"/>
      <c r="C286" s="10"/>
      <c r="D286" s="11"/>
      <c r="E286" s="11"/>
      <c r="F286" s="11"/>
      <c r="G286" s="11"/>
      <c r="H286" s="11"/>
      <c r="I286" s="11"/>
      <c r="J286" s="31"/>
      <c r="K286" s="31"/>
      <c r="L286" s="32"/>
      <c r="M286" s="31"/>
      <c r="N286" s="31"/>
      <c r="O286" s="31"/>
      <c r="P286" s="11"/>
      <c r="Q286" s="11"/>
      <c r="R286" s="11"/>
      <c r="S286" s="11"/>
      <c r="T286" s="11"/>
      <c r="U286" s="11"/>
      <c r="V286" s="11"/>
      <c r="W286" s="11"/>
    </row>
    <row r="287" spans="1:23" ht="15" customHeight="1" x14ac:dyDescent="0.25">
      <c r="A287" s="11"/>
      <c r="B287" s="30"/>
      <c r="C287" s="10"/>
      <c r="D287" s="11"/>
      <c r="E287" s="11"/>
      <c r="F287" s="11"/>
      <c r="G287" s="11"/>
      <c r="H287" s="11"/>
      <c r="I287" s="11"/>
      <c r="J287" s="31"/>
      <c r="K287" s="31"/>
      <c r="L287" s="32"/>
      <c r="M287" s="31"/>
      <c r="N287" s="31"/>
      <c r="O287" s="31"/>
      <c r="P287" s="11"/>
      <c r="Q287" s="11"/>
      <c r="R287" s="11"/>
      <c r="S287" s="11"/>
      <c r="T287" s="11"/>
      <c r="U287" s="11"/>
      <c r="V287" s="11"/>
      <c r="W287" s="11"/>
    </row>
    <row r="288" spans="1:23" ht="15" customHeight="1" x14ac:dyDescent="0.25">
      <c r="A288" s="11"/>
      <c r="B288" s="30"/>
      <c r="C288" s="10"/>
      <c r="D288" s="11"/>
      <c r="E288" s="11"/>
      <c r="F288" s="11"/>
      <c r="G288" s="11"/>
      <c r="H288" s="11"/>
      <c r="I288" s="11"/>
      <c r="J288" s="31"/>
      <c r="K288" s="31"/>
      <c r="L288" s="32"/>
      <c r="M288" s="31"/>
      <c r="N288" s="31"/>
      <c r="O288" s="31"/>
      <c r="P288" s="11"/>
      <c r="Q288" s="11"/>
      <c r="R288" s="11"/>
      <c r="S288" s="11"/>
      <c r="T288" s="11"/>
      <c r="U288" s="11"/>
      <c r="V288" s="11"/>
      <c r="W288" s="11"/>
    </row>
    <row r="289" spans="1:23" ht="15" customHeight="1" x14ac:dyDescent="0.25">
      <c r="A289" s="11"/>
      <c r="B289" s="30"/>
      <c r="C289" s="10"/>
      <c r="D289" s="11"/>
      <c r="E289" s="11"/>
      <c r="F289" s="11"/>
      <c r="G289" s="11"/>
      <c r="H289" s="11"/>
      <c r="I289" s="11"/>
      <c r="J289" s="31"/>
      <c r="K289" s="31"/>
      <c r="L289" s="32"/>
      <c r="M289" s="31"/>
      <c r="N289" s="31"/>
      <c r="O289" s="31"/>
      <c r="P289" s="11"/>
      <c r="Q289" s="11"/>
      <c r="R289" s="11"/>
      <c r="S289" s="11"/>
      <c r="T289" s="11"/>
      <c r="U289" s="11"/>
      <c r="V289" s="11"/>
      <c r="W289" s="11"/>
    </row>
    <row r="290" spans="1:23" ht="15" customHeight="1" x14ac:dyDescent="0.25">
      <c r="A290" s="11"/>
      <c r="B290" s="30"/>
      <c r="C290" s="10"/>
      <c r="D290" s="11"/>
      <c r="E290" s="11"/>
      <c r="F290" s="11"/>
      <c r="G290" s="11"/>
      <c r="H290" s="11"/>
      <c r="I290" s="11"/>
      <c r="J290" s="31"/>
      <c r="K290" s="31"/>
      <c r="L290" s="32"/>
      <c r="M290" s="31"/>
      <c r="N290" s="31"/>
      <c r="O290" s="31"/>
      <c r="P290" s="11"/>
      <c r="Q290" s="11"/>
      <c r="R290" s="11"/>
      <c r="S290" s="11"/>
      <c r="T290" s="11"/>
      <c r="U290" s="11"/>
      <c r="V290" s="11"/>
      <c r="W290" s="11"/>
    </row>
    <row r="291" spans="1:23" ht="15" customHeight="1" x14ac:dyDescent="0.25">
      <c r="A291" s="11"/>
      <c r="B291" s="30"/>
      <c r="C291" s="10"/>
      <c r="D291" s="11"/>
      <c r="E291" s="11"/>
      <c r="F291" s="11"/>
      <c r="G291" s="11"/>
      <c r="H291" s="11"/>
      <c r="I291" s="11"/>
      <c r="J291" s="31"/>
      <c r="K291" s="31"/>
      <c r="L291" s="32"/>
      <c r="M291" s="31"/>
      <c r="N291" s="31"/>
      <c r="O291" s="31"/>
      <c r="P291" s="11"/>
      <c r="Q291" s="11"/>
      <c r="R291" s="11"/>
      <c r="S291" s="11"/>
      <c r="T291" s="11"/>
      <c r="U291" s="11"/>
      <c r="V291" s="11"/>
      <c r="W291" s="11"/>
    </row>
    <row r="292" spans="1:23" ht="15" customHeight="1" x14ac:dyDescent="0.25">
      <c r="A292" s="11"/>
      <c r="B292" s="30"/>
      <c r="C292" s="10"/>
      <c r="D292" s="11"/>
      <c r="E292" s="11"/>
      <c r="F292" s="11"/>
      <c r="G292" s="11"/>
      <c r="H292" s="11"/>
      <c r="I292" s="11"/>
      <c r="J292" s="31"/>
      <c r="K292" s="31"/>
      <c r="L292" s="32"/>
      <c r="M292" s="31"/>
      <c r="N292" s="31"/>
      <c r="O292" s="31"/>
      <c r="P292" s="11"/>
      <c r="Q292" s="11"/>
      <c r="R292" s="11"/>
      <c r="S292" s="11"/>
      <c r="T292" s="11"/>
      <c r="U292" s="11"/>
      <c r="V292" s="11"/>
      <c r="W292" s="11"/>
    </row>
    <row r="293" spans="1:23" ht="15" customHeight="1" x14ac:dyDescent="0.25">
      <c r="A293" s="11"/>
      <c r="B293" s="30"/>
      <c r="C293" s="10"/>
      <c r="D293" s="11"/>
      <c r="E293" s="11"/>
      <c r="F293" s="11"/>
      <c r="G293" s="11"/>
      <c r="H293" s="11"/>
      <c r="I293" s="11"/>
      <c r="J293" s="31"/>
      <c r="K293" s="31"/>
      <c r="L293" s="32"/>
      <c r="M293" s="31"/>
      <c r="N293" s="31"/>
      <c r="O293" s="31"/>
      <c r="P293" s="11"/>
      <c r="Q293" s="11"/>
      <c r="R293" s="11"/>
      <c r="S293" s="11"/>
      <c r="T293" s="11"/>
      <c r="U293" s="11"/>
      <c r="V293" s="11"/>
      <c r="W293" s="11"/>
    </row>
    <row r="294" spans="1:23" ht="15" customHeight="1" x14ac:dyDescent="0.25">
      <c r="A294" s="11"/>
      <c r="B294" s="30"/>
      <c r="C294" s="10"/>
      <c r="D294" s="11"/>
      <c r="E294" s="11"/>
      <c r="F294" s="11"/>
      <c r="G294" s="11"/>
      <c r="H294" s="11"/>
      <c r="I294" s="11"/>
      <c r="J294" s="31"/>
      <c r="K294" s="31"/>
      <c r="L294" s="32"/>
      <c r="M294" s="31"/>
      <c r="N294" s="31"/>
      <c r="O294" s="31"/>
      <c r="P294" s="11"/>
      <c r="Q294" s="11"/>
      <c r="R294" s="11"/>
      <c r="S294" s="11"/>
      <c r="T294" s="11"/>
      <c r="U294" s="11"/>
      <c r="V294" s="11"/>
      <c r="W294" s="11"/>
    </row>
    <row r="295" spans="1:23" ht="15" customHeight="1" x14ac:dyDescent="0.25">
      <c r="A295" s="11"/>
      <c r="B295" s="30"/>
      <c r="C295" s="10"/>
      <c r="D295" s="11"/>
      <c r="E295" s="11"/>
      <c r="F295" s="11"/>
      <c r="G295" s="11"/>
      <c r="H295" s="11"/>
      <c r="I295" s="11"/>
      <c r="J295" s="31"/>
      <c r="K295" s="31"/>
      <c r="L295" s="32"/>
      <c r="M295" s="31"/>
      <c r="N295" s="31"/>
      <c r="O295" s="31"/>
      <c r="P295" s="11"/>
      <c r="Q295" s="11"/>
      <c r="R295" s="11"/>
      <c r="S295" s="11"/>
      <c r="T295" s="11"/>
      <c r="U295" s="11"/>
      <c r="V295" s="11"/>
      <c r="W295" s="11"/>
    </row>
    <row r="296" spans="1:23" ht="15" customHeight="1" x14ac:dyDescent="0.25">
      <c r="A296" s="11"/>
      <c r="B296" s="30"/>
      <c r="C296" s="10"/>
      <c r="D296" s="11"/>
      <c r="E296" s="11"/>
      <c r="F296" s="11"/>
      <c r="G296" s="11"/>
      <c r="H296" s="11"/>
      <c r="I296" s="11"/>
      <c r="J296" s="31"/>
      <c r="K296" s="31"/>
      <c r="L296" s="32"/>
      <c r="M296" s="31"/>
      <c r="N296" s="31"/>
      <c r="O296" s="31"/>
      <c r="P296" s="11"/>
      <c r="Q296" s="11"/>
      <c r="R296" s="11"/>
      <c r="S296" s="11"/>
      <c r="T296" s="11"/>
      <c r="U296" s="11"/>
      <c r="V296" s="11"/>
      <c r="W296" s="11"/>
    </row>
    <row r="297" spans="1:23" ht="15" customHeight="1" x14ac:dyDescent="0.25">
      <c r="A297" s="11"/>
      <c r="B297" s="30"/>
      <c r="C297" s="10"/>
      <c r="D297" s="11"/>
      <c r="E297" s="11"/>
      <c r="F297" s="11"/>
      <c r="G297" s="11"/>
      <c r="H297" s="11"/>
      <c r="I297" s="11"/>
      <c r="J297" s="31"/>
      <c r="K297" s="31"/>
      <c r="L297" s="32"/>
      <c r="M297" s="31"/>
      <c r="N297" s="31"/>
      <c r="O297" s="31"/>
      <c r="P297" s="11"/>
      <c r="Q297" s="11"/>
      <c r="R297" s="11"/>
      <c r="S297" s="11"/>
      <c r="T297" s="11"/>
      <c r="U297" s="11"/>
      <c r="V297" s="11"/>
      <c r="W297" s="11"/>
    </row>
    <row r="298" spans="1:23" ht="15" customHeight="1" x14ac:dyDescent="0.25">
      <c r="A298" s="11"/>
      <c r="B298" s="30"/>
      <c r="C298" s="10"/>
      <c r="D298" s="11"/>
      <c r="E298" s="11"/>
      <c r="F298" s="11"/>
      <c r="G298" s="11"/>
      <c r="H298" s="11"/>
      <c r="I298" s="11"/>
      <c r="J298" s="31"/>
      <c r="K298" s="31"/>
      <c r="L298" s="32"/>
      <c r="M298" s="31"/>
      <c r="N298" s="31"/>
      <c r="O298" s="31"/>
      <c r="P298" s="11"/>
      <c r="Q298" s="11"/>
      <c r="R298" s="11"/>
      <c r="S298" s="11"/>
      <c r="T298" s="11"/>
      <c r="U298" s="11"/>
      <c r="V298" s="11"/>
      <c r="W298" s="11"/>
    </row>
    <row r="299" spans="1:23" ht="15" customHeight="1" x14ac:dyDescent="0.25">
      <c r="A299" s="11"/>
      <c r="B299" s="30"/>
      <c r="C299" s="10"/>
      <c r="D299" s="11"/>
      <c r="E299" s="11"/>
      <c r="F299" s="11"/>
      <c r="G299" s="11"/>
      <c r="H299" s="11"/>
      <c r="I299" s="11"/>
      <c r="J299" s="31"/>
      <c r="K299" s="31"/>
      <c r="L299" s="32"/>
      <c r="M299" s="31"/>
      <c r="N299" s="31"/>
      <c r="O299" s="31"/>
      <c r="P299" s="11"/>
      <c r="Q299" s="11"/>
      <c r="R299" s="11"/>
      <c r="S299" s="11"/>
      <c r="T299" s="11"/>
      <c r="U299" s="11"/>
      <c r="V299" s="11"/>
      <c r="W299" s="11"/>
    </row>
    <row r="300" spans="1:23" ht="15" customHeight="1" x14ac:dyDescent="0.25">
      <c r="A300" s="11"/>
      <c r="B300" s="30"/>
      <c r="C300" s="10"/>
      <c r="D300" s="11"/>
      <c r="E300" s="11"/>
      <c r="F300" s="11"/>
      <c r="G300" s="11"/>
      <c r="H300" s="11"/>
      <c r="I300" s="11"/>
      <c r="J300" s="31"/>
      <c r="K300" s="31"/>
      <c r="L300" s="32"/>
      <c r="M300" s="31"/>
      <c r="N300" s="31"/>
      <c r="O300" s="31"/>
      <c r="P300" s="11"/>
      <c r="Q300" s="11"/>
      <c r="R300" s="11"/>
      <c r="S300" s="11"/>
      <c r="T300" s="11"/>
      <c r="U300" s="11"/>
      <c r="V300" s="11"/>
      <c r="W300" s="11"/>
    </row>
    <row r="301" spans="1:23" ht="15" customHeight="1" x14ac:dyDescent="0.25">
      <c r="A301" s="11"/>
      <c r="B301" s="30"/>
      <c r="C301" s="10"/>
      <c r="D301" s="11"/>
      <c r="E301" s="11"/>
      <c r="F301" s="11"/>
      <c r="G301" s="11"/>
      <c r="H301" s="11"/>
      <c r="I301" s="11"/>
      <c r="J301" s="31"/>
      <c r="K301" s="31"/>
      <c r="L301" s="32"/>
      <c r="M301" s="31"/>
      <c r="N301" s="31"/>
      <c r="O301" s="31"/>
      <c r="P301" s="11"/>
      <c r="Q301" s="11"/>
      <c r="R301" s="11"/>
      <c r="S301" s="11"/>
      <c r="T301" s="11"/>
      <c r="U301" s="11"/>
      <c r="V301" s="11"/>
      <c r="W301" s="11"/>
    </row>
    <row r="302" spans="1:23" ht="15" customHeight="1" x14ac:dyDescent="0.25">
      <c r="A302" s="11"/>
      <c r="B302" s="30"/>
      <c r="C302" s="10"/>
      <c r="D302" s="11"/>
      <c r="E302" s="11"/>
      <c r="F302" s="11"/>
      <c r="G302" s="11"/>
      <c r="H302" s="11"/>
      <c r="I302" s="11"/>
      <c r="J302" s="31"/>
      <c r="K302" s="31"/>
      <c r="L302" s="32"/>
      <c r="M302" s="31"/>
      <c r="N302" s="31"/>
      <c r="O302" s="31"/>
      <c r="P302" s="11"/>
      <c r="Q302" s="11"/>
      <c r="R302" s="11"/>
      <c r="S302" s="11"/>
      <c r="T302" s="11"/>
      <c r="U302" s="11"/>
      <c r="V302" s="11"/>
      <c r="W302" s="11"/>
    </row>
    <row r="303" spans="1:23" ht="15" customHeight="1" x14ac:dyDescent="0.25">
      <c r="A303" s="11"/>
      <c r="B303" s="30"/>
      <c r="C303" s="10"/>
      <c r="D303" s="11"/>
      <c r="E303" s="11"/>
      <c r="F303" s="11"/>
      <c r="G303" s="11"/>
      <c r="H303" s="11"/>
      <c r="I303" s="11"/>
      <c r="J303" s="31"/>
      <c r="K303" s="31"/>
      <c r="L303" s="32"/>
      <c r="M303" s="31"/>
      <c r="N303" s="31"/>
      <c r="O303" s="31"/>
      <c r="P303" s="11"/>
      <c r="Q303" s="11"/>
      <c r="R303" s="11"/>
      <c r="S303" s="11"/>
      <c r="T303" s="11"/>
      <c r="U303" s="11"/>
      <c r="V303" s="11"/>
      <c r="W303" s="11"/>
    </row>
    <row r="304" spans="1:23" ht="15" customHeight="1" x14ac:dyDescent="0.25">
      <c r="A304" s="11"/>
      <c r="B304" s="30"/>
      <c r="C304" s="10"/>
      <c r="D304" s="11"/>
      <c r="E304" s="11"/>
      <c r="F304" s="11"/>
      <c r="G304" s="11"/>
      <c r="H304" s="11"/>
      <c r="I304" s="11"/>
      <c r="J304" s="31"/>
      <c r="K304" s="31"/>
      <c r="L304" s="32"/>
      <c r="M304" s="31"/>
      <c r="N304" s="31"/>
      <c r="O304" s="31"/>
      <c r="P304" s="11"/>
      <c r="Q304" s="11"/>
      <c r="R304" s="11"/>
      <c r="S304" s="11"/>
      <c r="T304" s="11"/>
      <c r="U304" s="11"/>
      <c r="V304" s="11"/>
      <c r="W304" s="11"/>
    </row>
    <row r="305" spans="1:23" ht="15" customHeight="1" x14ac:dyDescent="0.25">
      <c r="A305" s="11"/>
      <c r="B305" s="30"/>
      <c r="C305" s="10"/>
      <c r="D305" s="11"/>
      <c r="E305" s="11"/>
      <c r="F305" s="11"/>
      <c r="G305" s="11"/>
      <c r="H305" s="11"/>
      <c r="I305" s="11"/>
      <c r="J305" s="31"/>
      <c r="K305" s="31"/>
      <c r="L305" s="32"/>
      <c r="M305" s="31"/>
      <c r="N305" s="31"/>
      <c r="O305" s="31"/>
      <c r="P305" s="11"/>
      <c r="Q305" s="11"/>
      <c r="R305" s="11"/>
      <c r="S305" s="11"/>
      <c r="T305" s="11"/>
      <c r="U305" s="11"/>
      <c r="V305" s="11"/>
      <c r="W305" s="11"/>
    </row>
    <row r="306" spans="1:23" ht="15" customHeight="1" x14ac:dyDescent="0.25">
      <c r="A306" s="11"/>
      <c r="B306" s="30"/>
      <c r="C306" s="10"/>
      <c r="D306" s="11"/>
      <c r="E306" s="11"/>
      <c r="F306" s="11"/>
      <c r="G306" s="11"/>
      <c r="H306" s="11"/>
      <c r="I306" s="11"/>
      <c r="J306" s="31"/>
      <c r="K306" s="31"/>
      <c r="L306" s="32"/>
      <c r="M306" s="31"/>
      <c r="N306" s="31"/>
      <c r="O306" s="31"/>
      <c r="P306" s="11"/>
      <c r="Q306" s="11"/>
      <c r="R306" s="11"/>
      <c r="S306" s="11"/>
      <c r="T306" s="11"/>
      <c r="U306" s="11"/>
      <c r="V306" s="11"/>
      <c r="W306" s="11"/>
    </row>
    <row r="307" spans="1:23" ht="15" customHeight="1" x14ac:dyDescent="0.25">
      <c r="A307" s="11"/>
      <c r="B307" s="30"/>
      <c r="C307" s="10"/>
      <c r="D307" s="11"/>
      <c r="E307" s="11"/>
      <c r="F307" s="11"/>
      <c r="G307" s="11"/>
      <c r="H307" s="11"/>
      <c r="I307" s="11"/>
      <c r="J307" s="31"/>
      <c r="K307" s="31"/>
      <c r="L307" s="32"/>
      <c r="M307" s="31"/>
      <c r="N307" s="31"/>
      <c r="O307" s="31"/>
      <c r="P307" s="11"/>
      <c r="Q307" s="11"/>
      <c r="R307" s="11"/>
      <c r="S307" s="11"/>
      <c r="T307" s="11"/>
      <c r="U307" s="11"/>
      <c r="V307" s="11"/>
      <c r="W307" s="11"/>
    </row>
    <row r="308" spans="1:23" ht="15" customHeight="1" x14ac:dyDescent="0.25">
      <c r="A308" s="11"/>
      <c r="B308" s="30"/>
      <c r="C308" s="10"/>
      <c r="D308" s="11"/>
      <c r="E308" s="11"/>
      <c r="F308" s="11"/>
      <c r="G308" s="11"/>
      <c r="H308" s="11"/>
      <c r="I308" s="11"/>
      <c r="J308" s="31"/>
      <c r="K308" s="31"/>
      <c r="L308" s="32"/>
      <c r="M308" s="31"/>
      <c r="N308" s="31"/>
      <c r="O308" s="31"/>
      <c r="P308" s="11"/>
      <c r="Q308" s="11"/>
      <c r="R308" s="11"/>
      <c r="S308" s="11"/>
      <c r="T308" s="11"/>
      <c r="U308" s="11"/>
      <c r="V308" s="11"/>
      <c r="W308" s="11"/>
    </row>
    <row r="309" spans="1:23" ht="15" customHeight="1" x14ac:dyDescent="0.25">
      <c r="A309" s="11"/>
      <c r="B309" s="30"/>
      <c r="C309" s="10"/>
      <c r="D309" s="11"/>
      <c r="E309" s="11"/>
      <c r="F309" s="11"/>
      <c r="G309" s="11"/>
      <c r="H309" s="11"/>
      <c r="I309" s="11"/>
      <c r="J309" s="31"/>
      <c r="K309" s="31"/>
      <c r="L309" s="32"/>
      <c r="M309" s="31"/>
      <c r="N309" s="31"/>
      <c r="O309" s="31"/>
      <c r="P309" s="11"/>
      <c r="Q309" s="11"/>
      <c r="R309" s="11"/>
      <c r="S309" s="11"/>
      <c r="T309" s="11"/>
      <c r="U309" s="11"/>
      <c r="V309" s="11"/>
      <c r="W309" s="11"/>
    </row>
    <row r="310" spans="1:23" ht="15" customHeight="1" x14ac:dyDescent="0.25">
      <c r="A310" s="11"/>
      <c r="B310" s="30"/>
      <c r="C310" s="10"/>
      <c r="D310" s="11"/>
      <c r="E310" s="11"/>
      <c r="F310" s="11"/>
      <c r="G310" s="11"/>
      <c r="H310" s="11"/>
      <c r="I310" s="11"/>
      <c r="J310" s="31"/>
      <c r="K310" s="31"/>
      <c r="L310" s="32"/>
      <c r="M310" s="31"/>
      <c r="N310" s="31"/>
      <c r="O310" s="31"/>
      <c r="P310" s="11"/>
      <c r="Q310" s="11"/>
      <c r="R310" s="11"/>
      <c r="S310" s="11"/>
      <c r="T310" s="11"/>
      <c r="U310" s="11"/>
      <c r="V310" s="11"/>
      <c r="W310" s="11"/>
    </row>
    <row r="311" spans="1:23" ht="15" customHeight="1" x14ac:dyDescent="0.25">
      <c r="A311" s="11"/>
      <c r="B311" s="30"/>
      <c r="C311" s="10"/>
      <c r="D311" s="11"/>
      <c r="E311" s="11"/>
      <c r="F311" s="11"/>
      <c r="G311" s="11"/>
      <c r="H311" s="11"/>
      <c r="I311" s="11"/>
      <c r="J311" s="31"/>
      <c r="K311" s="31"/>
      <c r="L311" s="32"/>
      <c r="M311" s="31"/>
      <c r="N311" s="31"/>
      <c r="O311" s="31"/>
      <c r="P311" s="11"/>
      <c r="Q311" s="11"/>
      <c r="R311" s="11"/>
      <c r="S311" s="11"/>
      <c r="T311" s="11"/>
      <c r="U311" s="11"/>
      <c r="V311" s="11"/>
      <c r="W311" s="11"/>
    </row>
    <row r="312" spans="1:23" ht="15" customHeight="1" x14ac:dyDescent="0.25">
      <c r="A312" s="11"/>
      <c r="B312" s="30"/>
      <c r="C312" s="10"/>
      <c r="D312" s="11"/>
      <c r="E312" s="11"/>
      <c r="F312" s="11"/>
      <c r="G312" s="11"/>
      <c r="H312" s="11"/>
      <c r="I312" s="11"/>
      <c r="J312" s="31"/>
      <c r="K312" s="31"/>
      <c r="L312" s="32"/>
      <c r="M312" s="31"/>
      <c r="N312" s="31"/>
      <c r="O312" s="31"/>
      <c r="P312" s="11"/>
      <c r="Q312" s="11"/>
      <c r="R312" s="11"/>
      <c r="S312" s="11"/>
      <c r="T312" s="11"/>
      <c r="U312" s="11"/>
      <c r="V312" s="11"/>
      <c r="W312" s="11"/>
    </row>
    <row r="313" spans="1:23" ht="15" customHeight="1" x14ac:dyDescent="0.25">
      <c r="A313" s="11"/>
      <c r="B313" s="30"/>
      <c r="C313" s="10"/>
      <c r="D313" s="11"/>
      <c r="E313" s="11"/>
      <c r="F313" s="11"/>
      <c r="G313" s="11"/>
      <c r="H313" s="11"/>
      <c r="I313" s="11"/>
      <c r="J313" s="31"/>
      <c r="K313" s="31"/>
      <c r="L313" s="32"/>
      <c r="M313" s="31"/>
      <c r="N313" s="31"/>
      <c r="O313" s="31"/>
      <c r="P313" s="11"/>
      <c r="Q313" s="11"/>
      <c r="R313" s="11"/>
      <c r="S313" s="11"/>
      <c r="T313" s="11"/>
      <c r="U313" s="11"/>
      <c r="V313" s="11"/>
      <c r="W313" s="11"/>
    </row>
    <row r="314" spans="1:23" ht="15" customHeight="1" x14ac:dyDescent="0.25">
      <c r="A314" s="11"/>
      <c r="B314" s="30"/>
      <c r="C314" s="10"/>
      <c r="D314" s="11"/>
      <c r="E314" s="11"/>
      <c r="F314" s="11"/>
      <c r="G314" s="11"/>
      <c r="H314" s="11"/>
      <c r="I314" s="11"/>
      <c r="J314" s="31"/>
      <c r="K314" s="31"/>
      <c r="L314" s="32"/>
      <c r="M314" s="31"/>
      <c r="N314" s="31"/>
      <c r="O314" s="31"/>
      <c r="P314" s="11"/>
      <c r="Q314" s="11"/>
      <c r="R314" s="11"/>
      <c r="S314" s="11"/>
      <c r="T314" s="11"/>
      <c r="U314" s="11"/>
      <c r="V314" s="11"/>
      <c r="W314" s="11"/>
    </row>
    <row r="315" spans="1:23" ht="15" customHeight="1" x14ac:dyDescent="0.25">
      <c r="A315" s="11"/>
      <c r="B315" s="30"/>
      <c r="C315" s="10"/>
      <c r="D315" s="11"/>
      <c r="E315" s="11"/>
      <c r="F315" s="11"/>
      <c r="G315" s="11"/>
      <c r="H315" s="11"/>
      <c r="I315" s="11"/>
      <c r="J315" s="31"/>
      <c r="K315" s="31"/>
      <c r="L315" s="32"/>
      <c r="M315" s="31"/>
      <c r="N315" s="31"/>
      <c r="O315" s="31"/>
      <c r="P315" s="11"/>
      <c r="Q315" s="11"/>
      <c r="R315" s="11"/>
      <c r="S315" s="11"/>
      <c r="T315" s="11"/>
      <c r="U315" s="11"/>
      <c r="V315" s="11"/>
      <c r="W315" s="11"/>
    </row>
    <row r="316" spans="1:23" ht="15" customHeight="1" x14ac:dyDescent="0.25">
      <c r="A316" s="11"/>
      <c r="B316" s="30"/>
      <c r="C316" s="10"/>
      <c r="D316" s="11"/>
      <c r="E316" s="11"/>
      <c r="F316" s="11"/>
      <c r="G316" s="11"/>
      <c r="H316" s="11"/>
      <c r="I316" s="11"/>
      <c r="J316" s="31"/>
      <c r="K316" s="31"/>
      <c r="L316" s="32"/>
      <c r="M316" s="31"/>
      <c r="N316" s="31"/>
      <c r="O316" s="31"/>
      <c r="P316" s="11"/>
      <c r="Q316" s="11"/>
      <c r="R316" s="11"/>
      <c r="S316" s="11"/>
      <c r="T316" s="11"/>
      <c r="U316" s="11"/>
      <c r="V316" s="11"/>
      <c r="W316" s="11"/>
    </row>
    <row r="317" spans="1:23" ht="15" customHeight="1" x14ac:dyDescent="0.25">
      <c r="A317" s="11"/>
      <c r="B317" s="30"/>
      <c r="C317" s="10"/>
      <c r="D317" s="11"/>
      <c r="E317" s="11"/>
      <c r="F317" s="11"/>
      <c r="G317" s="11"/>
      <c r="H317" s="11"/>
      <c r="I317" s="11"/>
      <c r="J317" s="31"/>
      <c r="K317" s="31"/>
      <c r="L317" s="32"/>
      <c r="M317" s="31"/>
      <c r="N317" s="31"/>
      <c r="O317" s="31"/>
      <c r="P317" s="11"/>
      <c r="Q317" s="11"/>
      <c r="R317" s="11"/>
      <c r="S317" s="11"/>
      <c r="T317" s="11"/>
      <c r="U317" s="11"/>
      <c r="V317" s="11"/>
      <c r="W317" s="11"/>
    </row>
    <row r="318" spans="1:23" ht="15" customHeight="1" x14ac:dyDescent="0.25">
      <c r="A318" s="11"/>
      <c r="B318" s="30"/>
      <c r="C318" s="10"/>
      <c r="D318" s="11"/>
      <c r="E318" s="11"/>
      <c r="F318" s="11"/>
      <c r="G318" s="11"/>
      <c r="H318" s="11"/>
      <c r="I318" s="11"/>
      <c r="J318" s="31"/>
      <c r="K318" s="31"/>
      <c r="L318" s="32"/>
      <c r="M318" s="31"/>
      <c r="N318" s="31"/>
      <c r="O318" s="31"/>
      <c r="P318" s="11"/>
      <c r="Q318" s="11"/>
      <c r="R318" s="11"/>
      <c r="S318" s="11"/>
      <c r="T318" s="11"/>
      <c r="U318" s="11"/>
      <c r="V318" s="11"/>
      <c r="W318" s="11"/>
    </row>
    <row r="319" spans="1:23" ht="15" customHeight="1" x14ac:dyDescent="0.25">
      <c r="A319" s="11"/>
      <c r="B319" s="30"/>
      <c r="C319" s="10"/>
      <c r="D319" s="11"/>
      <c r="E319" s="11"/>
      <c r="F319" s="11"/>
      <c r="G319" s="11"/>
      <c r="H319" s="11"/>
      <c r="I319" s="11"/>
      <c r="J319" s="31"/>
      <c r="K319" s="31"/>
      <c r="L319" s="32"/>
      <c r="M319" s="31"/>
      <c r="N319" s="31"/>
      <c r="O319" s="31"/>
      <c r="P319" s="11"/>
      <c r="Q319" s="11"/>
      <c r="R319" s="11"/>
      <c r="S319" s="11"/>
      <c r="T319" s="11"/>
      <c r="U319" s="11"/>
      <c r="V319" s="11"/>
      <c r="W319" s="11"/>
    </row>
    <row r="320" spans="1:23" ht="15" customHeight="1" x14ac:dyDescent="0.25">
      <c r="A320" s="11"/>
      <c r="B320" s="30"/>
      <c r="C320" s="10"/>
      <c r="D320" s="11"/>
      <c r="E320" s="11"/>
      <c r="F320" s="11"/>
      <c r="G320" s="11"/>
      <c r="H320" s="11"/>
      <c r="I320" s="11"/>
      <c r="J320" s="31"/>
      <c r="K320" s="31"/>
      <c r="L320" s="32"/>
      <c r="M320" s="31"/>
      <c r="N320" s="31"/>
      <c r="O320" s="31"/>
      <c r="P320" s="11"/>
      <c r="Q320" s="11"/>
      <c r="R320" s="11"/>
      <c r="S320" s="11"/>
      <c r="T320" s="11"/>
      <c r="U320" s="11"/>
      <c r="V320" s="11"/>
      <c r="W320" s="11"/>
    </row>
    <row r="321" spans="1:23" ht="15" customHeight="1" x14ac:dyDescent="0.25">
      <c r="A321" s="11"/>
      <c r="B321" s="30"/>
      <c r="C321" s="10"/>
      <c r="D321" s="11"/>
      <c r="E321" s="11"/>
      <c r="F321" s="11"/>
      <c r="G321" s="11"/>
      <c r="H321" s="11"/>
      <c r="I321" s="11"/>
      <c r="J321" s="31"/>
      <c r="K321" s="31"/>
      <c r="L321" s="32"/>
      <c r="M321" s="31"/>
      <c r="N321" s="31"/>
      <c r="O321" s="31"/>
      <c r="P321" s="11"/>
      <c r="Q321" s="11"/>
      <c r="R321" s="11"/>
      <c r="S321" s="11"/>
      <c r="T321" s="11"/>
      <c r="U321" s="11"/>
      <c r="V321" s="11"/>
      <c r="W321" s="11"/>
    </row>
    <row r="322" spans="1:23" ht="15" customHeight="1" x14ac:dyDescent="0.25">
      <c r="A322" s="11"/>
      <c r="B322" s="30"/>
      <c r="C322" s="10"/>
      <c r="D322" s="11"/>
      <c r="E322" s="11"/>
      <c r="F322" s="11"/>
      <c r="G322" s="11"/>
      <c r="H322" s="11"/>
      <c r="I322" s="11"/>
      <c r="J322" s="31"/>
      <c r="K322" s="31"/>
      <c r="L322" s="32"/>
      <c r="M322" s="31"/>
      <c r="N322" s="31"/>
      <c r="O322" s="31"/>
      <c r="P322" s="11"/>
      <c r="Q322" s="11"/>
      <c r="R322" s="11"/>
      <c r="S322" s="11"/>
      <c r="T322" s="11"/>
      <c r="U322" s="11"/>
      <c r="V322" s="11"/>
      <c r="W322" s="11"/>
    </row>
    <row r="323" spans="1:23" ht="15" customHeight="1" x14ac:dyDescent="0.25">
      <c r="A323" s="11"/>
      <c r="B323" s="30"/>
      <c r="C323" s="10"/>
      <c r="D323" s="11"/>
      <c r="E323" s="11"/>
      <c r="F323" s="11"/>
      <c r="G323" s="11"/>
      <c r="H323" s="11"/>
      <c r="I323" s="11"/>
      <c r="J323" s="31"/>
      <c r="K323" s="31"/>
      <c r="L323" s="32"/>
      <c r="M323" s="31"/>
      <c r="N323" s="31"/>
      <c r="O323" s="31"/>
      <c r="P323" s="11"/>
      <c r="Q323" s="11"/>
      <c r="R323" s="11"/>
      <c r="S323" s="11"/>
      <c r="T323" s="11"/>
      <c r="U323" s="11"/>
      <c r="V323" s="11"/>
      <c r="W323" s="11"/>
    </row>
    <row r="324" spans="1:23" ht="15" customHeight="1" x14ac:dyDescent="0.25">
      <c r="A324" s="11"/>
      <c r="B324" s="30"/>
      <c r="C324" s="10"/>
      <c r="D324" s="11"/>
      <c r="E324" s="11"/>
      <c r="F324" s="11"/>
      <c r="G324" s="11"/>
      <c r="H324" s="11"/>
      <c r="I324" s="11"/>
      <c r="J324" s="31"/>
      <c r="K324" s="31"/>
      <c r="L324" s="32"/>
      <c r="M324" s="31"/>
      <c r="N324" s="31"/>
      <c r="O324" s="31"/>
      <c r="P324" s="11"/>
      <c r="Q324" s="11"/>
      <c r="R324" s="11"/>
      <c r="S324" s="11"/>
      <c r="T324" s="11"/>
      <c r="U324" s="11"/>
      <c r="V324" s="11"/>
      <c r="W324" s="11"/>
    </row>
    <row r="325" spans="1:23" ht="15" customHeight="1" x14ac:dyDescent="0.25">
      <c r="A325" s="11"/>
      <c r="B325" s="30"/>
      <c r="C325" s="10"/>
      <c r="D325" s="11"/>
      <c r="E325" s="11"/>
      <c r="F325" s="11"/>
      <c r="G325" s="11"/>
      <c r="H325" s="11"/>
      <c r="I325" s="11"/>
      <c r="J325" s="31"/>
      <c r="K325" s="31"/>
      <c r="L325" s="32"/>
      <c r="M325" s="31"/>
      <c r="N325" s="31"/>
      <c r="O325" s="31"/>
      <c r="P325" s="11"/>
      <c r="Q325" s="11"/>
      <c r="R325" s="11"/>
      <c r="S325" s="11"/>
      <c r="T325" s="11"/>
      <c r="U325" s="11"/>
      <c r="V325" s="11"/>
      <c r="W325" s="11"/>
    </row>
    <row r="326" spans="1:23" ht="15" customHeight="1" x14ac:dyDescent="0.25">
      <c r="A326" s="11"/>
      <c r="B326" s="30"/>
      <c r="C326" s="10"/>
      <c r="D326" s="33"/>
      <c r="E326" s="33"/>
      <c r="F326" s="33"/>
      <c r="G326" s="33"/>
      <c r="H326" s="33"/>
      <c r="I326" s="33"/>
      <c r="J326" s="31"/>
      <c r="K326" s="31"/>
      <c r="L326" s="32"/>
      <c r="M326" s="31"/>
      <c r="N326" s="31"/>
      <c r="O326" s="31"/>
      <c r="P326" s="11"/>
      <c r="Q326" s="11"/>
      <c r="R326" s="11"/>
      <c r="S326" s="11"/>
      <c r="T326" s="11"/>
      <c r="U326" s="11"/>
      <c r="V326" s="11"/>
      <c r="W326" s="11"/>
    </row>
    <row r="327" spans="1:23" ht="15" customHeight="1" x14ac:dyDescent="0.25">
      <c r="A327" s="11"/>
      <c r="B327" s="30"/>
      <c r="C327" s="10"/>
      <c r="D327" s="11"/>
      <c r="E327" s="11"/>
      <c r="F327" s="11"/>
      <c r="G327" s="11"/>
      <c r="H327" s="11"/>
      <c r="I327" s="11"/>
      <c r="J327" s="31"/>
      <c r="K327" s="31"/>
      <c r="L327" s="32"/>
      <c r="M327" s="31"/>
      <c r="N327" s="31"/>
      <c r="O327" s="31"/>
      <c r="P327" s="11"/>
      <c r="Q327" s="11"/>
      <c r="R327" s="11"/>
      <c r="S327" s="11"/>
      <c r="T327" s="11"/>
      <c r="U327" s="11"/>
      <c r="V327" s="11"/>
      <c r="W327" s="11"/>
    </row>
    <row r="328" spans="1:23" ht="15" customHeight="1" x14ac:dyDescent="0.25">
      <c r="A328" s="11"/>
      <c r="B328" s="30"/>
      <c r="C328" s="10"/>
      <c r="D328" s="11"/>
      <c r="E328" s="11"/>
      <c r="F328" s="11"/>
      <c r="G328" s="11"/>
      <c r="H328" s="11"/>
      <c r="I328" s="11"/>
      <c r="J328" s="31"/>
      <c r="K328" s="31"/>
      <c r="L328" s="32"/>
      <c r="M328" s="31"/>
      <c r="N328" s="31"/>
      <c r="O328" s="31"/>
      <c r="P328" s="11"/>
      <c r="Q328" s="11"/>
      <c r="R328" s="11"/>
      <c r="S328" s="11"/>
      <c r="T328" s="11"/>
      <c r="U328" s="11"/>
      <c r="V328" s="11"/>
      <c r="W328" s="11"/>
    </row>
    <row r="329" spans="1:23" ht="15" customHeight="1" x14ac:dyDescent="0.25">
      <c r="A329" s="11"/>
      <c r="B329" s="30"/>
      <c r="C329" s="10"/>
      <c r="D329" s="11"/>
      <c r="E329" s="11"/>
      <c r="F329" s="11"/>
      <c r="G329" s="11"/>
      <c r="H329" s="11"/>
      <c r="I329" s="11"/>
      <c r="J329" s="31"/>
      <c r="K329" s="31"/>
      <c r="L329" s="32"/>
      <c r="M329" s="31"/>
      <c r="N329" s="31"/>
      <c r="O329" s="31"/>
      <c r="P329" s="11"/>
      <c r="Q329" s="11"/>
      <c r="R329" s="11"/>
      <c r="S329" s="11"/>
      <c r="T329" s="11"/>
      <c r="U329" s="11"/>
      <c r="V329" s="11"/>
      <c r="W329" s="11"/>
    </row>
    <row r="330" spans="1:23" ht="15" customHeight="1" x14ac:dyDescent="0.25">
      <c r="A330" s="11"/>
      <c r="B330" s="30"/>
      <c r="C330" s="10"/>
      <c r="D330" s="10"/>
      <c r="E330" s="10"/>
      <c r="F330" s="10"/>
      <c r="G330" s="10"/>
      <c r="H330" s="10"/>
      <c r="I330" s="10"/>
      <c r="J330" s="31"/>
      <c r="K330" s="31"/>
      <c r="L330" s="32"/>
      <c r="M330" s="31"/>
      <c r="N330" s="31"/>
      <c r="O330" s="31"/>
      <c r="P330" s="11"/>
      <c r="Q330" s="11"/>
      <c r="R330" s="11"/>
      <c r="S330" s="11"/>
      <c r="T330" s="11"/>
      <c r="U330" s="11"/>
      <c r="V330" s="11"/>
      <c r="W330" s="11"/>
    </row>
    <row r="331" spans="1:23" ht="15" customHeight="1" x14ac:dyDescent="0.25">
      <c r="A331" s="11"/>
      <c r="B331" s="30"/>
      <c r="C331" s="10"/>
      <c r="D331" s="11"/>
      <c r="E331" s="11"/>
      <c r="F331" s="11"/>
      <c r="G331" s="11"/>
      <c r="H331" s="11"/>
      <c r="I331" s="11"/>
      <c r="J331" s="31"/>
      <c r="K331" s="31"/>
      <c r="L331" s="32"/>
      <c r="M331" s="31"/>
      <c r="N331" s="31"/>
      <c r="O331" s="31"/>
      <c r="P331" s="11"/>
      <c r="Q331" s="11"/>
      <c r="R331" s="11"/>
      <c r="S331" s="11"/>
      <c r="T331" s="11"/>
      <c r="U331" s="11"/>
      <c r="V331" s="11"/>
      <c r="W331" s="11"/>
    </row>
    <row r="332" spans="1:23" ht="15" customHeight="1" x14ac:dyDescent="0.25">
      <c r="A332" s="11"/>
      <c r="B332" s="30"/>
      <c r="C332" s="10"/>
      <c r="D332" s="11"/>
      <c r="E332" s="11"/>
      <c r="F332" s="11"/>
      <c r="G332" s="11"/>
      <c r="H332" s="11"/>
      <c r="I332" s="11"/>
      <c r="J332" s="31"/>
      <c r="K332" s="31"/>
      <c r="L332" s="32"/>
      <c r="M332" s="31"/>
      <c r="N332" s="31"/>
      <c r="O332" s="31"/>
      <c r="P332" s="11"/>
      <c r="Q332" s="11"/>
      <c r="R332" s="11"/>
      <c r="S332" s="11"/>
      <c r="T332" s="11"/>
      <c r="U332" s="11"/>
      <c r="V332" s="11"/>
      <c r="W332" s="11"/>
    </row>
    <row r="333" spans="1:23" ht="15" customHeight="1" x14ac:dyDescent="0.25">
      <c r="A333" s="11"/>
      <c r="B333" s="30"/>
      <c r="C333" s="10"/>
      <c r="D333" s="11"/>
      <c r="E333" s="11"/>
      <c r="F333" s="11"/>
      <c r="G333" s="11"/>
      <c r="H333" s="11"/>
      <c r="I333" s="11"/>
      <c r="J333" s="31"/>
      <c r="K333" s="31"/>
      <c r="L333" s="32"/>
      <c r="M333" s="31"/>
      <c r="N333" s="31"/>
      <c r="O333" s="31"/>
      <c r="P333" s="11"/>
      <c r="Q333" s="11"/>
      <c r="R333" s="11"/>
      <c r="S333" s="11"/>
      <c r="T333" s="11"/>
      <c r="U333" s="11"/>
      <c r="V333" s="11"/>
      <c r="W333" s="11"/>
    </row>
    <row r="334" spans="1:23" ht="15" customHeight="1" x14ac:dyDescent="0.25">
      <c r="A334" s="11"/>
      <c r="B334" s="30"/>
      <c r="C334" s="10"/>
      <c r="D334" s="11"/>
      <c r="E334" s="11"/>
      <c r="F334" s="11"/>
      <c r="G334" s="11"/>
      <c r="H334" s="11"/>
      <c r="I334" s="11"/>
      <c r="J334" s="31"/>
      <c r="K334" s="31"/>
      <c r="L334" s="32"/>
      <c r="M334" s="31"/>
      <c r="N334" s="31"/>
      <c r="O334" s="31"/>
      <c r="P334" s="11"/>
      <c r="Q334" s="11"/>
      <c r="R334" s="11"/>
      <c r="S334" s="11"/>
      <c r="T334" s="11"/>
      <c r="U334" s="11"/>
      <c r="V334" s="11"/>
      <c r="W334" s="11"/>
    </row>
    <row r="335" spans="1:23" ht="15" customHeight="1" x14ac:dyDescent="0.25">
      <c r="A335" s="11"/>
      <c r="B335" s="30"/>
      <c r="C335" s="10"/>
      <c r="D335" s="11"/>
      <c r="E335" s="11"/>
      <c r="F335" s="11"/>
      <c r="G335" s="11"/>
      <c r="H335" s="11"/>
      <c r="I335" s="11"/>
      <c r="J335" s="31"/>
      <c r="K335" s="31"/>
      <c r="L335" s="32"/>
      <c r="M335" s="31"/>
      <c r="N335" s="31"/>
      <c r="O335" s="31"/>
      <c r="P335" s="11"/>
      <c r="Q335" s="11"/>
      <c r="R335" s="11"/>
      <c r="S335" s="11"/>
      <c r="T335" s="11"/>
      <c r="U335" s="11"/>
      <c r="V335" s="11"/>
      <c r="W335" s="11"/>
    </row>
    <row r="336" spans="1:23" ht="15" customHeight="1" x14ac:dyDescent="0.25">
      <c r="A336" s="11"/>
      <c r="B336" s="30"/>
      <c r="C336" s="10"/>
      <c r="D336" s="11"/>
      <c r="E336" s="11"/>
      <c r="F336" s="11"/>
      <c r="G336" s="11"/>
      <c r="H336" s="11"/>
      <c r="I336" s="11"/>
      <c r="J336" s="31"/>
      <c r="K336" s="31"/>
      <c r="L336" s="32"/>
      <c r="M336" s="31"/>
      <c r="N336" s="31"/>
      <c r="O336" s="31"/>
      <c r="P336" s="11"/>
      <c r="Q336" s="11"/>
      <c r="R336" s="11"/>
      <c r="S336" s="11"/>
      <c r="T336" s="11"/>
      <c r="U336" s="11"/>
      <c r="V336" s="11"/>
      <c r="W336" s="11"/>
    </row>
    <row r="337" spans="1:23" ht="15" customHeight="1" x14ac:dyDescent="0.25">
      <c r="A337" s="11"/>
      <c r="B337" s="30"/>
      <c r="C337" s="10"/>
      <c r="D337" s="11"/>
      <c r="E337" s="11"/>
      <c r="F337" s="11"/>
      <c r="G337" s="11"/>
      <c r="H337" s="11"/>
      <c r="I337" s="11"/>
      <c r="J337" s="31"/>
      <c r="K337" s="31"/>
      <c r="L337" s="32"/>
      <c r="M337" s="31"/>
      <c r="N337" s="31"/>
      <c r="O337" s="31"/>
      <c r="P337" s="11"/>
      <c r="Q337" s="11"/>
      <c r="R337" s="11"/>
      <c r="S337" s="11"/>
      <c r="T337" s="11"/>
      <c r="U337" s="11"/>
      <c r="V337" s="11"/>
      <c r="W337" s="11"/>
    </row>
    <row r="338" spans="1:23" ht="15" customHeight="1" x14ac:dyDescent="0.25">
      <c r="A338" s="11"/>
      <c r="B338" s="30"/>
      <c r="C338" s="10"/>
      <c r="D338" s="11"/>
      <c r="E338" s="11"/>
      <c r="F338" s="11"/>
      <c r="G338" s="11"/>
      <c r="H338" s="11"/>
      <c r="I338" s="11"/>
      <c r="J338" s="31"/>
      <c r="K338" s="31"/>
      <c r="L338" s="32"/>
      <c r="M338" s="31"/>
      <c r="N338" s="31"/>
      <c r="O338" s="31"/>
      <c r="P338" s="11"/>
      <c r="Q338" s="11"/>
      <c r="R338" s="11"/>
      <c r="S338" s="11"/>
      <c r="T338" s="11"/>
      <c r="U338" s="11"/>
      <c r="V338" s="11"/>
      <c r="W338" s="11"/>
    </row>
    <row r="339" spans="1:23" ht="15" customHeight="1" x14ac:dyDescent="0.25">
      <c r="A339" s="11"/>
      <c r="B339" s="30"/>
      <c r="C339" s="10"/>
      <c r="D339" s="11"/>
      <c r="E339" s="11"/>
      <c r="F339" s="11"/>
      <c r="G339" s="11"/>
      <c r="H339" s="11"/>
      <c r="I339" s="11"/>
      <c r="J339" s="31"/>
      <c r="K339" s="31"/>
      <c r="L339" s="32"/>
      <c r="M339" s="31"/>
      <c r="N339" s="31"/>
      <c r="O339" s="31"/>
      <c r="P339" s="11"/>
      <c r="Q339" s="11"/>
      <c r="R339" s="11"/>
      <c r="S339" s="11"/>
      <c r="T339" s="11"/>
      <c r="U339" s="11"/>
      <c r="V339" s="11"/>
      <c r="W339" s="11"/>
    </row>
    <row r="340" spans="1:23" ht="15" customHeight="1" x14ac:dyDescent="0.25">
      <c r="A340" s="11"/>
      <c r="B340" s="30"/>
      <c r="C340" s="10"/>
      <c r="D340" s="11"/>
      <c r="E340" s="11"/>
      <c r="F340" s="11"/>
      <c r="G340" s="11"/>
      <c r="H340" s="11"/>
      <c r="I340" s="11"/>
      <c r="J340" s="31"/>
      <c r="K340" s="31"/>
      <c r="L340" s="32"/>
      <c r="M340" s="31"/>
      <c r="N340" s="31"/>
      <c r="O340" s="31"/>
      <c r="P340" s="11"/>
      <c r="Q340" s="11"/>
      <c r="R340" s="11"/>
      <c r="S340" s="11"/>
      <c r="T340" s="11"/>
      <c r="U340" s="11"/>
      <c r="V340" s="11"/>
      <c r="W340" s="11"/>
    </row>
    <row r="341" spans="1:23" ht="15" customHeight="1" x14ac:dyDescent="0.25">
      <c r="A341" s="11"/>
      <c r="B341" s="30"/>
      <c r="C341" s="10"/>
      <c r="D341" s="11"/>
      <c r="E341" s="11"/>
      <c r="F341" s="11"/>
      <c r="G341" s="11"/>
      <c r="H341" s="11"/>
      <c r="I341" s="11"/>
      <c r="J341" s="31"/>
      <c r="K341" s="31"/>
      <c r="L341" s="32"/>
      <c r="M341" s="31"/>
      <c r="N341" s="31"/>
      <c r="O341" s="31"/>
      <c r="P341" s="11"/>
      <c r="Q341" s="11"/>
      <c r="R341" s="11"/>
      <c r="S341" s="11"/>
      <c r="T341" s="11"/>
      <c r="U341" s="11"/>
      <c r="V341" s="11"/>
      <c r="W341" s="11"/>
    </row>
    <row r="342" spans="1:23" ht="15" customHeight="1" x14ac:dyDescent="0.25">
      <c r="A342" s="11"/>
      <c r="B342" s="30"/>
      <c r="C342" s="10"/>
      <c r="D342" s="33"/>
      <c r="E342" s="33"/>
      <c r="F342" s="33"/>
      <c r="G342" s="33"/>
      <c r="H342" s="33"/>
      <c r="I342" s="33"/>
      <c r="J342" s="31"/>
      <c r="K342" s="31"/>
      <c r="L342" s="32"/>
      <c r="M342" s="31"/>
      <c r="N342" s="31"/>
      <c r="O342" s="31"/>
      <c r="P342" s="11"/>
      <c r="Q342" s="11"/>
      <c r="R342" s="11"/>
      <c r="S342" s="11"/>
      <c r="T342" s="11"/>
      <c r="U342" s="11"/>
      <c r="V342" s="11"/>
      <c r="W342" s="11"/>
    </row>
    <row r="343" spans="1:23" ht="15" customHeight="1" x14ac:dyDescent="0.25">
      <c r="A343" s="11"/>
      <c r="B343" s="30"/>
      <c r="C343" s="10"/>
      <c r="D343" s="33"/>
      <c r="E343" s="33"/>
      <c r="F343" s="33"/>
      <c r="G343" s="33"/>
      <c r="H343" s="33"/>
      <c r="I343" s="33"/>
      <c r="J343" s="31"/>
      <c r="K343" s="31"/>
      <c r="L343" s="32"/>
      <c r="M343" s="31"/>
      <c r="N343" s="31"/>
      <c r="O343" s="31"/>
      <c r="P343" s="11"/>
      <c r="Q343" s="11"/>
      <c r="R343" s="11"/>
      <c r="S343" s="11"/>
      <c r="T343" s="11"/>
      <c r="U343" s="11"/>
      <c r="V343" s="11"/>
      <c r="W343" s="11"/>
    </row>
    <row r="344" spans="1:23" ht="15" customHeight="1" x14ac:dyDescent="0.25">
      <c r="A344" s="11"/>
      <c r="B344" s="30"/>
      <c r="C344" s="10"/>
      <c r="D344" s="33"/>
      <c r="E344" s="33"/>
      <c r="F344" s="33"/>
      <c r="G344" s="33"/>
      <c r="H344" s="33"/>
      <c r="I344" s="33"/>
      <c r="J344" s="31"/>
      <c r="K344" s="31"/>
      <c r="L344" s="32"/>
      <c r="M344" s="31"/>
      <c r="N344" s="31"/>
      <c r="O344" s="31"/>
      <c r="P344" s="11"/>
      <c r="Q344" s="11"/>
      <c r="R344" s="11"/>
      <c r="S344" s="11"/>
      <c r="T344" s="11"/>
      <c r="U344" s="11"/>
      <c r="V344" s="11"/>
      <c r="W344" s="11"/>
    </row>
    <row r="345" spans="1:23" ht="15" customHeight="1" x14ac:dyDescent="0.25">
      <c r="A345" s="11"/>
      <c r="B345" s="30"/>
      <c r="C345" s="10"/>
      <c r="D345" s="33"/>
      <c r="E345" s="33"/>
      <c r="F345" s="33"/>
      <c r="G345" s="33"/>
      <c r="H345" s="33"/>
      <c r="I345" s="33"/>
      <c r="J345" s="31"/>
      <c r="K345" s="31"/>
      <c r="L345" s="32"/>
      <c r="M345" s="31"/>
      <c r="N345" s="31"/>
      <c r="O345" s="31"/>
      <c r="P345" s="11"/>
      <c r="Q345" s="11"/>
      <c r="R345" s="11"/>
      <c r="S345" s="11"/>
      <c r="T345" s="11"/>
      <c r="U345" s="11"/>
      <c r="V345" s="11"/>
      <c r="W345" s="11"/>
    </row>
    <row r="346" spans="1:23" ht="15" customHeight="1" x14ac:dyDescent="0.25">
      <c r="A346" s="11"/>
      <c r="B346" s="30"/>
      <c r="C346" s="10"/>
      <c r="D346" s="11"/>
      <c r="E346" s="11"/>
      <c r="F346" s="11"/>
      <c r="G346" s="11"/>
      <c r="H346" s="11"/>
      <c r="I346" s="11"/>
      <c r="J346" s="31"/>
      <c r="K346" s="31"/>
      <c r="L346" s="32"/>
      <c r="M346" s="31"/>
      <c r="N346" s="31"/>
      <c r="O346" s="31"/>
      <c r="P346" s="11"/>
      <c r="Q346" s="11"/>
      <c r="R346" s="11"/>
      <c r="S346" s="11"/>
      <c r="T346" s="11"/>
      <c r="U346" s="11"/>
      <c r="V346" s="11"/>
      <c r="W346" s="11"/>
    </row>
    <row r="347" spans="1:23" ht="15" customHeight="1" x14ac:dyDescent="0.25">
      <c r="A347" s="11"/>
      <c r="B347" s="30"/>
      <c r="C347" s="10"/>
      <c r="D347" s="11"/>
      <c r="E347" s="11"/>
      <c r="F347" s="11"/>
      <c r="G347" s="11"/>
      <c r="H347" s="11"/>
      <c r="I347" s="11"/>
      <c r="J347" s="31"/>
      <c r="K347" s="31"/>
      <c r="L347" s="32"/>
      <c r="M347" s="31"/>
      <c r="N347" s="31"/>
      <c r="O347" s="31"/>
      <c r="P347" s="11"/>
      <c r="Q347" s="11"/>
      <c r="R347" s="11"/>
      <c r="S347" s="11"/>
      <c r="T347" s="11"/>
      <c r="U347" s="11"/>
      <c r="V347" s="11"/>
      <c r="W347" s="11"/>
    </row>
    <row r="348" spans="1:23" ht="15" customHeight="1" x14ac:dyDescent="0.25">
      <c r="A348" s="11"/>
      <c r="B348" s="30"/>
      <c r="C348" s="10"/>
      <c r="D348" s="11"/>
      <c r="E348" s="11"/>
      <c r="F348" s="11"/>
      <c r="G348" s="11"/>
      <c r="H348" s="11"/>
      <c r="I348" s="11"/>
      <c r="J348" s="31"/>
      <c r="K348" s="31"/>
      <c r="L348" s="32"/>
      <c r="M348" s="31"/>
      <c r="N348" s="31"/>
      <c r="O348" s="31"/>
      <c r="P348" s="11"/>
      <c r="Q348" s="11"/>
      <c r="R348" s="11"/>
      <c r="S348" s="11"/>
      <c r="T348" s="11"/>
      <c r="U348" s="11"/>
      <c r="V348" s="11"/>
      <c r="W348" s="11"/>
    </row>
    <row r="349" spans="1:23" ht="15" customHeight="1" x14ac:dyDescent="0.25">
      <c r="A349" s="11"/>
      <c r="B349" s="30"/>
      <c r="C349" s="10"/>
      <c r="D349" s="11"/>
      <c r="E349" s="11"/>
      <c r="F349" s="11"/>
      <c r="G349" s="11"/>
      <c r="H349" s="11"/>
      <c r="I349" s="11"/>
      <c r="J349" s="31"/>
      <c r="K349" s="31"/>
      <c r="L349" s="32"/>
      <c r="M349" s="31"/>
      <c r="N349" s="31"/>
      <c r="O349" s="31"/>
      <c r="P349" s="11"/>
      <c r="Q349" s="11"/>
      <c r="R349" s="11"/>
      <c r="S349" s="11"/>
      <c r="T349" s="11"/>
      <c r="U349" s="11"/>
      <c r="V349" s="11"/>
      <c r="W349" s="11"/>
    </row>
    <row r="350" spans="1:23" ht="15" customHeight="1" x14ac:dyDescent="0.25">
      <c r="A350" s="11"/>
      <c r="B350" s="30"/>
      <c r="C350" s="10"/>
      <c r="D350" s="11"/>
      <c r="E350" s="11"/>
      <c r="F350" s="11"/>
      <c r="G350" s="11"/>
      <c r="H350" s="11"/>
      <c r="I350" s="11"/>
      <c r="J350" s="31"/>
      <c r="K350" s="31"/>
      <c r="L350" s="32"/>
      <c r="M350" s="31"/>
      <c r="N350" s="31"/>
      <c r="O350" s="31"/>
      <c r="P350" s="11"/>
      <c r="Q350" s="11"/>
      <c r="R350" s="11"/>
      <c r="S350" s="11"/>
      <c r="T350" s="11"/>
      <c r="U350" s="11"/>
      <c r="V350" s="11"/>
      <c r="W350" s="11"/>
    </row>
    <row r="351" spans="1:23" ht="15" customHeight="1" x14ac:dyDescent="0.25">
      <c r="A351" s="11"/>
      <c r="B351" s="30"/>
      <c r="C351" s="10"/>
      <c r="D351" s="11"/>
      <c r="E351" s="11"/>
      <c r="F351" s="11"/>
      <c r="G351" s="11"/>
      <c r="H351" s="11"/>
      <c r="I351" s="11"/>
      <c r="J351" s="31"/>
      <c r="K351" s="31"/>
      <c r="L351" s="32"/>
      <c r="M351" s="31"/>
      <c r="N351" s="31"/>
      <c r="O351" s="31"/>
      <c r="P351" s="11"/>
      <c r="Q351" s="11"/>
      <c r="R351" s="11"/>
      <c r="S351" s="11"/>
      <c r="T351" s="11"/>
      <c r="U351" s="11"/>
      <c r="V351" s="11"/>
      <c r="W351" s="11"/>
    </row>
    <row r="352" spans="1:23" ht="15" customHeight="1" x14ac:dyDescent="0.25">
      <c r="A352" s="11"/>
      <c r="B352" s="30"/>
      <c r="C352" s="10"/>
      <c r="D352" s="11"/>
      <c r="E352" s="11"/>
      <c r="F352" s="11"/>
      <c r="G352" s="11"/>
      <c r="H352" s="11"/>
      <c r="I352" s="11"/>
      <c r="J352" s="31"/>
      <c r="K352" s="31"/>
      <c r="L352" s="32"/>
      <c r="M352" s="31"/>
      <c r="N352" s="31"/>
      <c r="O352" s="31"/>
      <c r="P352" s="11"/>
      <c r="Q352" s="11"/>
      <c r="R352" s="11"/>
      <c r="S352" s="11"/>
      <c r="T352" s="11"/>
      <c r="U352" s="11"/>
      <c r="V352" s="11"/>
      <c r="W352" s="11"/>
    </row>
    <row r="353" spans="1:23" ht="15" customHeight="1" x14ac:dyDescent="0.25">
      <c r="A353" s="11"/>
      <c r="B353" s="30"/>
      <c r="C353" s="10"/>
      <c r="D353" s="11"/>
      <c r="E353" s="11"/>
      <c r="F353" s="11"/>
      <c r="G353" s="11"/>
      <c r="H353" s="11"/>
      <c r="I353" s="11"/>
      <c r="J353" s="31"/>
      <c r="K353" s="31"/>
      <c r="L353" s="32"/>
      <c r="M353" s="31"/>
      <c r="N353" s="31"/>
      <c r="O353" s="31"/>
      <c r="P353" s="11"/>
      <c r="Q353" s="11"/>
      <c r="R353" s="11"/>
      <c r="S353" s="11"/>
      <c r="T353" s="11"/>
      <c r="U353" s="11"/>
      <c r="V353" s="11"/>
      <c r="W353" s="11"/>
    </row>
    <row r="354" spans="1:23" ht="15" customHeight="1" x14ac:dyDescent="0.25">
      <c r="A354" s="11"/>
      <c r="B354" s="30"/>
      <c r="C354" s="10"/>
      <c r="D354" s="11"/>
      <c r="E354" s="11"/>
      <c r="F354" s="11"/>
      <c r="G354" s="11"/>
      <c r="H354" s="11"/>
      <c r="I354" s="11"/>
      <c r="J354" s="31"/>
      <c r="K354" s="31"/>
      <c r="L354" s="32"/>
      <c r="M354" s="31"/>
      <c r="N354" s="31"/>
      <c r="O354" s="31"/>
      <c r="P354" s="11"/>
      <c r="Q354" s="11"/>
      <c r="R354" s="11"/>
      <c r="S354" s="11"/>
      <c r="T354" s="11"/>
      <c r="U354" s="11"/>
      <c r="V354" s="11"/>
      <c r="W354" s="11"/>
    </row>
    <row r="355" spans="1:23" ht="15" customHeight="1" x14ac:dyDescent="0.25">
      <c r="A355" s="11"/>
      <c r="B355" s="30"/>
      <c r="C355" s="10"/>
      <c r="D355" s="11"/>
      <c r="E355" s="11"/>
      <c r="F355" s="11"/>
      <c r="G355" s="11"/>
      <c r="H355" s="11"/>
      <c r="I355" s="11"/>
      <c r="J355" s="31"/>
      <c r="K355" s="31"/>
      <c r="L355" s="32"/>
      <c r="M355" s="31"/>
      <c r="N355" s="31"/>
      <c r="O355" s="31"/>
      <c r="P355" s="11"/>
      <c r="Q355" s="11"/>
      <c r="R355" s="11"/>
      <c r="S355" s="11"/>
      <c r="T355" s="11"/>
      <c r="U355" s="11"/>
      <c r="V355" s="11"/>
      <c r="W355" s="11"/>
    </row>
    <row r="356" spans="1:23" ht="15" customHeight="1" x14ac:dyDescent="0.25">
      <c r="A356" s="11"/>
      <c r="B356" s="30"/>
      <c r="C356" s="10"/>
      <c r="D356" s="11"/>
      <c r="E356" s="11"/>
      <c r="F356" s="11"/>
      <c r="G356" s="11"/>
      <c r="H356" s="11"/>
      <c r="I356" s="11"/>
      <c r="J356" s="31"/>
      <c r="K356" s="31"/>
      <c r="L356" s="32"/>
      <c r="M356" s="31"/>
      <c r="N356" s="31"/>
      <c r="O356" s="31"/>
      <c r="P356" s="11"/>
      <c r="Q356" s="11"/>
      <c r="R356" s="11"/>
      <c r="S356" s="11"/>
      <c r="T356" s="11"/>
      <c r="U356" s="11"/>
      <c r="V356" s="11"/>
      <c r="W356" s="11"/>
    </row>
    <row r="357" spans="1:23" ht="15" customHeight="1" x14ac:dyDescent="0.25">
      <c r="A357" s="11"/>
      <c r="B357" s="30"/>
      <c r="C357" s="10"/>
      <c r="D357" s="11"/>
      <c r="E357" s="11"/>
      <c r="F357" s="11"/>
      <c r="G357" s="11"/>
      <c r="H357" s="11"/>
      <c r="I357" s="11"/>
      <c r="J357" s="31"/>
      <c r="K357" s="31"/>
      <c r="L357" s="32"/>
      <c r="M357" s="31"/>
      <c r="N357" s="31"/>
      <c r="O357" s="31"/>
      <c r="P357" s="11"/>
      <c r="Q357" s="11"/>
      <c r="R357" s="11"/>
      <c r="S357" s="11"/>
      <c r="T357" s="11"/>
      <c r="U357" s="11"/>
      <c r="V357" s="11"/>
      <c r="W357" s="11"/>
    </row>
    <row r="358" spans="1:23" ht="15" customHeight="1" x14ac:dyDescent="0.25">
      <c r="A358" s="11"/>
      <c r="B358" s="30"/>
      <c r="C358" s="10"/>
      <c r="D358" s="11"/>
      <c r="E358" s="11"/>
      <c r="F358" s="11"/>
      <c r="G358" s="11"/>
      <c r="H358" s="11"/>
      <c r="I358" s="11"/>
      <c r="J358" s="31"/>
      <c r="K358" s="31"/>
      <c r="L358" s="32"/>
      <c r="M358" s="31"/>
      <c r="N358" s="31"/>
      <c r="O358" s="31"/>
      <c r="P358" s="11"/>
      <c r="Q358" s="11"/>
      <c r="R358" s="11"/>
      <c r="S358" s="11"/>
      <c r="T358" s="11"/>
      <c r="U358" s="11"/>
      <c r="V358" s="11"/>
      <c r="W358" s="11"/>
    </row>
    <row r="359" spans="1:23" ht="15" customHeight="1" x14ac:dyDescent="0.25">
      <c r="A359" s="11"/>
      <c r="B359" s="30"/>
      <c r="C359" s="10"/>
      <c r="D359" s="11"/>
      <c r="E359" s="11"/>
      <c r="F359" s="11"/>
      <c r="G359" s="11"/>
      <c r="H359" s="11"/>
      <c r="I359" s="11"/>
      <c r="J359" s="31"/>
      <c r="K359" s="31"/>
      <c r="L359" s="32"/>
      <c r="M359" s="31"/>
      <c r="N359" s="31"/>
      <c r="O359" s="31"/>
      <c r="P359" s="11"/>
      <c r="Q359" s="11"/>
      <c r="R359" s="11"/>
      <c r="S359" s="11"/>
      <c r="T359" s="11"/>
      <c r="U359" s="11"/>
      <c r="V359" s="11"/>
      <c r="W359" s="11"/>
    </row>
    <row r="360" spans="1:23" ht="15" customHeight="1" x14ac:dyDescent="0.25">
      <c r="A360" s="11"/>
      <c r="B360" s="30"/>
      <c r="C360" s="10"/>
      <c r="D360" s="11"/>
      <c r="E360" s="11"/>
      <c r="F360" s="11"/>
      <c r="G360" s="11"/>
      <c r="H360" s="11"/>
      <c r="I360" s="11"/>
      <c r="J360" s="31"/>
      <c r="K360" s="31"/>
      <c r="L360" s="32"/>
      <c r="M360" s="31"/>
      <c r="N360" s="31"/>
      <c r="O360" s="31"/>
      <c r="P360" s="11"/>
      <c r="Q360" s="11"/>
      <c r="R360" s="11"/>
      <c r="S360" s="11"/>
      <c r="T360" s="11"/>
      <c r="U360" s="11"/>
      <c r="V360" s="11"/>
      <c r="W360" s="11"/>
    </row>
    <row r="361" spans="1:23" ht="15" customHeight="1" x14ac:dyDescent="0.25">
      <c r="A361" s="11"/>
      <c r="B361" s="30"/>
      <c r="C361" s="10"/>
      <c r="D361" s="11"/>
      <c r="E361" s="11"/>
      <c r="F361" s="11"/>
      <c r="G361" s="11"/>
      <c r="H361" s="11"/>
      <c r="I361" s="11"/>
      <c r="J361" s="31"/>
      <c r="K361" s="31"/>
      <c r="L361" s="32"/>
      <c r="M361" s="31"/>
      <c r="N361" s="31"/>
      <c r="O361" s="31"/>
      <c r="P361" s="11"/>
      <c r="Q361" s="11"/>
      <c r="R361" s="11"/>
      <c r="S361" s="11"/>
      <c r="T361" s="11"/>
      <c r="U361" s="11"/>
      <c r="V361" s="11"/>
      <c r="W361" s="11"/>
    </row>
    <row r="362" spans="1:23" ht="15" customHeight="1" x14ac:dyDescent="0.25">
      <c r="A362" s="11"/>
      <c r="B362" s="30"/>
      <c r="C362" s="10"/>
      <c r="D362" s="11"/>
      <c r="E362" s="11"/>
      <c r="F362" s="11"/>
      <c r="G362" s="11"/>
      <c r="H362" s="11"/>
      <c r="I362" s="11"/>
      <c r="J362" s="31"/>
      <c r="K362" s="31"/>
      <c r="L362" s="32"/>
      <c r="M362" s="31"/>
      <c r="N362" s="31"/>
      <c r="O362" s="31"/>
      <c r="P362" s="11"/>
      <c r="Q362" s="11"/>
      <c r="R362" s="11"/>
      <c r="S362" s="11"/>
      <c r="T362" s="11"/>
      <c r="U362" s="11"/>
      <c r="V362" s="11"/>
      <c r="W362" s="11"/>
    </row>
    <row r="363" spans="1:23" ht="15" customHeight="1" x14ac:dyDescent="0.25">
      <c r="A363" s="11"/>
      <c r="B363" s="30"/>
      <c r="C363" s="10"/>
      <c r="D363" s="11"/>
      <c r="E363" s="11"/>
      <c r="F363" s="11"/>
      <c r="G363" s="11"/>
      <c r="H363" s="11"/>
      <c r="I363" s="11"/>
      <c r="J363" s="31"/>
      <c r="K363" s="31"/>
      <c r="L363" s="32"/>
      <c r="M363" s="31"/>
      <c r="N363" s="31"/>
      <c r="O363" s="31"/>
      <c r="P363" s="11"/>
      <c r="Q363" s="11"/>
      <c r="R363" s="11"/>
      <c r="S363" s="11"/>
      <c r="T363" s="11"/>
      <c r="U363" s="11"/>
      <c r="V363" s="11"/>
      <c r="W363" s="11"/>
    </row>
    <row r="364" spans="1:23" ht="15" customHeight="1" x14ac:dyDescent="0.25">
      <c r="A364" s="11"/>
      <c r="B364" s="30"/>
      <c r="C364" s="10"/>
      <c r="D364" s="11"/>
      <c r="E364" s="11"/>
      <c r="F364" s="11"/>
      <c r="G364" s="11"/>
      <c r="H364" s="11"/>
      <c r="I364" s="11"/>
      <c r="J364" s="31"/>
      <c r="K364" s="31"/>
      <c r="L364" s="32"/>
      <c r="M364" s="31"/>
      <c r="N364" s="31"/>
      <c r="O364" s="31"/>
      <c r="P364" s="11"/>
      <c r="Q364" s="11"/>
      <c r="R364" s="11"/>
      <c r="S364" s="11"/>
      <c r="T364" s="11"/>
      <c r="U364" s="11"/>
      <c r="V364" s="11"/>
      <c r="W364" s="11"/>
    </row>
    <row r="365" spans="1:23" ht="15" customHeight="1" x14ac:dyDescent="0.25">
      <c r="A365" s="11"/>
      <c r="B365" s="30"/>
      <c r="C365" s="10"/>
      <c r="D365" s="11"/>
      <c r="E365" s="11"/>
      <c r="F365" s="11"/>
      <c r="G365" s="11"/>
      <c r="H365" s="11"/>
      <c r="I365" s="11"/>
      <c r="J365" s="31"/>
      <c r="K365" s="31"/>
      <c r="L365" s="32"/>
      <c r="M365" s="31"/>
      <c r="N365" s="31"/>
      <c r="O365" s="31"/>
      <c r="P365" s="11"/>
      <c r="Q365" s="11"/>
      <c r="R365" s="11"/>
      <c r="S365" s="11"/>
      <c r="T365" s="11"/>
      <c r="U365" s="11"/>
      <c r="V365" s="11"/>
      <c r="W365" s="11"/>
    </row>
    <row r="366" spans="1:23" ht="15" customHeight="1" x14ac:dyDescent="0.25">
      <c r="A366" s="11"/>
      <c r="B366" s="30"/>
      <c r="C366" s="10"/>
      <c r="D366" s="11"/>
      <c r="E366" s="11"/>
      <c r="F366" s="11"/>
      <c r="G366" s="11"/>
      <c r="H366" s="11"/>
      <c r="I366" s="11"/>
      <c r="J366" s="31"/>
      <c r="K366" s="31"/>
      <c r="L366" s="32"/>
      <c r="M366" s="31"/>
      <c r="N366" s="31"/>
      <c r="O366" s="31"/>
      <c r="P366" s="11"/>
      <c r="Q366" s="11"/>
      <c r="R366" s="11"/>
      <c r="S366" s="11"/>
      <c r="T366" s="11"/>
      <c r="U366" s="11"/>
      <c r="V366" s="11"/>
      <c r="W366" s="11"/>
    </row>
    <row r="367" spans="1:23" ht="15" customHeight="1" x14ac:dyDescent="0.25">
      <c r="A367" s="11"/>
      <c r="B367" s="30"/>
      <c r="C367" s="10"/>
      <c r="D367" s="11"/>
      <c r="E367" s="11"/>
      <c r="F367" s="11"/>
      <c r="G367" s="11"/>
      <c r="H367" s="11"/>
      <c r="I367" s="11"/>
      <c r="J367" s="31"/>
      <c r="K367" s="31"/>
      <c r="L367" s="32"/>
      <c r="M367" s="31"/>
      <c r="N367" s="31"/>
      <c r="O367" s="31"/>
      <c r="P367" s="11"/>
      <c r="Q367" s="11"/>
      <c r="R367" s="11"/>
      <c r="S367" s="11"/>
      <c r="T367" s="11"/>
      <c r="U367" s="11"/>
      <c r="V367" s="11"/>
      <c r="W367" s="11"/>
    </row>
    <row r="368" spans="1:23" ht="15" customHeight="1" x14ac:dyDescent="0.25">
      <c r="A368" s="11"/>
      <c r="B368" s="30"/>
      <c r="C368" s="10"/>
      <c r="D368" s="11"/>
      <c r="E368" s="11"/>
      <c r="F368" s="11"/>
      <c r="G368" s="11"/>
      <c r="H368" s="11"/>
      <c r="I368" s="11"/>
      <c r="J368" s="31"/>
      <c r="K368" s="31"/>
      <c r="L368" s="32"/>
      <c r="M368" s="31"/>
      <c r="N368" s="31"/>
      <c r="O368" s="31"/>
      <c r="P368" s="11"/>
      <c r="Q368" s="11"/>
      <c r="R368" s="11"/>
      <c r="S368" s="11"/>
      <c r="T368" s="11"/>
      <c r="U368" s="11"/>
      <c r="V368" s="11"/>
      <c r="W368" s="11"/>
    </row>
    <row r="369" spans="1:23" ht="15" customHeight="1" x14ac:dyDescent="0.25">
      <c r="A369" s="11"/>
      <c r="B369" s="30"/>
      <c r="C369" s="10"/>
      <c r="D369" s="11"/>
      <c r="E369" s="11"/>
      <c r="F369" s="11"/>
      <c r="G369" s="11"/>
      <c r="H369" s="11"/>
      <c r="I369" s="11"/>
      <c r="J369" s="31"/>
      <c r="K369" s="31"/>
      <c r="L369" s="32"/>
      <c r="M369" s="31"/>
      <c r="N369" s="31"/>
      <c r="O369" s="31"/>
      <c r="P369" s="11"/>
      <c r="Q369" s="11"/>
      <c r="R369" s="11"/>
      <c r="S369" s="11"/>
      <c r="T369" s="11"/>
      <c r="U369" s="11"/>
      <c r="V369" s="11"/>
      <c r="W369" s="11"/>
    </row>
    <row r="370" spans="1:23" ht="15" customHeight="1" x14ac:dyDescent="0.25">
      <c r="A370" s="11"/>
      <c r="B370" s="30"/>
      <c r="C370" s="10"/>
      <c r="D370" s="11"/>
      <c r="E370" s="11"/>
      <c r="F370" s="11"/>
      <c r="G370" s="11"/>
      <c r="H370" s="11"/>
      <c r="I370" s="11"/>
      <c r="J370" s="31"/>
      <c r="K370" s="31"/>
      <c r="L370" s="32"/>
      <c r="M370" s="31"/>
      <c r="N370" s="31"/>
      <c r="O370" s="31"/>
      <c r="P370" s="11"/>
      <c r="Q370" s="11"/>
      <c r="R370" s="11"/>
      <c r="S370" s="11"/>
      <c r="T370" s="11"/>
      <c r="U370" s="11"/>
      <c r="V370" s="11"/>
      <c r="W370" s="11"/>
    </row>
    <row r="371" spans="1:23" ht="15" customHeight="1" x14ac:dyDescent="0.25">
      <c r="A371" s="11"/>
      <c r="B371" s="30"/>
      <c r="C371" s="10"/>
      <c r="D371" s="11"/>
      <c r="E371" s="11"/>
      <c r="F371" s="11"/>
      <c r="G371" s="11"/>
      <c r="H371" s="11"/>
      <c r="I371" s="11"/>
      <c r="J371" s="31"/>
      <c r="K371" s="31"/>
      <c r="L371" s="32"/>
      <c r="M371" s="31"/>
      <c r="N371" s="31"/>
      <c r="O371" s="31"/>
      <c r="P371" s="11"/>
      <c r="Q371" s="11"/>
      <c r="R371" s="11"/>
      <c r="S371" s="11"/>
      <c r="T371" s="11"/>
      <c r="U371" s="11"/>
      <c r="V371" s="11"/>
      <c r="W371" s="11"/>
    </row>
    <row r="372" spans="1:23" ht="15" customHeight="1" x14ac:dyDescent="0.25">
      <c r="A372" s="11"/>
      <c r="B372" s="30"/>
      <c r="C372" s="10"/>
      <c r="D372" s="11"/>
      <c r="E372" s="11"/>
      <c r="F372" s="11"/>
      <c r="G372" s="11"/>
      <c r="H372" s="11"/>
      <c r="I372" s="11"/>
      <c r="J372" s="31"/>
      <c r="K372" s="31"/>
      <c r="L372" s="32"/>
      <c r="M372" s="31"/>
      <c r="N372" s="31"/>
      <c r="O372" s="31"/>
      <c r="P372" s="11"/>
      <c r="Q372" s="11"/>
      <c r="R372" s="11"/>
      <c r="S372" s="11"/>
      <c r="T372" s="11"/>
      <c r="U372" s="11"/>
      <c r="V372" s="11"/>
      <c r="W372" s="11"/>
    </row>
    <row r="373" spans="1:23" ht="15" customHeight="1" x14ac:dyDescent="0.25">
      <c r="A373" s="11"/>
      <c r="B373" s="30"/>
      <c r="C373" s="10"/>
      <c r="D373" s="11"/>
      <c r="E373" s="11"/>
      <c r="F373" s="11"/>
      <c r="G373" s="11"/>
      <c r="H373" s="11"/>
      <c r="I373" s="11"/>
      <c r="J373" s="31"/>
      <c r="K373" s="31"/>
      <c r="L373" s="32"/>
      <c r="M373" s="31"/>
      <c r="N373" s="31"/>
      <c r="O373" s="31"/>
      <c r="P373" s="11"/>
      <c r="Q373" s="11"/>
      <c r="R373" s="11"/>
      <c r="S373" s="11"/>
      <c r="T373" s="11"/>
      <c r="U373" s="11"/>
      <c r="V373" s="11"/>
      <c r="W373" s="11"/>
    </row>
    <row r="374" spans="1:23" ht="15" customHeight="1" x14ac:dyDescent="0.25">
      <c r="A374" s="11"/>
      <c r="B374" s="30"/>
      <c r="C374" s="10"/>
      <c r="D374" s="11"/>
      <c r="E374" s="11"/>
      <c r="F374" s="11"/>
      <c r="G374" s="11"/>
      <c r="H374" s="11"/>
      <c r="I374" s="11"/>
      <c r="J374" s="31"/>
      <c r="K374" s="31"/>
      <c r="L374" s="32"/>
      <c r="M374" s="31"/>
      <c r="N374" s="31"/>
      <c r="O374" s="31"/>
      <c r="P374" s="11"/>
      <c r="Q374" s="11"/>
      <c r="R374" s="11"/>
      <c r="S374" s="11"/>
      <c r="T374" s="11"/>
      <c r="U374" s="11"/>
      <c r="V374" s="11"/>
      <c r="W374" s="11"/>
    </row>
    <row r="375" spans="1:23" ht="15" customHeight="1" x14ac:dyDescent="0.25">
      <c r="A375" s="11"/>
      <c r="B375" s="30"/>
      <c r="C375" s="10"/>
      <c r="D375" s="11"/>
      <c r="E375" s="11"/>
      <c r="F375" s="11"/>
      <c r="G375" s="11"/>
      <c r="H375" s="11"/>
      <c r="I375" s="11"/>
      <c r="J375" s="31"/>
      <c r="K375" s="31"/>
      <c r="L375" s="32"/>
      <c r="M375" s="31"/>
      <c r="N375" s="31"/>
      <c r="O375" s="31"/>
      <c r="P375" s="11"/>
      <c r="Q375" s="11"/>
      <c r="R375" s="11"/>
      <c r="S375" s="11"/>
      <c r="T375" s="11"/>
      <c r="U375" s="11"/>
      <c r="V375" s="11"/>
      <c r="W375" s="11"/>
    </row>
    <row r="376" spans="1:23" ht="15" customHeight="1" x14ac:dyDescent="0.25">
      <c r="A376" s="11"/>
      <c r="B376" s="30"/>
      <c r="C376" s="10"/>
      <c r="D376" s="11"/>
      <c r="E376" s="11"/>
      <c r="F376" s="11"/>
      <c r="G376" s="11"/>
      <c r="H376" s="11"/>
      <c r="I376" s="11"/>
      <c r="J376" s="31"/>
      <c r="K376" s="31"/>
      <c r="L376" s="32"/>
      <c r="M376" s="31"/>
      <c r="N376" s="31"/>
      <c r="O376" s="31"/>
      <c r="P376" s="11"/>
      <c r="Q376" s="11"/>
      <c r="R376" s="11"/>
      <c r="S376" s="11"/>
      <c r="T376" s="11"/>
      <c r="U376" s="11"/>
      <c r="V376" s="11"/>
      <c r="W376" s="11"/>
    </row>
    <row r="377" spans="1:23" ht="15" customHeight="1" x14ac:dyDescent="0.25">
      <c r="A377" s="11"/>
      <c r="B377" s="30"/>
      <c r="C377" s="10"/>
      <c r="D377" s="11"/>
      <c r="E377" s="11"/>
      <c r="F377" s="11"/>
      <c r="G377" s="11"/>
      <c r="H377" s="11"/>
      <c r="I377" s="11"/>
      <c r="J377" s="31"/>
      <c r="K377" s="31"/>
      <c r="L377" s="32"/>
      <c r="M377" s="31"/>
      <c r="N377" s="31"/>
      <c r="O377" s="31"/>
      <c r="P377" s="11"/>
      <c r="Q377" s="11"/>
      <c r="R377" s="11"/>
      <c r="S377" s="11"/>
      <c r="T377" s="11"/>
      <c r="U377" s="11"/>
      <c r="V377" s="11"/>
      <c r="W377" s="11"/>
    </row>
    <row r="378" spans="1:23" ht="15" customHeight="1" x14ac:dyDescent="0.25">
      <c r="A378" s="11"/>
      <c r="B378" s="30"/>
      <c r="C378" s="10"/>
      <c r="D378" s="11"/>
      <c r="E378" s="11"/>
      <c r="F378" s="11"/>
      <c r="G378" s="11"/>
      <c r="H378" s="11"/>
      <c r="I378" s="11"/>
      <c r="J378" s="31"/>
      <c r="K378" s="31"/>
      <c r="L378" s="32"/>
      <c r="M378" s="31"/>
      <c r="N378" s="31"/>
      <c r="O378" s="31"/>
      <c r="P378" s="11"/>
      <c r="Q378" s="11"/>
      <c r="R378" s="11"/>
      <c r="S378" s="11"/>
      <c r="T378" s="11"/>
      <c r="U378" s="11"/>
      <c r="V378" s="11"/>
      <c r="W378" s="11"/>
    </row>
    <row r="379" spans="1:23" ht="15" customHeight="1" x14ac:dyDescent="0.25">
      <c r="A379" s="11"/>
      <c r="B379" s="30"/>
      <c r="C379" s="10"/>
      <c r="D379" s="11"/>
      <c r="E379" s="11"/>
      <c r="F379" s="11"/>
      <c r="G379" s="11"/>
      <c r="H379" s="11"/>
      <c r="I379" s="11"/>
      <c r="J379" s="31"/>
      <c r="K379" s="31"/>
      <c r="L379" s="32"/>
      <c r="M379" s="31"/>
      <c r="N379" s="31"/>
      <c r="O379" s="31"/>
      <c r="P379" s="11"/>
      <c r="Q379" s="11"/>
      <c r="R379" s="11"/>
      <c r="S379" s="11"/>
      <c r="T379" s="11"/>
      <c r="U379" s="11"/>
      <c r="V379" s="11"/>
      <c r="W379" s="11"/>
    </row>
    <row r="380" spans="1:23" ht="15" customHeight="1" x14ac:dyDescent="0.25">
      <c r="A380" s="11"/>
      <c r="B380" s="30"/>
      <c r="C380" s="10"/>
      <c r="D380" s="11"/>
      <c r="E380" s="11"/>
      <c r="F380" s="11"/>
      <c r="G380" s="11"/>
      <c r="H380" s="11"/>
      <c r="I380" s="11"/>
      <c r="J380" s="31"/>
      <c r="K380" s="31"/>
      <c r="L380" s="32"/>
      <c r="M380" s="31"/>
      <c r="N380" s="31"/>
      <c r="O380" s="31"/>
      <c r="P380" s="11"/>
      <c r="Q380" s="11"/>
      <c r="R380" s="11"/>
      <c r="S380" s="11"/>
      <c r="T380" s="11"/>
      <c r="U380" s="11"/>
      <c r="V380" s="11"/>
      <c r="W380" s="11"/>
    </row>
    <row r="381" spans="1:23" ht="15" customHeight="1" x14ac:dyDescent="0.25">
      <c r="A381" s="11"/>
      <c r="B381" s="30"/>
      <c r="C381" s="10"/>
      <c r="D381" s="11"/>
      <c r="E381" s="11"/>
      <c r="F381" s="11"/>
      <c r="G381" s="11"/>
      <c r="H381" s="11"/>
      <c r="I381" s="11"/>
      <c r="J381" s="31"/>
      <c r="K381" s="31"/>
      <c r="L381" s="32"/>
      <c r="M381" s="31"/>
      <c r="N381" s="31"/>
      <c r="O381" s="31"/>
      <c r="P381" s="11"/>
      <c r="Q381" s="11"/>
      <c r="R381" s="11"/>
      <c r="S381" s="11"/>
      <c r="T381" s="11"/>
      <c r="U381" s="11"/>
      <c r="V381" s="11"/>
      <c r="W381" s="11"/>
    </row>
    <row r="382" spans="1:23" ht="15" customHeight="1" x14ac:dyDescent="0.25">
      <c r="A382" s="11"/>
      <c r="B382" s="30"/>
      <c r="C382" s="10"/>
      <c r="D382" s="11"/>
      <c r="E382" s="11"/>
      <c r="F382" s="11"/>
      <c r="G382" s="11"/>
      <c r="H382" s="11"/>
      <c r="I382" s="11"/>
      <c r="J382" s="31"/>
      <c r="K382" s="31"/>
      <c r="L382" s="32"/>
      <c r="M382" s="31"/>
      <c r="N382" s="31"/>
      <c r="O382" s="31"/>
      <c r="P382" s="11"/>
      <c r="Q382" s="11"/>
      <c r="R382" s="11"/>
      <c r="S382" s="11"/>
      <c r="T382" s="11"/>
      <c r="U382" s="11"/>
      <c r="V382" s="11"/>
      <c r="W382" s="11"/>
    </row>
    <row r="383" spans="1:23" ht="15" customHeight="1" x14ac:dyDescent="0.25">
      <c r="A383" s="11"/>
      <c r="B383" s="30"/>
      <c r="C383" s="10"/>
      <c r="D383" s="11"/>
      <c r="E383" s="11"/>
      <c r="F383" s="11"/>
      <c r="G383" s="11"/>
      <c r="H383" s="11"/>
      <c r="I383" s="11"/>
      <c r="J383" s="31"/>
      <c r="K383" s="31"/>
      <c r="L383" s="32"/>
      <c r="M383" s="31"/>
      <c r="N383" s="31"/>
      <c r="O383" s="31"/>
      <c r="P383" s="11"/>
      <c r="Q383" s="11"/>
      <c r="R383" s="11"/>
      <c r="S383" s="11"/>
      <c r="T383" s="11"/>
      <c r="U383" s="11"/>
      <c r="V383" s="11"/>
      <c r="W383" s="11"/>
    </row>
    <row r="384" spans="1:23" ht="15" customHeight="1" x14ac:dyDescent="0.25">
      <c r="A384" s="11"/>
      <c r="B384" s="30"/>
      <c r="C384" s="10"/>
      <c r="D384" s="11"/>
      <c r="E384" s="11"/>
      <c r="F384" s="11"/>
      <c r="G384" s="11"/>
      <c r="H384" s="11"/>
      <c r="I384" s="11"/>
      <c r="J384" s="31"/>
      <c r="K384" s="31"/>
      <c r="L384" s="32"/>
      <c r="M384" s="31"/>
      <c r="N384" s="31"/>
      <c r="O384" s="31"/>
      <c r="P384" s="11"/>
      <c r="Q384" s="11"/>
      <c r="R384" s="11"/>
      <c r="S384" s="11"/>
      <c r="T384" s="11"/>
      <c r="U384" s="11"/>
      <c r="V384" s="11"/>
      <c r="W384" s="11"/>
    </row>
    <row r="385" spans="1:23" ht="15" customHeight="1" x14ac:dyDescent="0.25">
      <c r="A385" s="11"/>
      <c r="B385" s="30"/>
      <c r="C385" s="10"/>
      <c r="D385" s="11"/>
      <c r="E385" s="11"/>
      <c r="F385" s="11"/>
      <c r="G385" s="11"/>
      <c r="H385" s="11"/>
      <c r="I385" s="11"/>
      <c r="J385" s="31"/>
      <c r="K385" s="31"/>
      <c r="L385" s="32"/>
      <c r="M385" s="31"/>
      <c r="N385" s="31"/>
      <c r="O385" s="31"/>
      <c r="P385" s="11"/>
      <c r="Q385" s="11"/>
      <c r="R385" s="11"/>
      <c r="S385" s="11"/>
      <c r="T385" s="11"/>
      <c r="U385" s="11"/>
      <c r="V385" s="11"/>
      <c r="W385" s="11"/>
    </row>
    <row r="386" spans="1:23" ht="15" customHeight="1" x14ac:dyDescent="0.25">
      <c r="A386" s="11"/>
      <c r="B386" s="30"/>
      <c r="C386" s="10"/>
      <c r="D386" s="11"/>
      <c r="E386" s="11"/>
      <c r="F386" s="11"/>
      <c r="G386" s="11"/>
      <c r="H386" s="11"/>
      <c r="I386" s="11"/>
      <c r="J386" s="31"/>
      <c r="K386" s="31"/>
      <c r="L386" s="32"/>
      <c r="M386" s="31"/>
      <c r="N386" s="31"/>
      <c r="O386" s="31"/>
      <c r="P386" s="11"/>
      <c r="Q386" s="11"/>
      <c r="R386" s="11"/>
      <c r="S386" s="11"/>
      <c r="T386" s="11"/>
      <c r="U386" s="11"/>
      <c r="V386" s="11"/>
      <c r="W386" s="11"/>
    </row>
    <row r="387" spans="1:23" ht="15" customHeight="1" x14ac:dyDescent="0.25">
      <c r="A387" s="11"/>
      <c r="B387" s="30"/>
      <c r="C387" s="10"/>
      <c r="D387" s="11"/>
      <c r="E387" s="11"/>
      <c r="F387" s="11"/>
      <c r="G387" s="11"/>
      <c r="H387" s="11"/>
      <c r="I387" s="11"/>
      <c r="J387" s="31"/>
      <c r="K387" s="31"/>
      <c r="L387" s="32"/>
      <c r="M387" s="31"/>
      <c r="N387" s="31"/>
      <c r="O387" s="31"/>
      <c r="P387" s="11"/>
      <c r="Q387" s="11"/>
      <c r="R387" s="11"/>
      <c r="S387" s="11"/>
      <c r="T387" s="11"/>
      <c r="U387" s="11"/>
      <c r="V387" s="11"/>
      <c r="W387" s="11"/>
    </row>
    <row r="388" spans="1:23" ht="15" customHeight="1" x14ac:dyDescent="0.25">
      <c r="A388" s="11"/>
      <c r="B388" s="30"/>
      <c r="C388" s="10"/>
      <c r="D388" s="11"/>
      <c r="E388" s="11"/>
      <c r="F388" s="11"/>
      <c r="G388" s="11"/>
      <c r="H388" s="11"/>
      <c r="I388" s="11"/>
      <c r="J388" s="31"/>
      <c r="K388" s="31"/>
      <c r="L388" s="32"/>
      <c r="M388" s="31"/>
      <c r="N388" s="31"/>
      <c r="O388" s="31"/>
      <c r="P388" s="11"/>
      <c r="Q388" s="11"/>
      <c r="R388" s="11"/>
      <c r="S388" s="11"/>
      <c r="T388" s="11"/>
      <c r="U388" s="11"/>
      <c r="V388" s="11"/>
      <c r="W388" s="11"/>
    </row>
    <row r="389" spans="1:23" ht="15" customHeight="1" x14ac:dyDescent="0.25">
      <c r="A389" s="11"/>
      <c r="B389" s="30"/>
      <c r="C389" s="10"/>
      <c r="D389" s="11"/>
      <c r="E389" s="11"/>
      <c r="F389" s="11"/>
      <c r="G389" s="11"/>
      <c r="H389" s="11"/>
      <c r="I389" s="11"/>
      <c r="J389" s="31"/>
      <c r="K389" s="31"/>
      <c r="L389" s="32"/>
      <c r="M389" s="31"/>
      <c r="N389" s="31"/>
      <c r="O389" s="31"/>
      <c r="P389" s="11"/>
      <c r="Q389" s="11"/>
      <c r="R389" s="11"/>
      <c r="S389" s="11"/>
      <c r="T389" s="11"/>
      <c r="U389" s="11"/>
      <c r="V389" s="11"/>
      <c r="W389" s="11"/>
    </row>
    <row r="390" spans="1:23" ht="15" customHeight="1" x14ac:dyDescent="0.25">
      <c r="A390" s="11"/>
      <c r="B390" s="30"/>
      <c r="C390" s="10"/>
      <c r="D390" s="11"/>
      <c r="E390" s="11"/>
      <c r="F390" s="11"/>
      <c r="G390" s="11"/>
      <c r="H390" s="11"/>
      <c r="I390" s="11"/>
      <c r="J390" s="31"/>
      <c r="K390" s="31"/>
      <c r="L390" s="32"/>
      <c r="M390" s="31"/>
      <c r="N390" s="31"/>
      <c r="O390" s="31"/>
      <c r="P390" s="11"/>
      <c r="Q390" s="11"/>
      <c r="R390" s="11"/>
      <c r="S390" s="11"/>
      <c r="T390" s="11"/>
      <c r="U390" s="11"/>
      <c r="V390" s="11"/>
      <c r="W390" s="11"/>
    </row>
    <row r="391" spans="1:23" ht="15" customHeight="1" x14ac:dyDescent="0.25">
      <c r="A391" s="11"/>
      <c r="B391" s="30"/>
      <c r="C391" s="10"/>
      <c r="D391" s="11"/>
      <c r="E391" s="11"/>
      <c r="F391" s="11"/>
      <c r="G391" s="11"/>
      <c r="H391" s="11"/>
      <c r="I391" s="11"/>
      <c r="J391" s="31"/>
      <c r="K391" s="31"/>
      <c r="L391" s="32"/>
      <c r="M391" s="31"/>
      <c r="N391" s="31"/>
      <c r="O391" s="31"/>
      <c r="P391" s="11"/>
      <c r="Q391" s="11"/>
      <c r="R391" s="11"/>
      <c r="S391" s="11"/>
      <c r="T391" s="11"/>
      <c r="U391" s="11"/>
      <c r="V391" s="11"/>
      <c r="W391" s="11"/>
    </row>
    <row r="392" spans="1:23" ht="15" customHeight="1" x14ac:dyDescent="0.25">
      <c r="A392" s="11"/>
      <c r="B392" s="30"/>
      <c r="C392" s="10"/>
      <c r="D392" s="11"/>
      <c r="E392" s="11"/>
      <c r="F392" s="11"/>
      <c r="G392" s="11"/>
      <c r="H392" s="11"/>
      <c r="I392" s="11"/>
      <c r="J392" s="31"/>
      <c r="K392" s="31"/>
      <c r="L392" s="32"/>
      <c r="M392" s="31"/>
      <c r="N392" s="31"/>
      <c r="O392" s="31"/>
      <c r="P392" s="11"/>
      <c r="Q392" s="11"/>
      <c r="R392" s="11"/>
      <c r="S392" s="11"/>
      <c r="T392" s="11"/>
      <c r="U392" s="11"/>
      <c r="V392" s="11"/>
      <c r="W392" s="11"/>
    </row>
    <row r="393" spans="1:23" ht="15" customHeight="1" x14ac:dyDescent="0.25">
      <c r="A393" s="11"/>
      <c r="B393" s="30"/>
      <c r="C393" s="10"/>
      <c r="D393" s="11"/>
      <c r="E393" s="11"/>
      <c r="F393" s="11"/>
      <c r="G393" s="11"/>
      <c r="H393" s="11"/>
      <c r="I393" s="11"/>
      <c r="J393" s="31"/>
      <c r="K393" s="31"/>
      <c r="L393" s="32"/>
      <c r="M393" s="31"/>
      <c r="N393" s="31"/>
      <c r="O393" s="31"/>
      <c r="P393" s="11"/>
      <c r="Q393" s="11"/>
      <c r="R393" s="11"/>
      <c r="S393" s="11"/>
      <c r="T393" s="11"/>
      <c r="U393" s="11"/>
      <c r="V393" s="11"/>
      <c r="W393" s="11"/>
    </row>
    <row r="394" spans="1:23" ht="15" customHeight="1" x14ac:dyDescent="0.25">
      <c r="A394" s="11"/>
      <c r="B394" s="30"/>
      <c r="C394" s="10"/>
      <c r="D394" s="11"/>
      <c r="E394" s="11"/>
      <c r="F394" s="11"/>
      <c r="G394" s="11"/>
      <c r="H394" s="11"/>
      <c r="I394" s="11"/>
      <c r="J394" s="31"/>
      <c r="K394" s="31"/>
      <c r="L394" s="32"/>
      <c r="M394" s="31"/>
      <c r="N394" s="31"/>
      <c r="O394" s="31"/>
      <c r="P394" s="11"/>
      <c r="Q394" s="11"/>
      <c r="R394" s="11"/>
      <c r="S394" s="11"/>
      <c r="T394" s="11"/>
      <c r="U394" s="11"/>
      <c r="V394" s="11"/>
      <c r="W394" s="11"/>
    </row>
    <row r="395" spans="1:23" ht="15" customHeight="1" x14ac:dyDescent="0.25">
      <c r="A395" s="11"/>
      <c r="B395" s="30"/>
      <c r="C395" s="10"/>
      <c r="D395" s="11"/>
      <c r="E395" s="11"/>
      <c r="F395" s="11"/>
      <c r="G395" s="11"/>
      <c r="H395" s="11"/>
      <c r="I395" s="11"/>
      <c r="J395" s="31"/>
      <c r="K395" s="31"/>
      <c r="L395" s="32"/>
      <c r="M395" s="31"/>
      <c r="N395" s="31"/>
      <c r="O395" s="31"/>
      <c r="P395" s="11"/>
      <c r="Q395" s="11"/>
      <c r="R395" s="11"/>
      <c r="S395" s="11"/>
      <c r="T395" s="11"/>
      <c r="U395" s="11"/>
      <c r="V395" s="11"/>
      <c r="W395" s="11"/>
    </row>
    <row r="396" spans="1:23" ht="15" customHeight="1" x14ac:dyDescent="0.25">
      <c r="A396" s="11"/>
      <c r="B396" s="30"/>
      <c r="C396" s="10"/>
      <c r="D396" s="11"/>
      <c r="E396" s="11"/>
      <c r="F396" s="11"/>
      <c r="G396" s="11"/>
      <c r="H396" s="11"/>
      <c r="I396" s="11"/>
      <c r="J396" s="31"/>
      <c r="K396" s="31"/>
      <c r="L396" s="32"/>
      <c r="M396" s="31"/>
      <c r="N396" s="31"/>
      <c r="O396" s="31"/>
      <c r="P396" s="11"/>
      <c r="Q396" s="11"/>
      <c r="R396" s="11"/>
      <c r="S396" s="11"/>
      <c r="T396" s="11"/>
      <c r="U396" s="11"/>
      <c r="V396" s="11"/>
      <c r="W396" s="11"/>
    </row>
    <row r="397" spans="1:23" ht="15" customHeight="1" x14ac:dyDescent="0.25">
      <c r="A397" s="11"/>
      <c r="B397" s="30"/>
      <c r="C397" s="10"/>
      <c r="D397" s="11"/>
      <c r="E397" s="11"/>
      <c r="F397" s="11"/>
      <c r="G397" s="11"/>
      <c r="H397" s="11"/>
      <c r="I397" s="11"/>
      <c r="J397" s="31"/>
      <c r="K397" s="31"/>
      <c r="L397" s="32"/>
      <c r="M397" s="31"/>
      <c r="N397" s="31"/>
      <c r="O397" s="31"/>
      <c r="P397" s="11"/>
      <c r="Q397" s="11"/>
      <c r="R397" s="11"/>
      <c r="S397" s="11"/>
      <c r="T397" s="11"/>
      <c r="U397" s="11"/>
      <c r="V397" s="11"/>
      <c r="W397" s="11"/>
    </row>
    <row r="398" spans="1:23" ht="15" customHeight="1" x14ac:dyDescent="0.25">
      <c r="A398" s="11"/>
      <c r="B398" s="30"/>
      <c r="C398" s="10"/>
      <c r="D398" s="11"/>
      <c r="E398" s="11"/>
      <c r="F398" s="11"/>
      <c r="G398" s="11"/>
      <c r="H398" s="11"/>
      <c r="I398" s="11"/>
      <c r="J398" s="31"/>
      <c r="K398" s="31"/>
      <c r="L398" s="32"/>
      <c r="M398" s="31"/>
      <c r="N398" s="31"/>
      <c r="O398" s="31"/>
      <c r="P398" s="11"/>
      <c r="Q398" s="11"/>
      <c r="R398" s="11"/>
      <c r="S398" s="11"/>
      <c r="T398" s="11"/>
      <c r="U398" s="11"/>
      <c r="V398" s="11"/>
      <c r="W398" s="11"/>
    </row>
    <row r="399" spans="1:23" ht="15" customHeight="1" x14ac:dyDescent="0.25">
      <c r="A399" s="11"/>
      <c r="B399" s="30"/>
      <c r="C399" s="10"/>
      <c r="D399" s="11"/>
      <c r="E399" s="11"/>
      <c r="F399" s="11"/>
      <c r="G399" s="11"/>
      <c r="H399" s="11"/>
      <c r="I399" s="11"/>
      <c r="J399" s="31"/>
      <c r="K399" s="31"/>
      <c r="L399" s="32"/>
      <c r="M399" s="31"/>
      <c r="N399" s="31"/>
      <c r="O399" s="31"/>
      <c r="P399" s="11"/>
      <c r="Q399" s="11"/>
      <c r="R399" s="11"/>
      <c r="S399" s="11"/>
      <c r="T399" s="11"/>
      <c r="U399" s="11"/>
      <c r="V399" s="11"/>
      <c r="W399" s="11"/>
    </row>
    <row r="400" spans="1:23" ht="15" customHeight="1" x14ac:dyDescent="0.25">
      <c r="A400" s="11"/>
      <c r="B400" s="30"/>
      <c r="C400" s="10"/>
      <c r="D400" s="11"/>
      <c r="E400" s="11"/>
      <c r="F400" s="11"/>
      <c r="G400" s="11"/>
      <c r="H400" s="11"/>
      <c r="I400" s="11"/>
      <c r="J400" s="31"/>
      <c r="K400" s="31"/>
      <c r="L400" s="32"/>
      <c r="M400" s="31"/>
      <c r="N400" s="31"/>
      <c r="O400" s="31"/>
      <c r="P400" s="11"/>
      <c r="Q400" s="11"/>
      <c r="R400" s="11"/>
      <c r="S400" s="11"/>
      <c r="T400" s="11"/>
      <c r="U400" s="11"/>
      <c r="V400" s="11"/>
      <c r="W400" s="11"/>
    </row>
    <row r="401" spans="1:23" ht="15" customHeight="1" x14ac:dyDescent="0.25">
      <c r="A401" s="11"/>
      <c r="B401" s="30"/>
      <c r="C401" s="10"/>
      <c r="D401" s="11"/>
      <c r="E401" s="11"/>
      <c r="F401" s="11"/>
      <c r="G401" s="11"/>
      <c r="H401" s="11"/>
      <c r="I401" s="11"/>
      <c r="J401" s="31"/>
      <c r="K401" s="31"/>
      <c r="L401" s="32"/>
      <c r="M401" s="31"/>
      <c r="N401" s="31"/>
      <c r="O401" s="31"/>
      <c r="P401" s="11"/>
      <c r="Q401" s="11"/>
      <c r="R401" s="11"/>
      <c r="S401" s="11"/>
      <c r="T401" s="11"/>
      <c r="U401" s="11"/>
      <c r="V401" s="11"/>
      <c r="W401" s="11"/>
    </row>
    <row r="402" spans="1:23" ht="15" customHeight="1" x14ac:dyDescent="0.25">
      <c r="A402" s="11"/>
      <c r="B402" s="30"/>
      <c r="C402" s="10"/>
      <c r="D402" s="11"/>
      <c r="E402" s="11"/>
      <c r="F402" s="11"/>
      <c r="G402" s="11"/>
      <c r="H402" s="11"/>
      <c r="I402" s="11"/>
      <c r="J402" s="31"/>
      <c r="K402" s="31"/>
      <c r="L402" s="32"/>
      <c r="M402" s="31"/>
      <c r="N402" s="31"/>
      <c r="O402" s="31"/>
      <c r="P402" s="11"/>
      <c r="Q402" s="11"/>
      <c r="R402" s="11"/>
      <c r="S402" s="11"/>
      <c r="T402" s="11"/>
      <c r="U402" s="11"/>
      <c r="V402" s="11"/>
      <c r="W402" s="11"/>
    </row>
    <row r="403" spans="1:23" ht="15" customHeight="1" x14ac:dyDescent="0.25">
      <c r="A403" s="11"/>
      <c r="B403" s="30"/>
      <c r="C403" s="10"/>
      <c r="D403" s="11"/>
      <c r="E403" s="11"/>
      <c r="F403" s="11"/>
      <c r="G403" s="11"/>
      <c r="H403" s="11"/>
      <c r="I403" s="11"/>
      <c r="J403" s="31"/>
      <c r="K403" s="31"/>
      <c r="L403" s="32"/>
      <c r="M403" s="31"/>
      <c r="N403" s="31"/>
      <c r="O403" s="31"/>
      <c r="P403" s="11"/>
      <c r="Q403" s="11"/>
      <c r="R403" s="11"/>
      <c r="S403" s="11"/>
      <c r="T403" s="11"/>
      <c r="U403" s="11"/>
      <c r="V403" s="11"/>
      <c r="W403" s="11"/>
    </row>
    <row r="404" spans="1:23" ht="15" customHeight="1" x14ac:dyDescent="0.25">
      <c r="A404" s="11"/>
      <c r="B404" s="30"/>
      <c r="C404" s="10"/>
      <c r="D404" s="11"/>
      <c r="E404" s="11"/>
      <c r="F404" s="11"/>
      <c r="G404" s="11"/>
      <c r="H404" s="11"/>
      <c r="I404" s="11"/>
      <c r="J404" s="31"/>
      <c r="K404" s="31"/>
      <c r="L404" s="32"/>
      <c r="M404" s="31"/>
      <c r="N404" s="31"/>
      <c r="O404" s="31"/>
      <c r="P404" s="11"/>
      <c r="Q404" s="11"/>
      <c r="R404" s="11"/>
      <c r="S404" s="11"/>
      <c r="T404" s="11"/>
      <c r="U404" s="11"/>
      <c r="V404" s="11"/>
      <c r="W404" s="11"/>
    </row>
    <row r="405" spans="1:23" ht="15" customHeight="1" x14ac:dyDescent="0.25">
      <c r="A405" s="11"/>
      <c r="B405" s="30"/>
      <c r="C405" s="10"/>
      <c r="D405" s="11"/>
      <c r="E405" s="11"/>
      <c r="F405" s="11"/>
      <c r="G405" s="11"/>
      <c r="H405" s="11"/>
      <c r="I405" s="11"/>
      <c r="J405" s="31"/>
      <c r="K405" s="31"/>
      <c r="L405" s="32"/>
      <c r="M405" s="31"/>
      <c r="N405" s="31"/>
      <c r="O405" s="31"/>
      <c r="P405" s="11"/>
      <c r="Q405" s="11"/>
      <c r="R405" s="11"/>
      <c r="S405" s="11"/>
      <c r="T405" s="11"/>
      <c r="U405" s="11"/>
      <c r="V405" s="11"/>
      <c r="W405" s="11"/>
    </row>
    <row r="406" spans="1:23" ht="15" customHeight="1" x14ac:dyDescent="0.25">
      <c r="A406" s="11"/>
      <c r="B406" s="30"/>
      <c r="C406" s="10"/>
      <c r="D406" s="11"/>
      <c r="E406" s="11"/>
      <c r="F406" s="11"/>
      <c r="G406" s="11"/>
      <c r="H406" s="11"/>
      <c r="I406" s="11"/>
      <c r="J406" s="31"/>
      <c r="K406" s="31"/>
      <c r="L406" s="32"/>
      <c r="M406" s="31"/>
      <c r="N406" s="31"/>
      <c r="O406" s="31"/>
      <c r="P406" s="11"/>
      <c r="Q406" s="11"/>
      <c r="R406" s="11"/>
      <c r="S406" s="11"/>
      <c r="T406" s="11"/>
      <c r="U406" s="11"/>
      <c r="V406" s="11"/>
      <c r="W406" s="11"/>
    </row>
    <row r="407" spans="1:23" ht="15" customHeight="1" x14ac:dyDescent="0.25">
      <c r="A407" s="11"/>
      <c r="B407" s="30"/>
      <c r="C407" s="10"/>
      <c r="D407" s="11"/>
      <c r="E407" s="11"/>
      <c r="F407" s="11"/>
      <c r="G407" s="11"/>
      <c r="H407" s="11"/>
      <c r="I407" s="11"/>
      <c r="J407" s="31"/>
      <c r="K407" s="31"/>
      <c r="L407" s="32"/>
      <c r="M407" s="31"/>
      <c r="N407" s="31"/>
      <c r="O407" s="31"/>
      <c r="P407" s="11"/>
      <c r="Q407" s="11"/>
      <c r="R407" s="11"/>
      <c r="S407" s="11"/>
      <c r="T407" s="11"/>
      <c r="U407" s="11"/>
      <c r="V407" s="11"/>
      <c r="W407" s="11"/>
    </row>
    <row r="408" spans="1:23" ht="15" customHeight="1" x14ac:dyDescent="0.25">
      <c r="A408" s="11"/>
      <c r="B408" s="30"/>
      <c r="C408" s="10"/>
      <c r="D408" s="11"/>
      <c r="E408" s="11"/>
      <c r="F408" s="11"/>
      <c r="G408" s="11"/>
      <c r="H408" s="11"/>
      <c r="I408" s="11"/>
      <c r="J408" s="31"/>
      <c r="K408" s="31"/>
      <c r="L408" s="32"/>
      <c r="M408" s="31"/>
      <c r="N408" s="31"/>
      <c r="O408" s="31"/>
      <c r="P408" s="11"/>
      <c r="Q408" s="11"/>
      <c r="R408" s="11"/>
      <c r="S408" s="11"/>
      <c r="T408" s="11"/>
      <c r="U408" s="11"/>
      <c r="V408" s="11"/>
      <c r="W408" s="11"/>
    </row>
    <row r="409" spans="1:23" ht="15" customHeight="1" x14ac:dyDescent="0.25">
      <c r="A409" s="11"/>
      <c r="B409" s="30"/>
      <c r="C409" s="10"/>
      <c r="D409" s="11"/>
      <c r="E409" s="11"/>
      <c r="F409" s="11"/>
      <c r="G409" s="11"/>
      <c r="H409" s="11"/>
      <c r="I409" s="11"/>
      <c r="J409" s="31"/>
      <c r="K409" s="31"/>
      <c r="L409" s="32"/>
      <c r="M409" s="31"/>
      <c r="N409" s="31"/>
      <c r="O409" s="31"/>
      <c r="P409" s="11"/>
      <c r="Q409" s="11"/>
      <c r="R409" s="11"/>
      <c r="S409" s="11"/>
      <c r="T409" s="11"/>
      <c r="U409" s="11"/>
      <c r="V409" s="11"/>
      <c r="W409" s="11"/>
    </row>
    <row r="410" spans="1:23" ht="15" customHeight="1" x14ac:dyDescent="0.25">
      <c r="A410" s="11"/>
      <c r="B410" s="30"/>
      <c r="C410" s="10"/>
      <c r="D410" s="11"/>
      <c r="E410" s="11"/>
      <c r="F410" s="11"/>
      <c r="G410" s="11"/>
      <c r="H410" s="11"/>
      <c r="I410" s="11"/>
      <c r="J410" s="31"/>
      <c r="K410" s="31"/>
      <c r="L410" s="32"/>
      <c r="M410" s="31"/>
      <c r="N410" s="31"/>
      <c r="O410" s="31"/>
      <c r="P410" s="11"/>
      <c r="Q410" s="11"/>
      <c r="R410" s="11"/>
      <c r="S410" s="11"/>
      <c r="T410" s="11"/>
      <c r="U410" s="11"/>
      <c r="V410" s="11"/>
      <c r="W410" s="11"/>
    </row>
    <row r="411" spans="1:23" ht="15" customHeight="1" x14ac:dyDescent="0.25">
      <c r="A411" s="11"/>
      <c r="B411" s="30"/>
      <c r="C411" s="10"/>
      <c r="D411" s="11"/>
      <c r="E411" s="11"/>
      <c r="F411" s="11"/>
      <c r="G411" s="11"/>
      <c r="H411" s="11"/>
      <c r="I411" s="11"/>
      <c r="J411" s="31"/>
      <c r="K411" s="31"/>
      <c r="L411" s="32"/>
      <c r="M411" s="31"/>
      <c r="N411" s="31"/>
      <c r="O411" s="31"/>
      <c r="P411" s="11"/>
      <c r="Q411" s="11"/>
      <c r="R411" s="11"/>
      <c r="S411" s="11"/>
      <c r="T411" s="11"/>
      <c r="U411" s="11"/>
      <c r="V411" s="11"/>
      <c r="W411" s="11"/>
    </row>
    <row r="412" spans="1:23" ht="15" customHeight="1" x14ac:dyDescent="0.25">
      <c r="A412" s="11"/>
      <c r="B412" s="30"/>
      <c r="C412" s="10"/>
      <c r="D412" s="11"/>
      <c r="E412" s="11"/>
      <c r="F412" s="11"/>
      <c r="G412" s="11"/>
      <c r="H412" s="11"/>
      <c r="I412" s="11"/>
      <c r="J412" s="31"/>
      <c r="K412" s="31"/>
      <c r="L412" s="32"/>
      <c r="M412" s="31"/>
      <c r="N412" s="31"/>
      <c r="O412" s="31"/>
      <c r="P412" s="11"/>
      <c r="Q412" s="11"/>
      <c r="R412" s="11"/>
      <c r="S412" s="11"/>
      <c r="T412" s="11"/>
      <c r="U412" s="11"/>
      <c r="V412" s="11"/>
      <c r="W412" s="11"/>
    </row>
    <row r="413" spans="1:23" ht="15" customHeight="1" x14ac:dyDescent="0.25">
      <c r="A413" s="11"/>
      <c r="B413" s="30"/>
      <c r="C413" s="10"/>
      <c r="D413" s="11"/>
      <c r="E413" s="11"/>
      <c r="F413" s="11"/>
      <c r="G413" s="11"/>
      <c r="H413" s="11"/>
      <c r="I413" s="11"/>
      <c r="J413" s="31"/>
      <c r="K413" s="31"/>
      <c r="L413" s="32"/>
      <c r="M413" s="31"/>
      <c r="N413" s="31"/>
      <c r="O413" s="31"/>
      <c r="P413" s="11"/>
      <c r="Q413" s="11"/>
      <c r="R413" s="11"/>
      <c r="S413" s="11"/>
      <c r="T413" s="11"/>
      <c r="U413" s="11"/>
      <c r="V413" s="11"/>
      <c r="W413" s="11"/>
    </row>
    <row r="414" spans="1:23" ht="15" customHeight="1" x14ac:dyDescent="0.25">
      <c r="A414" s="11"/>
      <c r="B414" s="30"/>
      <c r="C414" s="10"/>
      <c r="D414" s="11"/>
      <c r="E414" s="11"/>
      <c r="F414" s="11"/>
      <c r="G414" s="11"/>
      <c r="H414" s="11"/>
      <c r="I414" s="11"/>
      <c r="J414" s="31"/>
      <c r="K414" s="31"/>
      <c r="L414" s="32"/>
      <c r="M414" s="31"/>
      <c r="N414" s="31"/>
      <c r="O414" s="31"/>
      <c r="P414" s="11"/>
      <c r="Q414" s="11"/>
      <c r="R414" s="11"/>
      <c r="S414" s="11"/>
      <c r="T414" s="11"/>
      <c r="U414" s="11"/>
      <c r="V414" s="11"/>
      <c r="W414" s="11"/>
    </row>
    <row r="415" spans="1:23" ht="15" customHeight="1" x14ac:dyDescent="0.25">
      <c r="A415" s="11"/>
      <c r="B415" s="30"/>
      <c r="C415" s="10"/>
      <c r="D415" s="11"/>
      <c r="E415" s="11"/>
      <c r="F415" s="11"/>
      <c r="G415" s="11"/>
      <c r="H415" s="11"/>
      <c r="I415" s="11"/>
      <c r="J415" s="31"/>
      <c r="K415" s="31"/>
      <c r="L415" s="32"/>
      <c r="M415" s="31"/>
      <c r="N415" s="31"/>
      <c r="O415" s="31"/>
      <c r="P415" s="11"/>
      <c r="Q415" s="11"/>
      <c r="R415" s="11"/>
      <c r="S415" s="11"/>
      <c r="T415" s="11"/>
      <c r="U415" s="11"/>
      <c r="V415" s="11"/>
      <c r="W415" s="11"/>
    </row>
    <row r="416" spans="1:23" ht="15" customHeight="1" x14ac:dyDescent="0.25">
      <c r="A416" s="11"/>
      <c r="B416" s="30"/>
      <c r="C416" s="10"/>
      <c r="D416" s="11"/>
      <c r="E416" s="11"/>
      <c r="F416" s="11"/>
      <c r="G416" s="11"/>
      <c r="H416" s="11"/>
      <c r="I416" s="11"/>
      <c r="J416" s="31"/>
      <c r="K416" s="31"/>
      <c r="L416" s="32"/>
      <c r="M416" s="31"/>
      <c r="N416" s="31"/>
      <c r="O416" s="31"/>
      <c r="P416" s="11"/>
      <c r="Q416" s="11"/>
      <c r="R416" s="11"/>
      <c r="S416" s="11"/>
      <c r="T416" s="11"/>
      <c r="U416" s="11"/>
      <c r="V416" s="11"/>
      <c r="W416" s="11"/>
    </row>
    <row r="417" spans="1:23" ht="15" customHeight="1" x14ac:dyDescent="0.25">
      <c r="A417" s="11"/>
      <c r="B417" s="30"/>
      <c r="C417" s="10"/>
      <c r="D417" s="11"/>
      <c r="E417" s="11"/>
      <c r="F417" s="11"/>
      <c r="G417" s="11"/>
      <c r="H417" s="11"/>
      <c r="I417" s="11"/>
      <c r="J417" s="31"/>
      <c r="K417" s="31"/>
      <c r="L417" s="32"/>
      <c r="M417" s="31"/>
      <c r="N417" s="31"/>
      <c r="O417" s="31"/>
      <c r="P417" s="11"/>
      <c r="Q417" s="11"/>
      <c r="R417" s="11"/>
      <c r="S417" s="11"/>
      <c r="T417" s="11"/>
      <c r="U417" s="11"/>
      <c r="V417" s="11"/>
      <c r="W417" s="11"/>
    </row>
    <row r="418" spans="1:23" ht="15" customHeight="1" x14ac:dyDescent="0.25">
      <c r="A418" s="11"/>
      <c r="B418" s="30"/>
      <c r="C418" s="10"/>
      <c r="D418" s="11"/>
      <c r="E418" s="11"/>
      <c r="F418" s="11"/>
      <c r="G418" s="11"/>
      <c r="H418" s="11"/>
      <c r="I418" s="11"/>
      <c r="J418" s="31"/>
      <c r="K418" s="31"/>
      <c r="L418" s="32"/>
      <c r="M418" s="31"/>
      <c r="N418" s="31"/>
      <c r="O418" s="31"/>
      <c r="P418" s="11"/>
      <c r="Q418" s="11"/>
      <c r="R418" s="11"/>
      <c r="S418" s="11"/>
      <c r="T418" s="11"/>
      <c r="U418" s="11"/>
      <c r="V418" s="11"/>
      <c r="W418" s="11"/>
    </row>
    <row r="419" spans="1:23" ht="15" customHeight="1" x14ac:dyDescent="0.25">
      <c r="A419" s="11"/>
      <c r="B419" s="30"/>
      <c r="C419" s="10"/>
      <c r="D419" s="11"/>
      <c r="E419" s="11"/>
      <c r="F419" s="11"/>
      <c r="G419" s="11"/>
      <c r="H419" s="11"/>
      <c r="I419" s="11"/>
      <c r="J419" s="31"/>
      <c r="K419" s="31"/>
      <c r="L419" s="32"/>
      <c r="M419" s="31"/>
      <c r="N419" s="31"/>
      <c r="O419" s="31"/>
      <c r="P419" s="11"/>
      <c r="Q419" s="11"/>
      <c r="R419" s="11"/>
      <c r="S419" s="11"/>
      <c r="T419" s="11"/>
      <c r="U419" s="11"/>
      <c r="V419" s="11"/>
      <c r="W419" s="11"/>
    </row>
    <row r="420" spans="1:23" ht="15" customHeight="1" x14ac:dyDescent="0.25">
      <c r="A420" s="11"/>
      <c r="B420" s="30"/>
      <c r="C420" s="10"/>
      <c r="D420" s="11"/>
      <c r="E420" s="11"/>
      <c r="F420" s="11"/>
      <c r="G420" s="11"/>
      <c r="H420" s="11"/>
      <c r="I420" s="11"/>
      <c r="J420" s="31"/>
      <c r="K420" s="31"/>
      <c r="L420" s="32"/>
      <c r="M420" s="31"/>
      <c r="N420" s="31"/>
      <c r="O420" s="31"/>
      <c r="P420" s="11"/>
      <c r="Q420" s="11"/>
      <c r="R420" s="11"/>
      <c r="S420" s="11"/>
      <c r="T420" s="11"/>
      <c r="U420" s="11"/>
      <c r="V420" s="11"/>
      <c r="W420" s="11"/>
    </row>
    <row r="421" spans="1:23" ht="15" customHeight="1" x14ac:dyDescent="0.25">
      <c r="A421" s="11"/>
      <c r="B421" s="30"/>
      <c r="C421" s="10"/>
      <c r="D421" s="11"/>
      <c r="E421" s="11"/>
      <c r="F421" s="11"/>
      <c r="G421" s="11"/>
      <c r="H421" s="11"/>
      <c r="I421" s="11"/>
      <c r="J421" s="31"/>
      <c r="K421" s="31"/>
      <c r="L421" s="32"/>
      <c r="M421" s="31"/>
      <c r="N421" s="31"/>
      <c r="O421" s="31"/>
      <c r="P421" s="11"/>
      <c r="Q421" s="11"/>
      <c r="R421" s="11"/>
      <c r="S421" s="11"/>
      <c r="T421" s="11"/>
      <c r="U421" s="11"/>
      <c r="V421" s="11"/>
      <c r="W421" s="11"/>
    </row>
    <row r="422" spans="1:23" ht="15" customHeight="1" x14ac:dyDescent="0.25">
      <c r="A422" s="11"/>
      <c r="B422" s="30"/>
      <c r="C422" s="10"/>
      <c r="D422" s="11"/>
      <c r="E422" s="11"/>
      <c r="F422" s="11"/>
      <c r="G422" s="11"/>
      <c r="H422" s="11"/>
      <c r="I422" s="11"/>
      <c r="J422" s="31"/>
      <c r="K422" s="31"/>
      <c r="L422" s="32"/>
      <c r="M422" s="31"/>
      <c r="N422" s="31"/>
      <c r="O422" s="31"/>
      <c r="P422" s="11"/>
      <c r="Q422" s="11"/>
      <c r="R422" s="11"/>
      <c r="S422" s="11"/>
      <c r="T422" s="11"/>
      <c r="U422" s="11"/>
      <c r="V422" s="11"/>
      <c r="W422" s="11"/>
    </row>
    <row r="423" spans="1:23" ht="15" customHeight="1" x14ac:dyDescent="0.25">
      <c r="A423" s="11"/>
      <c r="B423" s="30"/>
      <c r="C423" s="10"/>
      <c r="D423" s="11"/>
      <c r="E423" s="11"/>
      <c r="F423" s="11"/>
      <c r="G423" s="11"/>
      <c r="H423" s="11"/>
      <c r="I423" s="11"/>
      <c r="J423" s="31"/>
      <c r="K423" s="31"/>
      <c r="L423" s="32"/>
      <c r="M423" s="31"/>
      <c r="N423" s="31"/>
      <c r="O423" s="31"/>
      <c r="P423" s="11"/>
      <c r="Q423" s="11"/>
      <c r="R423" s="11"/>
      <c r="S423" s="11"/>
      <c r="T423" s="11"/>
      <c r="U423" s="11"/>
      <c r="V423" s="11"/>
      <c r="W423" s="11"/>
    </row>
    <row r="424" spans="1:23" ht="15" customHeight="1" x14ac:dyDescent="0.25">
      <c r="A424" s="11"/>
      <c r="B424" s="30"/>
      <c r="C424" s="10"/>
      <c r="D424" s="11"/>
      <c r="E424" s="11"/>
      <c r="F424" s="11"/>
      <c r="G424" s="11"/>
      <c r="H424" s="11"/>
      <c r="I424" s="11"/>
      <c r="J424" s="31"/>
      <c r="K424" s="31"/>
      <c r="L424" s="32"/>
      <c r="M424" s="31"/>
      <c r="N424" s="31"/>
      <c r="O424" s="31"/>
      <c r="P424" s="11"/>
      <c r="Q424" s="11"/>
      <c r="R424" s="11"/>
      <c r="S424" s="11"/>
      <c r="T424" s="11"/>
      <c r="U424" s="11"/>
      <c r="V424" s="11"/>
      <c r="W424" s="11"/>
    </row>
    <row r="425" spans="1:23" ht="15" customHeight="1" x14ac:dyDescent="0.25">
      <c r="A425" s="11"/>
      <c r="B425" s="30"/>
      <c r="C425" s="10"/>
      <c r="D425" s="11"/>
      <c r="E425" s="11"/>
      <c r="F425" s="11"/>
      <c r="G425" s="11"/>
      <c r="H425" s="11"/>
      <c r="I425" s="11"/>
      <c r="J425" s="31"/>
      <c r="K425" s="31"/>
      <c r="L425" s="32"/>
      <c r="M425" s="31"/>
      <c r="N425" s="31"/>
      <c r="O425" s="31"/>
      <c r="P425" s="11"/>
      <c r="Q425" s="11"/>
      <c r="R425" s="11"/>
      <c r="S425" s="11"/>
      <c r="T425" s="11"/>
      <c r="U425" s="11"/>
      <c r="V425" s="11"/>
      <c r="W425" s="11"/>
    </row>
    <row r="426" spans="1:23" ht="15" customHeight="1" x14ac:dyDescent="0.25">
      <c r="A426" s="11"/>
      <c r="B426" s="30"/>
      <c r="C426" s="10"/>
      <c r="D426" s="11"/>
      <c r="E426" s="11"/>
      <c r="F426" s="11"/>
      <c r="G426" s="11"/>
      <c r="H426" s="11"/>
      <c r="I426" s="11"/>
      <c r="J426" s="31"/>
      <c r="K426" s="31"/>
      <c r="L426" s="32"/>
      <c r="M426" s="31"/>
      <c r="N426" s="31"/>
      <c r="O426" s="31"/>
      <c r="P426" s="11"/>
      <c r="Q426" s="11"/>
      <c r="R426" s="11"/>
      <c r="S426" s="11"/>
      <c r="T426" s="11"/>
      <c r="U426" s="11"/>
      <c r="V426" s="11"/>
      <c r="W426" s="11"/>
    </row>
    <row r="427" spans="1:23" ht="15" customHeight="1" x14ac:dyDescent="0.25">
      <c r="A427" s="11"/>
      <c r="B427" s="30"/>
      <c r="C427" s="10"/>
      <c r="D427" s="11"/>
      <c r="E427" s="11"/>
      <c r="F427" s="11"/>
      <c r="G427" s="11"/>
      <c r="H427" s="11"/>
      <c r="I427" s="11"/>
      <c r="J427" s="31"/>
      <c r="K427" s="31"/>
      <c r="L427" s="32"/>
      <c r="M427" s="31"/>
      <c r="N427" s="31"/>
      <c r="O427" s="31"/>
      <c r="P427" s="11"/>
      <c r="Q427" s="11"/>
      <c r="R427" s="11"/>
      <c r="S427" s="11"/>
      <c r="T427" s="11"/>
      <c r="U427" s="11"/>
      <c r="V427" s="11"/>
      <c r="W427" s="11"/>
    </row>
    <row r="428" spans="1:23" ht="15" customHeight="1" x14ac:dyDescent="0.25">
      <c r="A428" s="11"/>
      <c r="B428" s="30"/>
      <c r="C428" s="10"/>
      <c r="D428" s="11"/>
      <c r="E428" s="11"/>
      <c r="F428" s="11"/>
      <c r="G428" s="11"/>
      <c r="H428" s="11"/>
      <c r="I428" s="11"/>
      <c r="J428" s="31"/>
      <c r="K428" s="31"/>
      <c r="L428" s="32"/>
      <c r="M428" s="31"/>
      <c r="N428" s="31"/>
      <c r="O428" s="31"/>
      <c r="P428" s="11"/>
      <c r="Q428" s="11"/>
      <c r="R428" s="11"/>
      <c r="S428" s="11"/>
      <c r="T428" s="11"/>
      <c r="U428" s="11"/>
      <c r="V428" s="11"/>
      <c r="W428" s="11"/>
    </row>
    <row r="429" spans="1:23" ht="15" customHeight="1" x14ac:dyDescent="0.25">
      <c r="A429" s="11"/>
      <c r="B429" s="30"/>
      <c r="C429" s="10"/>
      <c r="D429" s="11"/>
      <c r="E429" s="11"/>
      <c r="F429" s="11"/>
      <c r="G429" s="11"/>
      <c r="H429" s="11"/>
      <c r="I429" s="11"/>
      <c r="J429" s="31"/>
      <c r="K429" s="31"/>
      <c r="L429" s="32"/>
      <c r="M429" s="31"/>
      <c r="N429" s="31"/>
      <c r="O429" s="31"/>
      <c r="P429" s="11"/>
      <c r="Q429" s="11"/>
      <c r="R429" s="11"/>
      <c r="S429" s="11"/>
      <c r="T429" s="11"/>
      <c r="U429" s="11"/>
      <c r="V429" s="11"/>
      <c r="W429" s="11"/>
    </row>
    <row r="430" spans="1:23" ht="15" customHeight="1" x14ac:dyDescent="0.25">
      <c r="A430" s="11"/>
      <c r="B430" s="30"/>
      <c r="C430" s="10"/>
      <c r="D430" s="11"/>
      <c r="E430" s="11"/>
      <c r="F430" s="11"/>
      <c r="G430" s="11"/>
      <c r="H430" s="11"/>
      <c r="I430" s="11"/>
      <c r="J430" s="31"/>
      <c r="K430" s="31"/>
      <c r="L430" s="32"/>
      <c r="M430" s="31"/>
      <c r="N430" s="31"/>
      <c r="O430" s="31"/>
      <c r="P430" s="11"/>
      <c r="Q430" s="11"/>
      <c r="R430" s="11"/>
      <c r="S430" s="11"/>
      <c r="T430" s="11"/>
      <c r="U430" s="11"/>
      <c r="V430" s="11"/>
      <c r="W430" s="11"/>
    </row>
    <row r="431" spans="1:23" ht="15" customHeight="1" x14ac:dyDescent="0.25">
      <c r="A431" s="11"/>
      <c r="B431" s="30"/>
      <c r="C431" s="10"/>
      <c r="D431" s="11"/>
      <c r="E431" s="11"/>
      <c r="F431" s="11"/>
      <c r="G431" s="11"/>
      <c r="H431" s="11"/>
      <c r="I431" s="11"/>
      <c r="J431" s="31"/>
      <c r="K431" s="31"/>
      <c r="L431" s="32"/>
      <c r="M431" s="31"/>
      <c r="N431" s="31"/>
      <c r="O431" s="31"/>
      <c r="P431" s="11"/>
      <c r="Q431" s="11"/>
      <c r="R431" s="11"/>
      <c r="S431" s="11"/>
      <c r="T431" s="11"/>
      <c r="U431" s="11"/>
      <c r="V431" s="11"/>
      <c r="W431" s="11"/>
    </row>
    <row r="432" spans="1:23" ht="15" customHeight="1" x14ac:dyDescent="0.25">
      <c r="A432" s="11"/>
      <c r="B432" s="30"/>
      <c r="C432" s="10"/>
      <c r="D432" s="11"/>
      <c r="E432" s="11"/>
      <c r="F432" s="11"/>
      <c r="G432" s="11"/>
      <c r="H432" s="11"/>
      <c r="I432" s="11"/>
      <c r="J432" s="31"/>
      <c r="K432" s="31"/>
      <c r="L432" s="32"/>
      <c r="M432" s="31"/>
      <c r="N432" s="31"/>
      <c r="O432" s="31"/>
      <c r="P432" s="11"/>
      <c r="Q432" s="11"/>
      <c r="R432" s="11"/>
      <c r="S432" s="11"/>
      <c r="T432" s="11"/>
      <c r="U432" s="11"/>
      <c r="V432" s="11"/>
      <c r="W432" s="11"/>
    </row>
    <row r="433" spans="1:23" ht="15" customHeight="1" x14ac:dyDescent="0.25">
      <c r="A433" s="11"/>
      <c r="B433" s="30"/>
      <c r="C433" s="10"/>
      <c r="D433" s="11"/>
      <c r="E433" s="11"/>
      <c r="F433" s="11"/>
      <c r="G433" s="11"/>
      <c r="H433" s="11"/>
      <c r="I433" s="11"/>
      <c r="J433" s="31"/>
      <c r="K433" s="31"/>
      <c r="L433" s="32"/>
      <c r="M433" s="31"/>
      <c r="N433" s="31"/>
      <c r="O433" s="31"/>
      <c r="P433" s="11"/>
      <c r="Q433" s="11"/>
      <c r="R433" s="11"/>
      <c r="S433" s="11"/>
      <c r="T433" s="11"/>
      <c r="U433" s="11"/>
      <c r="V433" s="11"/>
      <c r="W433" s="11"/>
    </row>
    <row r="434" spans="1:23" ht="15" customHeight="1" x14ac:dyDescent="0.25">
      <c r="A434" s="11"/>
      <c r="B434" s="30"/>
      <c r="C434" s="10"/>
      <c r="D434" s="11"/>
      <c r="E434" s="11"/>
      <c r="F434" s="11"/>
      <c r="G434" s="11"/>
      <c r="H434" s="11"/>
      <c r="I434" s="11"/>
      <c r="J434" s="31"/>
      <c r="K434" s="31"/>
      <c r="L434" s="32"/>
      <c r="M434" s="31"/>
      <c r="N434" s="31"/>
      <c r="O434" s="31"/>
      <c r="P434" s="11"/>
      <c r="Q434" s="11"/>
      <c r="R434" s="11"/>
      <c r="S434" s="11"/>
      <c r="T434" s="11"/>
      <c r="U434" s="11"/>
      <c r="V434" s="11"/>
      <c r="W434" s="11"/>
    </row>
    <row r="435" spans="1:23" ht="15" customHeight="1" x14ac:dyDescent="0.25">
      <c r="A435" s="11"/>
      <c r="B435" s="30"/>
      <c r="C435" s="10"/>
      <c r="D435" s="11"/>
      <c r="E435" s="11"/>
      <c r="F435" s="11"/>
      <c r="G435" s="11"/>
      <c r="H435" s="11"/>
      <c r="I435" s="11"/>
      <c r="J435" s="31"/>
      <c r="K435" s="31"/>
      <c r="L435" s="32"/>
      <c r="M435" s="31"/>
      <c r="N435" s="31"/>
      <c r="O435" s="31"/>
      <c r="P435" s="11"/>
      <c r="Q435" s="11"/>
      <c r="R435" s="11"/>
      <c r="S435" s="11"/>
      <c r="T435" s="11"/>
      <c r="U435" s="11"/>
      <c r="V435" s="11"/>
      <c r="W435" s="11"/>
    </row>
    <row r="436" spans="1:23" ht="15" customHeight="1" x14ac:dyDescent="0.25">
      <c r="A436" s="11"/>
      <c r="B436" s="30"/>
      <c r="C436" s="10"/>
      <c r="D436" s="11"/>
      <c r="E436" s="11"/>
      <c r="F436" s="11"/>
      <c r="G436" s="11"/>
      <c r="H436" s="11"/>
      <c r="I436" s="11"/>
      <c r="J436" s="31"/>
      <c r="K436" s="31"/>
      <c r="L436" s="32"/>
      <c r="M436" s="31"/>
      <c r="N436" s="31"/>
      <c r="O436" s="31"/>
      <c r="P436" s="11"/>
      <c r="Q436" s="11"/>
      <c r="R436" s="11"/>
      <c r="S436" s="11"/>
      <c r="T436" s="11"/>
      <c r="U436" s="11"/>
      <c r="V436" s="11"/>
      <c r="W436" s="11"/>
    </row>
    <row r="437" spans="1:23" ht="15" customHeight="1" x14ac:dyDescent="0.25">
      <c r="A437" s="11"/>
      <c r="B437" s="30"/>
      <c r="C437" s="10"/>
      <c r="D437" s="11"/>
      <c r="E437" s="11"/>
      <c r="F437" s="11"/>
      <c r="G437" s="11"/>
      <c r="H437" s="11"/>
      <c r="I437" s="11"/>
      <c r="J437" s="31"/>
      <c r="K437" s="31"/>
      <c r="L437" s="32"/>
      <c r="M437" s="31"/>
      <c r="N437" s="31"/>
      <c r="O437" s="31"/>
      <c r="P437" s="11"/>
      <c r="Q437" s="11"/>
      <c r="R437" s="11"/>
      <c r="S437" s="11"/>
      <c r="T437" s="11"/>
      <c r="U437" s="11"/>
      <c r="V437" s="11"/>
      <c r="W437" s="11"/>
    </row>
    <row r="438" spans="1:23" ht="15" customHeight="1" x14ac:dyDescent="0.25">
      <c r="A438" s="11"/>
      <c r="B438" s="30"/>
      <c r="C438" s="10"/>
      <c r="D438" s="11"/>
      <c r="E438" s="11"/>
      <c r="F438" s="11"/>
      <c r="G438" s="11"/>
      <c r="H438" s="11"/>
      <c r="I438" s="11"/>
      <c r="J438" s="31"/>
      <c r="K438" s="31"/>
      <c r="L438" s="32"/>
      <c r="M438" s="31"/>
      <c r="N438" s="31"/>
      <c r="O438" s="31"/>
      <c r="P438" s="11"/>
      <c r="Q438" s="11"/>
      <c r="R438" s="11"/>
      <c r="S438" s="11"/>
      <c r="T438" s="11"/>
      <c r="U438" s="11"/>
      <c r="V438" s="11"/>
      <c r="W438" s="11"/>
    </row>
    <row r="439" spans="1:23" ht="15" customHeight="1" x14ac:dyDescent="0.25">
      <c r="A439" s="11"/>
      <c r="B439" s="30"/>
      <c r="C439" s="10"/>
      <c r="D439" s="11"/>
      <c r="E439" s="11"/>
      <c r="F439" s="11"/>
      <c r="G439" s="11"/>
      <c r="H439" s="11"/>
      <c r="I439" s="11"/>
      <c r="J439" s="31"/>
      <c r="K439" s="31"/>
      <c r="L439" s="32"/>
      <c r="M439" s="31"/>
      <c r="N439" s="31"/>
      <c r="O439" s="31"/>
      <c r="P439" s="11"/>
      <c r="Q439" s="11"/>
      <c r="R439" s="11"/>
      <c r="S439" s="11"/>
      <c r="T439" s="11"/>
      <c r="U439" s="11"/>
      <c r="V439" s="11"/>
      <c r="W439" s="11"/>
    </row>
    <row r="440" spans="1:23" ht="15" customHeight="1" x14ac:dyDescent="0.25">
      <c r="A440" s="11"/>
      <c r="B440" s="30"/>
      <c r="C440" s="10"/>
      <c r="D440" s="11"/>
      <c r="E440" s="11"/>
      <c r="F440" s="11"/>
      <c r="G440" s="11"/>
      <c r="H440" s="11"/>
      <c r="I440" s="11"/>
      <c r="J440" s="31"/>
      <c r="K440" s="31"/>
      <c r="L440" s="32"/>
      <c r="M440" s="31"/>
      <c r="N440" s="31"/>
      <c r="O440" s="31"/>
      <c r="P440" s="11"/>
      <c r="Q440" s="11"/>
      <c r="R440" s="11"/>
      <c r="S440" s="11"/>
      <c r="T440" s="11"/>
      <c r="U440" s="11"/>
      <c r="V440" s="11"/>
      <c r="W440" s="11"/>
    </row>
    <row r="441" spans="1:23" ht="15" customHeight="1" x14ac:dyDescent="0.25">
      <c r="A441" s="11"/>
      <c r="B441" s="30"/>
      <c r="C441" s="10"/>
      <c r="D441" s="11"/>
      <c r="E441" s="11"/>
      <c r="F441" s="11"/>
      <c r="G441" s="11"/>
      <c r="H441" s="11"/>
      <c r="I441" s="11"/>
      <c r="J441" s="31"/>
      <c r="K441" s="31"/>
      <c r="L441" s="32"/>
      <c r="M441" s="31"/>
      <c r="N441" s="31"/>
      <c r="O441" s="31"/>
      <c r="P441" s="11"/>
      <c r="Q441" s="11"/>
      <c r="R441" s="11"/>
      <c r="S441" s="11"/>
      <c r="T441" s="11"/>
      <c r="U441" s="11"/>
      <c r="V441" s="11"/>
      <c r="W441" s="11"/>
    </row>
    <row r="442" spans="1:23" ht="15" customHeight="1" x14ac:dyDescent="0.25">
      <c r="A442" s="11"/>
      <c r="B442" s="30"/>
      <c r="C442" s="10"/>
      <c r="D442" s="11"/>
      <c r="E442" s="11"/>
      <c r="F442" s="11"/>
      <c r="G442" s="11"/>
      <c r="H442" s="11"/>
      <c r="I442" s="11"/>
      <c r="J442" s="31"/>
      <c r="K442" s="31"/>
      <c r="L442" s="32"/>
      <c r="M442" s="31"/>
      <c r="N442" s="31"/>
      <c r="O442" s="31"/>
      <c r="P442" s="11"/>
      <c r="Q442" s="11"/>
      <c r="R442" s="11"/>
      <c r="S442" s="11"/>
      <c r="T442" s="11"/>
      <c r="U442" s="11"/>
      <c r="V442" s="11"/>
      <c r="W442" s="11"/>
    </row>
    <row r="443" spans="1:23" ht="15" customHeight="1" x14ac:dyDescent="0.25">
      <c r="A443" s="11"/>
      <c r="B443" s="30"/>
      <c r="C443" s="10"/>
      <c r="D443" s="11"/>
      <c r="E443" s="11"/>
      <c r="F443" s="11"/>
      <c r="G443" s="11"/>
      <c r="H443" s="11"/>
      <c r="I443" s="11"/>
      <c r="J443" s="31"/>
      <c r="K443" s="31"/>
      <c r="L443" s="32"/>
      <c r="M443" s="31"/>
      <c r="N443" s="31"/>
      <c r="O443" s="31"/>
      <c r="P443" s="11"/>
      <c r="Q443" s="11"/>
      <c r="R443" s="11"/>
      <c r="S443" s="11"/>
      <c r="T443" s="11"/>
      <c r="U443" s="11"/>
      <c r="V443" s="11"/>
      <c r="W443" s="11"/>
    </row>
    <row r="444" spans="1:23" ht="15" customHeight="1" x14ac:dyDescent="0.25">
      <c r="A444" s="11"/>
      <c r="B444" s="30"/>
      <c r="C444" s="10"/>
      <c r="D444" s="11"/>
      <c r="E444" s="11"/>
      <c r="F444" s="11"/>
      <c r="G444" s="11"/>
      <c r="H444" s="11"/>
      <c r="I444" s="11"/>
      <c r="J444" s="31"/>
      <c r="K444" s="31"/>
      <c r="L444" s="32"/>
      <c r="M444" s="31"/>
      <c r="N444" s="31"/>
      <c r="O444" s="31"/>
      <c r="P444" s="11"/>
      <c r="Q444" s="11"/>
      <c r="R444" s="11"/>
      <c r="S444" s="11"/>
      <c r="T444" s="11"/>
      <c r="U444" s="11"/>
      <c r="V444" s="11"/>
      <c r="W444" s="11"/>
    </row>
    <row r="445" spans="1:23" ht="15" customHeight="1" x14ac:dyDescent="0.25">
      <c r="A445" s="11"/>
      <c r="B445" s="30"/>
      <c r="C445" s="10"/>
      <c r="D445" s="11"/>
      <c r="E445" s="11"/>
      <c r="F445" s="11"/>
      <c r="G445" s="11"/>
      <c r="H445" s="11"/>
      <c r="I445" s="11"/>
      <c r="J445" s="31"/>
      <c r="K445" s="31"/>
      <c r="L445" s="32"/>
      <c r="M445" s="31"/>
      <c r="N445" s="31"/>
      <c r="O445" s="31"/>
      <c r="P445" s="11"/>
      <c r="Q445" s="11"/>
      <c r="R445" s="11"/>
      <c r="S445" s="11"/>
      <c r="T445" s="11"/>
      <c r="U445" s="11"/>
      <c r="V445" s="11"/>
      <c r="W445" s="11"/>
    </row>
    <row r="446" spans="1:23" ht="15" customHeight="1" x14ac:dyDescent="0.25">
      <c r="A446" s="11"/>
      <c r="B446" s="30"/>
      <c r="C446" s="10"/>
      <c r="D446" s="11"/>
      <c r="E446" s="11"/>
      <c r="F446" s="11"/>
      <c r="G446" s="11"/>
      <c r="H446" s="11"/>
      <c r="I446" s="11"/>
      <c r="J446" s="31"/>
      <c r="K446" s="31"/>
      <c r="L446" s="32"/>
      <c r="M446" s="31"/>
      <c r="N446" s="31"/>
      <c r="O446" s="31"/>
      <c r="P446" s="11"/>
      <c r="Q446" s="11"/>
      <c r="R446" s="11"/>
      <c r="S446" s="11"/>
      <c r="T446" s="11"/>
      <c r="U446" s="11"/>
      <c r="V446" s="11"/>
      <c r="W446" s="11"/>
    </row>
    <row r="447" spans="1:23" ht="15" customHeight="1" x14ac:dyDescent="0.25">
      <c r="A447" s="11"/>
      <c r="B447" s="30"/>
      <c r="C447" s="10"/>
      <c r="D447" s="11"/>
      <c r="E447" s="11"/>
      <c r="F447" s="11"/>
      <c r="G447" s="11"/>
      <c r="H447" s="11"/>
      <c r="I447" s="11"/>
      <c r="J447" s="31"/>
      <c r="K447" s="31"/>
      <c r="L447" s="32"/>
      <c r="M447" s="31"/>
      <c r="N447" s="31"/>
      <c r="O447" s="31"/>
      <c r="P447" s="11"/>
      <c r="Q447" s="11"/>
      <c r="R447" s="11"/>
      <c r="S447" s="11"/>
      <c r="T447" s="11"/>
      <c r="U447" s="11"/>
      <c r="V447" s="11"/>
      <c r="W447" s="11"/>
    </row>
    <row r="448" spans="1:23" ht="15" customHeight="1" x14ac:dyDescent="0.25">
      <c r="A448" s="11"/>
      <c r="B448" s="30"/>
      <c r="C448" s="10"/>
      <c r="D448" s="11"/>
      <c r="E448" s="11"/>
      <c r="F448" s="11"/>
      <c r="G448" s="11"/>
      <c r="H448" s="11"/>
      <c r="I448" s="11"/>
      <c r="J448" s="31"/>
      <c r="K448" s="31"/>
      <c r="L448" s="32"/>
      <c r="M448" s="31"/>
      <c r="N448" s="31"/>
      <c r="O448" s="31"/>
      <c r="P448" s="11"/>
      <c r="Q448" s="11"/>
      <c r="R448" s="11"/>
      <c r="S448" s="11"/>
      <c r="T448" s="11"/>
      <c r="U448" s="11"/>
      <c r="V448" s="11"/>
      <c r="W448" s="11"/>
    </row>
    <row r="449" spans="1:23" ht="15" customHeight="1" x14ac:dyDescent="0.25">
      <c r="A449" s="11"/>
      <c r="B449" s="30"/>
      <c r="C449" s="10"/>
      <c r="D449" s="11"/>
      <c r="E449" s="11"/>
      <c r="F449" s="11"/>
      <c r="G449" s="11"/>
      <c r="H449" s="11"/>
      <c r="I449" s="11"/>
      <c r="J449" s="31"/>
      <c r="K449" s="31"/>
      <c r="L449" s="32"/>
      <c r="M449" s="31"/>
      <c r="N449" s="31"/>
      <c r="O449" s="31"/>
      <c r="P449" s="11"/>
      <c r="Q449" s="11"/>
      <c r="R449" s="11"/>
      <c r="S449" s="11"/>
      <c r="T449" s="11"/>
      <c r="U449" s="11"/>
      <c r="V449" s="11"/>
      <c r="W449" s="11"/>
    </row>
    <row r="450" spans="1:23" ht="15" customHeight="1" x14ac:dyDescent="0.25">
      <c r="A450" s="11"/>
      <c r="B450" s="30"/>
      <c r="C450" s="10"/>
      <c r="D450" s="11"/>
      <c r="E450" s="11"/>
      <c r="F450" s="11"/>
      <c r="G450" s="11"/>
      <c r="H450" s="11"/>
      <c r="I450" s="11"/>
      <c r="J450" s="31"/>
      <c r="K450" s="31"/>
      <c r="L450" s="32"/>
      <c r="M450" s="31"/>
      <c r="N450" s="31"/>
      <c r="O450" s="31"/>
      <c r="P450" s="11"/>
      <c r="Q450" s="11"/>
      <c r="R450" s="11"/>
      <c r="S450" s="11"/>
      <c r="T450" s="11"/>
      <c r="U450" s="11"/>
      <c r="V450" s="11"/>
      <c r="W450" s="11"/>
    </row>
    <row r="451" spans="1:23" ht="15" customHeight="1" x14ac:dyDescent="0.25">
      <c r="A451" s="11"/>
      <c r="B451" s="30"/>
      <c r="C451" s="10"/>
      <c r="D451" s="11"/>
      <c r="E451" s="11"/>
      <c r="F451" s="11"/>
      <c r="G451" s="11"/>
      <c r="H451" s="11"/>
      <c r="I451" s="11"/>
      <c r="J451" s="31"/>
      <c r="K451" s="31"/>
      <c r="L451" s="32"/>
      <c r="M451" s="31"/>
      <c r="N451" s="31"/>
      <c r="O451" s="31"/>
      <c r="P451" s="11"/>
      <c r="Q451" s="11"/>
      <c r="R451" s="11"/>
      <c r="S451" s="11"/>
      <c r="T451" s="11"/>
      <c r="U451" s="11"/>
      <c r="V451" s="11"/>
      <c r="W451" s="11"/>
    </row>
    <row r="452" spans="1:23" ht="15" customHeight="1" x14ac:dyDescent="0.25">
      <c r="A452" s="11"/>
      <c r="B452" s="30"/>
      <c r="C452" s="10"/>
      <c r="D452" s="11"/>
      <c r="E452" s="11"/>
      <c r="F452" s="11"/>
      <c r="G452" s="11"/>
      <c r="H452" s="11"/>
      <c r="I452" s="11"/>
      <c r="J452" s="31"/>
      <c r="K452" s="31"/>
      <c r="L452" s="32"/>
      <c r="M452" s="31"/>
      <c r="N452" s="31"/>
      <c r="O452" s="31"/>
      <c r="P452" s="11"/>
      <c r="Q452" s="11"/>
      <c r="R452" s="11"/>
      <c r="S452" s="11"/>
      <c r="T452" s="11"/>
      <c r="U452" s="11"/>
      <c r="V452" s="11"/>
      <c r="W452" s="11"/>
    </row>
    <row r="453" spans="1:23" ht="15" customHeight="1" x14ac:dyDescent="0.25">
      <c r="A453" s="11"/>
      <c r="B453" s="30"/>
      <c r="C453" s="10"/>
      <c r="D453" s="11"/>
      <c r="E453" s="11"/>
      <c r="F453" s="11"/>
      <c r="G453" s="11"/>
      <c r="H453" s="11"/>
      <c r="I453" s="11"/>
      <c r="J453" s="31"/>
      <c r="K453" s="31"/>
      <c r="L453" s="32"/>
      <c r="M453" s="31"/>
      <c r="N453" s="31"/>
      <c r="O453" s="31"/>
      <c r="P453" s="11"/>
      <c r="Q453" s="11"/>
      <c r="R453" s="11"/>
      <c r="S453" s="11"/>
      <c r="T453" s="11"/>
      <c r="U453" s="11"/>
      <c r="V453" s="11"/>
      <c r="W453" s="11"/>
    </row>
    <row r="454" spans="1:23" ht="15" customHeight="1" x14ac:dyDescent="0.25">
      <c r="A454" s="11"/>
      <c r="B454" s="30"/>
      <c r="C454" s="10"/>
      <c r="D454" s="11"/>
      <c r="E454" s="11"/>
      <c r="F454" s="11"/>
      <c r="G454" s="11"/>
      <c r="H454" s="11"/>
      <c r="I454" s="11"/>
      <c r="J454" s="31"/>
      <c r="K454" s="31"/>
      <c r="L454" s="32"/>
      <c r="M454" s="31"/>
      <c r="N454" s="31"/>
      <c r="O454" s="31"/>
      <c r="P454" s="11"/>
      <c r="Q454" s="11"/>
      <c r="R454" s="11"/>
      <c r="S454" s="11"/>
      <c r="T454" s="11"/>
      <c r="U454" s="11"/>
      <c r="V454" s="11"/>
      <c r="W454" s="11"/>
    </row>
    <row r="455" spans="1:23" ht="15" customHeight="1" x14ac:dyDescent="0.25">
      <c r="A455" s="11"/>
      <c r="B455" s="30"/>
      <c r="C455" s="10"/>
      <c r="D455" s="11"/>
      <c r="E455" s="11"/>
      <c r="F455" s="11"/>
      <c r="G455" s="11"/>
      <c r="H455" s="11"/>
      <c r="I455" s="11"/>
      <c r="J455" s="31"/>
      <c r="K455" s="31"/>
      <c r="L455" s="32"/>
      <c r="M455" s="31"/>
      <c r="N455" s="31"/>
      <c r="O455" s="31"/>
      <c r="P455" s="11"/>
      <c r="Q455" s="11"/>
      <c r="R455" s="11"/>
      <c r="S455" s="11"/>
      <c r="T455" s="11"/>
      <c r="U455" s="11"/>
      <c r="V455" s="11"/>
      <c r="W455" s="11"/>
    </row>
    <row r="456" spans="1:23" ht="15" customHeight="1" x14ac:dyDescent="0.25">
      <c r="A456" s="11"/>
      <c r="B456" s="30"/>
      <c r="C456" s="10"/>
      <c r="D456" s="11"/>
      <c r="E456" s="11"/>
      <c r="F456" s="11"/>
      <c r="G456" s="11"/>
      <c r="H456" s="11"/>
      <c r="I456" s="11"/>
      <c r="J456" s="31"/>
      <c r="K456" s="31"/>
      <c r="L456" s="32"/>
      <c r="M456" s="31"/>
      <c r="N456" s="31"/>
      <c r="O456" s="31"/>
      <c r="P456" s="11"/>
      <c r="Q456" s="11"/>
      <c r="R456" s="11"/>
      <c r="S456" s="11"/>
      <c r="T456" s="11"/>
      <c r="U456" s="11"/>
      <c r="V456" s="11"/>
      <c r="W456" s="11"/>
    </row>
    <row r="457" spans="1:23" ht="15" customHeight="1" x14ac:dyDescent="0.25">
      <c r="A457" s="11"/>
      <c r="B457" s="30"/>
      <c r="C457" s="10"/>
      <c r="D457" s="11"/>
      <c r="E457" s="11"/>
      <c r="F457" s="11"/>
      <c r="G457" s="11"/>
      <c r="H457" s="11"/>
      <c r="I457" s="11"/>
      <c r="J457" s="31"/>
      <c r="K457" s="31"/>
      <c r="L457" s="32"/>
      <c r="M457" s="31"/>
      <c r="N457" s="31"/>
      <c r="O457" s="31"/>
      <c r="P457" s="11"/>
      <c r="Q457" s="11"/>
      <c r="R457" s="11"/>
      <c r="S457" s="11"/>
      <c r="T457" s="11"/>
      <c r="U457" s="11"/>
      <c r="V457" s="11"/>
      <c r="W457" s="11"/>
    </row>
    <row r="458" spans="1:23" ht="15" customHeight="1" x14ac:dyDescent="0.25">
      <c r="A458" s="11"/>
      <c r="B458" s="30"/>
      <c r="C458" s="10"/>
      <c r="D458" s="11"/>
      <c r="E458" s="11"/>
      <c r="F458" s="11"/>
      <c r="G458" s="11"/>
      <c r="H458" s="11"/>
      <c r="I458" s="11"/>
      <c r="J458" s="31"/>
      <c r="K458" s="31"/>
      <c r="L458" s="32"/>
      <c r="M458" s="31"/>
      <c r="N458" s="31"/>
      <c r="O458" s="31"/>
      <c r="P458" s="11"/>
      <c r="Q458" s="11"/>
      <c r="R458" s="11"/>
      <c r="S458" s="11"/>
      <c r="T458" s="11"/>
      <c r="U458" s="11"/>
      <c r="V458" s="11"/>
      <c r="W458" s="11"/>
    </row>
    <row r="459" spans="1:23" ht="15" customHeight="1" x14ac:dyDescent="0.25">
      <c r="A459" s="11"/>
      <c r="B459" s="30"/>
      <c r="C459" s="10"/>
      <c r="D459" s="11"/>
      <c r="E459" s="11"/>
      <c r="F459" s="11"/>
      <c r="G459" s="11"/>
      <c r="H459" s="11"/>
      <c r="I459" s="11"/>
      <c r="J459" s="31"/>
      <c r="K459" s="31"/>
      <c r="L459" s="32"/>
      <c r="M459" s="31"/>
      <c r="N459" s="31"/>
      <c r="O459" s="31"/>
      <c r="P459" s="11"/>
      <c r="Q459" s="11"/>
      <c r="R459" s="11"/>
      <c r="S459" s="11"/>
      <c r="T459" s="11"/>
      <c r="U459" s="11"/>
      <c r="V459" s="11"/>
      <c r="W459" s="11"/>
    </row>
    <row r="460" spans="1:23" ht="15" customHeight="1" x14ac:dyDescent="0.25">
      <c r="A460" s="11"/>
      <c r="B460" s="30"/>
      <c r="C460" s="10"/>
      <c r="D460" s="11"/>
      <c r="E460" s="11"/>
      <c r="F460" s="11"/>
      <c r="G460" s="11"/>
      <c r="H460" s="11"/>
      <c r="I460" s="11"/>
      <c r="J460" s="31"/>
      <c r="K460" s="31"/>
      <c r="L460" s="32"/>
      <c r="M460" s="31"/>
      <c r="N460" s="31"/>
      <c r="O460" s="31"/>
      <c r="P460" s="11"/>
      <c r="Q460" s="11"/>
      <c r="R460" s="11"/>
      <c r="S460" s="11"/>
      <c r="T460" s="11"/>
      <c r="U460" s="11"/>
      <c r="V460" s="11"/>
      <c r="W460" s="11"/>
    </row>
    <row r="461" spans="1:23" ht="15" customHeight="1" x14ac:dyDescent="0.25">
      <c r="A461" s="11"/>
      <c r="B461" s="30"/>
      <c r="C461" s="10"/>
      <c r="D461" s="11"/>
      <c r="E461" s="11"/>
      <c r="F461" s="11"/>
      <c r="G461" s="11"/>
      <c r="H461" s="11"/>
      <c r="I461" s="11"/>
      <c r="J461" s="31"/>
      <c r="K461" s="31"/>
      <c r="L461" s="32"/>
      <c r="M461" s="31"/>
      <c r="N461" s="31"/>
      <c r="O461" s="31"/>
      <c r="P461" s="11"/>
      <c r="Q461" s="11"/>
      <c r="R461" s="11"/>
      <c r="S461" s="11"/>
      <c r="T461" s="11"/>
      <c r="U461" s="11"/>
      <c r="V461" s="11"/>
      <c r="W461" s="11"/>
    </row>
    <row r="462" spans="1:23" ht="15" customHeight="1" x14ac:dyDescent="0.25">
      <c r="A462" s="11"/>
      <c r="B462" s="30"/>
      <c r="C462" s="10"/>
      <c r="D462" s="11"/>
      <c r="E462" s="11"/>
      <c r="F462" s="11"/>
      <c r="G462" s="11"/>
      <c r="H462" s="11"/>
      <c r="I462" s="11"/>
      <c r="J462" s="31"/>
      <c r="K462" s="31"/>
      <c r="L462" s="32"/>
      <c r="M462" s="31"/>
      <c r="N462" s="31"/>
      <c r="O462" s="31"/>
      <c r="P462" s="11"/>
      <c r="Q462" s="11"/>
      <c r="R462" s="11"/>
      <c r="S462" s="11"/>
      <c r="T462" s="11"/>
      <c r="U462" s="11"/>
      <c r="V462" s="11"/>
      <c r="W462" s="11"/>
    </row>
    <row r="463" spans="1:23" ht="15" customHeight="1" x14ac:dyDescent="0.25">
      <c r="A463" s="11"/>
      <c r="B463" s="30"/>
      <c r="C463" s="10"/>
      <c r="D463" s="11"/>
      <c r="E463" s="11"/>
      <c r="F463" s="11"/>
      <c r="G463" s="11"/>
      <c r="H463" s="11"/>
      <c r="I463" s="11"/>
      <c r="J463" s="31"/>
      <c r="K463" s="31"/>
      <c r="L463" s="32"/>
      <c r="M463" s="31"/>
      <c r="N463" s="31"/>
      <c r="O463" s="31"/>
      <c r="P463" s="11"/>
      <c r="Q463" s="11"/>
      <c r="R463" s="11"/>
      <c r="S463" s="11"/>
      <c r="T463" s="11"/>
      <c r="U463" s="11"/>
      <c r="V463" s="11"/>
      <c r="W463" s="11"/>
    </row>
    <row r="464" spans="1:23" ht="15" customHeight="1" x14ac:dyDescent="0.25">
      <c r="A464" s="11"/>
      <c r="B464" s="30"/>
      <c r="C464" s="10"/>
      <c r="D464" s="11"/>
      <c r="E464" s="11"/>
      <c r="F464" s="11"/>
      <c r="G464" s="11"/>
      <c r="H464" s="11"/>
      <c r="I464" s="11"/>
      <c r="J464" s="31"/>
      <c r="K464" s="31"/>
      <c r="L464" s="32"/>
      <c r="M464" s="31"/>
      <c r="N464" s="31"/>
      <c r="O464" s="31"/>
      <c r="P464" s="11"/>
      <c r="Q464" s="11"/>
      <c r="R464" s="11"/>
      <c r="S464" s="11"/>
      <c r="T464" s="11"/>
      <c r="U464" s="11"/>
      <c r="V464" s="11"/>
      <c r="W464" s="11"/>
    </row>
    <row r="465" spans="1:23" ht="15" customHeight="1" x14ac:dyDescent="0.25">
      <c r="A465" s="11"/>
      <c r="B465" s="30"/>
      <c r="C465" s="10"/>
      <c r="D465" s="11"/>
      <c r="E465" s="11"/>
      <c r="F465" s="11"/>
      <c r="G465" s="11"/>
      <c r="H465" s="11"/>
      <c r="I465" s="11"/>
      <c r="J465" s="31"/>
      <c r="K465" s="31"/>
      <c r="L465" s="32"/>
      <c r="M465" s="31"/>
      <c r="N465" s="31"/>
      <c r="O465" s="31"/>
      <c r="P465" s="11"/>
      <c r="Q465" s="11"/>
      <c r="R465" s="11"/>
      <c r="S465" s="11"/>
      <c r="T465" s="11"/>
      <c r="U465" s="11"/>
      <c r="V465" s="11"/>
      <c r="W465" s="11"/>
    </row>
    <row r="466" spans="1:23" ht="15" customHeight="1" x14ac:dyDescent="0.25">
      <c r="A466" s="11"/>
      <c r="B466" s="30"/>
      <c r="C466" s="10"/>
      <c r="D466" s="11"/>
      <c r="E466" s="11"/>
      <c r="F466" s="11"/>
      <c r="G466" s="11"/>
      <c r="H466" s="11"/>
      <c r="I466" s="11"/>
      <c r="J466" s="31"/>
      <c r="K466" s="31"/>
      <c r="L466" s="32"/>
      <c r="M466" s="31"/>
      <c r="N466" s="31"/>
      <c r="O466" s="31"/>
      <c r="P466" s="11"/>
      <c r="Q466" s="11"/>
      <c r="R466" s="11"/>
      <c r="S466" s="11"/>
      <c r="T466" s="11"/>
      <c r="U466" s="11"/>
      <c r="V466" s="11"/>
      <c r="W466" s="11"/>
    </row>
    <row r="467" spans="1:23" ht="15" customHeight="1" x14ac:dyDescent="0.25">
      <c r="A467" s="11"/>
      <c r="B467" s="30"/>
      <c r="C467" s="10"/>
      <c r="D467" s="11"/>
      <c r="E467" s="11"/>
      <c r="F467" s="11"/>
      <c r="G467" s="11"/>
      <c r="H467" s="11"/>
      <c r="I467" s="11"/>
      <c r="J467" s="31"/>
      <c r="K467" s="31"/>
      <c r="L467" s="32"/>
      <c r="M467" s="31"/>
      <c r="N467" s="31"/>
      <c r="O467" s="31"/>
      <c r="P467" s="11"/>
      <c r="Q467" s="11"/>
      <c r="R467" s="11"/>
      <c r="S467" s="11"/>
      <c r="T467" s="11"/>
      <c r="U467" s="11"/>
      <c r="V467" s="11"/>
      <c r="W467" s="11"/>
    </row>
    <row r="468" spans="1:23" ht="15" customHeight="1" x14ac:dyDescent="0.25">
      <c r="A468" s="11"/>
      <c r="B468" s="30"/>
      <c r="C468" s="10"/>
      <c r="D468" s="11"/>
      <c r="E468" s="11"/>
      <c r="F468" s="11"/>
      <c r="G468" s="11"/>
      <c r="H468" s="11"/>
      <c r="I468" s="11"/>
      <c r="J468" s="31"/>
      <c r="K468" s="31"/>
      <c r="L468" s="32"/>
      <c r="M468" s="31"/>
      <c r="N468" s="31"/>
      <c r="O468" s="31"/>
      <c r="P468" s="11"/>
      <c r="Q468" s="11"/>
      <c r="R468" s="11"/>
      <c r="S468" s="11"/>
      <c r="T468" s="11"/>
      <c r="U468" s="11"/>
      <c r="V468" s="11"/>
      <c r="W468" s="11"/>
    </row>
    <row r="469" spans="1:23" ht="15" customHeight="1" x14ac:dyDescent="0.25">
      <c r="A469" s="11"/>
      <c r="B469" s="30"/>
      <c r="C469" s="10"/>
      <c r="D469" s="11"/>
      <c r="E469" s="11"/>
      <c r="F469" s="11"/>
      <c r="G469" s="11"/>
      <c r="H469" s="11"/>
      <c r="I469" s="11"/>
      <c r="J469" s="31"/>
      <c r="K469" s="31"/>
      <c r="L469" s="32"/>
      <c r="M469" s="31"/>
      <c r="N469" s="31"/>
      <c r="O469" s="31"/>
      <c r="P469" s="11"/>
      <c r="Q469" s="11"/>
      <c r="R469" s="11"/>
      <c r="S469" s="11"/>
      <c r="T469" s="11"/>
      <c r="U469" s="11"/>
      <c r="V469" s="11"/>
      <c r="W469" s="11"/>
    </row>
    <row r="470" spans="1:23" ht="15" customHeight="1" x14ac:dyDescent="0.25">
      <c r="A470" s="11"/>
      <c r="B470" s="30"/>
      <c r="C470" s="10"/>
      <c r="D470" s="11"/>
      <c r="E470" s="11"/>
      <c r="F470" s="11"/>
      <c r="G470" s="11"/>
      <c r="H470" s="11"/>
      <c r="I470" s="11"/>
      <c r="J470" s="31"/>
      <c r="K470" s="31"/>
      <c r="L470" s="32"/>
      <c r="M470" s="31"/>
      <c r="N470" s="31"/>
      <c r="O470" s="31"/>
      <c r="P470" s="11"/>
      <c r="Q470" s="11"/>
      <c r="R470" s="11"/>
      <c r="S470" s="11"/>
      <c r="T470" s="11"/>
      <c r="U470" s="11"/>
      <c r="V470" s="11"/>
      <c r="W470" s="11"/>
    </row>
    <row r="471" spans="1:23" ht="15" customHeight="1" x14ac:dyDescent="0.25">
      <c r="A471" s="11"/>
      <c r="B471" s="30"/>
      <c r="C471" s="10"/>
      <c r="D471" s="11"/>
      <c r="E471" s="11"/>
      <c r="F471" s="11"/>
      <c r="G471" s="11"/>
      <c r="H471" s="11"/>
      <c r="I471" s="11"/>
      <c r="J471" s="31"/>
      <c r="K471" s="31"/>
      <c r="L471" s="32"/>
      <c r="M471" s="31"/>
      <c r="N471" s="31"/>
      <c r="O471" s="31"/>
      <c r="P471" s="11"/>
      <c r="Q471" s="11"/>
      <c r="R471" s="11"/>
      <c r="S471" s="11"/>
      <c r="T471" s="11"/>
      <c r="U471" s="11"/>
      <c r="V471" s="11"/>
      <c r="W471" s="11"/>
    </row>
    <row r="472" spans="1:23" ht="15" customHeight="1" x14ac:dyDescent="0.25">
      <c r="A472" s="11"/>
      <c r="B472" s="30"/>
      <c r="C472" s="10"/>
      <c r="D472" s="11"/>
      <c r="E472" s="11"/>
      <c r="F472" s="11"/>
      <c r="G472" s="11"/>
      <c r="H472" s="11"/>
      <c r="I472" s="11"/>
      <c r="J472" s="31"/>
      <c r="K472" s="31"/>
      <c r="L472" s="32"/>
      <c r="M472" s="31"/>
      <c r="N472" s="31"/>
      <c r="O472" s="31"/>
      <c r="P472" s="11"/>
      <c r="Q472" s="11"/>
      <c r="R472" s="11"/>
      <c r="S472" s="11"/>
      <c r="T472" s="11"/>
      <c r="U472" s="11"/>
      <c r="V472" s="11"/>
      <c r="W472" s="11"/>
    </row>
    <row r="473" spans="1:23" ht="15" customHeight="1" x14ac:dyDescent="0.25">
      <c r="A473" s="11"/>
      <c r="B473" s="30"/>
      <c r="C473" s="10"/>
      <c r="D473" s="11"/>
      <c r="E473" s="11"/>
      <c r="F473" s="11"/>
      <c r="G473" s="11"/>
      <c r="H473" s="11"/>
      <c r="I473" s="11"/>
      <c r="J473" s="31"/>
      <c r="K473" s="31"/>
      <c r="L473" s="32"/>
      <c r="M473" s="31"/>
      <c r="N473" s="31"/>
      <c r="O473" s="31"/>
      <c r="P473" s="11"/>
      <c r="Q473" s="11"/>
      <c r="R473" s="11"/>
      <c r="S473" s="11"/>
      <c r="T473" s="11"/>
      <c r="U473" s="11"/>
      <c r="V473" s="11"/>
      <c r="W473" s="11"/>
    </row>
    <row r="474" spans="1:23" ht="15" customHeight="1" x14ac:dyDescent="0.25">
      <c r="A474" s="11"/>
      <c r="B474" s="30"/>
      <c r="C474" s="10"/>
      <c r="D474" s="11"/>
      <c r="E474" s="11"/>
      <c r="F474" s="11"/>
      <c r="G474" s="11"/>
      <c r="H474" s="11"/>
      <c r="I474" s="11"/>
      <c r="J474" s="31"/>
      <c r="K474" s="31"/>
      <c r="L474" s="32"/>
      <c r="M474" s="31"/>
      <c r="N474" s="31"/>
      <c r="O474" s="31"/>
      <c r="P474" s="11"/>
      <c r="Q474" s="11"/>
      <c r="R474" s="11"/>
      <c r="S474" s="11"/>
      <c r="T474" s="11"/>
      <c r="U474" s="11"/>
      <c r="V474" s="11"/>
      <c r="W474" s="11"/>
    </row>
    <row r="475" spans="1:23" ht="15" customHeight="1" x14ac:dyDescent="0.25">
      <c r="A475" s="11"/>
      <c r="B475" s="30"/>
      <c r="C475" s="10"/>
      <c r="D475" s="11"/>
      <c r="E475" s="11"/>
      <c r="F475" s="11"/>
      <c r="G475" s="11"/>
      <c r="H475" s="11"/>
      <c r="I475" s="11"/>
      <c r="J475" s="31"/>
      <c r="K475" s="31"/>
      <c r="L475" s="32"/>
      <c r="M475" s="31"/>
      <c r="N475" s="31"/>
      <c r="O475" s="31"/>
      <c r="P475" s="11"/>
      <c r="Q475" s="11"/>
      <c r="R475" s="11"/>
      <c r="S475" s="11"/>
      <c r="T475" s="11"/>
      <c r="U475" s="11"/>
      <c r="V475" s="11"/>
      <c r="W475" s="11"/>
    </row>
    <row r="476" spans="1:23" ht="15" customHeight="1" x14ac:dyDescent="0.25">
      <c r="A476" s="11"/>
      <c r="B476" s="30"/>
      <c r="C476" s="10"/>
      <c r="D476" s="11"/>
      <c r="E476" s="11"/>
      <c r="F476" s="11"/>
      <c r="G476" s="11"/>
      <c r="H476" s="11"/>
      <c r="I476" s="11"/>
      <c r="J476" s="31"/>
      <c r="K476" s="31"/>
      <c r="L476" s="32"/>
      <c r="M476" s="31"/>
      <c r="N476" s="31"/>
      <c r="O476" s="31"/>
      <c r="P476" s="11"/>
      <c r="Q476" s="11"/>
      <c r="R476" s="11"/>
      <c r="S476" s="11"/>
      <c r="T476" s="11"/>
      <c r="U476" s="11"/>
      <c r="V476" s="11"/>
      <c r="W476" s="11"/>
    </row>
    <row r="477" spans="1:23" ht="15" customHeight="1" x14ac:dyDescent="0.25">
      <c r="A477" s="11"/>
      <c r="B477" s="30"/>
      <c r="C477" s="10"/>
      <c r="D477" s="11"/>
      <c r="E477" s="11"/>
      <c r="F477" s="11"/>
      <c r="G477" s="11"/>
      <c r="H477" s="11"/>
      <c r="I477" s="11"/>
      <c r="J477" s="31"/>
      <c r="K477" s="31"/>
      <c r="L477" s="32"/>
      <c r="M477" s="31"/>
      <c r="N477" s="31"/>
      <c r="O477" s="31"/>
      <c r="P477" s="11"/>
      <c r="Q477" s="11"/>
      <c r="R477" s="11"/>
      <c r="S477" s="11"/>
      <c r="T477" s="11"/>
      <c r="U477" s="11"/>
      <c r="V477" s="11"/>
      <c r="W477" s="11"/>
    </row>
    <row r="478" spans="1:23" ht="15" customHeight="1" x14ac:dyDescent="0.25">
      <c r="A478" s="11"/>
      <c r="B478" s="30"/>
      <c r="C478" s="10"/>
      <c r="D478" s="11"/>
      <c r="E478" s="11"/>
      <c r="F478" s="11"/>
      <c r="G478" s="11"/>
      <c r="H478" s="11"/>
      <c r="I478" s="11"/>
      <c r="J478" s="31"/>
      <c r="K478" s="31"/>
      <c r="L478" s="32"/>
      <c r="M478" s="31"/>
      <c r="N478" s="31"/>
      <c r="O478" s="31"/>
      <c r="P478" s="11"/>
      <c r="Q478" s="11"/>
      <c r="R478" s="11"/>
      <c r="S478" s="11"/>
      <c r="T478" s="11"/>
      <c r="U478" s="11"/>
      <c r="V478" s="11"/>
      <c r="W478" s="11"/>
    </row>
    <row r="479" spans="1:23" ht="15" customHeight="1" x14ac:dyDescent="0.25">
      <c r="A479" s="11"/>
      <c r="B479" s="30"/>
      <c r="C479" s="10"/>
      <c r="D479" s="11"/>
      <c r="E479" s="11"/>
      <c r="F479" s="11"/>
      <c r="G479" s="11"/>
      <c r="H479" s="11"/>
      <c r="I479" s="11"/>
      <c r="J479" s="31"/>
      <c r="K479" s="31"/>
      <c r="L479" s="32"/>
      <c r="M479" s="31"/>
      <c r="N479" s="31"/>
      <c r="O479" s="31"/>
      <c r="P479" s="11"/>
      <c r="Q479" s="11"/>
      <c r="R479" s="11"/>
      <c r="S479" s="11"/>
      <c r="T479" s="11"/>
      <c r="U479" s="11"/>
      <c r="V479" s="11"/>
      <c r="W479" s="11"/>
    </row>
    <row r="480" spans="1:23" ht="15" customHeight="1" x14ac:dyDescent="0.25">
      <c r="A480" s="11"/>
      <c r="B480" s="30"/>
      <c r="C480" s="10"/>
      <c r="D480" s="11"/>
      <c r="E480" s="11"/>
      <c r="F480" s="11"/>
      <c r="G480" s="11"/>
      <c r="H480" s="11"/>
      <c r="I480" s="11"/>
      <c r="J480" s="31"/>
      <c r="K480" s="31"/>
      <c r="L480" s="32"/>
      <c r="M480" s="31"/>
      <c r="N480" s="31"/>
      <c r="O480" s="31"/>
      <c r="P480" s="11"/>
      <c r="Q480" s="11"/>
      <c r="R480" s="11"/>
      <c r="S480" s="11"/>
      <c r="T480" s="11"/>
      <c r="U480" s="11"/>
      <c r="V480" s="11"/>
      <c r="W480" s="11"/>
    </row>
    <row r="481" spans="1:23" ht="15" customHeight="1" x14ac:dyDescent="0.25">
      <c r="A481" s="11"/>
      <c r="B481" s="30"/>
      <c r="C481" s="10"/>
      <c r="D481" s="11"/>
      <c r="E481" s="11"/>
      <c r="F481" s="11"/>
      <c r="G481" s="11"/>
      <c r="H481" s="11"/>
      <c r="I481" s="11"/>
      <c r="J481" s="31"/>
      <c r="K481" s="31"/>
      <c r="L481" s="32"/>
      <c r="M481" s="31"/>
      <c r="N481" s="31"/>
      <c r="O481" s="31"/>
      <c r="P481" s="11"/>
      <c r="Q481" s="11"/>
      <c r="R481" s="11"/>
      <c r="S481" s="11"/>
      <c r="T481" s="11"/>
      <c r="U481" s="11"/>
      <c r="V481" s="11"/>
      <c r="W481" s="11"/>
    </row>
    <row r="482" spans="1:23" ht="15" customHeight="1" x14ac:dyDescent="0.25">
      <c r="A482" s="11"/>
      <c r="B482" s="30"/>
      <c r="C482" s="10"/>
      <c r="D482" s="11"/>
      <c r="E482" s="11"/>
      <c r="F482" s="11"/>
      <c r="G482" s="11"/>
      <c r="H482" s="11"/>
      <c r="I482" s="11"/>
      <c r="J482" s="31"/>
      <c r="K482" s="31"/>
      <c r="L482" s="32"/>
      <c r="M482" s="31"/>
      <c r="N482" s="31"/>
      <c r="O482" s="31"/>
      <c r="P482" s="11"/>
      <c r="Q482" s="11"/>
      <c r="R482" s="11"/>
      <c r="S482" s="11"/>
      <c r="T482" s="11"/>
      <c r="U482" s="11"/>
      <c r="V482" s="11"/>
      <c r="W482" s="11"/>
    </row>
    <row r="483" spans="1:23" ht="15" customHeight="1" x14ac:dyDescent="0.25">
      <c r="A483" s="11"/>
      <c r="B483" s="30"/>
      <c r="C483" s="10"/>
      <c r="D483" s="11"/>
      <c r="E483" s="11"/>
      <c r="F483" s="11"/>
      <c r="G483" s="11"/>
      <c r="H483" s="11"/>
      <c r="I483" s="11"/>
      <c r="J483" s="31"/>
      <c r="K483" s="31"/>
      <c r="L483" s="32"/>
      <c r="M483" s="31"/>
      <c r="N483" s="31"/>
      <c r="O483" s="31"/>
      <c r="P483" s="11"/>
      <c r="Q483" s="11"/>
      <c r="R483" s="11"/>
      <c r="S483" s="11"/>
      <c r="T483" s="11"/>
      <c r="U483" s="11"/>
      <c r="V483" s="11"/>
      <c r="W483" s="11"/>
    </row>
    <row r="484" spans="1:23" ht="15" customHeight="1" x14ac:dyDescent="0.25">
      <c r="A484" s="11"/>
      <c r="B484" s="30"/>
      <c r="C484" s="10"/>
      <c r="D484" s="11"/>
      <c r="E484" s="11"/>
      <c r="F484" s="11"/>
      <c r="G484" s="11"/>
      <c r="H484" s="11"/>
      <c r="I484" s="11"/>
      <c r="J484" s="31"/>
      <c r="K484" s="31"/>
      <c r="L484" s="32"/>
      <c r="M484" s="31"/>
      <c r="N484" s="31"/>
      <c r="O484" s="31"/>
      <c r="P484" s="11"/>
      <c r="Q484" s="11"/>
      <c r="R484" s="11"/>
      <c r="S484" s="11"/>
      <c r="T484" s="11"/>
      <c r="U484" s="11"/>
      <c r="V484" s="11"/>
      <c r="W484" s="11"/>
    </row>
    <row r="485" spans="1:23" ht="15" customHeight="1" x14ac:dyDescent="0.25">
      <c r="A485" s="11"/>
      <c r="B485" s="30"/>
      <c r="C485" s="10"/>
      <c r="D485" s="11"/>
      <c r="E485" s="11"/>
      <c r="F485" s="11"/>
      <c r="G485" s="11"/>
      <c r="H485" s="11"/>
      <c r="I485" s="11"/>
      <c r="J485" s="31"/>
      <c r="K485" s="31"/>
      <c r="L485" s="32"/>
      <c r="M485" s="31"/>
      <c r="N485" s="31"/>
      <c r="O485" s="31"/>
      <c r="P485" s="11"/>
      <c r="Q485" s="11"/>
      <c r="R485" s="11"/>
      <c r="S485" s="11"/>
      <c r="T485" s="11"/>
      <c r="U485" s="11"/>
      <c r="V485" s="11"/>
      <c r="W485" s="11"/>
    </row>
    <row r="486" spans="1:23" ht="15" customHeight="1" x14ac:dyDescent="0.25">
      <c r="A486" s="11"/>
      <c r="B486" s="30"/>
      <c r="C486" s="10"/>
      <c r="D486" s="11"/>
      <c r="E486" s="11"/>
      <c r="F486" s="11"/>
      <c r="G486" s="11"/>
      <c r="H486" s="11"/>
      <c r="I486" s="11"/>
      <c r="J486" s="31"/>
      <c r="K486" s="31"/>
      <c r="L486" s="32"/>
      <c r="M486" s="31"/>
      <c r="N486" s="31"/>
      <c r="O486" s="31"/>
      <c r="P486" s="11"/>
      <c r="Q486" s="11"/>
      <c r="R486" s="11"/>
      <c r="S486" s="11"/>
      <c r="T486" s="11"/>
      <c r="U486" s="11"/>
      <c r="V486" s="11"/>
      <c r="W486" s="11"/>
    </row>
    <row r="487" spans="1:23" ht="15" customHeight="1" x14ac:dyDescent="0.25">
      <c r="A487" s="11"/>
      <c r="B487" s="30"/>
      <c r="C487" s="10"/>
      <c r="D487" s="11"/>
      <c r="E487" s="11"/>
      <c r="F487" s="11"/>
      <c r="G487" s="11"/>
      <c r="H487" s="11"/>
      <c r="I487" s="11"/>
      <c r="J487" s="31"/>
      <c r="K487" s="31"/>
      <c r="L487" s="32"/>
      <c r="M487" s="31"/>
      <c r="N487" s="31"/>
      <c r="O487" s="31"/>
      <c r="P487" s="11"/>
      <c r="Q487" s="11"/>
      <c r="R487" s="11"/>
      <c r="S487" s="11"/>
      <c r="T487" s="11"/>
      <c r="U487" s="11"/>
      <c r="V487" s="11"/>
      <c r="W487" s="11"/>
    </row>
    <row r="488" spans="1:23" ht="15" customHeight="1" x14ac:dyDescent="0.25">
      <c r="A488" s="11"/>
      <c r="B488" s="30"/>
      <c r="C488" s="10"/>
      <c r="D488" s="11"/>
      <c r="E488" s="11"/>
      <c r="F488" s="11"/>
      <c r="G488" s="11"/>
      <c r="H488" s="11"/>
      <c r="I488" s="11"/>
      <c r="J488" s="31"/>
      <c r="K488" s="31"/>
      <c r="L488" s="32"/>
      <c r="M488" s="31"/>
      <c r="N488" s="31"/>
      <c r="O488" s="31"/>
      <c r="P488" s="11"/>
      <c r="Q488" s="11"/>
      <c r="R488" s="11"/>
      <c r="S488" s="11"/>
      <c r="T488" s="11"/>
      <c r="U488" s="11"/>
      <c r="V488" s="11"/>
      <c r="W488" s="11"/>
    </row>
    <row r="489" spans="1:23" ht="15" customHeight="1" x14ac:dyDescent="0.25">
      <c r="A489" s="11"/>
      <c r="B489" s="30"/>
      <c r="C489" s="10"/>
      <c r="D489" s="11"/>
      <c r="E489" s="11"/>
      <c r="F489" s="11"/>
      <c r="G489" s="11"/>
      <c r="H489" s="11"/>
      <c r="I489" s="11"/>
      <c r="J489" s="31"/>
      <c r="K489" s="31"/>
      <c r="L489" s="32"/>
      <c r="M489" s="31"/>
      <c r="N489" s="31"/>
      <c r="O489" s="31"/>
      <c r="P489" s="11"/>
      <c r="Q489" s="11"/>
      <c r="R489" s="11"/>
      <c r="S489" s="11"/>
      <c r="T489" s="11"/>
      <c r="U489" s="11"/>
      <c r="V489" s="11"/>
      <c r="W489" s="11"/>
    </row>
    <row r="490" spans="1:23" ht="15" customHeight="1" x14ac:dyDescent="0.25">
      <c r="A490" s="11"/>
      <c r="B490" s="30"/>
      <c r="C490" s="10"/>
      <c r="D490" s="11"/>
      <c r="E490" s="11"/>
      <c r="F490" s="11"/>
      <c r="G490" s="11"/>
      <c r="H490" s="11"/>
      <c r="I490" s="11"/>
      <c r="J490" s="31"/>
      <c r="K490" s="31"/>
      <c r="L490" s="32"/>
      <c r="M490" s="31"/>
      <c r="N490" s="31"/>
      <c r="O490" s="31"/>
      <c r="P490" s="11"/>
      <c r="Q490" s="11"/>
      <c r="R490" s="11"/>
      <c r="S490" s="11"/>
      <c r="T490" s="11"/>
      <c r="U490" s="11"/>
      <c r="V490" s="11"/>
      <c r="W490" s="11"/>
    </row>
    <row r="491" spans="1:23" ht="15" customHeight="1" x14ac:dyDescent="0.25">
      <c r="A491" s="11"/>
      <c r="B491" s="30"/>
      <c r="C491" s="10"/>
      <c r="D491" s="11"/>
      <c r="E491" s="11"/>
      <c r="F491" s="11"/>
      <c r="G491" s="11"/>
      <c r="H491" s="11"/>
      <c r="I491" s="11"/>
      <c r="J491" s="31"/>
      <c r="K491" s="31"/>
      <c r="L491" s="32"/>
      <c r="M491" s="31"/>
      <c r="N491" s="31"/>
      <c r="O491" s="31"/>
      <c r="P491" s="11"/>
      <c r="Q491" s="11"/>
      <c r="R491" s="11"/>
      <c r="S491" s="11"/>
      <c r="T491" s="11"/>
      <c r="U491" s="11"/>
      <c r="V491" s="11"/>
      <c r="W491" s="11"/>
    </row>
    <row r="492" spans="1:23" ht="15" customHeight="1" x14ac:dyDescent="0.25">
      <c r="A492" s="11"/>
      <c r="B492" s="30"/>
      <c r="C492" s="10"/>
      <c r="D492" s="11"/>
      <c r="E492" s="11"/>
      <c r="F492" s="11"/>
      <c r="G492" s="11"/>
      <c r="H492" s="11"/>
      <c r="I492" s="11"/>
      <c r="J492" s="31"/>
      <c r="K492" s="31"/>
      <c r="L492" s="32"/>
      <c r="M492" s="31"/>
      <c r="N492" s="31"/>
      <c r="O492" s="31"/>
      <c r="P492" s="11"/>
      <c r="Q492" s="11"/>
      <c r="R492" s="11"/>
      <c r="S492" s="11"/>
      <c r="T492" s="11"/>
      <c r="U492" s="11"/>
      <c r="V492" s="11"/>
      <c r="W492" s="11"/>
    </row>
    <row r="493" spans="1:23" ht="15" customHeight="1" x14ac:dyDescent="0.25">
      <c r="A493" s="11"/>
      <c r="B493" s="30"/>
      <c r="C493" s="10"/>
      <c r="D493" s="11"/>
      <c r="E493" s="11"/>
      <c r="F493" s="11"/>
      <c r="G493" s="11"/>
      <c r="H493" s="11"/>
      <c r="I493" s="11"/>
      <c r="J493" s="31"/>
      <c r="K493" s="31"/>
      <c r="L493" s="32"/>
      <c r="M493" s="31"/>
      <c r="N493" s="31"/>
      <c r="O493" s="31"/>
      <c r="P493" s="11"/>
      <c r="Q493" s="11"/>
      <c r="R493" s="11"/>
      <c r="S493" s="11"/>
      <c r="T493" s="11"/>
      <c r="U493" s="11"/>
      <c r="V493" s="11"/>
      <c r="W493" s="11"/>
    </row>
    <row r="494" spans="1:23" ht="15" customHeight="1" x14ac:dyDescent="0.25">
      <c r="A494" s="11"/>
      <c r="B494" s="30"/>
      <c r="C494" s="10"/>
      <c r="D494" s="11"/>
      <c r="E494" s="11"/>
      <c r="F494" s="11"/>
      <c r="G494" s="11"/>
      <c r="H494" s="11"/>
      <c r="I494" s="11"/>
      <c r="J494" s="31"/>
      <c r="K494" s="31"/>
      <c r="L494" s="32"/>
      <c r="M494" s="31"/>
      <c r="N494" s="31"/>
      <c r="O494" s="31"/>
      <c r="P494" s="11"/>
      <c r="Q494" s="11"/>
      <c r="R494" s="11"/>
      <c r="S494" s="11"/>
      <c r="T494" s="11"/>
      <c r="U494" s="11"/>
      <c r="V494" s="11"/>
      <c r="W494" s="11"/>
    </row>
    <row r="495" spans="1:23" ht="15" customHeight="1" x14ac:dyDescent="0.25">
      <c r="A495" s="11"/>
      <c r="B495" s="30"/>
      <c r="C495" s="10"/>
      <c r="D495" s="11"/>
      <c r="E495" s="11"/>
      <c r="F495" s="11"/>
      <c r="G495" s="11"/>
      <c r="H495" s="11"/>
      <c r="I495" s="11"/>
      <c r="J495" s="31"/>
      <c r="K495" s="31"/>
      <c r="L495" s="32"/>
      <c r="M495" s="31"/>
      <c r="N495" s="31"/>
      <c r="O495" s="31"/>
      <c r="P495" s="11"/>
      <c r="Q495" s="11"/>
      <c r="R495" s="11"/>
      <c r="S495" s="11"/>
      <c r="T495" s="11"/>
      <c r="U495" s="11"/>
      <c r="V495" s="11"/>
      <c r="W495" s="11"/>
    </row>
    <row r="496" spans="1:23" ht="15" customHeight="1" x14ac:dyDescent="0.25">
      <c r="A496" s="11"/>
      <c r="B496" s="30"/>
      <c r="C496" s="10"/>
      <c r="D496" s="11"/>
      <c r="E496" s="11"/>
      <c r="F496" s="11"/>
      <c r="G496" s="11"/>
      <c r="H496" s="11"/>
      <c r="I496" s="11"/>
      <c r="J496" s="31"/>
      <c r="K496" s="31"/>
      <c r="L496" s="32"/>
      <c r="M496" s="31"/>
      <c r="N496" s="31"/>
      <c r="O496" s="31"/>
      <c r="P496" s="11"/>
      <c r="Q496" s="11"/>
      <c r="R496" s="11"/>
      <c r="S496" s="11"/>
      <c r="T496" s="11"/>
      <c r="U496" s="11"/>
      <c r="V496" s="11"/>
      <c r="W496" s="11"/>
    </row>
    <row r="497" spans="1:23" ht="15" customHeight="1" x14ac:dyDescent="0.25">
      <c r="A497" s="11"/>
      <c r="B497" s="30"/>
      <c r="C497" s="10"/>
      <c r="D497" s="11"/>
      <c r="E497" s="11"/>
      <c r="F497" s="11"/>
      <c r="G497" s="11"/>
      <c r="H497" s="11"/>
      <c r="I497" s="11"/>
      <c r="J497" s="31"/>
      <c r="K497" s="31"/>
      <c r="L497" s="32"/>
      <c r="M497" s="31"/>
      <c r="N497" s="31"/>
      <c r="O497" s="31"/>
      <c r="P497" s="11"/>
      <c r="Q497" s="11"/>
      <c r="R497" s="11"/>
      <c r="S497" s="11"/>
      <c r="T497" s="11"/>
      <c r="U497" s="11"/>
      <c r="V497" s="11"/>
      <c r="W497" s="11"/>
    </row>
    <row r="498" spans="1:23" ht="15" customHeight="1" x14ac:dyDescent="0.25">
      <c r="A498" s="11"/>
      <c r="B498" s="30"/>
      <c r="C498" s="10"/>
      <c r="D498" s="11"/>
      <c r="E498" s="11"/>
      <c r="F498" s="11"/>
      <c r="G498" s="11"/>
      <c r="H498" s="11"/>
      <c r="I498" s="11"/>
      <c r="J498" s="31"/>
      <c r="K498" s="31"/>
      <c r="L498" s="32"/>
      <c r="M498" s="31"/>
      <c r="N498" s="31"/>
      <c r="O498" s="31"/>
      <c r="P498" s="11"/>
      <c r="Q498" s="11"/>
      <c r="R498" s="11"/>
      <c r="S498" s="11"/>
      <c r="T498" s="11"/>
      <c r="U498" s="11"/>
      <c r="V498" s="11"/>
      <c r="W498" s="11"/>
    </row>
    <row r="499" spans="1:23" ht="15" customHeight="1" x14ac:dyDescent="0.25">
      <c r="A499" s="11"/>
      <c r="B499" s="30"/>
      <c r="C499" s="10"/>
      <c r="D499" s="11"/>
      <c r="E499" s="11"/>
      <c r="F499" s="11"/>
      <c r="G499" s="11"/>
      <c r="H499" s="11"/>
      <c r="I499" s="11"/>
      <c r="J499" s="31"/>
      <c r="K499" s="31"/>
      <c r="L499" s="32"/>
      <c r="M499" s="31"/>
      <c r="N499" s="31"/>
      <c r="O499" s="31"/>
      <c r="P499" s="11"/>
      <c r="Q499" s="11"/>
      <c r="R499" s="11"/>
      <c r="S499" s="11"/>
      <c r="T499" s="11"/>
      <c r="U499" s="11"/>
      <c r="V499" s="11"/>
      <c r="W499" s="11"/>
    </row>
    <row r="500" spans="1:23" ht="15" customHeight="1" x14ac:dyDescent="0.25">
      <c r="A500" s="11"/>
      <c r="B500" s="30"/>
      <c r="C500" s="10"/>
      <c r="D500" s="11"/>
      <c r="E500" s="11"/>
      <c r="F500" s="11"/>
      <c r="G500" s="11"/>
      <c r="H500" s="11"/>
      <c r="I500" s="11"/>
      <c r="J500" s="31"/>
      <c r="K500" s="31"/>
      <c r="L500" s="32"/>
      <c r="M500" s="31"/>
      <c r="N500" s="31"/>
      <c r="O500" s="31"/>
      <c r="P500" s="11"/>
      <c r="Q500" s="11"/>
      <c r="R500" s="11"/>
      <c r="S500" s="11"/>
      <c r="T500" s="11"/>
      <c r="U500" s="11"/>
      <c r="V500" s="11"/>
      <c r="W500" s="11"/>
    </row>
    <row r="501" spans="1:23" ht="15" customHeight="1" x14ac:dyDescent="0.25">
      <c r="A501" s="11"/>
      <c r="B501" s="30"/>
      <c r="C501" s="10"/>
      <c r="D501" s="11"/>
      <c r="E501" s="11"/>
      <c r="F501" s="11"/>
      <c r="G501" s="11"/>
      <c r="H501" s="11"/>
      <c r="I501" s="11"/>
      <c r="J501" s="31"/>
      <c r="K501" s="31"/>
      <c r="L501" s="32"/>
      <c r="M501" s="31"/>
      <c r="N501" s="31"/>
      <c r="O501" s="31"/>
      <c r="P501" s="11"/>
      <c r="Q501" s="11"/>
      <c r="R501" s="11"/>
      <c r="S501" s="11"/>
      <c r="T501" s="11"/>
      <c r="U501" s="11"/>
      <c r="V501" s="11"/>
      <c r="W501" s="11"/>
    </row>
    <row r="502" spans="1:23" ht="15" customHeight="1" x14ac:dyDescent="0.25">
      <c r="A502" s="11"/>
      <c r="B502" s="30"/>
      <c r="C502" s="10"/>
      <c r="D502" s="11"/>
      <c r="E502" s="11"/>
      <c r="F502" s="11"/>
      <c r="G502" s="11"/>
      <c r="H502" s="11"/>
      <c r="I502" s="11"/>
      <c r="J502" s="31"/>
      <c r="K502" s="31"/>
      <c r="L502" s="32"/>
      <c r="M502" s="31"/>
      <c r="N502" s="31"/>
      <c r="O502" s="31"/>
      <c r="P502" s="11"/>
      <c r="Q502" s="11"/>
      <c r="R502" s="11"/>
      <c r="S502" s="11"/>
      <c r="T502" s="11"/>
      <c r="U502" s="11"/>
      <c r="V502" s="11"/>
      <c r="W502" s="11"/>
    </row>
    <row r="503" spans="1:23" ht="15" customHeight="1" x14ac:dyDescent="0.25">
      <c r="A503" s="11"/>
      <c r="B503" s="30"/>
      <c r="C503" s="10"/>
      <c r="D503" s="11"/>
      <c r="E503" s="11"/>
      <c r="F503" s="11"/>
      <c r="G503" s="11"/>
      <c r="H503" s="11"/>
      <c r="I503" s="11"/>
      <c r="J503" s="31"/>
      <c r="K503" s="31"/>
      <c r="L503" s="32"/>
      <c r="M503" s="31"/>
      <c r="N503" s="31"/>
      <c r="O503" s="31"/>
      <c r="P503" s="11"/>
      <c r="Q503" s="11"/>
      <c r="R503" s="11"/>
      <c r="S503" s="11"/>
      <c r="T503" s="11"/>
      <c r="U503" s="11"/>
      <c r="V503" s="11"/>
      <c r="W503" s="11"/>
    </row>
    <row r="504" spans="1:23" ht="15" customHeight="1" x14ac:dyDescent="0.25">
      <c r="A504" s="11"/>
      <c r="B504" s="30"/>
      <c r="C504" s="10"/>
      <c r="D504" s="11"/>
      <c r="E504" s="11"/>
      <c r="F504" s="11"/>
      <c r="G504" s="11"/>
      <c r="H504" s="11"/>
      <c r="I504" s="11"/>
      <c r="J504" s="31"/>
      <c r="K504" s="31"/>
      <c r="L504" s="32"/>
      <c r="M504" s="31"/>
      <c r="N504" s="31"/>
      <c r="O504" s="31"/>
      <c r="P504" s="11"/>
      <c r="Q504" s="11"/>
      <c r="R504" s="11"/>
      <c r="S504" s="11"/>
      <c r="T504" s="11"/>
      <c r="U504" s="11"/>
      <c r="V504" s="11"/>
      <c r="W504" s="11"/>
    </row>
    <row r="505" spans="1:23" ht="15" customHeight="1" x14ac:dyDescent="0.25">
      <c r="A505" s="11"/>
      <c r="B505" s="30"/>
      <c r="C505" s="10"/>
      <c r="D505" s="11"/>
      <c r="E505" s="11"/>
      <c r="F505" s="11"/>
      <c r="G505" s="11"/>
      <c r="H505" s="11"/>
      <c r="I505" s="11"/>
      <c r="J505" s="31"/>
      <c r="K505" s="31"/>
      <c r="L505" s="32"/>
      <c r="M505" s="31"/>
      <c r="N505" s="31"/>
      <c r="O505" s="31"/>
      <c r="P505" s="11"/>
      <c r="Q505" s="11"/>
      <c r="R505" s="11"/>
      <c r="S505" s="11"/>
      <c r="T505" s="11"/>
      <c r="U505" s="11"/>
      <c r="V505" s="11"/>
      <c r="W505" s="11"/>
    </row>
    <row r="506" spans="1:23" ht="15" customHeight="1" x14ac:dyDescent="0.25">
      <c r="A506" s="11"/>
      <c r="B506" s="30"/>
      <c r="C506" s="10"/>
      <c r="D506" s="11"/>
      <c r="E506" s="11"/>
      <c r="F506" s="11"/>
      <c r="G506" s="11"/>
      <c r="H506" s="11"/>
      <c r="I506" s="11"/>
      <c r="J506" s="31"/>
      <c r="K506" s="31"/>
      <c r="L506" s="32"/>
      <c r="M506" s="31"/>
      <c r="N506" s="31"/>
      <c r="O506" s="31"/>
      <c r="P506" s="11"/>
      <c r="Q506" s="11"/>
      <c r="R506" s="11"/>
      <c r="S506" s="11"/>
      <c r="T506" s="11"/>
      <c r="U506" s="11"/>
      <c r="V506" s="11"/>
      <c r="W506" s="11"/>
    </row>
    <row r="507" spans="1:23" ht="15" customHeight="1" x14ac:dyDescent="0.25">
      <c r="A507" s="11"/>
      <c r="B507" s="30"/>
      <c r="C507" s="10"/>
      <c r="D507" s="11"/>
      <c r="E507" s="11"/>
      <c r="F507" s="11"/>
      <c r="G507" s="11"/>
      <c r="H507" s="11"/>
      <c r="I507" s="11"/>
      <c r="J507" s="31"/>
      <c r="K507" s="31"/>
      <c r="L507" s="32"/>
      <c r="M507" s="31"/>
      <c r="N507" s="31"/>
      <c r="O507" s="31"/>
      <c r="P507" s="11"/>
      <c r="Q507" s="11"/>
      <c r="R507" s="11"/>
      <c r="S507" s="11"/>
      <c r="T507" s="11"/>
      <c r="U507" s="11"/>
      <c r="V507" s="11"/>
      <c r="W507" s="11"/>
    </row>
    <row r="508" spans="1:23" ht="15" customHeight="1" x14ac:dyDescent="0.25">
      <c r="A508" s="11"/>
      <c r="B508" s="30"/>
      <c r="C508" s="10"/>
      <c r="D508" s="11"/>
      <c r="E508" s="11"/>
      <c r="F508" s="11"/>
      <c r="G508" s="11"/>
      <c r="H508" s="11"/>
      <c r="I508" s="11"/>
      <c r="J508" s="31"/>
      <c r="K508" s="31"/>
      <c r="L508" s="32"/>
      <c r="M508" s="31"/>
      <c r="N508" s="31"/>
      <c r="O508" s="31"/>
      <c r="P508" s="11"/>
      <c r="Q508" s="11"/>
      <c r="R508" s="11"/>
      <c r="S508" s="11"/>
      <c r="T508" s="11"/>
      <c r="U508" s="11"/>
      <c r="V508" s="11"/>
      <c r="W508" s="11"/>
    </row>
    <row r="509" spans="1:23" ht="15" customHeight="1" x14ac:dyDescent="0.25">
      <c r="A509" s="11"/>
      <c r="B509" s="30"/>
      <c r="C509" s="10"/>
      <c r="D509" s="11"/>
      <c r="E509" s="11"/>
      <c r="F509" s="11"/>
      <c r="G509" s="11"/>
      <c r="H509" s="11"/>
      <c r="I509" s="11"/>
      <c r="J509" s="31"/>
      <c r="K509" s="31"/>
      <c r="L509" s="32"/>
      <c r="M509" s="31"/>
      <c r="N509" s="31"/>
      <c r="O509" s="31"/>
      <c r="P509" s="11"/>
      <c r="Q509" s="11"/>
      <c r="R509" s="11"/>
      <c r="S509" s="11"/>
      <c r="T509" s="11"/>
      <c r="U509" s="11"/>
      <c r="V509" s="11"/>
      <c r="W509" s="11"/>
    </row>
    <row r="510" spans="1:23" ht="15" customHeight="1" x14ac:dyDescent="0.25">
      <c r="A510" s="11"/>
      <c r="B510" s="30"/>
      <c r="C510" s="10"/>
      <c r="D510" s="11"/>
      <c r="E510" s="11"/>
      <c r="F510" s="11"/>
      <c r="G510" s="11"/>
      <c r="H510" s="11"/>
      <c r="I510" s="11"/>
      <c r="J510" s="31"/>
      <c r="K510" s="31"/>
      <c r="L510" s="32"/>
      <c r="M510" s="31"/>
      <c r="N510" s="31"/>
      <c r="O510" s="31"/>
      <c r="P510" s="11"/>
      <c r="Q510" s="11"/>
      <c r="R510" s="11"/>
      <c r="S510" s="11"/>
      <c r="T510" s="11"/>
      <c r="U510" s="11"/>
      <c r="V510" s="11"/>
      <c r="W510" s="11"/>
    </row>
    <row r="511" spans="1:23" ht="15" customHeight="1" x14ac:dyDescent="0.25">
      <c r="A511" s="11"/>
      <c r="B511" s="30"/>
      <c r="C511" s="10"/>
      <c r="D511" s="11"/>
      <c r="E511" s="11"/>
      <c r="F511" s="11"/>
      <c r="G511" s="11"/>
      <c r="H511" s="11"/>
      <c r="I511" s="11"/>
      <c r="J511" s="31"/>
      <c r="K511" s="31"/>
      <c r="L511" s="32"/>
      <c r="M511" s="31"/>
      <c r="N511" s="31"/>
      <c r="O511" s="31"/>
      <c r="P511" s="11"/>
      <c r="Q511" s="11"/>
      <c r="R511" s="11"/>
      <c r="S511" s="11"/>
      <c r="T511" s="11"/>
      <c r="U511" s="11"/>
      <c r="V511" s="11"/>
      <c r="W511" s="11"/>
    </row>
    <row r="512" spans="1:23" ht="15" customHeight="1" x14ac:dyDescent="0.25">
      <c r="A512" s="11"/>
      <c r="B512" s="30"/>
      <c r="C512" s="10"/>
      <c r="D512" s="11"/>
      <c r="E512" s="11"/>
      <c r="F512" s="11"/>
      <c r="G512" s="11"/>
      <c r="H512" s="11"/>
      <c r="I512" s="11"/>
      <c r="J512" s="31"/>
      <c r="K512" s="31"/>
      <c r="L512" s="32"/>
      <c r="M512" s="31"/>
      <c r="N512" s="31"/>
      <c r="O512" s="31"/>
      <c r="P512" s="11"/>
      <c r="Q512" s="11"/>
      <c r="R512" s="11"/>
      <c r="S512" s="11"/>
      <c r="T512" s="11"/>
      <c r="U512" s="11"/>
      <c r="V512" s="11"/>
      <c r="W512" s="11"/>
    </row>
    <row r="513" spans="1:23" ht="15" customHeight="1" x14ac:dyDescent="0.25">
      <c r="A513" s="11"/>
      <c r="B513" s="30"/>
      <c r="C513" s="10"/>
      <c r="D513" s="11"/>
      <c r="E513" s="11"/>
      <c r="F513" s="11"/>
      <c r="G513" s="11"/>
      <c r="H513" s="11"/>
      <c r="I513" s="11"/>
      <c r="J513" s="31"/>
      <c r="K513" s="31"/>
      <c r="L513" s="32"/>
      <c r="M513" s="31"/>
      <c r="N513" s="31"/>
      <c r="O513" s="31"/>
      <c r="P513" s="11"/>
      <c r="Q513" s="11"/>
      <c r="R513" s="11"/>
      <c r="S513" s="11"/>
      <c r="T513" s="11"/>
      <c r="U513" s="11"/>
      <c r="V513" s="11"/>
      <c r="W513" s="11"/>
    </row>
    <row r="514" spans="1:23" ht="15" customHeight="1" x14ac:dyDescent="0.25">
      <c r="A514" s="11"/>
      <c r="B514" s="30"/>
      <c r="C514" s="10"/>
      <c r="D514" s="11"/>
      <c r="E514" s="11"/>
      <c r="F514" s="11"/>
      <c r="G514" s="11"/>
      <c r="H514" s="11"/>
      <c r="I514" s="11"/>
      <c r="J514" s="31"/>
      <c r="K514" s="31"/>
      <c r="L514" s="32"/>
      <c r="M514" s="31"/>
      <c r="N514" s="31"/>
      <c r="O514" s="31"/>
      <c r="P514" s="11"/>
      <c r="Q514" s="11"/>
      <c r="R514" s="11"/>
      <c r="S514" s="11"/>
      <c r="T514" s="11"/>
      <c r="U514" s="11"/>
      <c r="V514" s="11"/>
      <c r="W514" s="11"/>
    </row>
    <row r="515" spans="1:23" ht="15" customHeight="1" x14ac:dyDescent="0.25">
      <c r="A515" s="11"/>
      <c r="B515" s="30"/>
      <c r="C515" s="10"/>
      <c r="D515" s="11"/>
      <c r="E515" s="11"/>
      <c r="F515" s="11"/>
      <c r="G515" s="11"/>
      <c r="H515" s="11"/>
      <c r="I515" s="11"/>
      <c r="J515" s="31"/>
      <c r="K515" s="31"/>
      <c r="L515" s="32"/>
      <c r="M515" s="31"/>
      <c r="N515" s="31"/>
      <c r="O515" s="31"/>
      <c r="P515" s="11"/>
      <c r="Q515" s="11"/>
      <c r="R515" s="11"/>
      <c r="S515" s="11"/>
      <c r="T515" s="11"/>
      <c r="U515" s="11"/>
      <c r="V515" s="11"/>
      <c r="W515" s="11"/>
    </row>
    <row r="516" spans="1:23" ht="15" customHeight="1" x14ac:dyDescent="0.25">
      <c r="A516" s="11"/>
      <c r="B516" s="30"/>
      <c r="C516" s="10"/>
      <c r="D516" s="11"/>
      <c r="E516" s="11"/>
      <c r="F516" s="11"/>
      <c r="G516" s="11"/>
      <c r="H516" s="11"/>
      <c r="I516" s="11"/>
      <c r="J516" s="31"/>
      <c r="K516" s="31"/>
      <c r="L516" s="32"/>
      <c r="M516" s="31"/>
      <c r="N516" s="31"/>
      <c r="O516" s="31"/>
      <c r="P516" s="11"/>
      <c r="Q516" s="11"/>
      <c r="R516" s="11"/>
      <c r="S516" s="11"/>
      <c r="T516" s="11"/>
      <c r="U516" s="11"/>
      <c r="V516" s="11"/>
      <c r="W516" s="11"/>
    </row>
    <row r="517" spans="1:23" ht="15" customHeight="1" x14ac:dyDescent="0.25">
      <c r="A517" s="11"/>
      <c r="B517" s="30"/>
      <c r="C517" s="10"/>
      <c r="D517" s="10"/>
      <c r="E517" s="10"/>
      <c r="F517" s="10"/>
      <c r="G517" s="10"/>
      <c r="H517" s="10"/>
      <c r="I517" s="10"/>
      <c r="J517" s="31"/>
      <c r="K517" s="31"/>
      <c r="L517" s="32"/>
      <c r="M517" s="31"/>
      <c r="N517" s="31"/>
      <c r="O517" s="31"/>
      <c r="P517" s="11"/>
      <c r="Q517" s="11"/>
      <c r="R517" s="11"/>
      <c r="S517" s="11"/>
      <c r="T517" s="11"/>
      <c r="U517" s="11"/>
      <c r="V517" s="11"/>
      <c r="W517" s="11"/>
    </row>
    <row r="518" spans="1:23" ht="15" customHeight="1" x14ac:dyDescent="0.25">
      <c r="A518" s="11"/>
      <c r="B518" s="30"/>
      <c r="C518" s="10"/>
      <c r="D518" s="10"/>
      <c r="E518" s="10"/>
      <c r="F518" s="10"/>
      <c r="G518" s="10"/>
      <c r="H518" s="10"/>
      <c r="I518" s="10"/>
      <c r="J518" s="31"/>
      <c r="K518" s="31"/>
      <c r="L518" s="32"/>
      <c r="M518" s="31"/>
      <c r="N518" s="31"/>
      <c r="O518" s="31"/>
      <c r="P518" s="11"/>
      <c r="Q518" s="11"/>
      <c r="R518" s="11"/>
      <c r="S518" s="11"/>
      <c r="T518" s="11"/>
      <c r="U518" s="11"/>
      <c r="V518" s="11"/>
      <c r="W518" s="11"/>
    </row>
    <row r="519" spans="1:23" ht="15" customHeight="1" x14ac:dyDescent="0.25">
      <c r="A519" s="11"/>
      <c r="B519" s="30"/>
      <c r="C519" s="10"/>
      <c r="D519" s="10"/>
      <c r="E519" s="10"/>
      <c r="F519" s="10"/>
      <c r="G519" s="10"/>
      <c r="H519" s="10"/>
      <c r="I519" s="10"/>
      <c r="J519" s="31"/>
      <c r="K519" s="31"/>
      <c r="L519" s="32"/>
      <c r="M519" s="31"/>
      <c r="N519" s="31"/>
      <c r="O519" s="31"/>
      <c r="P519" s="11"/>
      <c r="Q519" s="11"/>
      <c r="R519" s="11"/>
      <c r="S519" s="11"/>
      <c r="T519" s="11"/>
      <c r="U519" s="11"/>
      <c r="V519" s="11"/>
      <c r="W519" s="11"/>
    </row>
    <row r="520" spans="1:23" ht="15" customHeight="1" x14ac:dyDescent="0.25">
      <c r="A520" s="11"/>
      <c r="B520" s="30"/>
      <c r="C520" s="10"/>
      <c r="D520" s="10"/>
      <c r="E520" s="10"/>
      <c r="F520" s="10"/>
      <c r="G520" s="10"/>
      <c r="H520" s="10"/>
      <c r="I520" s="10"/>
      <c r="J520" s="31"/>
      <c r="K520" s="31"/>
      <c r="L520" s="32"/>
      <c r="M520" s="31"/>
      <c r="N520" s="31"/>
      <c r="O520" s="31"/>
      <c r="P520" s="11"/>
      <c r="Q520" s="11"/>
      <c r="R520" s="11"/>
      <c r="S520" s="11"/>
      <c r="T520" s="11"/>
      <c r="U520" s="11"/>
      <c r="V520" s="11"/>
      <c r="W520" s="11"/>
    </row>
    <row r="521" spans="1:23" ht="15" customHeight="1" x14ac:dyDescent="0.25">
      <c r="A521" s="11"/>
      <c r="B521" s="30"/>
      <c r="C521" s="10"/>
      <c r="D521" s="10"/>
      <c r="E521" s="10"/>
      <c r="F521" s="10"/>
      <c r="G521" s="10"/>
      <c r="H521" s="10"/>
      <c r="I521" s="10"/>
      <c r="J521" s="31"/>
      <c r="K521" s="31"/>
      <c r="L521" s="32"/>
      <c r="M521" s="31"/>
      <c r="N521" s="31"/>
      <c r="O521" s="31"/>
      <c r="P521" s="11"/>
      <c r="Q521" s="11"/>
      <c r="R521" s="11"/>
      <c r="S521" s="11"/>
      <c r="T521" s="11"/>
      <c r="U521" s="11"/>
      <c r="V521" s="11"/>
      <c r="W521" s="11"/>
    </row>
    <row r="522" spans="1:23" ht="15" customHeight="1" x14ac:dyDescent="0.25">
      <c r="A522" s="11"/>
      <c r="B522" s="30"/>
      <c r="C522" s="10"/>
      <c r="D522" s="10"/>
      <c r="E522" s="10"/>
      <c r="F522" s="10"/>
      <c r="G522" s="10"/>
      <c r="H522" s="10"/>
      <c r="I522" s="10"/>
      <c r="J522" s="31"/>
      <c r="K522" s="31"/>
      <c r="L522" s="32"/>
      <c r="M522" s="31"/>
      <c r="N522" s="31"/>
      <c r="O522" s="31"/>
      <c r="P522" s="11"/>
      <c r="Q522" s="11"/>
      <c r="R522" s="11"/>
      <c r="S522" s="11"/>
      <c r="T522" s="11"/>
      <c r="U522" s="11"/>
      <c r="V522" s="11"/>
      <c r="W522" s="11"/>
    </row>
    <row r="523" spans="1:23" ht="15" customHeight="1" x14ac:dyDescent="0.25">
      <c r="A523" s="11"/>
      <c r="B523" s="30"/>
      <c r="C523" s="10"/>
      <c r="D523" s="11"/>
      <c r="E523" s="11"/>
      <c r="F523" s="11"/>
      <c r="G523" s="11"/>
      <c r="H523" s="11"/>
      <c r="I523" s="11"/>
      <c r="J523" s="31"/>
      <c r="K523" s="31"/>
      <c r="L523" s="32"/>
      <c r="M523" s="31"/>
      <c r="N523" s="31"/>
      <c r="O523" s="31"/>
      <c r="P523" s="11"/>
      <c r="Q523" s="11"/>
      <c r="R523" s="11"/>
      <c r="S523" s="11"/>
      <c r="T523" s="11"/>
      <c r="U523" s="11"/>
      <c r="V523" s="11"/>
      <c r="W523" s="11"/>
    </row>
    <row r="524" spans="1:23" ht="15" customHeight="1" x14ac:dyDescent="0.25">
      <c r="A524" s="11"/>
      <c r="B524" s="30"/>
      <c r="C524" s="10"/>
      <c r="D524" s="11"/>
      <c r="E524" s="11"/>
      <c r="F524" s="11"/>
      <c r="G524" s="11"/>
      <c r="H524" s="11"/>
      <c r="I524" s="11"/>
      <c r="J524" s="31"/>
      <c r="K524" s="31"/>
      <c r="L524" s="32"/>
      <c r="M524" s="31"/>
      <c r="N524" s="31"/>
      <c r="O524" s="31"/>
      <c r="P524" s="11"/>
      <c r="Q524" s="11"/>
      <c r="R524" s="11"/>
      <c r="S524" s="11"/>
      <c r="T524" s="11"/>
      <c r="U524" s="11"/>
      <c r="V524" s="11"/>
      <c r="W524" s="11"/>
    </row>
    <row r="525" spans="1:23" ht="15" customHeight="1" x14ac:dyDescent="0.25">
      <c r="A525" s="11"/>
      <c r="B525" s="30"/>
      <c r="C525" s="10"/>
      <c r="D525" s="11"/>
      <c r="E525" s="11"/>
      <c r="F525" s="11"/>
      <c r="G525" s="11"/>
      <c r="H525" s="11"/>
      <c r="I525" s="11"/>
      <c r="J525" s="31"/>
      <c r="K525" s="31"/>
      <c r="L525" s="34"/>
      <c r="M525" s="31"/>
      <c r="N525" s="31"/>
      <c r="O525" s="31"/>
      <c r="P525" s="11"/>
      <c r="Q525" s="11"/>
      <c r="R525" s="11"/>
      <c r="S525" s="11"/>
      <c r="T525" s="11"/>
      <c r="U525" s="11"/>
      <c r="V525" s="11"/>
      <c r="W525" s="11"/>
    </row>
    <row r="526" spans="1:23" ht="15" customHeight="1" x14ac:dyDescent="0.25">
      <c r="A526" s="11"/>
      <c r="B526" s="30"/>
      <c r="C526" s="10"/>
      <c r="D526" s="11"/>
      <c r="E526" s="11"/>
      <c r="F526" s="11"/>
      <c r="G526" s="11"/>
      <c r="H526" s="11"/>
      <c r="I526" s="11"/>
      <c r="J526" s="31"/>
      <c r="K526" s="31"/>
      <c r="L526" s="32"/>
      <c r="M526" s="31"/>
      <c r="N526" s="31"/>
      <c r="O526" s="31"/>
      <c r="P526" s="11"/>
      <c r="Q526" s="11"/>
      <c r="R526" s="11"/>
      <c r="S526" s="11"/>
      <c r="T526" s="11"/>
      <c r="U526" s="11"/>
      <c r="V526" s="11"/>
      <c r="W526" s="11"/>
    </row>
    <row r="527" spans="1:23" ht="15" customHeight="1" x14ac:dyDescent="0.25">
      <c r="A527" s="11"/>
      <c r="B527" s="30"/>
      <c r="C527" s="10"/>
      <c r="D527" s="11"/>
      <c r="E527" s="11"/>
      <c r="F527" s="11"/>
      <c r="G527" s="11"/>
      <c r="H527" s="11"/>
      <c r="I527" s="11"/>
      <c r="J527" s="31"/>
      <c r="K527" s="31"/>
      <c r="L527" s="32"/>
      <c r="M527" s="31"/>
      <c r="N527" s="31"/>
      <c r="O527" s="31"/>
      <c r="P527" s="11"/>
      <c r="Q527" s="11"/>
      <c r="R527" s="11"/>
      <c r="S527" s="11"/>
      <c r="T527" s="11"/>
      <c r="U527" s="11"/>
      <c r="V527" s="11"/>
      <c r="W527" s="11"/>
    </row>
    <row r="528" spans="1:23" ht="15" customHeight="1" x14ac:dyDescent="0.25">
      <c r="A528" s="11"/>
      <c r="B528" s="30"/>
      <c r="C528" s="10"/>
      <c r="D528" s="11"/>
      <c r="E528" s="11"/>
      <c r="F528" s="11"/>
      <c r="G528" s="11"/>
      <c r="H528" s="11"/>
      <c r="I528" s="11"/>
      <c r="J528" s="31"/>
      <c r="K528" s="31"/>
      <c r="L528" s="32"/>
      <c r="M528" s="31"/>
      <c r="N528" s="31"/>
      <c r="O528" s="31"/>
      <c r="P528" s="11"/>
      <c r="Q528" s="11"/>
      <c r="R528" s="11"/>
      <c r="S528" s="11"/>
      <c r="T528" s="11"/>
      <c r="U528" s="11"/>
      <c r="V528" s="11"/>
      <c r="W528" s="11"/>
    </row>
    <row r="529" spans="1:23" ht="15" customHeight="1" x14ac:dyDescent="0.25">
      <c r="A529" s="11"/>
      <c r="B529" s="30"/>
      <c r="C529" s="10"/>
      <c r="D529" s="11"/>
      <c r="E529" s="11"/>
      <c r="F529" s="11"/>
      <c r="G529" s="11"/>
      <c r="H529" s="11"/>
      <c r="I529" s="11"/>
      <c r="J529" s="31"/>
      <c r="K529" s="31"/>
      <c r="L529" s="32"/>
      <c r="M529" s="31"/>
      <c r="N529" s="31"/>
      <c r="O529" s="31"/>
      <c r="P529" s="11"/>
      <c r="Q529" s="11"/>
      <c r="R529" s="11"/>
      <c r="S529" s="11"/>
      <c r="T529" s="11"/>
      <c r="U529" s="11"/>
      <c r="V529" s="11"/>
      <c r="W529" s="11"/>
    </row>
    <row r="530" spans="1:23" ht="15" customHeight="1" x14ac:dyDescent="0.25">
      <c r="A530" s="11"/>
      <c r="B530" s="30"/>
      <c r="C530" s="10"/>
      <c r="D530" s="11"/>
      <c r="E530" s="11"/>
      <c r="F530" s="11"/>
      <c r="G530" s="11"/>
      <c r="H530" s="11"/>
      <c r="I530" s="11"/>
      <c r="J530" s="31"/>
      <c r="K530" s="31"/>
      <c r="L530" s="32"/>
      <c r="M530" s="31"/>
      <c r="N530" s="31"/>
      <c r="O530" s="31"/>
      <c r="P530" s="11"/>
      <c r="Q530" s="11"/>
      <c r="R530" s="11"/>
      <c r="S530" s="11"/>
      <c r="T530" s="11"/>
      <c r="U530" s="11"/>
      <c r="V530" s="11"/>
      <c r="W530" s="11"/>
    </row>
    <row r="531" spans="1:23" ht="15" customHeight="1" x14ac:dyDescent="0.25">
      <c r="A531" s="11"/>
      <c r="B531" s="30"/>
      <c r="C531" s="10"/>
      <c r="D531" s="11"/>
      <c r="E531" s="11"/>
      <c r="F531" s="11"/>
      <c r="G531" s="11"/>
      <c r="H531" s="11"/>
      <c r="I531" s="11"/>
      <c r="J531" s="31"/>
      <c r="K531" s="31"/>
      <c r="L531" s="32"/>
      <c r="M531" s="31"/>
      <c r="N531" s="31"/>
      <c r="O531" s="31"/>
      <c r="P531" s="11"/>
      <c r="Q531" s="11"/>
      <c r="R531" s="11"/>
      <c r="S531" s="11"/>
      <c r="T531" s="11"/>
      <c r="U531" s="11"/>
      <c r="V531" s="11"/>
      <c r="W531" s="11"/>
    </row>
    <row r="532" spans="1:23" ht="15" customHeight="1" x14ac:dyDescent="0.25">
      <c r="A532" s="11"/>
      <c r="B532" s="30"/>
      <c r="C532" s="10"/>
      <c r="D532" s="11"/>
      <c r="E532" s="11"/>
      <c r="F532" s="11"/>
      <c r="G532" s="11"/>
      <c r="H532" s="11"/>
      <c r="I532" s="11"/>
      <c r="J532" s="31"/>
      <c r="K532" s="31"/>
      <c r="L532" s="32"/>
      <c r="M532" s="31"/>
      <c r="N532" s="31"/>
      <c r="O532" s="31"/>
      <c r="P532" s="11"/>
      <c r="Q532" s="11"/>
      <c r="R532" s="11"/>
      <c r="S532" s="11"/>
      <c r="T532" s="11"/>
      <c r="U532" s="11"/>
      <c r="V532" s="11"/>
      <c r="W532" s="11"/>
    </row>
    <row r="533" spans="1:23" ht="15" customHeight="1" x14ac:dyDescent="0.25">
      <c r="A533" s="11"/>
      <c r="B533" s="30"/>
      <c r="C533" s="10"/>
      <c r="D533" s="11"/>
      <c r="E533" s="11"/>
      <c r="F533" s="11"/>
      <c r="G533" s="11"/>
      <c r="H533" s="11"/>
      <c r="I533" s="11"/>
      <c r="J533" s="31"/>
      <c r="K533" s="31"/>
      <c r="L533" s="32"/>
      <c r="M533" s="31"/>
      <c r="N533" s="31"/>
      <c r="O533" s="31"/>
      <c r="P533" s="11"/>
      <c r="Q533" s="11"/>
      <c r="R533" s="11"/>
      <c r="S533" s="11"/>
      <c r="T533" s="11"/>
      <c r="U533" s="11"/>
      <c r="V533" s="11"/>
      <c r="W533" s="11"/>
    </row>
    <row r="534" spans="1:23" ht="15" customHeight="1" x14ac:dyDescent="0.25">
      <c r="A534" s="11"/>
      <c r="B534" s="30"/>
      <c r="C534" s="10"/>
      <c r="D534" s="11"/>
      <c r="E534" s="11"/>
      <c r="F534" s="11"/>
      <c r="G534" s="11"/>
      <c r="H534" s="11"/>
      <c r="I534" s="11"/>
      <c r="J534" s="31"/>
      <c r="K534" s="31"/>
      <c r="L534" s="32"/>
      <c r="M534" s="31"/>
      <c r="N534" s="31"/>
      <c r="O534" s="31"/>
      <c r="P534" s="11"/>
      <c r="Q534" s="11"/>
      <c r="R534" s="11"/>
      <c r="S534" s="11"/>
      <c r="T534" s="11"/>
      <c r="U534" s="11"/>
      <c r="V534" s="11"/>
      <c r="W534" s="11"/>
    </row>
    <row r="535" spans="1:23" ht="15" customHeight="1" x14ac:dyDescent="0.25">
      <c r="A535" s="11"/>
      <c r="B535" s="30"/>
      <c r="C535" s="10"/>
      <c r="D535" s="11"/>
      <c r="E535" s="11"/>
      <c r="F535" s="11"/>
      <c r="G535" s="11"/>
      <c r="H535" s="11"/>
      <c r="I535" s="11"/>
      <c r="J535" s="31"/>
      <c r="K535" s="31"/>
      <c r="L535" s="32"/>
      <c r="M535" s="31"/>
      <c r="N535" s="31"/>
      <c r="O535" s="31"/>
      <c r="P535" s="11"/>
      <c r="Q535" s="11"/>
      <c r="R535" s="11"/>
      <c r="S535" s="11"/>
      <c r="T535" s="11"/>
      <c r="U535" s="11"/>
      <c r="V535" s="11"/>
      <c r="W535" s="11"/>
    </row>
    <row r="536" spans="1:23" ht="15" customHeight="1" x14ac:dyDescent="0.25">
      <c r="A536" s="11"/>
      <c r="B536" s="30"/>
      <c r="C536" s="10"/>
      <c r="D536" s="11"/>
      <c r="E536" s="11"/>
      <c r="F536" s="11"/>
      <c r="G536" s="11"/>
      <c r="H536" s="11"/>
      <c r="I536" s="11"/>
      <c r="J536" s="31"/>
      <c r="K536" s="31"/>
      <c r="L536" s="32"/>
      <c r="M536" s="31"/>
      <c r="N536" s="31"/>
      <c r="O536" s="31"/>
      <c r="P536" s="11"/>
      <c r="Q536" s="11"/>
      <c r="R536" s="11"/>
      <c r="S536" s="11"/>
      <c r="T536" s="11"/>
      <c r="U536" s="11"/>
      <c r="V536" s="11"/>
      <c r="W536" s="11"/>
    </row>
    <row r="537" spans="1:23" ht="15" customHeight="1" x14ac:dyDescent="0.25">
      <c r="A537" s="11"/>
      <c r="B537" s="30"/>
      <c r="C537" s="10"/>
      <c r="D537" s="11"/>
      <c r="E537" s="11"/>
      <c r="F537" s="11"/>
      <c r="G537" s="11"/>
      <c r="H537" s="11"/>
      <c r="I537" s="11"/>
      <c r="J537" s="31"/>
      <c r="K537" s="31"/>
      <c r="L537" s="32"/>
      <c r="M537" s="31"/>
      <c r="N537" s="31"/>
      <c r="O537" s="31"/>
      <c r="P537" s="11"/>
      <c r="Q537" s="11"/>
      <c r="R537" s="11"/>
      <c r="S537" s="11"/>
      <c r="T537" s="11"/>
      <c r="U537" s="11"/>
      <c r="V537" s="11"/>
      <c r="W537" s="11"/>
    </row>
    <row r="538" spans="1:23" ht="15" customHeight="1" x14ac:dyDescent="0.25">
      <c r="A538" s="11"/>
      <c r="B538" s="30"/>
      <c r="C538" s="10"/>
      <c r="D538" s="11"/>
      <c r="E538" s="11"/>
      <c r="F538" s="11"/>
      <c r="G538" s="11"/>
      <c r="H538" s="11"/>
      <c r="I538" s="11"/>
      <c r="J538" s="31"/>
      <c r="K538" s="31"/>
      <c r="L538" s="32"/>
      <c r="M538" s="31"/>
      <c r="N538" s="31"/>
      <c r="O538" s="31"/>
      <c r="P538" s="11"/>
      <c r="Q538" s="11"/>
      <c r="R538" s="11"/>
      <c r="S538" s="11"/>
      <c r="T538" s="11"/>
      <c r="U538" s="11"/>
      <c r="V538" s="11"/>
      <c r="W538" s="11"/>
    </row>
    <row r="539" spans="1:23" ht="15" customHeight="1" x14ac:dyDescent="0.25">
      <c r="A539" s="11"/>
      <c r="B539" s="30"/>
      <c r="C539" s="10"/>
      <c r="D539" s="11"/>
      <c r="E539" s="11"/>
      <c r="F539" s="11"/>
      <c r="G539" s="11"/>
      <c r="H539" s="11"/>
      <c r="I539" s="11"/>
      <c r="J539" s="31"/>
      <c r="K539" s="31"/>
      <c r="L539" s="32"/>
      <c r="M539" s="31"/>
      <c r="N539" s="31"/>
      <c r="O539" s="31"/>
      <c r="P539" s="11"/>
      <c r="Q539" s="11"/>
      <c r="R539" s="11"/>
      <c r="S539" s="11"/>
      <c r="T539" s="11"/>
      <c r="U539" s="11"/>
      <c r="V539" s="11"/>
      <c r="W539" s="11"/>
    </row>
    <row r="540" spans="1:23" ht="15" customHeight="1" x14ac:dyDescent="0.25">
      <c r="A540" s="11"/>
      <c r="B540" s="30"/>
      <c r="C540" s="10"/>
      <c r="D540" s="11"/>
      <c r="E540" s="11"/>
      <c r="F540" s="11"/>
      <c r="G540" s="11"/>
      <c r="H540" s="11"/>
      <c r="I540" s="11"/>
      <c r="J540" s="31"/>
      <c r="K540" s="31"/>
      <c r="L540" s="32"/>
      <c r="M540" s="31"/>
      <c r="N540" s="31"/>
      <c r="O540" s="31"/>
      <c r="P540" s="11"/>
      <c r="Q540" s="11"/>
      <c r="R540" s="11"/>
      <c r="S540" s="11"/>
      <c r="T540" s="11"/>
      <c r="U540" s="11"/>
      <c r="V540" s="11"/>
      <c r="W540" s="11"/>
    </row>
    <row r="541" spans="1:23" ht="15" customHeight="1" x14ac:dyDescent="0.25">
      <c r="A541" s="11"/>
      <c r="B541" s="30"/>
      <c r="C541" s="10"/>
      <c r="D541" s="11"/>
      <c r="E541" s="11"/>
      <c r="F541" s="11"/>
      <c r="G541" s="11"/>
      <c r="H541" s="11"/>
      <c r="I541" s="11"/>
      <c r="J541" s="31"/>
      <c r="K541" s="31"/>
      <c r="L541" s="32"/>
      <c r="M541" s="31"/>
      <c r="N541" s="31"/>
      <c r="O541" s="31"/>
      <c r="P541" s="11"/>
      <c r="Q541" s="11"/>
      <c r="R541" s="11"/>
      <c r="S541" s="11"/>
      <c r="T541" s="11"/>
      <c r="U541" s="11"/>
      <c r="V541" s="11"/>
      <c r="W541" s="11"/>
    </row>
    <row r="542" spans="1:23" ht="15" customHeight="1" x14ac:dyDescent="0.25">
      <c r="A542" s="11"/>
      <c r="B542" s="30"/>
      <c r="C542" s="10"/>
      <c r="D542" s="11"/>
      <c r="E542" s="11"/>
      <c r="F542" s="11"/>
      <c r="G542" s="11"/>
      <c r="H542" s="11"/>
      <c r="I542" s="11"/>
      <c r="J542" s="31"/>
      <c r="K542" s="31"/>
      <c r="L542" s="32"/>
      <c r="M542" s="31"/>
      <c r="N542" s="31"/>
      <c r="O542" s="31"/>
      <c r="P542" s="11"/>
      <c r="Q542" s="11"/>
      <c r="R542" s="11"/>
      <c r="S542" s="11"/>
      <c r="T542" s="11"/>
      <c r="U542" s="11"/>
      <c r="V542" s="11"/>
      <c r="W542" s="11"/>
    </row>
    <row r="543" spans="1:23" ht="15" customHeight="1" x14ac:dyDescent="0.25">
      <c r="A543" s="11"/>
      <c r="B543" s="30"/>
      <c r="C543" s="10"/>
      <c r="D543" s="11"/>
      <c r="E543" s="11"/>
      <c r="F543" s="11"/>
      <c r="G543" s="11"/>
      <c r="H543" s="11"/>
      <c r="I543" s="11"/>
      <c r="J543" s="31"/>
      <c r="K543" s="31"/>
      <c r="L543" s="32"/>
      <c r="M543" s="31"/>
      <c r="N543" s="31"/>
      <c r="O543" s="31"/>
      <c r="P543" s="11"/>
      <c r="Q543" s="11"/>
      <c r="R543" s="11"/>
      <c r="S543" s="11"/>
      <c r="T543" s="11"/>
      <c r="U543" s="11"/>
      <c r="V543" s="11"/>
      <c r="W543" s="11"/>
    </row>
    <row r="544" spans="1:23" ht="15" customHeight="1" x14ac:dyDescent="0.25">
      <c r="A544" s="11"/>
      <c r="B544" s="30"/>
      <c r="C544" s="10"/>
      <c r="D544" s="11"/>
      <c r="E544" s="11"/>
      <c r="F544" s="11"/>
      <c r="G544" s="11"/>
      <c r="H544" s="11"/>
      <c r="I544" s="11"/>
      <c r="J544" s="31"/>
      <c r="K544" s="31"/>
      <c r="L544" s="32"/>
      <c r="M544" s="31"/>
      <c r="N544" s="31"/>
      <c r="O544" s="31"/>
      <c r="P544" s="11"/>
      <c r="Q544" s="11"/>
      <c r="R544" s="11"/>
      <c r="S544" s="11"/>
      <c r="T544" s="11"/>
      <c r="U544" s="11"/>
      <c r="V544" s="11"/>
      <c r="W544" s="11"/>
    </row>
    <row r="545" spans="1:23" ht="15" customHeight="1" x14ac:dyDescent="0.25">
      <c r="A545" s="11"/>
      <c r="B545" s="30"/>
      <c r="C545" s="10"/>
      <c r="D545" s="11"/>
      <c r="E545" s="11"/>
      <c r="F545" s="11"/>
      <c r="G545" s="11"/>
      <c r="H545" s="11"/>
      <c r="I545" s="11"/>
      <c r="J545" s="31"/>
      <c r="K545" s="31"/>
      <c r="L545" s="32"/>
      <c r="M545" s="31"/>
      <c r="N545" s="31"/>
      <c r="O545" s="31"/>
      <c r="P545" s="11"/>
      <c r="Q545" s="11"/>
      <c r="R545" s="11"/>
      <c r="S545" s="11"/>
      <c r="T545" s="11"/>
      <c r="U545" s="11"/>
      <c r="V545" s="11"/>
      <c r="W545" s="11"/>
    </row>
    <row r="546" spans="1:23" ht="15" customHeight="1" x14ac:dyDescent="0.25">
      <c r="A546" s="11"/>
      <c r="B546" s="30"/>
      <c r="C546" s="10"/>
      <c r="D546" s="11"/>
      <c r="E546" s="11"/>
      <c r="F546" s="11"/>
      <c r="G546" s="11"/>
      <c r="H546" s="11"/>
      <c r="I546" s="11"/>
      <c r="J546" s="31"/>
      <c r="K546" s="31"/>
      <c r="L546" s="32"/>
      <c r="M546" s="31"/>
      <c r="N546" s="31"/>
      <c r="O546" s="31"/>
      <c r="P546" s="11"/>
      <c r="Q546" s="11"/>
      <c r="R546" s="11"/>
      <c r="S546" s="11"/>
      <c r="T546" s="11"/>
      <c r="U546" s="11"/>
      <c r="V546" s="11"/>
      <c r="W546" s="11"/>
    </row>
    <row r="547" spans="1:23" ht="15" customHeight="1" x14ac:dyDescent="0.25">
      <c r="A547" s="11"/>
      <c r="B547" s="30"/>
      <c r="C547" s="10"/>
      <c r="D547" s="11"/>
      <c r="E547" s="11"/>
      <c r="F547" s="11"/>
      <c r="G547" s="11"/>
      <c r="H547" s="11"/>
      <c r="I547" s="11"/>
      <c r="J547" s="31"/>
      <c r="K547" s="31"/>
      <c r="L547" s="32"/>
      <c r="M547" s="31"/>
      <c r="N547" s="31"/>
      <c r="O547" s="31"/>
      <c r="P547" s="11"/>
      <c r="Q547" s="11"/>
      <c r="R547" s="11"/>
      <c r="S547" s="11"/>
      <c r="T547" s="11"/>
      <c r="U547" s="11"/>
      <c r="V547" s="11"/>
      <c r="W547" s="11"/>
    </row>
    <row r="548" spans="1:23" ht="15" customHeight="1" x14ac:dyDescent="0.25">
      <c r="A548" s="11"/>
      <c r="B548" s="30"/>
      <c r="C548" s="10"/>
      <c r="D548" s="11"/>
      <c r="E548" s="11"/>
      <c r="F548" s="11"/>
      <c r="G548" s="11"/>
      <c r="H548" s="11"/>
      <c r="I548" s="11"/>
      <c r="J548" s="31"/>
      <c r="K548" s="31"/>
      <c r="L548" s="32"/>
      <c r="M548" s="31"/>
      <c r="N548" s="31"/>
      <c r="O548" s="31"/>
      <c r="P548" s="11"/>
      <c r="Q548" s="11"/>
      <c r="R548" s="11"/>
      <c r="S548" s="11"/>
      <c r="T548" s="11"/>
      <c r="U548" s="11"/>
      <c r="V548" s="11"/>
      <c r="W548" s="11"/>
    </row>
    <row r="549" spans="1:23" ht="15" customHeight="1" x14ac:dyDescent="0.25">
      <c r="A549" s="11"/>
      <c r="B549" s="30"/>
      <c r="C549" s="10"/>
      <c r="D549" s="11"/>
      <c r="E549" s="11"/>
      <c r="F549" s="11"/>
      <c r="G549" s="11"/>
      <c r="H549" s="11"/>
      <c r="I549" s="11"/>
      <c r="J549" s="31"/>
      <c r="K549" s="31"/>
      <c r="L549" s="32"/>
      <c r="M549" s="31"/>
      <c r="N549" s="31"/>
      <c r="O549" s="31"/>
      <c r="P549" s="11"/>
      <c r="Q549" s="11"/>
      <c r="R549" s="11"/>
      <c r="S549" s="11"/>
      <c r="T549" s="11"/>
      <c r="U549" s="11"/>
      <c r="V549" s="11"/>
      <c r="W549" s="11"/>
    </row>
    <row r="550" spans="1:23" ht="15" customHeight="1" x14ac:dyDescent="0.25">
      <c r="A550" s="11"/>
      <c r="B550" s="30"/>
      <c r="C550" s="10"/>
      <c r="D550" s="11"/>
      <c r="E550" s="11"/>
      <c r="F550" s="11"/>
      <c r="G550" s="11"/>
      <c r="H550" s="11"/>
      <c r="I550" s="11"/>
      <c r="J550" s="31"/>
      <c r="K550" s="31"/>
      <c r="L550" s="32"/>
      <c r="M550" s="31"/>
      <c r="N550" s="31"/>
      <c r="O550" s="31"/>
      <c r="P550" s="11"/>
      <c r="Q550" s="11"/>
      <c r="R550" s="11"/>
      <c r="S550" s="11"/>
      <c r="T550" s="11"/>
      <c r="U550" s="11"/>
      <c r="V550" s="11"/>
      <c r="W550" s="11"/>
    </row>
    <row r="551" spans="1:23" ht="15" customHeight="1" x14ac:dyDescent="0.25">
      <c r="A551" s="11"/>
      <c r="B551" s="30"/>
      <c r="C551" s="10"/>
      <c r="D551" s="11"/>
      <c r="E551" s="11"/>
      <c r="F551" s="11"/>
      <c r="G551" s="11"/>
      <c r="H551" s="11"/>
      <c r="I551" s="11"/>
      <c r="J551" s="31"/>
      <c r="K551" s="31"/>
      <c r="L551" s="32"/>
      <c r="M551" s="31"/>
      <c r="N551" s="31"/>
      <c r="O551" s="31"/>
      <c r="P551" s="11"/>
      <c r="Q551" s="11"/>
      <c r="R551" s="11"/>
      <c r="S551" s="11"/>
      <c r="T551" s="11"/>
      <c r="U551" s="11"/>
      <c r="V551" s="11"/>
      <c r="W551" s="11"/>
    </row>
    <row r="552" spans="1:23" ht="15" customHeight="1" x14ac:dyDescent="0.25">
      <c r="A552" s="11"/>
      <c r="B552" s="30"/>
      <c r="C552" s="10"/>
      <c r="D552" s="11"/>
      <c r="E552" s="11"/>
      <c r="F552" s="11"/>
      <c r="G552" s="11"/>
      <c r="H552" s="11"/>
      <c r="I552" s="11"/>
      <c r="J552" s="31"/>
      <c r="K552" s="31"/>
      <c r="L552" s="32"/>
      <c r="M552" s="31"/>
      <c r="N552" s="31"/>
      <c r="O552" s="31"/>
      <c r="P552" s="11"/>
      <c r="Q552" s="11"/>
      <c r="R552" s="11"/>
      <c r="S552" s="11"/>
      <c r="T552" s="11"/>
      <c r="U552" s="11"/>
      <c r="V552" s="11"/>
      <c r="W552" s="11"/>
    </row>
    <row r="553" spans="1:23" ht="15" customHeight="1" x14ac:dyDescent="0.25">
      <c r="A553" s="11"/>
      <c r="B553" s="30"/>
      <c r="C553" s="10"/>
      <c r="D553" s="11"/>
      <c r="E553" s="11"/>
      <c r="F553" s="11"/>
      <c r="G553" s="11"/>
      <c r="H553" s="11"/>
      <c r="I553" s="11"/>
      <c r="J553" s="31"/>
      <c r="K553" s="31"/>
      <c r="L553" s="32"/>
      <c r="M553" s="31"/>
      <c r="N553" s="31"/>
      <c r="O553" s="31"/>
      <c r="P553" s="11"/>
      <c r="Q553" s="11"/>
      <c r="R553" s="11"/>
      <c r="S553" s="11"/>
      <c r="T553" s="11"/>
      <c r="U553" s="11"/>
      <c r="V553" s="11"/>
      <c r="W553" s="11"/>
    </row>
    <row r="554" spans="1:23" ht="15" customHeight="1" x14ac:dyDescent="0.25">
      <c r="A554" s="11"/>
      <c r="B554" s="30"/>
      <c r="C554" s="10"/>
      <c r="D554" s="11"/>
      <c r="E554" s="11"/>
      <c r="F554" s="11"/>
      <c r="G554" s="11"/>
      <c r="H554" s="11"/>
      <c r="I554" s="11"/>
      <c r="J554" s="31"/>
      <c r="K554" s="31"/>
      <c r="L554" s="32"/>
      <c r="M554" s="31"/>
      <c r="N554" s="31"/>
      <c r="O554" s="31"/>
      <c r="P554" s="11"/>
      <c r="Q554" s="11"/>
      <c r="R554" s="11"/>
      <c r="S554" s="11"/>
      <c r="T554" s="11"/>
      <c r="U554" s="11"/>
      <c r="V554" s="11"/>
      <c r="W554" s="11"/>
    </row>
    <row r="555" spans="1:23" ht="15" customHeight="1" x14ac:dyDescent="0.25">
      <c r="A555" s="11"/>
      <c r="B555" s="30"/>
      <c r="C555" s="10"/>
      <c r="D555" s="11"/>
      <c r="E555" s="11"/>
      <c r="F555" s="11"/>
      <c r="G555" s="11"/>
      <c r="H555" s="11"/>
      <c r="I555" s="11"/>
      <c r="J555" s="31"/>
      <c r="K555" s="31"/>
      <c r="L555" s="32"/>
      <c r="M555" s="31"/>
      <c r="N555" s="31"/>
      <c r="O555" s="31"/>
      <c r="P555" s="11"/>
      <c r="Q555" s="11"/>
      <c r="R555" s="11"/>
      <c r="S555" s="11"/>
      <c r="T555" s="11"/>
      <c r="U555" s="11"/>
      <c r="V555" s="11"/>
      <c r="W555" s="11"/>
    </row>
    <row r="556" spans="1:23" ht="15" customHeight="1" x14ac:dyDescent="0.25">
      <c r="A556" s="11"/>
      <c r="B556" s="30"/>
      <c r="C556" s="10"/>
      <c r="D556" s="11"/>
      <c r="E556" s="11"/>
      <c r="F556" s="11"/>
      <c r="G556" s="11"/>
      <c r="H556" s="11"/>
      <c r="I556" s="11"/>
      <c r="J556" s="31"/>
      <c r="K556" s="31"/>
      <c r="L556" s="32"/>
      <c r="M556" s="31"/>
      <c r="N556" s="31"/>
      <c r="O556" s="31"/>
      <c r="P556" s="11"/>
      <c r="Q556" s="11"/>
      <c r="R556" s="11"/>
      <c r="S556" s="11"/>
      <c r="T556" s="11"/>
      <c r="U556" s="11"/>
      <c r="V556" s="11"/>
      <c r="W556" s="11"/>
    </row>
    <row r="557" spans="1:23" ht="15" customHeight="1" x14ac:dyDescent="0.25">
      <c r="A557" s="11"/>
      <c r="B557" s="30"/>
      <c r="C557" s="10"/>
      <c r="D557" s="11"/>
      <c r="E557" s="11"/>
      <c r="F557" s="11"/>
      <c r="G557" s="11"/>
      <c r="H557" s="11"/>
      <c r="I557" s="11"/>
      <c r="J557" s="31"/>
      <c r="K557" s="31"/>
      <c r="L557" s="34"/>
      <c r="M557" s="31"/>
      <c r="N557" s="31"/>
      <c r="O557" s="31"/>
      <c r="P557" s="11"/>
      <c r="Q557" s="11"/>
      <c r="R557" s="11"/>
      <c r="S557" s="11"/>
      <c r="T557" s="11"/>
      <c r="U557" s="11"/>
      <c r="V557" s="11"/>
      <c r="W557" s="11"/>
    </row>
    <row r="558" spans="1:23" ht="15" customHeight="1" x14ac:dyDescent="0.25">
      <c r="A558" s="11"/>
      <c r="B558" s="30"/>
      <c r="C558" s="10"/>
      <c r="D558" s="11"/>
      <c r="E558" s="11"/>
      <c r="F558" s="11"/>
      <c r="G558" s="11"/>
      <c r="H558" s="11"/>
      <c r="I558" s="11"/>
      <c r="J558" s="31"/>
      <c r="K558" s="31"/>
      <c r="L558" s="32"/>
      <c r="M558" s="31"/>
      <c r="N558" s="31"/>
      <c r="O558" s="31"/>
      <c r="P558" s="11"/>
      <c r="Q558" s="11"/>
      <c r="R558" s="11"/>
      <c r="S558" s="11"/>
      <c r="T558" s="11"/>
      <c r="U558" s="11"/>
      <c r="V558" s="11"/>
      <c r="W558" s="11"/>
    </row>
    <row r="559" spans="1:23" ht="15" customHeight="1" x14ac:dyDescent="0.25">
      <c r="A559" s="11"/>
      <c r="B559" s="30"/>
      <c r="C559" s="10"/>
      <c r="D559" s="11"/>
      <c r="E559" s="11"/>
      <c r="F559" s="11"/>
      <c r="G559" s="11"/>
      <c r="H559" s="11"/>
      <c r="I559" s="11"/>
      <c r="J559" s="31"/>
      <c r="K559" s="31"/>
      <c r="L559" s="32"/>
      <c r="M559" s="31"/>
      <c r="N559" s="31"/>
      <c r="O559" s="31"/>
      <c r="P559" s="11"/>
      <c r="Q559" s="11"/>
      <c r="R559" s="11"/>
      <c r="S559" s="11"/>
      <c r="T559" s="11"/>
      <c r="U559" s="11"/>
      <c r="V559" s="11"/>
      <c r="W559" s="11"/>
    </row>
    <row r="560" spans="1:23" ht="15" customHeight="1" x14ac:dyDescent="0.25">
      <c r="A560" s="11"/>
      <c r="B560" s="30"/>
      <c r="C560" s="10"/>
      <c r="D560" s="11"/>
      <c r="E560" s="11"/>
      <c r="F560" s="11"/>
      <c r="G560" s="11"/>
      <c r="H560" s="11"/>
      <c r="I560" s="11"/>
      <c r="J560" s="31"/>
      <c r="K560" s="31"/>
      <c r="L560" s="32"/>
      <c r="M560" s="31"/>
      <c r="N560" s="31"/>
      <c r="O560" s="31"/>
      <c r="P560" s="11"/>
      <c r="Q560" s="11"/>
      <c r="R560" s="11"/>
      <c r="S560" s="11"/>
      <c r="T560" s="11"/>
      <c r="U560" s="11"/>
      <c r="V560" s="11"/>
      <c r="W560" s="11"/>
    </row>
    <row r="561" spans="1:23" ht="15" customHeight="1" x14ac:dyDescent="0.25">
      <c r="A561" s="11"/>
      <c r="B561" s="30"/>
      <c r="C561" s="10"/>
      <c r="D561" s="11"/>
      <c r="E561" s="11"/>
      <c r="F561" s="11"/>
      <c r="G561" s="11"/>
      <c r="H561" s="11"/>
      <c r="I561" s="11"/>
      <c r="J561" s="31"/>
      <c r="K561" s="31"/>
      <c r="L561" s="32"/>
      <c r="M561" s="31"/>
      <c r="N561" s="31"/>
      <c r="O561" s="31"/>
      <c r="P561" s="11"/>
      <c r="Q561" s="11"/>
      <c r="R561" s="11"/>
      <c r="S561" s="11"/>
      <c r="T561" s="11"/>
      <c r="U561" s="11"/>
      <c r="V561" s="11"/>
      <c r="W561" s="11"/>
    </row>
    <row r="562" spans="1:23" ht="15" customHeight="1" x14ac:dyDescent="0.25">
      <c r="A562" s="11"/>
      <c r="B562" s="30"/>
      <c r="C562" s="10"/>
      <c r="D562" s="11"/>
      <c r="E562" s="11"/>
      <c r="F562" s="11"/>
      <c r="G562" s="11"/>
      <c r="H562" s="11"/>
      <c r="I562" s="11"/>
      <c r="J562" s="31"/>
      <c r="K562" s="31"/>
      <c r="L562" s="32"/>
      <c r="M562" s="31"/>
      <c r="N562" s="31"/>
      <c r="O562" s="31"/>
      <c r="P562" s="11"/>
      <c r="Q562" s="11"/>
      <c r="R562" s="11"/>
      <c r="S562" s="11"/>
      <c r="T562" s="11"/>
      <c r="U562" s="11"/>
      <c r="V562" s="11"/>
      <c r="W562" s="11"/>
    </row>
    <row r="563" spans="1:23" ht="15" customHeight="1" x14ac:dyDescent="0.25">
      <c r="A563" s="11"/>
      <c r="B563" s="30"/>
      <c r="C563" s="10"/>
      <c r="D563" s="11"/>
      <c r="E563" s="11"/>
      <c r="F563" s="11"/>
      <c r="G563" s="11"/>
      <c r="H563" s="11"/>
      <c r="I563" s="11"/>
      <c r="J563" s="31"/>
      <c r="K563" s="31"/>
      <c r="L563" s="32"/>
      <c r="M563" s="31"/>
      <c r="N563" s="31"/>
      <c r="O563" s="31"/>
      <c r="P563" s="11"/>
      <c r="Q563" s="11"/>
      <c r="R563" s="11"/>
      <c r="S563" s="11"/>
      <c r="T563" s="11"/>
      <c r="U563" s="11"/>
      <c r="V563" s="11"/>
      <c r="W563" s="11"/>
    </row>
    <row r="564" spans="1:23" ht="15" customHeight="1" x14ac:dyDescent="0.25">
      <c r="A564" s="11"/>
      <c r="B564" s="30"/>
      <c r="C564" s="10"/>
      <c r="D564" s="11"/>
      <c r="E564" s="11"/>
      <c r="F564" s="11"/>
      <c r="G564" s="11"/>
      <c r="H564" s="11"/>
      <c r="I564" s="11"/>
      <c r="J564" s="31"/>
      <c r="K564" s="31"/>
      <c r="L564" s="32"/>
      <c r="M564" s="31"/>
      <c r="N564" s="31"/>
      <c r="O564" s="31"/>
      <c r="P564" s="11"/>
      <c r="Q564" s="11"/>
      <c r="R564" s="11"/>
      <c r="S564" s="11"/>
      <c r="T564" s="11"/>
      <c r="U564" s="11"/>
      <c r="V564" s="11"/>
      <c r="W564" s="11"/>
    </row>
    <row r="565" spans="1:23" ht="15" customHeight="1" x14ac:dyDescent="0.25">
      <c r="A565" s="11"/>
      <c r="B565" s="30"/>
      <c r="C565" s="10"/>
      <c r="D565" s="11"/>
      <c r="E565" s="11"/>
      <c r="F565" s="11"/>
      <c r="G565" s="11"/>
      <c r="H565" s="11"/>
      <c r="I565" s="11"/>
      <c r="J565" s="31"/>
      <c r="K565" s="31"/>
      <c r="L565" s="32"/>
      <c r="M565" s="31"/>
      <c r="N565" s="31"/>
      <c r="O565" s="31"/>
      <c r="P565" s="11"/>
      <c r="Q565" s="11"/>
      <c r="R565" s="11"/>
      <c r="S565" s="11"/>
      <c r="T565" s="11"/>
      <c r="U565" s="11"/>
      <c r="V565" s="11"/>
      <c r="W565" s="11"/>
    </row>
    <row r="566" spans="1:23" ht="15" customHeight="1" x14ac:dyDescent="0.25">
      <c r="A566" s="11"/>
      <c r="B566" s="30"/>
      <c r="C566" s="10"/>
      <c r="D566" s="11"/>
      <c r="E566" s="11"/>
      <c r="F566" s="11"/>
      <c r="G566" s="11"/>
      <c r="H566" s="11"/>
      <c r="I566" s="11"/>
      <c r="J566" s="31"/>
      <c r="K566" s="31"/>
      <c r="L566" s="32"/>
      <c r="M566" s="31"/>
      <c r="N566" s="31"/>
      <c r="O566" s="31"/>
      <c r="P566" s="11"/>
      <c r="Q566" s="11"/>
      <c r="R566" s="11"/>
      <c r="S566" s="11"/>
      <c r="T566" s="11"/>
      <c r="U566" s="11"/>
      <c r="V566" s="11"/>
      <c r="W566" s="11"/>
    </row>
    <row r="567" spans="1:23" ht="15" customHeight="1" x14ac:dyDescent="0.25">
      <c r="A567" s="11"/>
      <c r="B567" s="30"/>
      <c r="C567" s="10"/>
      <c r="D567" s="11"/>
      <c r="E567" s="11"/>
      <c r="F567" s="11"/>
      <c r="G567" s="11"/>
      <c r="H567" s="11"/>
      <c r="I567" s="11"/>
      <c r="J567" s="31"/>
      <c r="K567" s="31"/>
      <c r="L567" s="32"/>
      <c r="M567" s="31"/>
      <c r="N567" s="31"/>
      <c r="O567" s="31"/>
      <c r="P567" s="11"/>
      <c r="Q567" s="11"/>
      <c r="R567" s="11"/>
      <c r="S567" s="11"/>
      <c r="T567" s="11"/>
      <c r="U567" s="11"/>
      <c r="V567" s="11"/>
      <c r="W567" s="11"/>
    </row>
    <row r="568" spans="1:23" ht="15" customHeight="1" x14ac:dyDescent="0.25">
      <c r="A568" s="11"/>
      <c r="B568" s="30"/>
      <c r="C568" s="10"/>
      <c r="D568" s="11"/>
      <c r="E568" s="11"/>
      <c r="F568" s="11"/>
      <c r="G568" s="11"/>
      <c r="H568" s="11"/>
      <c r="I568" s="11"/>
      <c r="J568" s="31"/>
      <c r="K568" s="31"/>
      <c r="L568" s="32"/>
      <c r="M568" s="31"/>
      <c r="N568" s="31"/>
      <c r="O568" s="31"/>
      <c r="P568" s="11"/>
      <c r="Q568" s="11"/>
      <c r="R568" s="11"/>
      <c r="S568" s="11"/>
      <c r="T568" s="11"/>
      <c r="U568" s="11"/>
      <c r="V568" s="11"/>
      <c r="W568" s="11"/>
    </row>
    <row r="569" spans="1:23" ht="15" customHeight="1" x14ac:dyDescent="0.25">
      <c r="A569" s="11"/>
      <c r="B569" s="30"/>
      <c r="C569" s="10"/>
      <c r="D569" s="11"/>
      <c r="E569" s="11"/>
      <c r="F569" s="11"/>
      <c r="G569" s="11"/>
      <c r="H569" s="11"/>
      <c r="I569" s="11"/>
      <c r="J569" s="31"/>
      <c r="K569" s="31"/>
      <c r="L569" s="32"/>
      <c r="M569" s="31"/>
      <c r="N569" s="31"/>
      <c r="O569" s="31"/>
      <c r="P569" s="11"/>
      <c r="Q569" s="11"/>
      <c r="R569" s="11"/>
      <c r="S569" s="11"/>
      <c r="T569" s="11"/>
      <c r="U569" s="11"/>
      <c r="V569" s="11"/>
      <c r="W569" s="11"/>
    </row>
    <row r="570" spans="1:23" ht="15" customHeight="1" x14ac:dyDescent="0.25">
      <c r="A570" s="11"/>
      <c r="B570" s="30"/>
      <c r="C570" s="10"/>
      <c r="D570" s="11"/>
      <c r="E570" s="11"/>
      <c r="F570" s="11"/>
      <c r="G570" s="11"/>
      <c r="H570" s="11"/>
      <c r="I570" s="11"/>
      <c r="J570" s="31"/>
      <c r="K570" s="31"/>
      <c r="L570" s="32"/>
      <c r="M570" s="31"/>
      <c r="N570" s="31"/>
      <c r="O570" s="31"/>
      <c r="P570" s="11"/>
      <c r="Q570" s="11"/>
      <c r="R570" s="11"/>
      <c r="S570" s="11"/>
      <c r="T570" s="11"/>
      <c r="U570" s="11"/>
      <c r="V570" s="11"/>
      <c r="W570" s="11"/>
    </row>
    <row r="571" spans="1:23" ht="15" customHeight="1" x14ac:dyDescent="0.25">
      <c r="A571" s="11"/>
      <c r="B571" s="30"/>
      <c r="C571" s="10"/>
      <c r="D571" s="11"/>
      <c r="E571" s="11"/>
      <c r="F571" s="11"/>
      <c r="G571" s="11"/>
      <c r="H571" s="11"/>
      <c r="I571" s="11"/>
      <c r="J571" s="31"/>
      <c r="K571" s="31"/>
      <c r="L571" s="32"/>
      <c r="M571" s="31"/>
      <c r="N571" s="31"/>
      <c r="O571" s="31"/>
      <c r="P571" s="11"/>
      <c r="Q571" s="11"/>
      <c r="R571" s="11"/>
      <c r="S571" s="11"/>
      <c r="T571" s="11"/>
      <c r="U571" s="11"/>
      <c r="V571" s="11"/>
      <c r="W571" s="11"/>
    </row>
    <row r="572" spans="1:23" ht="15" customHeight="1" x14ac:dyDescent="0.25">
      <c r="A572" s="11"/>
      <c r="B572" s="30"/>
      <c r="C572" s="10"/>
      <c r="D572" s="11"/>
      <c r="E572" s="11"/>
      <c r="F572" s="11"/>
      <c r="G572" s="11"/>
      <c r="H572" s="11"/>
      <c r="I572" s="11"/>
      <c r="J572" s="31"/>
      <c r="K572" s="31"/>
      <c r="L572" s="32"/>
      <c r="M572" s="31"/>
      <c r="N572" s="31"/>
      <c r="O572" s="31"/>
      <c r="P572" s="11"/>
      <c r="Q572" s="11"/>
      <c r="R572" s="11"/>
      <c r="S572" s="11"/>
      <c r="T572" s="11"/>
      <c r="U572" s="11"/>
      <c r="V572" s="11"/>
      <c r="W572" s="11"/>
    </row>
    <row r="573" spans="1:23" ht="15" customHeight="1" x14ac:dyDescent="0.25">
      <c r="A573" s="11"/>
      <c r="B573" s="30"/>
      <c r="C573" s="10"/>
      <c r="D573" s="11"/>
      <c r="E573" s="11"/>
      <c r="F573" s="11"/>
      <c r="G573" s="11"/>
      <c r="H573" s="11"/>
      <c r="I573" s="11"/>
      <c r="J573" s="31"/>
      <c r="K573" s="31"/>
      <c r="L573" s="32"/>
      <c r="M573" s="31"/>
      <c r="N573" s="31"/>
      <c r="O573" s="31"/>
      <c r="P573" s="11"/>
      <c r="Q573" s="11"/>
      <c r="R573" s="11"/>
      <c r="S573" s="11"/>
      <c r="T573" s="11"/>
      <c r="U573" s="11"/>
      <c r="V573" s="11"/>
      <c r="W573" s="11"/>
    </row>
    <row r="574" spans="1:23" ht="15" customHeight="1" x14ac:dyDescent="0.25">
      <c r="A574" s="11"/>
      <c r="B574" s="30"/>
      <c r="C574" s="10"/>
      <c r="D574" s="11"/>
      <c r="E574" s="11"/>
      <c r="F574" s="11"/>
      <c r="G574" s="11"/>
      <c r="H574" s="11"/>
      <c r="I574" s="11"/>
      <c r="J574" s="31"/>
      <c r="K574" s="31"/>
      <c r="L574" s="32"/>
      <c r="M574" s="31"/>
      <c r="N574" s="31"/>
      <c r="O574" s="31"/>
      <c r="P574" s="11"/>
      <c r="Q574" s="11"/>
      <c r="R574" s="11"/>
      <c r="S574" s="11"/>
      <c r="T574" s="11"/>
      <c r="U574" s="11"/>
      <c r="V574" s="11"/>
      <c r="W574" s="11"/>
    </row>
    <row r="575" spans="1:23" ht="15" customHeight="1" x14ac:dyDescent="0.25">
      <c r="A575" s="11"/>
      <c r="B575" s="30"/>
      <c r="C575" s="10"/>
      <c r="D575" s="11"/>
      <c r="E575" s="11"/>
      <c r="F575" s="11"/>
      <c r="G575" s="11"/>
      <c r="H575" s="11"/>
      <c r="I575" s="11"/>
      <c r="J575" s="31"/>
      <c r="K575" s="31"/>
      <c r="L575" s="32"/>
      <c r="M575" s="31"/>
      <c r="N575" s="31"/>
      <c r="O575" s="31"/>
      <c r="P575" s="11"/>
      <c r="Q575" s="11"/>
      <c r="R575" s="11"/>
      <c r="S575" s="11"/>
      <c r="T575" s="11"/>
      <c r="U575" s="11"/>
      <c r="V575" s="11"/>
      <c r="W575" s="11"/>
    </row>
    <row r="576" spans="1:23" ht="15" customHeight="1" x14ac:dyDescent="0.25">
      <c r="A576" s="11"/>
      <c r="B576" s="30"/>
      <c r="C576" s="10"/>
      <c r="D576" s="11"/>
      <c r="E576" s="11"/>
      <c r="F576" s="11"/>
      <c r="G576" s="11"/>
      <c r="H576" s="11"/>
      <c r="I576" s="11"/>
      <c r="J576" s="31"/>
      <c r="K576" s="31"/>
      <c r="L576" s="32"/>
      <c r="M576" s="31"/>
      <c r="N576" s="31"/>
      <c r="O576" s="31"/>
      <c r="P576" s="11"/>
      <c r="Q576" s="11"/>
      <c r="R576" s="11"/>
      <c r="S576" s="11"/>
      <c r="T576" s="11"/>
      <c r="U576" s="11"/>
      <c r="V576" s="11"/>
      <c r="W576" s="11"/>
    </row>
    <row r="577" spans="1:23" ht="15" customHeight="1" x14ac:dyDescent="0.25">
      <c r="A577" s="11"/>
      <c r="B577" s="30"/>
      <c r="C577" s="10"/>
      <c r="D577" s="11"/>
      <c r="E577" s="11"/>
      <c r="F577" s="11"/>
      <c r="G577" s="11"/>
      <c r="H577" s="11"/>
      <c r="I577" s="11"/>
      <c r="J577" s="31"/>
      <c r="K577" s="31"/>
      <c r="L577" s="32"/>
      <c r="M577" s="31"/>
      <c r="N577" s="31"/>
      <c r="O577" s="31"/>
      <c r="P577" s="11"/>
      <c r="Q577" s="11"/>
      <c r="R577" s="11"/>
      <c r="S577" s="11"/>
      <c r="T577" s="11"/>
      <c r="U577" s="11"/>
      <c r="V577" s="11"/>
      <c r="W577" s="11"/>
    </row>
    <row r="578" spans="1:23" ht="15" customHeight="1" x14ac:dyDescent="0.25">
      <c r="A578" s="11"/>
      <c r="B578" s="30"/>
      <c r="C578" s="10"/>
      <c r="D578" s="11"/>
      <c r="E578" s="11"/>
      <c r="F578" s="11"/>
      <c r="G578" s="11"/>
      <c r="H578" s="11"/>
      <c r="I578" s="11"/>
      <c r="J578" s="31"/>
      <c r="K578" s="31"/>
      <c r="L578" s="32"/>
      <c r="M578" s="31"/>
      <c r="N578" s="31"/>
      <c r="O578" s="31"/>
      <c r="P578" s="11"/>
      <c r="Q578" s="11"/>
      <c r="R578" s="11"/>
      <c r="S578" s="11"/>
      <c r="T578" s="11"/>
      <c r="U578" s="11"/>
      <c r="V578" s="11"/>
      <c r="W578" s="11"/>
    </row>
    <row r="579" spans="1:23" ht="15" customHeight="1" x14ac:dyDescent="0.25">
      <c r="A579" s="11"/>
      <c r="B579" s="30"/>
      <c r="C579" s="10"/>
      <c r="D579" s="11"/>
      <c r="E579" s="11"/>
      <c r="F579" s="11"/>
      <c r="G579" s="11"/>
      <c r="H579" s="11"/>
      <c r="I579" s="11"/>
      <c r="J579" s="31"/>
      <c r="K579" s="31"/>
      <c r="L579" s="32"/>
      <c r="M579" s="31"/>
      <c r="N579" s="31"/>
      <c r="O579" s="31"/>
      <c r="P579" s="11"/>
      <c r="Q579" s="11"/>
      <c r="R579" s="11"/>
      <c r="S579" s="11"/>
      <c r="T579" s="11"/>
      <c r="U579" s="11"/>
      <c r="V579" s="11"/>
      <c r="W579" s="11"/>
    </row>
    <row r="580" spans="1:23" ht="15" customHeight="1" x14ac:dyDescent="0.25">
      <c r="A580" s="11"/>
      <c r="B580" s="30"/>
      <c r="C580" s="10"/>
      <c r="D580" s="11"/>
      <c r="E580" s="11"/>
      <c r="F580" s="11"/>
      <c r="G580" s="11"/>
      <c r="H580" s="11"/>
      <c r="I580" s="11"/>
      <c r="J580" s="31"/>
      <c r="K580" s="31"/>
      <c r="L580" s="32"/>
      <c r="M580" s="31"/>
      <c r="N580" s="31"/>
      <c r="O580" s="31"/>
      <c r="P580" s="11"/>
      <c r="Q580" s="11"/>
      <c r="R580" s="11"/>
      <c r="S580" s="11"/>
      <c r="T580" s="11"/>
      <c r="U580" s="11"/>
      <c r="V580" s="11"/>
      <c r="W580" s="11"/>
    </row>
    <row r="581" spans="1:23" ht="15" customHeight="1" x14ac:dyDescent="0.25">
      <c r="A581" s="11"/>
      <c r="B581" s="30"/>
      <c r="C581" s="10"/>
      <c r="D581" s="11"/>
      <c r="E581" s="11"/>
      <c r="F581" s="11"/>
      <c r="G581" s="11"/>
      <c r="H581" s="11"/>
      <c r="I581" s="11"/>
      <c r="J581" s="31"/>
      <c r="K581" s="31"/>
      <c r="L581" s="32"/>
      <c r="M581" s="31"/>
      <c r="N581" s="31"/>
      <c r="O581" s="31"/>
      <c r="P581" s="11"/>
      <c r="Q581" s="11"/>
      <c r="R581" s="11"/>
      <c r="S581" s="11"/>
      <c r="T581" s="11"/>
      <c r="U581" s="11"/>
      <c r="V581" s="11"/>
      <c r="W581" s="11"/>
    </row>
    <row r="582" spans="1:23" ht="15" customHeight="1" x14ac:dyDescent="0.25">
      <c r="A582" s="11"/>
      <c r="B582" s="30"/>
      <c r="C582" s="10"/>
      <c r="D582" s="11"/>
      <c r="E582" s="11"/>
      <c r="F582" s="11"/>
      <c r="G582" s="11"/>
      <c r="H582" s="11"/>
      <c r="I582" s="11"/>
      <c r="J582" s="31"/>
      <c r="K582" s="31"/>
      <c r="L582" s="32"/>
      <c r="M582" s="31"/>
      <c r="N582" s="31"/>
      <c r="O582" s="31"/>
      <c r="P582" s="11"/>
      <c r="Q582" s="11"/>
      <c r="R582" s="11"/>
      <c r="S582" s="11"/>
      <c r="T582" s="11"/>
      <c r="U582" s="11"/>
      <c r="V582" s="11"/>
      <c r="W582" s="11"/>
    </row>
    <row r="583" spans="1:23" ht="15" customHeight="1" x14ac:dyDescent="0.25">
      <c r="A583" s="11"/>
      <c r="B583" s="30"/>
      <c r="C583" s="10"/>
      <c r="D583" s="11"/>
      <c r="E583" s="11"/>
      <c r="F583" s="11"/>
      <c r="G583" s="11"/>
      <c r="H583" s="11"/>
      <c r="I583" s="11"/>
      <c r="J583" s="31"/>
      <c r="K583" s="31"/>
      <c r="L583" s="32"/>
      <c r="M583" s="31"/>
      <c r="N583" s="31"/>
      <c r="O583" s="31"/>
      <c r="P583" s="11"/>
      <c r="Q583" s="11"/>
      <c r="R583" s="11"/>
      <c r="S583" s="11"/>
      <c r="T583" s="11"/>
      <c r="U583" s="11"/>
      <c r="V583" s="11"/>
      <c r="W583" s="11"/>
    </row>
    <row r="584" spans="1:23" ht="15" customHeight="1" x14ac:dyDescent="0.25">
      <c r="A584" s="11"/>
      <c r="B584" s="30"/>
      <c r="C584" s="10"/>
      <c r="D584" s="11"/>
      <c r="E584" s="11"/>
      <c r="F584" s="11"/>
      <c r="G584" s="11"/>
      <c r="H584" s="11"/>
      <c r="I584" s="11"/>
      <c r="J584" s="31"/>
      <c r="K584" s="31"/>
      <c r="L584" s="32"/>
      <c r="M584" s="31"/>
      <c r="N584" s="31"/>
      <c r="O584" s="31"/>
      <c r="P584" s="11"/>
      <c r="Q584" s="11"/>
      <c r="R584" s="11"/>
      <c r="S584" s="11"/>
      <c r="T584" s="11"/>
      <c r="U584" s="11"/>
      <c r="V584" s="11"/>
      <c r="W584" s="11"/>
    </row>
    <row r="585" spans="1:23" ht="15" customHeight="1" x14ac:dyDescent="0.25">
      <c r="A585" s="11"/>
      <c r="B585" s="30"/>
      <c r="C585" s="10"/>
      <c r="D585" s="11"/>
      <c r="E585" s="11"/>
      <c r="F585" s="11"/>
      <c r="G585" s="11"/>
      <c r="H585" s="11"/>
      <c r="I585" s="11"/>
      <c r="J585" s="31"/>
      <c r="K585" s="31"/>
      <c r="L585" s="32"/>
      <c r="M585" s="31"/>
      <c r="N585" s="31"/>
      <c r="O585" s="31"/>
      <c r="P585" s="11"/>
      <c r="Q585" s="11"/>
      <c r="R585" s="11"/>
      <c r="S585" s="11"/>
      <c r="T585" s="11"/>
      <c r="U585" s="11"/>
      <c r="V585" s="11"/>
      <c r="W585" s="11"/>
    </row>
    <row r="586" spans="1:23" ht="15" customHeight="1" x14ac:dyDescent="0.25">
      <c r="A586" s="11"/>
      <c r="B586" s="30"/>
      <c r="C586" s="10"/>
      <c r="D586" s="11"/>
      <c r="E586" s="11"/>
      <c r="F586" s="11"/>
      <c r="G586" s="11"/>
      <c r="H586" s="11"/>
      <c r="I586" s="11"/>
      <c r="J586" s="31"/>
      <c r="K586" s="31"/>
      <c r="L586" s="32"/>
      <c r="M586" s="31"/>
      <c r="N586" s="31"/>
      <c r="O586" s="31"/>
      <c r="P586" s="11"/>
      <c r="Q586" s="11"/>
      <c r="R586" s="11"/>
      <c r="S586" s="11"/>
      <c r="T586" s="11"/>
      <c r="U586" s="11"/>
      <c r="V586" s="11"/>
      <c r="W586" s="11"/>
    </row>
    <row r="587" spans="1:23" ht="15" customHeight="1" x14ac:dyDescent="0.25">
      <c r="A587" s="11"/>
      <c r="B587" s="30"/>
      <c r="C587" s="10"/>
      <c r="D587" s="11"/>
      <c r="E587" s="11"/>
      <c r="F587" s="11"/>
      <c r="G587" s="11"/>
      <c r="H587" s="11"/>
      <c r="I587" s="11"/>
      <c r="J587" s="31"/>
      <c r="K587" s="31"/>
      <c r="L587" s="32"/>
      <c r="M587" s="31"/>
      <c r="N587" s="31"/>
      <c r="O587" s="31"/>
      <c r="P587" s="11"/>
      <c r="Q587" s="11"/>
      <c r="R587" s="11"/>
      <c r="S587" s="11"/>
      <c r="T587" s="11"/>
      <c r="U587" s="11"/>
      <c r="V587" s="11"/>
      <c r="W587" s="11"/>
    </row>
    <row r="588" spans="1:23" ht="15" customHeight="1" x14ac:dyDescent="0.25">
      <c r="A588" s="11"/>
      <c r="B588" s="30"/>
      <c r="C588" s="10"/>
      <c r="D588" s="11"/>
      <c r="E588" s="11"/>
      <c r="F588" s="11"/>
      <c r="G588" s="11"/>
      <c r="H588" s="11"/>
      <c r="I588" s="11"/>
      <c r="J588" s="31"/>
      <c r="K588" s="31"/>
      <c r="L588" s="32"/>
      <c r="M588" s="31"/>
      <c r="N588" s="31"/>
      <c r="O588" s="31"/>
      <c r="P588" s="11"/>
      <c r="Q588" s="11"/>
      <c r="R588" s="11"/>
      <c r="S588" s="11"/>
      <c r="T588" s="11"/>
      <c r="U588" s="11"/>
      <c r="V588" s="11"/>
      <c r="W588" s="11"/>
    </row>
    <row r="589" spans="1:23" ht="15" customHeight="1" x14ac:dyDescent="0.25">
      <c r="A589" s="11"/>
      <c r="B589" s="30"/>
      <c r="C589" s="10"/>
      <c r="D589" s="11"/>
      <c r="E589" s="11"/>
      <c r="F589" s="11"/>
      <c r="G589" s="11"/>
      <c r="H589" s="11"/>
      <c r="I589" s="11"/>
      <c r="J589" s="31"/>
      <c r="K589" s="31"/>
      <c r="L589" s="32"/>
      <c r="M589" s="31"/>
      <c r="N589" s="31"/>
      <c r="O589" s="31"/>
      <c r="P589" s="11"/>
      <c r="Q589" s="11"/>
      <c r="R589" s="11"/>
      <c r="S589" s="11"/>
      <c r="T589" s="11"/>
      <c r="U589" s="11"/>
      <c r="V589" s="11"/>
      <c r="W589" s="11"/>
    </row>
    <row r="590" spans="1:23" ht="15" customHeight="1" x14ac:dyDescent="0.25">
      <c r="A590" s="11"/>
      <c r="B590" s="30"/>
      <c r="C590" s="10"/>
      <c r="D590" s="11"/>
      <c r="E590" s="11"/>
      <c r="F590" s="11"/>
      <c r="G590" s="11"/>
      <c r="H590" s="11"/>
      <c r="I590" s="11"/>
      <c r="J590" s="31"/>
      <c r="K590" s="31"/>
      <c r="L590" s="32"/>
      <c r="M590" s="31"/>
      <c r="N590" s="31"/>
      <c r="O590" s="31"/>
      <c r="P590" s="11"/>
      <c r="Q590" s="11"/>
      <c r="R590" s="11"/>
      <c r="S590" s="11"/>
      <c r="T590" s="11"/>
      <c r="U590" s="11"/>
      <c r="V590" s="11"/>
      <c r="W590" s="11"/>
    </row>
    <row r="591" spans="1:23" ht="15" customHeight="1" x14ac:dyDescent="0.25">
      <c r="A591" s="11"/>
      <c r="B591" s="30"/>
      <c r="C591" s="10"/>
      <c r="D591" s="11"/>
      <c r="E591" s="11"/>
      <c r="F591" s="11"/>
      <c r="G591" s="11"/>
      <c r="H591" s="11"/>
      <c r="I591" s="11"/>
      <c r="J591" s="31"/>
      <c r="K591" s="31"/>
      <c r="L591" s="32"/>
      <c r="M591" s="31"/>
      <c r="N591" s="31"/>
      <c r="O591" s="31"/>
      <c r="P591" s="11"/>
      <c r="Q591" s="11"/>
      <c r="R591" s="11"/>
      <c r="S591" s="11"/>
      <c r="T591" s="11"/>
      <c r="U591" s="11"/>
      <c r="V591" s="11"/>
      <c r="W591" s="11"/>
    </row>
    <row r="592" spans="1:23" x14ac:dyDescent="0.25">
      <c r="B592" s="35"/>
      <c r="C592" s="12"/>
      <c r="D592" s="12"/>
      <c r="E592" s="12"/>
      <c r="F592" s="12"/>
      <c r="G592" s="12"/>
      <c r="H592" s="12"/>
      <c r="I592" s="12"/>
      <c r="J592" s="36"/>
      <c r="K592" s="36"/>
      <c r="L592" s="36"/>
      <c r="M592" s="36"/>
      <c r="N592" s="36"/>
      <c r="O592" s="36"/>
    </row>
    <row r="593" spans="2:23" x14ac:dyDescent="0.25">
      <c r="C593" s="37">
        <f>COUNTA(C5:C591)</f>
        <v>0</v>
      </c>
      <c r="D593" s="6"/>
      <c r="E593" s="6"/>
      <c r="F593" s="6"/>
      <c r="G593" s="6"/>
      <c r="H593" s="6"/>
      <c r="I593" s="6"/>
      <c r="L593" s="39"/>
      <c r="M593" s="38">
        <f>COUNTIF(M5:M591,D595)</f>
        <v>0</v>
      </c>
      <c r="N593" s="38"/>
      <c r="O593" s="39"/>
      <c r="P593" s="6"/>
      <c r="Q593" s="6"/>
    </row>
    <row r="594" spans="2:23" x14ac:dyDescent="0.25">
      <c r="B594" s="8"/>
      <c r="D594" s="39" t="s">
        <v>5</v>
      </c>
      <c r="E594" s="39"/>
      <c r="F594" s="39"/>
      <c r="G594" s="39"/>
      <c r="H594" s="39"/>
      <c r="I594" s="39"/>
      <c r="J594" s="40"/>
      <c r="K594" s="39"/>
      <c r="L594" s="39"/>
      <c r="M594" s="44">
        <f>COUNTIF(M5:M591,D594)</f>
        <v>0</v>
      </c>
      <c r="N594" s="44"/>
      <c r="O594" s="39"/>
      <c r="P594" s="6"/>
      <c r="Q594" s="6"/>
    </row>
    <row r="595" spans="2:23" x14ac:dyDescent="0.25">
      <c r="B595" s="8"/>
      <c r="D595" s="39" t="s">
        <v>9</v>
      </c>
      <c r="E595" s="39"/>
      <c r="F595" s="39"/>
      <c r="G595" s="39"/>
      <c r="H595" s="39"/>
      <c r="I595" s="39"/>
      <c r="J595" s="40"/>
      <c r="K595" s="39"/>
      <c r="L595" s="39"/>
      <c r="M595" s="39"/>
      <c r="N595" s="39"/>
      <c r="O595" s="39"/>
      <c r="P595" s="6"/>
      <c r="Q595" s="6"/>
    </row>
    <row r="596" spans="2:23" x14ac:dyDescent="0.25">
      <c r="B596" s="8"/>
      <c r="D596" s="6"/>
      <c r="E596" s="6"/>
      <c r="F596" s="6"/>
      <c r="G596" s="6"/>
      <c r="H596" s="6"/>
      <c r="I596" s="6"/>
      <c r="J596" s="39"/>
      <c r="K596" s="39"/>
      <c r="L596" s="39"/>
      <c r="M596" s="39"/>
      <c r="N596" s="39"/>
      <c r="O596" s="39"/>
      <c r="P596" s="6"/>
      <c r="Q596" s="6"/>
    </row>
    <row r="597" spans="2:23" x14ac:dyDescent="0.25">
      <c r="B597" s="8"/>
      <c r="D597" s="6"/>
      <c r="E597" s="6"/>
      <c r="F597" s="6"/>
      <c r="G597" s="6"/>
      <c r="H597" s="6"/>
      <c r="I597" s="6"/>
      <c r="J597" s="39"/>
      <c r="K597" s="39"/>
      <c r="L597" s="39"/>
      <c r="M597" s="39"/>
      <c r="N597" s="39"/>
      <c r="O597" s="39"/>
      <c r="P597" s="6"/>
      <c r="Q597" s="6"/>
    </row>
    <row r="598" spans="2:23" x14ac:dyDescent="0.25">
      <c r="B598" s="8"/>
      <c r="D598" s="41"/>
      <c r="E598" s="41"/>
      <c r="F598" s="41"/>
      <c r="G598" s="41"/>
      <c r="H598" s="41"/>
      <c r="I598" s="41"/>
      <c r="J598" s="39"/>
      <c r="K598" s="39"/>
      <c r="L598" s="39"/>
      <c r="M598" s="39"/>
      <c r="N598" s="39"/>
      <c r="O598" s="39"/>
      <c r="P598" s="6"/>
      <c r="Q598" s="6"/>
    </row>
    <row r="599" spans="2:23" x14ac:dyDescent="0.25">
      <c r="B599" s="8"/>
      <c r="D599" s="41" t="s">
        <v>52</v>
      </c>
      <c r="E599" s="41"/>
      <c r="F599" s="41"/>
      <c r="G599" s="41"/>
      <c r="H599" s="41"/>
      <c r="I599" s="39"/>
      <c r="J599" s="39">
        <f>SUM(C593)</f>
        <v>0</v>
      </c>
      <c r="K599" s="39"/>
      <c r="L599" s="39"/>
      <c r="M599" s="39"/>
      <c r="N599" s="39"/>
      <c r="O599" s="39">
        <f>SUM(C593)</f>
        <v>0</v>
      </c>
      <c r="P599" s="39"/>
      <c r="Q599" s="39"/>
      <c r="R599" s="39"/>
      <c r="S599" s="39"/>
      <c r="T599" s="39">
        <f>SUM(C593)</f>
        <v>0</v>
      </c>
      <c r="U599" s="39"/>
      <c r="V599" s="39"/>
      <c r="W599" s="39">
        <f>SUM(C593)</f>
        <v>0</v>
      </c>
    </row>
    <row r="600" spans="2:23" x14ac:dyDescent="0.25">
      <c r="B600" s="8"/>
      <c r="D600" s="41" t="s">
        <v>51</v>
      </c>
      <c r="E600" s="41"/>
      <c r="F600" s="41"/>
      <c r="G600" s="41"/>
      <c r="H600" s="41"/>
      <c r="I600" s="39"/>
      <c r="J600" s="39">
        <f>COUNTA(J5:J591)</f>
        <v>0</v>
      </c>
      <c r="K600" s="39"/>
      <c r="L600" s="39"/>
      <c r="M600" s="39"/>
      <c r="N600" s="39"/>
      <c r="O600" s="39">
        <f>COUNTA(O5:O591)</f>
        <v>0</v>
      </c>
      <c r="P600" s="39"/>
      <c r="Q600" s="39"/>
      <c r="R600" s="39"/>
      <c r="S600" s="39"/>
      <c r="T600" s="39">
        <f>COUNTA(T5:T591)</f>
        <v>0</v>
      </c>
      <c r="U600" s="39"/>
      <c r="V600" s="39"/>
      <c r="W600" s="39">
        <f>COUNTA(W5:W591)</f>
        <v>0</v>
      </c>
    </row>
    <row r="601" spans="2:23" x14ac:dyDescent="0.25">
      <c r="D601" s="197" t="s">
        <v>99</v>
      </c>
      <c r="I601" s="24"/>
      <c r="J601" s="24">
        <f>SUM(J599-J600)</f>
        <v>0</v>
      </c>
      <c r="O601" s="24">
        <f t="shared" ref="O601:W601" si="0">SUM(O599-O600)</f>
        <v>0</v>
      </c>
      <c r="P601" s="24"/>
      <c r="Q601" s="24"/>
      <c r="R601" s="24"/>
      <c r="S601" s="24"/>
      <c r="T601" s="24">
        <f t="shared" si="0"/>
        <v>0</v>
      </c>
      <c r="U601" s="24"/>
      <c r="V601" s="24"/>
      <c r="W601" s="24">
        <f t="shared" si="0"/>
        <v>0</v>
      </c>
    </row>
  </sheetData>
  <customSheetViews>
    <customSheetView guid="{4B40E2B1-51F4-4D22-9F9F-075700F5EE53}">
      <pane xSplit="3" ySplit="4" topLeftCell="D149" activePane="bottomRight" state="frozen"/>
      <selection pane="bottomRight" activeCell="E172" sqref="E172"/>
      <pageMargins left="0.7" right="0.7" top="0.75" bottom="0.75" header="0.3" footer="0.3"/>
    </customSheetView>
    <customSheetView guid="{4A6486F0-F9CE-41B0-9BBF-5E8DBA5812C6}">
      <pane xSplit="4" ySplit="4" topLeftCell="H5" activePane="bottomRight" state="frozen"/>
      <selection pane="bottomRight" activeCell="M31" sqref="M31"/>
      <pageMargins left="0.7" right="0.7" top="0.75" bottom="0.75" header="0.3" footer="0.3"/>
    </customSheetView>
  </customSheetViews>
  <mergeCells count="5">
    <mergeCell ref="I2:W2"/>
    <mergeCell ref="I3:J3"/>
    <mergeCell ref="K3:M3"/>
    <mergeCell ref="O3:R3"/>
    <mergeCell ref="S3:W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9FF33"/>
  </sheetPr>
  <dimension ref="A1:J1"/>
  <sheetViews>
    <sheetView workbookViewId="0">
      <selection activeCell="F36" sqref="F35:F36"/>
    </sheetView>
  </sheetViews>
  <sheetFormatPr baseColWidth="10" defaultColWidth="9.33203125" defaultRowHeight="14.4" x14ac:dyDescent="0.3"/>
  <cols>
    <col min="2" max="2" width="54.88671875" customWidth="1"/>
    <col min="3" max="3" width="16.88671875" customWidth="1"/>
    <col min="4" max="4" width="18.33203125" customWidth="1"/>
    <col min="5" max="5" width="22" customWidth="1"/>
    <col min="6" max="6" width="39.44140625" customWidth="1"/>
    <col min="7" max="7" width="24.109375" customWidth="1"/>
    <col min="8" max="8" width="18.33203125" customWidth="1"/>
    <col min="9" max="9" width="21.5546875" customWidth="1"/>
    <col min="10" max="10" width="24.109375" customWidth="1"/>
  </cols>
  <sheetData>
    <row r="1" spans="1:10" s="225" customFormat="1" ht="15.6" x14ac:dyDescent="0.3">
      <c r="A1" s="226" t="s">
        <v>117</v>
      </c>
      <c r="B1" s="227" t="s">
        <v>118</v>
      </c>
      <c r="C1" s="226" t="s">
        <v>57</v>
      </c>
      <c r="D1" s="226" t="s">
        <v>119</v>
      </c>
      <c r="E1" s="226" t="s">
        <v>120</v>
      </c>
      <c r="F1" s="226" t="s">
        <v>121</v>
      </c>
      <c r="G1" s="226" t="s">
        <v>122</v>
      </c>
      <c r="H1" s="226" t="s">
        <v>123</v>
      </c>
      <c r="I1" s="226" t="s">
        <v>124</v>
      </c>
      <c r="J1" s="226" t="s">
        <v>116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AVANCEMENT</vt:lpstr>
      <vt:lpstr>Objectifs</vt:lpstr>
      <vt:lpstr>Sommaire</vt:lpstr>
      <vt:lpstr>Suivi PR_CAB</vt:lpstr>
      <vt:lpstr>Suivi Component</vt:lpstr>
      <vt:lpstr>Suivi Connectique</vt:lpstr>
      <vt:lpstr>Suivi Implantation</vt:lpstr>
      <vt:lpstr>AE</vt:lpstr>
      <vt:lpstr>'Suivi PR_CAB'!_FilterDatabase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2019-04-15T14:46:24Z</dcterms:created>
  <dcterms:modified xsi:type="dcterms:W3CDTF">2019-10-10T13:04:00Z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J493455@INETPSA.COM</vt:lpwstr>
  </property>
  <property fmtid="{D5CDD505-2E9C-101B-9397-08002B2CF9AE}" pid="5" name="MSIP_Label_2fd53d93-3f4c-4b90-b511-bd6bdbb4fba9_SetDate">
    <vt:lpwstr>2019-10-09T10:35:12.2575213Z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