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bookViews>
    <workbookView xWindow="0" yWindow="0" windowWidth="21570" windowHeight="8175"/>
  </bookViews>
  <sheets>
    <sheet name="Synthese Projet" sheetId="1" r:id="rId1"/>
    <sheet name="Objectifs" sheetId="9" r:id="rId2"/>
  </sheets>
  <externalReferences>
    <externalReference r:id="rId3"/>
  </externalReferences>
  <definedNames>
    <definedName name="_xlnm._FilterDatabase" localSheetId="0" hidden="1">'Synthese Projet'!$B$6:$AH$27</definedName>
    <definedName name="_xlnm.Print_Area" localSheetId="0">'Synthese Projet'!$B$4:$AJ$39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7" i="1" l="1"/>
  <c r="BB157" i="9"/>
  <c r="AU157" i="9"/>
  <c r="AV153" i="9" s="1"/>
  <c r="AN157" i="9"/>
  <c r="AO150" i="9" s="1"/>
  <c r="AG157" i="9"/>
  <c r="Z157" i="9"/>
  <c r="AA154" i="9" s="1"/>
  <c r="T157" i="9"/>
  <c r="M157" i="9"/>
  <c r="F157" i="9"/>
  <c r="BB156" i="9"/>
  <c r="AU156" i="9"/>
  <c r="AN156" i="9"/>
  <c r="AG156" i="9"/>
  <c r="Z156" i="9"/>
  <c r="T156" i="9"/>
  <c r="M156" i="9"/>
  <c r="F156" i="9"/>
  <c r="BF154" i="9"/>
  <c r="BD154" i="9"/>
  <c r="AW154" i="9"/>
  <c r="AV154" i="9" s="1"/>
  <c r="AP154" i="9"/>
  <c r="AI154" i="9"/>
  <c r="AH154" i="9" s="1"/>
  <c r="AB154" i="9"/>
  <c r="V154" i="9"/>
  <c r="U154" i="9"/>
  <c r="O154" i="9"/>
  <c r="N154" i="9"/>
  <c r="H154" i="9"/>
  <c r="G154" i="9"/>
  <c r="BD153" i="9"/>
  <c r="AW153" i="9"/>
  <c r="AP153" i="9"/>
  <c r="AO153" i="9"/>
  <c r="AI153" i="9"/>
  <c r="AH153" i="9"/>
  <c r="AB153" i="9"/>
  <c r="AA153" i="9"/>
  <c r="V153" i="9"/>
  <c r="U153" i="9" s="1"/>
  <c r="O153" i="9"/>
  <c r="N153" i="9" s="1"/>
  <c r="H153" i="9"/>
  <c r="G153" i="9" s="1"/>
  <c r="BD152" i="9"/>
  <c r="AW152" i="9"/>
  <c r="AP152" i="9"/>
  <c r="AO152" i="9" s="1"/>
  <c r="AI152" i="9"/>
  <c r="AH152" i="9" s="1"/>
  <c r="AB152" i="9"/>
  <c r="V152" i="9"/>
  <c r="U152" i="9" s="1"/>
  <c r="O152" i="9"/>
  <c r="N152" i="9"/>
  <c r="H152" i="9"/>
  <c r="G152" i="9"/>
  <c r="BD151" i="9"/>
  <c r="AW151" i="9"/>
  <c r="AV151" i="9"/>
  <c r="AP151" i="9"/>
  <c r="AO151" i="9" s="1"/>
  <c r="AI151" i="9"/>
  <c r="AH151" i="9"/>
  <c r="AB151" i="9"/>
  <c r="AA151" i="9"/>
  <c r="V151" i="9"/>
  <c r="U151" i="9" s="1"/>
  <c r="O151" i="9"/>
  <c r="N151" i="9" s="1"/>
  <c r="H151" i="9"/>
  <c r="G151" i="9" s="1"/>
  <c r="BD150" i="9"/>
  <c r="AW150" i="9"/>
  <c r="AP150" i="9"/>
  <c r="AI150" i="9"/>
  <c r="AH150" i="9" s="1"/>
  <c r="AB150" i="9"/>
  <c r="AA150" i="9" s="1"/>
  <c r="V150" i="9"/>
  <c r="U150" i="9"/>
  <c r="O150" i="9"/>
  <c r="N150" i="9" s="1"/>
  <c r="H150" i="9"/>
  <c r="G150" i="9"/>
  <c r="BD149" i="9"/>
  <c r="BC149" i="9"/>
  <c r="AW149" i="9"/>
  <c r="AP149" i="9"/>
  <c r="AO149" i="9"/>
  <c r="AI149" i="9"/>
  <c r="AH149" i="9" s="1"/>
  <c r="AB149" i="9"/>
  <c r="AA149" i="9"/>
  <c r="V149" i="9"/>
  <c r="U149" i="9" s="1"/>
  <c r="O149" i="9"/>
  <c r="N149" i="9" s="1"/>
  <c r="H149" i="9"/>
  <c r="G149" i="9" s="1"/>
  <c r="BD148" i="9"/>
  <c r="AW148" i="9"/>
  <c r="AP148" i="9"/>
  <c r="AO148" i="9" s="1"/>
  <c r="AI148" i="9"/>
  <c r="AH148" i="9" s="1"/>
  <c r="AB148" i="9"/>
  <c r="AA148" i="9" s="1"/>
  <c r="V148" i="9"/>
  <c r="U148" i="9"/>
  <c r="O148" i="9"/>
  <c r="N148" i="9"/>
  <c r="H148" i="9"/>
  <c r="G148" i="9" s="1"/>
  <c r="BD147" i="9"/>
  <c r="AW147" i="9"/>
  <c r="AV147" i="9"/>
  <c r="AP147" i="9"/>
  <c r="AO147" i="9"/>
  <c r="AI147" i="9"/>
  <c r="AH147" i="9"/>
  <c r="AB147" i="9"/>
  <c r="AA147" i="9" s="1"/>
  <c r="V147" i="9"/>
  <c r="U147" i="9" s="1"/>
  <c r="O147" i="9"/>
  <c r="N147" i="9" s="1"/>
  <c r="H147" i="9"/>
  <c r="G147" i="9" s="1"/>
  <c r="BF146" i="9"/>
  <c r="BD146" i="9"/>
  <c r="AW146" i="9"/>
  <c r="AV146" i="9" s="1"/>
  <c r="AP146" i="9"/>
  <c r="AO146" i="9" s="1"/>
  <c r="AI146" i="9"/>
  <c r="AH146" i="9" s="1"/>
  <c r="AB146" i="9"/>
  <c r="AA146" i="9" s="1"/>
  <c r="V146" i="9"/>
  <c r="U146" i="9"/>
  <c r="O146" i="9"/>
  <c r="N146" i="9"/>
  <c r="H146" i="9"/>
  <c r="G146" i="9"/>
  <c r="BF145" i="9"/>
  <c r="BD145" i="9"/>
  <c r="AW145" i="9"/>
  <c r="AV145" i="9" s="1"/>
  <c r="AP145" i="9"/>
  <c r="AO145" i="9"/>
  <c r="AI145" i="9"/>
  <c r="AH145" i="9"/>
  <c r="AB145" i="9"/>
  <c r="AA145" i="9"/>
  <c r="V145" i="9"/>
  <c r="U145" i="9" s="1"/>
  <c r="O145" i="9"/>
  <c r="N145" i="9" s="1"/>
  <c r="H145" i="9"/>
  <c r="G145" i="9" s="1"/>
  <c r="BD144" i="9"/>
  <c r="AW144" i="9"/>
  <c r="AV144" i="9" s="1"/>
  <c r="AP144" i="9"/>
  <c r="AO144" i="9"/>
  <c r="AI144" i="9"/>
  <c r="AH144" i="9" s="1"/>
  <c r="AB144" i="9"/>
  <c r="AA144" i="9" s="1"/>
  <c r="V144" i="9"/>
  <c r="U144" i="9" s="1"/>
  <c r="O144" i="9"/>
  <c r="N144" i="9"/>
  <c r="H144" i="9"/>
  <c r="G144" i="9"/>
  <c r="BD143" i="9"/>
  <c r="AW143" i="9"/>
  <c r="AV143" i="9"/>
  <c r="AP143" i="9"/>
  <c r="AO143" i="9" s="1"/>
  <c r="AI143" i="9"/>
  <c r="AH143" i="9"/>
  <c r="AB143" i="9"/>
  <c r="AA143" i="9"/>
  <c r="V143" i="9"/>
  <c r="U143" i="9" s="1"/>
  <c r="O143" i="9"/>
  <c r="N143" i="9" s="1"/>
  <c r="H143" i="9"/>
  <c r="G143" i="9" s="1"/>
  <c r="BF142" i="9"/>
  <c r="BD142" i="9"/>
  <c r="AW142" i="9"/>
  <c r="AV142" i="9" s="1"/>
  <c r="AP142" i="9"/>
  <c r="AO142" i="9" s="1"/>
  <c r="AI142" i="9"/>
  <c r="AH142" i="9" s="1"/>
  <c r="AB142" i="9"/>
  <c r="AA142" i="9" s="1"/>
  <c r="V142" i="9"/>
  <c r="U142" i="9"/>
  <c r="O142" i="9"/>
  <c r="N142" i="9" s="1"/>
  <c r="H142" i="9"/>
  <c r="G142" i="9"/>
  <c r="BD141" i="9"/>
  <c r="BC141" i="9"/>
  <c r="AW141" i="9"/>
  <c r="AV141" i="9"/>
  <c r="AP141" i="9"/>
  <c r="AO141" i="9"/>
  <c r="AI141" i="9"/>
  <c r="AH141" i="9" s="1"/>
  <c r="AB141" i="9"/>
  <c r="AA141" i="9"/>
  <c r="V141" i="9"/>
  <c r="U141" i="9" s="1"/>
  <c r="O141" i="9"/>
  <c r="N141" i="9" s="1"/>
  <c r="H141" i="9"/>
  <c r="G141" i="9"/>
  <c r="BD140" i="9"/>
  <c r="BC140" i="9"/>
  <c r="AW140" i="9"/>
  <c r="AV140" i="9" s="1"/>
  <c r="AP140" i="9"/>
  <c r="AO140" i="9" s="1"/>
  <c r="AI140" i="9"/>
  <c r="AH140" i="9" s="1"/>
  <c r="AB140" i="9"/>
  <c r="AA140" i="9"/>
  <c r="V140" i="9"/>
  <c r="U140" i="9"/>
  <c r="O140" i="9"/>
  <c r="N140" i="9"/>
  <c r="H140" i="9"/>
  <c r="G140" i="9" s="1"/>
  <c r="BD139" i="9"/>
  <c r="BC139" i="9"/>
  <c r="AW139" i="9"/>
  <c r="AV139" i="9"/>
  <c r="AP139" i="9"/>
  <c r="AO139" i="9"/>
  <c r="AI139" i="9"/>
  <c r="AH139" i="9"/>
  <c r="AB139" i="9"/>
  <c r="AA139" i="9" s="1"/>
  <c r="V139" i="9"/>
  <c r="U139" i="9" s="1"/>
  <c r="O139" i="9"/>
  <c r="N139" i="9" s="1"/>
  <c r="H139" i="9"/>
  <c r="G139" i="9" s="1"/>
  <c r="BF138" i="9"/>
  <c r="BD138" i="9"/>
  <c r="AW138" i="9"/>
  <c r="AV138" i="9"/>
  <c r="AP138" i="9"/>
  <c r="AO138" i="9" s="1"/>
  <c r="AI138" i="9"/>
  <c r="AH138" i="9" s="1"/>
  <c r="AB138" i="9"/>
  <c r="AA138" i="9" s="1"/>
  <c r="V138" i="9"/>
  <c r="U138" i="9" s="1"/>
  <c r="O138" i="9"/>
  <c r="N138" i="9"/>
  <c r="H138" i="9"/>
  <c r="G138" i="9"/>
  <c r="BF137" i="9"/>
  <c r="BD137" i="9"/>
  <c r="BC137" i="9"/>
  <c r="AW137" i="9"/>
  <c r="AV137" i="9" s="1"/>
  <c r="AP137" i="9"/>
  <c r="AO137" i="9" s="1"/>
  <c r="AI137" i="9"/>
  <c r="AH137" i="9"/>
  <c r="AB137" i="9"/>
  <c r="AA137" i="9"/>
  <c r="V137" i="9"/>
  <c r="U137" i="9"/>
  <c r="O137" i="9"/>
  <c r="N137" i="9" s="1"/>
  <c r="H137" i="9"/>
  <c r="G137" i="9" s="1"/>
  <c r="BF136" i="9"/>
  <c r="BD136" i="9"/>
  <c r="BC136" i="9"/>
  <c r="AW136" i="9"/>
  <c r="AV136" i="9" s="1"/>
  <c r="AP136" i="9"/>
  <c r="AO136" i="9"/>
  <c r="AI136" i="9"/>
  <c r="AH136" i="9"/>
  <c r="AB136" i="9"/>
  <c r="AA136" i="9" s="1"/>
  <c r="V136" i="9"/>
  <c r="U136" i="9" s="1"/>
  <c r="O136" i="9"/>
  <c r="N136" i="9" s="1"/>
  <c r="H136" i="9"/>
  <c r="G136" i="9"/>
  <c r="BF135" i="9"/>
  <c r="BD135" i="9"/>
  <c r="BC135" i="9"/>
  <c r="AW135" i="9"/>
  <c r="AV135" i="9"/>
  <c r="AP135" i="9"/>
  <c r="AO135" i="9" s="1"/>
  <c r="AI135" i="9"/>
  <c r="AH135" i="9" s="1"/>
  <c r="AB135" i="9"/>
  <c r="AA135" i="9"/>
  <c r="V135" i="9"/>
  <c r="U135" i="9" s="1"/>
  <c r="O135" i="9"/>
  <c r="N135" i="9"/>
  <c r="H135" i="9"/>
  <c r="G135" i="9"/>
  <c r="BF134" i="9"/>
  <c r="BD134" i="9"/>
  <c r="BC134" i="9"/>
  <c r="AW134" i="9"/>
  <c r="AV134" i="9" s="1"/>
  <c r="AP134" i="9"/>
  <c r="AO134" i="9" s="1"/>
  <c r="AI134" i="9"/>
  <c r="AH134" i="9"/>
  <c r="AB134" i="9"/>
  <c r="AA134" i="9" s="1"/>
  <c r="V134" i="9"/>
  <c r="U134" i="9"/>
  <c r="O134" i="9"/>
  <c r="N134" i="9" s="1"/>
  <c r="H134" i="9"/>
  <c r="G134" i="9" s="1"/>
  <c r="BF133" i="9"/>
  <c r="BD133" i="9"/>
  <c r="BC133" i="9"/>
  <c r="AW133" i="9"/>
  <c r="AV133" i="9"/>
  <c r="AP133" i="9"/>
  <c r="AO133" i="9"/>
  <c r="AI133" i="9"/>
  <c r="AH133" i="9" s="1"/>
  <c r="AB133" i="9"/>
  <c r="AA133" i="9" s="1"/>
  <c r="V133" i="9"/>
  <c r="U133" i="9" s="1"/>
  <c r="O133" i="9"/>
  <c r="N133" i="9" s="1"/>
  <c r="H133" i="9"/>
  <c r="G133" i="9"/>
  <c r="BF132" i="9"/>
  <c r="BD132" i="9"/>
  <c r="BC132" i="9"/>
  <c r="AW132" i="9"/>
  <c r="AV132" i="9"/>
  <c r="AP132" i="9"/>
  <c r="AO132" i="9" s="1"/>
  <c r="AI132" i="9"/>
  <c r="AH132" i="9" s="1"/>
  <c r="AB132" i="9"/>
  <c r="AA132" i="9"/>
  <c r="V132" i="9"/>
  <c r="U132" i="9"/>
  <c r="O132" i="9"/>
  <c r="N132" i="9"/>
  <c r="H132" i="9"/>
  <c r="G132" i="9" s="1"/>
  <c r="BF131" i="9"/>
  <c r="BD131" i="9"/>
  <c r="BC131" i="9"/>
  <c r="AW131" i="9"/>
  <c r="AV131" i="9" s="1"/>
  <c r="AP131" i="9"/>
  <c r="AO131" i="9"/>
  <c r="AI131" i="9"/>
  <c r="AH131" i="9"/>
  <c r="AB131" i="9"/>
  <c r="AA131" i="9" s="1"/>
  <c r="V131" i="9"/>
  <c r="U131" i="9"/>
  <c r="O131" i="9"/>
  <c r="N131" i="9" s="1"/>
  <c r="H131" i="9"/>
  <c r="G131" i="9" s="1"/>
  <c r="BF130" i="9"/>
  <c r="BD130" i="9"/>
  <c r="BC130" i="9"/>
  <c r="AW130" i="9"/>
  <c r="AV130" i="9"/>
  <c r="AP130" i="9"/>
  <c r="AO130" i="9"/>
  <c r="AI130" i="9"/>
  <c r="AH130" i="9" s="1"/>
  <c r="AB130" i="9"/>
  <c r="AA130" i="9" s="1"/>
  <c r="V130" i="9"/>
  <c r="U130" i="9" s="1"/>
  <c r="O130" i="9"/>
  <c r="N130" i="9"/>
  <c r="H130" i="9"/>
  <c r="G130" i="9"/>
  <c r="BF129" i="9"/>
  <c r="BD129" i="9"/>
  <c r="BC129" i="9"/>
  <c r="AW129" i="9"/>
  <c r="AV129" i="9" s="1"/>
  <c r="AP129" i="9"/>
  <c r="AO129" i="9" s="1"/>
  <c r="AI129" i="9"/>
  <c r="AH129" i="9"/>
  <c r="AB129" i="9"/>
  <c r="AA129" i="9"/>
  <c r="V129" i="9"/>
  <c r="U129" i="9"/>
  <c r="O129" i="9"/>
  <c r="N129" i="9"/>
  <c r="H129" i="9"/>
  <c r="G129" i="9" s="1"/>
  <c r="BF128" i="9"/>
  <c r="BD128" i="9"/>
  <c r="BC128" i="9"/>
  <c r="AW128" i="9"/>
  <c r="AV128" i="9" s="1"/>
  <c r="AP128" i="9"/>
  <c r="AO128" i="9"/>
  <c r="AI128" i="9"/>
  <c r="AH128" i="9"/>
  <c r="AB128" i="9"/>
  <c r="AA128" i="9" s="1"/>
  <c r="V128" i="9"/>
  <c r="U128" i="9" s="1"/>
  <c r="O128" i="9"/>
  <c r="N128" i="9" s="1"/>
  <c r="H128" i="9"/>
  <c r="G128" i="9"/>
  <c r="BF127" i="9"/>
  <c r="BD127" i="9"/>
  <c r="BC127" i="9"/>
  <c r="AW127" i="9"/>
  <c r="AV127" i="9"/>
  <c r="AP127" i="9"/>
  <c r="AO127" i="9" s="1"/>
  <c r="AI127" i="9"/>
  <c r="AH127" i="9" s="1"/>
  <c r="AB127" i="9"/>
  <c r="AA127" i="9"/>
  <c r="V127" i="9"/>
  <c r="U127" i="9" s="1"/>
  <c r="O127" i="9"/>
  <c r="N127" i="9"/>
  <c r="H127" i="9"/>
  <c r="G127" i="9"/>
  <c r="BF126" i="9"/>
  <c r="BD126" i="9"/>
  <c r="BC126" i="9"/>
  <c r="AW126" i="9"/>
  <c r="AV126" i="9" s="1"/>
  <c r="AP126" i="9"/>
  <c r="AO126" i="9" s="1"/>
  <c r="AI126" i="9"/>
  <c r="AH126" i="9"/>
  <c r="AB126" i="9"/>
  <c r="AA126" i="9" s="1"/>
  <c r="V126" i="9"/>
  <c r="U126" i="9"/>
  <c r="O126" i="9"/>
  <c r="N126" i="9" s="1"/>
  <c r="H126" i="9"/>
  <c r="G126" i="9" s="1"/>
  <c r="BF125" i="9"/>
  <c r="BD125" i="9"/>
  <c r="BC125" i="9"/>
  <c r="AW125" i="9"/>
  <c r="AV125" i="9"/>
  <c r="AP125" i="9"/>
  <c r="AO125" i="9"/>
  <c r="AI125" i="9"/>
  <c r="AH125" i="9" s="1"/>
  <c r="AB125" i="9"/>
  <c r="AA125" i="9" s="1"/>
  <c r="V125" i="9"/>
  <c r="U125" i="9" s="1"/>
  <c r="O125" i="9"/>
  <c r="N125" i="9" s="1"/>
  <c r="H125" i="9"/>
  <c r="G125" i="9" s="1"/>
  <c r="BF124" i="9"/>
  <c r="BD124" i="9"/>
  <c r="BC124" i="9"/>
  <c r="AW124" i="9"/>
  <c r="AV124" i="9"/>
  <c r="AP124" i="9"/>
  <c r="AO124" i="9" s="1"/>
  <c r="AI124" i="9"/>
  <c r="AH124" i="9" s="1"/>
  <c r="AB124" i="9"/>
  <c r="AA124" i="9" s="1"/>
  <c r="V124" i="9"/>
  <c r="U124" i="9"/>
  <c r="O124" i="9"/>
  <c r="N124" i="9"/>
  <c r="H124" i="9"/>
  <c r="G124" i="9" s="1"/>
  <c r="BF123" i="9"/>
  <c r="BD123" i="9"/>
  <c r="BC123" i="9"/>
  <c r="AW123" i="9"/>
  <c r="AV123" i="9"/>
  <c r="AP123" i="9"/>
  <c r="AO123" i="9"/>
  <c r="AI123" i="9"/>
  <c r="AH123" i="9"/>
  <c r="AB123" i="9"/>
  <c r="AA123" i="9"/>
  <c r="V123" i="9"/>
  <c r="U123" i="9" s="1"/>
  <c r="O123" i="9"/>
  <c r="N123" i="9" s="1"/>
  <c r="H123" i="9"/>
  <c r="G123" i="9" s="1"/>
  <c r="BF122" i="9"/>
  <c r="BD122" i="9"/>
  <c r="BC122" i="9"/>
  <c r="AW122" i="9"/>
  <c r="AV122" i="9"/>
  <c r="AP122" i="9"/>
  <c r="AO122" i="9" s="1"/>
  <c r="AI122" i="9"/>
  <c r="AH122" i="9"/>
  <c r="AB122" i="9"/>
  <c r="AA122" i="9" s="1"/>
  <c r="V122" i="9"/>
  <c r="U122" i="9"/>
  <c r="O122" i="9"/>
  <c r="N122" i="9" s="1"/>
  <c r="H122" i="9"/>
  <c r="G122" i="9" s="1"/>
  <c r="BF121" i="9"/>
  <c r="BD121" i="9"/>
  <c r="BC121" i="9"/>
  <c r="AW121" i="9"/>
  <c r="AV121" i="9" s="1"/>
  <c r="AP121" i="9"/>
  <c r="AO121" i="9"/>
  <c r="AI121" i="9"/>
  <c r="AH121" i="9" s="1"/>
  <c r="AB121" i="9"/>
  <c r="AA121" i="9" s="1"/>
  <c r="V121" i="9"/>
  <c r="U121" i="9" s="1"/>
  <c r="O121" i="9"/>
  <c r="N121" i="9" s="1"/>
  <c r="H121" i="9"/>
  <c r="G121" i="9"/>
  <c r="BF120" i="9"/>
  <c r="BD120" i="9"/>
  <c r="BC120" i="9"/>
  <c r="AW120" i="9"/>
  <c r="AV120" i="9" s="1"/>
  <c r="AP120" i="9"/>
  <c r="AO120" i="9"/>
  <c r="AI120" i="9"/>
  <c r="AH120" i="9" s="1"/>
  <c r="AB120" i="9"/>
  <c r="AA120" i="9"/>
  <c r="V120" i="9"/>
  <c r="U120" i="9" s="1"/>
  <c r="O120" i="9"/>
  <c r="N120" i="9"/>
  <c r="H120" i="9"/>
  <c r="G120" i="9" s="1"/>
  <c r="BF119" i="9"/>
  <c r="BD119" i="9"/>
  <c r="BC119" i="9"/>
  <c r="AW119" i="9"/>
  <c r="AV119" i="9" s="1"/>
  <c r="AP119" i="9"/>
  <c r="AO119" i="9" s="1"/>
  <c r="AI119" i="9"/>
  <c r="AH119" i="9"/>
  <c r="AB119" i="9"/>
  <c r="AA119" i="9" s="1"/>
  <c r="V119" i="9"/>
  <c r="U119" i="9" s="1"/>
  <c r="O119" i="9"/>
  <c r="N119" i="9" s="1"/>
  <c r="H119" i="9"/>
  <c r="G119" i="9" s="1"/>
  <c r="BF118" i="9"/>
  <c r="BD118" i="9"/>
  <c r="BC118" i="9"/>
  <c r="AW118" i="9"/>
  <c r="AV118" i="9"/>
  <c r="AP118" i="9"/>
  <c r="AO118" i="9" s="1"/>
  <c r="AI118" i="9"/>
  <c r="AH118" i="9"/>
  <c r="AB118" i="9"/>
  <c r="AA118" i="9" s="1"/>
  <c r="V118" i="9"/>
  <c r="U118" i="9"/>
  <c r="O118" i="9"/>
  <c r="N118" i="9" s="1"/>
  <c r="H118" i="9"/>
  <c r="G118" i="9"/>
  <c r="BF117" i="9"/>
  <c r="BD117" i="9"/>
  <c r="BC117" i="9"/>
  <c r="AW117" i="9"/>
  <c r="AV117" i="9" s="1"/>
  <c r="AP117" i="9"/>
  <c r="AO117" i="9" s="1"/>
  <c r="AI117" i="9"/>
  <c r="AH117" i="9" s="1"/>
  <c r="AB117" i="9"/>
  <c r="AA117" i="9" s="1"/>
  <c r="V117" i="9"/>
  <c r="U117" i="9"/>
  <c r="O117" i="9"/>
  <c r="N117" i="9" s="1"/>
  <c r="H117" i="9"/>
  <c r="G117" i="9"/>
  <c r="BF116" i="9"/>
  <c r="BD116" i="9"/>
  <c r="BC116" i="9"/>
  <c r="AW116" i="9"/>
  <c r="AV116" i="9"/>
  <c r="AP116" i="9"/>
  <c r="AO116" i="9"/>
  <c r="AI116" i="9"/>
  <c r="AH116" i="9" s="1"/>
  <c r="AB116" i="9"/>
  <c r="AA116" i="9" s="1"/>
  <c r="V116" i="9"/>
  <c r="U116" i="9"/>
  <c r="O116" i="9"/>
  <c r="N116" i="9" s="1"/>
  <c r="H116" i="9"/>
  <c r="G116" i="9" s="1"/>
  <c r="BF115" i="9"/>
  <c r="BD115" i="9"/>
  <c r="BC115" i="9"/>
  <c r="AW115" i="9"/>
  <c r="AV115" i="9" s="1"/>
  <c r="AP115" i="9"/>
  <c r="AO115" i="9" s="1"/>
  <c r="AI115" i="9"/>
  <c r="AH115" i="9" s="1"/>
  <c r="AB115" i="9"/>
  <c r="AA115" i="9" s="1"/>
  <c r="V115" i="9"/>
  <c r="U115" i="9"/>
  <c r="O115" i="9"/>
  <c r="N115" i="9"/>
  <c r="H115" i="9"/>
  <c r="G115" i="9" s="1"/>
  <c r="BF114" i="9"/>
  <c r="BD114" i="9"/>
  <c r="BC114" i="9"/>
  <c r="AW114" i="9"/>
  <c r="AV114" i="9"/>
  <c r="AP114" i="9"/>
  <c r="AO114" i="9" s="1"/>
  <c r="AI114" i="9"/>
  <c r="AH114" i="9"/>
  <c r="AB114" i="9"/>
  <c r="AA114" i="9" s="1"/>
  <c r="V114" i="9"/>
  <c r="U114" i="9" s="1"/>
  <c r="O114" i="9"/>
  <c r="N114" i="9"/>
  <c r="H114" i="9"/>
  <c r="G114" i="9" s="1"/>
  <c r="BF113" i="9"/>
  <c r="BD113" i="9"/>
  <c r="BC113" i="9"/>
  <c r="AW113" i="9"/>
  <c r="AV113" i="9"/>
  <c r="AP113" i="9"/>
  <c r="AO113" i="9" s="1"/>
  <c r="AI113" i="9"/>
  <c r="AH113" i="9"/>
  <c r="AB113" i="9"/>
  <c r="AA113" i="9" s="1"/>
  <c r="V113" i="9"/>
  <c r="U113" i="9"/>
  <c r="O113" i="9"/>
  <c r="N113" i="9" s="1"/>
  <c r="H113" i="9"/>
  <c r="G113" i="9"/>
  <c r="BF112" i="9"/>
  <c r="BD112" i="9"/>
  <c r="BC112" i="9"/>
  <c r="AW112" i="9"/>
  <c r="AV112" i="9" s="1"/>
  <c r="AP112" i="9"/>
  <c r="AO112" i="9" s="1"/>
  <c r="AI112" i="9"/>
  <c r="AH112" i="9"/>
  <c r="AB112" i="9"/>
  <c r="AA112" i="9"/>
  <c r="V112" i="9"/>
  <c r="U112" i="9"/>
  <c r="O112" i="9"/>
  <c r="N112" i="9" s="1"/>
  <c r="H112" i="9"/>
  <c r="G112" i="9"/>
  <c r="BF111" i="9"/>
  <c r="BD111" i="9"/>
  <c r="BC111" i="9"/>
  <c r="AW111" i="9"/>
  <c r="AV111" i="9"/>
  <c r="AP111" i="9"/>
  <c r="AO111" i="9"/>
  <c r="AI111" i="9"/>
  <c r="AH111" i="9"/>
  <c r="AB111" i="9"/>
  <c r="AA111" i="9"/>
  <c r="V111" i="9"/>
  <c r="U111" i="9"/>
  <c r="O111" i="9"/>
  <c r="N111" i="9" s="1"/>
  <c r="H111" i="9"/>
  <c r="G111" i="9" s="1"/>
  <c r="BF110" i="9"/>
  <c r="BD110" i="9"/>
  <c r="BC110" i="9"/>
  <c r="AW110" i="9"/>
  <c r="AV110" i="9"/>
  <c r="AP110" i="9"/>
  <c r="AO110" i="9"/>
  <c r="AI110" i="9"/>
  <c r="AH110" i="9" s="1"/>
  <c r="AB110" i="9"/>
  <c r="AA110" i="9" s="1"/>
  <c r="V110" i="9"/>
  <c r="U110" i="9" s="1"/>
  <c r="O110" i="9"/>
  <c r="N110" i="9" s="1"/>
  <c r="H110" i="9"/>
  <c r="G110" i="9"/>
  <c r="BF109" i="9"/>
  <c r="BD109" i="9"/>
  <c r="BC109" i="9"/>
  <c r="AW109" i="9"/>
  <c r="AV109" i="9"/>
  <c r="AP109" i="9"/>
  <c r="AO109" i="9" s="1"/>
  <c r="AI109" i="9"/>
  <c r="AH109" i="9" s="1"/>
  <c r="AB109" i="9"/>
  <c r="AA109" i="9"/>
  <c r="V109" i="9"/>
  <c r="U109" i="9"/>
  <c r="O109" i="9"/>
  <c r="N109" i="9"/>
  <c r="H109" i="9"/>
  <c r="G109" i="9" s="1"/>
  <c r="BF108" i="9"/>
  <c r="BD108" i="9"/>
  <c r="BC108" i="9"/>
  <c r="AW108" i="9"/>
  <c r="AV108" i="9" s="1"/>
  <c r="AP108" i="9"/>
  <c r="AO108" i="9"/>
  <c r="AI108" i="9"/>
  <c r="AH108" i="9"/>
  <c r="AB108" i="9"/>
  <c r="AA108" i="9" s="1"/>
  <c r="V108" i="9"/>
  <c r="U108" i="9"/>
  <c r="O108" i="9"/>
  <c r="N108" i="9" s="1"/>
  <c r="H108" i="9"/>
  <c r="G108" i="9" s="1"/>
  <c r="BF107" i="9"/>
  <c r="BD107" i="9"/>
  <c r="BC107" i="9"/>
  <c r="AW107" i="9"/>
  <c r="AV107" i="9"/>
  <c r="AP107" i="9"/>
  <c r="AO107" i="9"/>
  <c r="AI107" i="9"/>
  <c r="AH107" i="9" s="1"/>
  <c r="AB107" i="9"/>
  <c r="AA107" i="9" s="1"/>
  <c r="V107" i="9"/>
  <c r="U107" i="9" s="1"/>
  <c r="O107" i="9"/>
  <c r="N107" i="9"/>
  <c r="H107" i="9"/>
  <c r="G107" i="9"/>
  <c r="BF106" i="9"/>
  <c r="BD106" i="9"/>
  <c r="BC106" i="9"/>
  <c r="AW106" i="9"/>
  <c r="AV106" i="9" s="1"/>
  <c r="AP106" i="9"/>
  <c r="AO106" i="9" s="1"/>
  <c r="AI106" i="9"/>
  <c r="AH106" i="9"/>
  <c r="AB106" i="9"/>
  <c r="AA106" i="9"/>
  <c r="V106" i="9"/>
  <c r="U106" i="9"/>
  <c r="O106" i="9"/>
  <c r="N106" i="9"/>
  <c r="H106" i="9"/>
  <c r="G106" i="9" s="1"/>
  <c r="BF105" i="9"/>
  <c r="BD105" i="9"/>
  <c r="BC105" i="9"/>
  <c r="AW105" i="9"/>
  <c r="AV105" i="9" s="1"/>
  <c r="AP105" i="9"/>
  <c r="AO105" i="9"/>
  <c r="AI105" i="9"/>
  <c r="AH105" i="9"/>
  <c r="AB105" i="9"/>
  <c r="AA105" i="9" s="1"/>
  <c r="V105" i="9"/>
  <c r="U105" i="9" s="1"/>
  <c r="O105" i="9"/>
  <c r="N105" i="9" s="1"/>
  <c r="H105" i="9"/>
  <c r="G105" i="9"/>
  <c r="BF104" i="9"/>
  <c r="BD104" i="9"/>
  <c r="BC104" i="9"/>
  <c r="AW104" i="9"/>
  <c r="AV104" i="9"/>
  <c r="AP104" i="9"/>
  <c r="AO104" i="9" s="1"/>
  <c r="AI104" i="9"/>
  <c r="AH104" i="9" s="1"/>
  <c r="AB104" i="9"/>
  <c r="AA104" i="9"/>
  <c r="V104" i="9"/>
  <c r="U104" i="9" s="1"/>
  <c r="O104" i="9"/>
  <c r="N104" i="9"/>
  <c r="H104" i="9"/>
  <c r="G104" i="9" s="1"/>
  <c r="BF103" i="9"/>
  <c r="BD103" i="9"/>
  <c r="BC103" i="9"/>
  <c r="AW103" i="9"/>
  <c r="AV103" i="9" s="1"/>
  <c r="AP103" i="9"/>
  <c r="AO103" i="9" s="1"/>
  <c r="AI103" i="9"/>
  <c r="AH103" i="9"/>
  <c r="AB103" i="9"/>
  <c r="AA103" i="9"/>
  <c r="V103" i="9"/>
  <c r="U103" i="9"/>
  <c r="O103" i="9"/>
  <c r="N103" i="9" s="1"/>
  <c r="H103" i="9"/>
  <c r="G103" i="9" s="1"/>
  <c r="BF102" i="9"/>
  <c r="BD102" i="9"/>
  <c r="BC102" i="9"/>
  <c r="AW102" i="9"/>
  <c r="AV102" i="9"/>
  <c r="AP102" i="9"/>
  <c r="AO102" i="9"/>
  <c r="AI102" i="9"/>
  <c r="AH102" i="9" s="1"/>
  <c r="AB102" i="9"/>
  <c r="AA102" i="9" s="1"/>
  <c r="V102" i="9"/>
  <c r="U102" i="9" s="1"/>
  <c r="O102" i="9"/>
  <c r="N102" i="9" s="1"/>
  <c r="H102" i="9"/>
  <c r="G102" i="9"/>
  <c r="BF101" i="9"/>
  <c r="BD101" i="9"/>
  <c r="BC101" i="9"/>
  <c r="AW101" i="9"/>
  <c r="AV101" i="9" s="1"/>
  <c r="AP101" i="9"/>
  <c r="AO101" i="9" s="1"/>
  <c r="AI101" i="9"/>
  <c r="AH101" i="9" s="1"/>
  <c r="AB101" i="9"/>
  <c r="AA101" i="9"/>
  <c r="V101" i="9"/>
  <c r="U101" i="9"/>
  <c r="O101" i="9"/>
  <c r="N101" i="9"/>
  <c r="H101" i="9"/>
  <c r="G101" i="9" s="1"/>
  <c r="BF100" i="9"/>
  <c r="BD100" i="9"/>
  <c r="BC100" i="9"/>
  <c r="AW100" i="9"/>
  <c r="AV100" i="9" s="1"/>
  <c r="AP100" i="9"/>
  <c r="AO100" i="9"/>
  <c r="AI100" i="9"/>
  <c r="AH100" i="9"/>
  <c r="AB100" i="9"/>
  <c r="AA100" i="9"/>
  <c r="V100" i="9"/>
  <c r="U100" i="9"/>
  <c r="O100" i="9"/>
  <c r="N100" i="9" s="1"/>
  <c r="H100" i="9"/>
  <c r="G100" i="9" s="1"/>
  <c r="BF99" i="9"/>
  <c r="BD99" i="9"/>
  <c r="BC99" i="9"/>
  <c r="AW99" i="9"/>
  <c r="AV99" i="9" s="1"/>
  <c r="AP99" i="9"/>
  <c r="AO99" i="9"/>
  <c r="AI99" i="9"/>
  <c r="AH99" i="9"/>
  <c r="AB99" i="9"/>
  <c r="AA99" i="9"/>
  <c r="V99" i="9"/>
  <c r="U99" i="9"/>
  <c r="O99" i="9"/>
  <c r="N99" i="9"/>
  <c r="H99" i="9"/>
  <c r="G99" i="9" s="1"/>
  <c r="BF98" i="9"/>
  <c r="BD98" i="9"/>
  <c r="BC98" i="9"/>
  <c r="AW98" i="9"/>
  <c r="AV98" i="9" s="1"/>
  <c r="AP98" i="9"/>
  <c r="AO98" i="9"/>
  <c r="AI98" i="9"/>
  <c r="AH98" i="9"/>
  <c r="AB98" i="9"/>
  <c r="AA98" i="9" s="1"/>
  <c r="V98" i="9"/>
  <c r="U98" i="9" s="1"/>
  <c r="O98" i="9"/>
  <c r="N98" i="9"/>
  <c r="H98" i="9"/>
  <c r="G98" i="9"/>
  <c r="BF97" i="9"/>
  <c r="BD97" i="9"/>
  <c r="BC97" i="9"/>
  <c r="AW97" i="9"/>
  <c r="AV97" i="9"/>
  <c r="AP97" i="9"/>
  <c r="AO97" i="9"/>
  <c r="AI97" i="9"/>
  <c r="AH97" i="9"/>
  <c r="AB97" i="9"/>
  <c r="AA97" i="9"/>
  <c r="V97" i="9"/>
  <c r="U97" i="9" s="1"/>
  <c r="O97" i="9"/>
  <c r="N97" i="9"/>
  <c r="H97" i="9"/>
  <c r="G97" i="9"/>
  <c r="BF96" i="9"/>
  <c r="BD96" i="9"/>
  <c r="BC96" i="9"/>
  <c r="AW96" i="9"/>
  <c r="AV96" i="9" s="1"/>
  <c r="AP96" i="9"/>
  <c r="AO96" i="9" s="1"/>
  <c r="AI96" i="9"/>
  <c r="AH96" i="9"/>
  <c r="AB96" i="9"/>
  <c r="AA96" i="9"/>
  <c r="V96" i="9"/>
  <c r="U96" i="9"/>
  <c r="O96" i="9"/>
  <c r="N96" i="9"/>
  <c r="H96" i="9"/>
  <c r="G96" i="9"/>
  <c r="BF95" i="9"/>
  <c r="BD95" i="9"/>
  <c r="BC95" i="9"/>
  <c r="AW95" i="9"/>
  <c r="AV95" i="9"/>
  <c r="AP95" i="9"/>
  <c r="AO95" i="9"/>
  <c r="AI95" i="9"/>
  <c r="AH95" i="9"/>
  <c r="AB95" i="9"/>
  <c r="AA95" i="9"/>
  <c r="V95" i="9"/>
  <c r="U95" i="9" s="1"/>
  <c r="O95" i="9"/>
  <c r="N95" i="9" s="1"/>
  <c r="H95" i="9"/>
  <c r="G95" i="9"/>
  <c r="BF94" i="9"/>
  <c r="BD94" i="9"/>
  <c r="BC94" i="9"/>
  <c r="AW94" i="9"/>
  <c r="AV94" i="9"/>
  <c r="AP94" i="9"/>
  <c r="AO94" i="9" s="1"/>
  <c r="AI94" i="9"/>
  <c r="AH94" i="9" s="1"/>
  <c r="AB94" i="9"/>
  <c r="AA94" i="9"/>
  <c r="V94" i="9"/>
  <c r="U94" i="9"/>
  <c r="O94" i="9"/>
  <c r="N94" i="9"/>
  <c r="H94" i="9"/>
  <c r="G94" i="9"/>
  <c r="BF93" i="9"/>
  <c r="BD93" i="9"/>
  <c r="BC93" i="9"/>
  <c r="AW93" i="9"/>
  <c r="AV93" i="9"/>
  <c r="AP93" i="9"/>
  <c r="AO93" i="9"/>
  <c r="AI93" i="9"/>
  <c r="AH93" i="9"/>
  <c r="AB93" i="9"/>
  <c r="AA93" i="9"/>
  <c r="V93" i="9"/>
  <c r="U93" i="9"/>
  <c r="O93" i="9"/>
  <c r="N93" i="9" s="1"/>
  <c r="H93" i="9"/>
  <c r="G93" i="9" s="1"/>
  <c r="BF92" i="9"/>
  <c r="BD92" i="9"/>
  <c r="BC92" i="9"/>
  <c r="AW92" i="9"/>
  <c r="AV92" i="9" s="1"/>
  <c r="AP92" i="9"/>
  <c r="AO92" i="9" s="1"/>
  <c r="AI92" i="9"/>
  <c r="AH92" i="9" s="1"/>
  <c r="AB92" i="9"/>
  <c r="AA92" i="9" s="1"/>
  <c r="V92" i="9"/>
  <c r="U92" i="9"/>
  <c r="O92" i="9"/>
  <c r="N92" i="9"/>
  <c r="H92" i="9"/>
  <c r="G92" i="9"/>
  <c r="BF91" i="9"/>
  <c r="BD91" i="9"/>
  <c r="BC91" i="9"/>
  <c r="AW91" i="9"/>
  <c r="AV91" i="9"/>
  <c r="AP91" i="9"/>
  <c r="AO91" i="9"/>
  <c r="AI91" i="9"/>
  <c r="AH91" i="9"/>
  <c r="AB91" i="9"/>
  <c r="AA91" i="9"/>
  <c r="V91" i="9"/>
  <c r="U91" i="9"/>
  <c r="O91" i="9"/>
  <c r="N91" i="9" s="1"/>
  <c r="H91" i="9"/>
  <c r="G91" i="9" s="1"/>
  <c r="BF90" i="9"/>
  <c r="BD90" i="9"/>
  <c r="BC90" i="9"/>
  <c r="AW90" i="9"/>
  <c r="AV90" i="9" s="1"/>
  <c r="AP90" i="9"/>
  <c r="AO90" i="9"/>
  <c r="AI90" i="9"/>
  <c r="AH90" i="9" s="1"/>
  <c r="AB90" i="9"/>
  <c r="AA90" i="9" s="1"/>
  <c r="V90" i="9"/>
  <c r="U90" i="9"/>
  <c r="O90" i="9"/>
  <c r="N90" i="9"/>
  <c r="H90" i="9"/>
  <c r="G90" i="9"/>
  <c r="BF89" i="9"/>
  <c r="BD89" i="9"/>
  <c r="BC89" i="9"/>
  <c r="AW89" i="9"/>
  <c r="AV89" i="9"/>
  <c r="AP89" i="9"/>
  <c r="AO89" i="9" s="1"/>
  <c r="AI89" i="9"/>
  <c r="AH89" i="9"/>
  <c r="AB89" i="9"/>
  <c r="AA89" i="9"/>
  <c r="V89" i="9"/>
  <c r="U89" i="9" s="1"/>
  <c r="O89" i="9"/>
  <c r="N89" i="9"/>
  <c r="H89" i="9"/>
  <c r="G89" i="9" s="1"/>
  <c r="BF88" i="9"/>
  <c r="BD88" i="9"/>
  <c r="BC88" i="9"/>
  <c r="AW88" i="9"/>
  <c r="AV88" i="9" s="1"/>
  <c r="AP88" i="9"/>
  <c r="AO88" i="9" s="1"/>
  <c r="AI88" i="9"/>
  <c r="AH88" i="9"/>
  <c r="AB88" i="9"/>
  <c r="AA88" i="9" s="1"/>
  <c r="V88" i="9"/>
  <c r="U88" i="9"/>
  <c r="O88" i="9"/>
  <c r="N88" i="9"/>
  <c r="H88" i="9"/>
  <c r="G88" i="9"/>
  <c r="BF87" i="9"/>
  <c r="BD87" i="9"/>
  <c r="BC87" i="9"/>
  <c r="AW87" i="9"/>
  <c r="AV87" i="9"/>
  <c r="AP87" i="9"/>
  <c r="AO87" i="9"/>
  <c r="AI87" i="9"/>
  <c r="AH87" i="9" s="1"/>
  <c r="AB87" i="9"/>
  <c r="AA87" i="9"/>
  <c r="V87" i="9"/>
  <c r="U87" i="9" s="1"/>
  <c r="O87" i="9"/>
  <c r="N87" i="9" s="1"/>
  <c r="H87" i="9"/>
  <c r="G87" i="9"/>
  <c r="BF86" i="9"/>
  <c r="BD86" i="9"/>
  <c r="BC86" i="9"/>
  <c r="AW86" i="9"/>
  <c r="AV86" i="9" s="1"/>
  <c r="AP86" i="9"/>
  <c r="AO86" i="9" s="1"/>
  <c r="AI86" i="9"/>
  <c r="AH86" i="9" s="1"/>
  <c r="AB86" i="9"/>
  <c r="AA86" i="9" s="1"/>
  <c r="V86" i="9"/>
  <c r="U86" i="9"/>
  <c r="O86" i="9"/>
  <c r="N86" i="9"/>
  <c r="H86" i="9"/>
  <c r="G86" i="9" s="1"/>
  <c r="BF85" i="9"/>
  <c r="BD85" i="9"/>
  <c r="BC85" i="9"/>
  <c r="AW85" i="9"/>
  <c r="AV85" i="9"/>
  <c r="AP85" i="9"/>
  <c r="AO85" i="9"/>
  <c r="AI85" i="9"/>
  <c r="AH85" i="9"/>
  <c r="AB85" i="9"/>
  <c r="AA85" i="9"/>
  <c r="V85" i="9"/>
  <c r="U85" i="9" s="1"/>
  <c r="O85" i="9"/>
  <c r="N85" i="9" s="1"/>
  <c r="H85" i="9"/>
  <c r="G85" i="9" s="1"/>
  <c r="BF84" i="9"/>
  <c r="BD84" i="9"/>
  <c r="BC84" i="9"/>
  <c r="AW84" i="9"/>
  <c r="AV84" i="9" s="1"/>
  <c r="AP84" i="9"/>
  <c r="AO84" i="9"/>
  <c r="AI84" i="9"/>
  <c r="AH84" i="9" s="1"/>
  <c r="AB84" i="9"/>
  <c r="AA84" i="9" s="1"/>
  <c r="V84" i="9"/>
  <c r="U84" i="9" s="1"/>
  <c r="O84" i="9"/>
  <c r="N84" i="9"/>
  <c r="H84" i="9"/>
  <c r="G84" i="9"/>
  <c r="BF83" i="9"/>
  <c r="BD83" i="9"/>
  <c r="BC83" i="9"/>
  <c r="AW83" i="9"/>
  <c r="AV83" i="9" s="1"/>
  <c r="AP83" i="9"/>
  <c r="AO83" i="9"/>
  <c r="AI83" i="9"/>
  <c r="AH83" i="9"/>
  <c r="AB83" i="9"/>
  <c r="AA83" i="9"/>
  <c r="V83" i="9"/>
  <c r="U83" i="9" s="1"/>
  <c r="O83" i="9"/>
  <c r="N83" i="9"/>
  <c r="H83" i="9"/>
  <c r="G83" i="9" s="1"/>
  <c r="BF82" i="9"/>
  <c r="BD82" i="9"/>
  <c r="BC82" i="9"/>
  <c r="AW82" i="9"/>
  <c r="AV82" i="9" s="1"/>
  <c r="AP82" i="9"/>
  <c r="AO82" i="9" s="1"/>
  <c r="AI82" i="9"/>
  <c r="AH82" i="9"/>
  <c r="AB82" i="9"/>
  <c r="AA82" i="9" s="1"/>
  <c r="V82" i="9"/>
  <c r="U82" i="9" s="1"/>
  <c r="O82" i="9"/>
  <c r="N82" i="9"/>
  <c r="H82" i="9"/>
  <c r="G82" i="9"/>
  <c r="BF81" i="9"/>
  <c r="BD81" i="9"/>
  <c r="BC81" i="9"/>
  <c r="AW81" i="9"/>
  <c r="AV81" i="9"/>
  <c r="AP81" i="9"/>
  <c r="AO81" i="9"/>
  <c r="AI81" i="9"/>
  <c r="AH81" i="9" s="1"/>
  <c r="AB81" i="9"/>
  <c r="AA81" i="9"/>
  <c r="V81" i="9"/>
  <c r="U81" i="9" s="1"/>
  <c r="O81" i="9"/>
  <c r="N81" i="9"/>
  <c r="H81" i="9"/>
  <c r="G81" i="9" s="1"/>
  <c r="BF80" i="9"/>
  <c r="BD80" i="9"/>
  <c r="BC80" i="9"/>
  <c r="AW80" i="9"/>
  <c r="AV80" i="9" s="1"/>
  <c r="AP80" i="9"/>
  <c r="AO80" i="9" s="1"/>
  <c r="AI80" i="9"/>
  <c r="AH80" i="9"/>
  <c r="AB80" i="9"/>
  <c r="AA80" i="9" s="1"/>
  <c r="V80" i="9"/>
  <c r="U80" i="9"/>
  <c r="O80" i="9"/>
  <c r="N80" i="9"/>
  <c r="H80" i="9"/>
  <c r="G80" i="9" s="1"/>
  <c r="BF79" i="9"/>
  <c r="BD79" i="9"/>
  <c r="BC79" i="9"/>
  <c r="AW79" i="9"/>
  <c r="AV79" i="9"/>
  <c r="AP79" i="9"/>
  <c r="AO79" i="9"/>
  <c r="AI79" i="9"/>
  <c r="AH79" i="9"/>
  <c r="AB79" i="9"/>
  <c r="AA79" i="9"/>
  <c r="V79" i="9"/>
  <c r="U79" i="9" s="1"/>
  <c r="O79" i="9"/>
  <c r="N79" i="9" s="1"/>
  <c r="H79" i="9"/>
  <c r="G79" i="9" s="1"/>
  <c r="BF78" i="9"/>
  <c r="BD78" i="9"/>
  <c r="BC78" i="9"/>
  <c r="AW78" i="9"/>
  <c r="AV78" i="9" s="1"/>
  <c r="AP78" i="9"/>
  <c r="AO78" i="9" s="1"/>
  <c r="AI78" i="9"/>
  <c r="AH78" i="9" s="1"/>
  <c r="AB78" i="9"/>
  <c r="AA78" i="9" s="1"/>
  <c r="V78" i="9"/>
  <c r="U78" i="9"/>
  <c r="O78" i="9"/>
  <c r="N78" i="9"/>
  <c r="H78" i="9"/>
  <c r="G78" i="9"/>
  <c r="BF77" i="9"/>
  <c r="BD77" i="9"/>
  <c r="BC77" i="9"/>
  <c r="AW77" i="9"/>
  <c r="AV77" i="9" s="1"/>
  <c r="AP77" i="9"/>
  <c r="AO77" i="9"/>
  <c r="AI77" i="9"/>
  <c r="AH77" i="9"/>
  <c r="AB77" i="9"/>
  <c r="AA77" i="9"/>
  <c r="V77" i="9"/>
  <c r="U77" i="9"/>
  <c r="O77" i="9"/>
  <c r="N77" i="9" s="1"/>
  <c r="H77" i="9"/>
  <c r="G77" i="9" s="1"/>
  <c r="BF76" i="9"/>
  <c r="BD76" i="9"/>
  <c r="BC76" i="9"/>
  <c r="AW76" i="9"/>
  <c r="AV76" i="9"/>
  <c r="AP76" i="9"/>
  <c r="AO76" i="9"/>
  <c r="AI76" i="9"/>
  <c r="AH76" i="9" s="1"/>
  <c r="AB76" i="9"/>
  <c r="AA76" i="9" s="1"/>
  <c r="V76" i="9"/>
  <c r="U76" i="9" s="1"/>
  <c r="O76" i="9"/>
  <c r="N76" i="9"/>
  <c r="H76" i="9"/>
  <c r="G76" i="9"/>
  <c r="BF75" i="9"/>
  <c r="BD75" i="9"/>
  <c r="BC75" i="9"/>
  <c r="AW75" i="9"/>
  <c r="AV75" i="9" s="1"/>
  <c r="AP75" i="9"/>
  <c r="AO75" i="9" s="1"/>
  <c r="AI75" i="9"/>
  <c r="AH75" i="9"/>
  <c r="AB75" i="9"/>
  <c r="AA75" i="9"/>
  <c r="V75" i="9"/>
  <c r="U75" i="9"/>
  <c r="O75" i="9"/>
  <c r="N75" i="9"/>
  <c r="H75" i="9"/>
  <c r="G75" i="9" s="1"/>
  <c r="BF74" i="9"/>
  <c r="BD74" i="9"/>
  <c r="BC74" i="9"/>
  <c r="AW74" i="9"/>
  <c r="AV74" i="9" s="1"/>
  <c r="AP74" i="9"/>
  <c r="AO74" i="9"/>
  <c r="AI74" i="9"/>
  <c r="AH74" i="9"/>
  <c r="AB74" i="9"/>
  <c r="AA74" i="9" s="1"/>
  <c r="V74" i="9"/>
  <c r="U74" i="9"/>
  <c r="O74" i="9"/>
  <c r="N74" i="9" s="1"/>
  <c r="H74" i="9"/>
  <c r="G74" i="9"/>
  <c r="BF73" i="9"/>
  <c r="BD73" i="9"/>
  <c r="BC73" i="9"/>
  <c r="AW73" i="9"/>
  <c r="AV73" i="9"/>
  <c r="AP73" i="9"/>
  <c r="AO73" i="9" s="1"/>
  <c r="AI73" i="9"/>
  <c r="AH73" i="9" s="1"/>
  <c r="AB73" i="9"/>
  <c r="AA73" i="9"/>
  <c r="V73" i="9"/>
  <c r="U73" i="9" s="1"/>
  <c r="O73" i="9"/>
  <c r="N73" i="9"/>
  <c r="H73" i="9"/>
  <c r="G73" i="9"/>
  <c r="BF72" i="9"/>
  <c r="BD72" i="9"/>
  <c r="BC72" i="9"/>
  <c r="AW72" i="9"/>
  <c r="AV72" i="9" s="1"/>
  <c r="AP72" i="9"/>
  <c r="AO72" i="9" s="1"/>
  <c r="AI72" i="9"/>
  <c r="AH72" i="9"/>
  <c r="AB72" i="9"/>
  <c r="AA72" i="9"/>
  <c r="V72" i="9"/>
  <c r="U72" i="9"/>
  <c r="O72" i="9"/>
  <c r="N72" i="9"/>
  <c r="H72" i="9"/>
  <c r="G72" i="9"/>
  <c r="BF71" i="9"/>
  <c r="BD71" i="9"/>
  <c r="BC71" i="9"/>
  <c r="AW71" i="9"/>
  <c r="AV71" i="9"/>
  <c r="AP71" i="9"/>
  <c r="AO71" i="9"/>
  <c r="AI71" i="9"/>
  <c r="AH71" i="9"/>
  <c r="AB71" i="9"/>
  <c r="AA71" i="9"/>
  <c r="V71" i="9"/>
  <c r="U71" i="9" s="1"/>
  <c r="O71" i="9"/>
  <c r="N71" i="9" s="1"/>
  <c r="H71" i="9"/>
  <c r="G71" i="9"/>
  <c r="BF70" i="9"/>
  <c r="BD70" i="9"/>
  <c r="BC70" i="9"/>
  <c r="AW70" i="9"/>
  <c r="AV70" i="9"/>
  <c r="AP70" i="9"/>
  <c r="AO70" i="9"/>
  <c r="AI70" i="9"/>
  <c r="AH70" i="9"/>
  <c r="AB70" i="9"/>
  <c r="AA70" i="9"/>
  <c r="V70" i="9"/>
  <c r="U70" i="9" s="1"/>
  <c r="O70" i="9"/>
  <c r="N70" i="9"/>
  <c r="H70" i="9"/>
  <c r="G70" i="9"/>
  <c r="BF69" i="9"/>
  <c r="BD69" i="9"/>
  <c r="BC69" i="9"/>
  <c r="AW69" i="9"/>
  <c r="AV69" i="9" s="1"/>
  <c r="AP69" i="9"/>
  <c r="AO69" i="9" s="1"/>
  <c r="AI69" i="9"/>
  <c r="AH69" i="9"/>
  <c r="AB69" i="9"/>
  <c r="AA69" i="9" s="1"/>
  <c r="V69" i="9"/>
  <c r="U69" i="9"/>
  <c r="O69" i="9"/>
  <c r="N69" i="9"/>
  <c r="H69" i="9"/>
  <c r="G69" i="9"/>
  <c r="BF68" i="9"/>
  <c r="BD68" i="9"/>
  <c r="BC68" i="9"/>
  <c r="AW68" i="9"/>
  <c r="AV68" i="9"/>
  <c r="AP68" i="9"/>
  <c r="AO68" i="9"/>
  <c r="AI68" i="9"/>
  <c r="AH68" i="9"/>
  <c r="AB68" i="9"/>
  <c r="AA68" i="9"/>
  <c r="V68" i="9"/>
  <c r="U68" i="9" s="1"/>
  <c r="O68" i="9"/>
  <c r="N68" i="9" s="1"/>
  <c r="H68" i="9"/>
  <c r="G68" i="9"/>
  <c r="BF67" i="9"/>
  <c r="BD67" i="9"/>
  <c r="BC67" i="9"/>
  <c r="AW67" i="9"/>
  <c r="AV67" i="9"/>
  <c r="AP67" i="9"/>
  <c r="AO67" i="9" s="1"/>
  <c r="AI67" i="9"/>
  <c r="AH67" i="9" s="1"/>
  <c r="AB67" i="9"/>
  <c r="AA67" i="9"/>
  <c r="V67" i="9"/>
  <c r="U67" i="9"/>
  <c r="O67" i="9"/>
  <c r="N67" i="9"/>
  <c r="H67" i="9"/>
  <c r="G67" i="9"/>
  <c r="BF66" i="9"/>
  <c r="BD66" i="9"/>
  <c r="BC66" i="9"/>
  <c r="AW66" i="9"/>
  <c r="AV66" i="9"/>
  <c r="AP66" i="9"/>
  <c r="AO66" i="9"/>
  <c r="AI66" i="9"/>
  <c r="AH66" i="9"/>
  <c r="AB66" i="9"/>
  <c r="AA66" i="9"/>
  <c r="V66" i="9"/>
  <c r="U66" i="9"/>
  <c r="O66" i="9"/>
  <c r="N66" i="9" s="1"/>
  <c r="H66" i="9"/>
  <c r="G66" i="9" s="1"/>
  <c r="BF65" i="9"/>
  <c r="BD65" i="9"/>
  <c r="BC65" i="9"/>
  <c r="AW65" i="9"/>
  <c r="AV65" i="9"/>
  <c r="AP65" i="9"/>
  <c r="AO65" i="9"/>
  <c r="AI65" i="9"/>
  <c r="AH65" i="9" s="1"/>
  <c r="AB65" i="9"/>
  <c r="AA65" i="9" s="1"/>
  <c r="V65" i="9"/>
  <c r="U65" i="9"/>
  <c r="O65" i="9"/>
  <c r="N65" i="9"/>
  <c r="H65" i="9"/>
  <c r="G65" i="9"/>
  <c r="BF64" i="9"/>
  <c r="BD64" i="9"/>
  <c r="BC64" i="9"/>
  <c r="AW64" i="9"/>
  <c r="AV64" i="9"/>
  <c r="AP64" i="9"/>
  <c r="AO64" i="9"/>
  <c r="AI64" i="9"/>
  <c r="AH64" i="9"/>
  <c r="AB64" i="9"/>
  <c r="AA64" i="9"/>
  <c r="V64" i="9"/>
  <c r="U64" i="9"/>
  <c r="O64" i="9"/>
  <c r="N64" i="9"/>
  <c r="H64" i="9"/>
  <c r="G64" i="9" s="1"/>
  <c r="BF63" i="9"/>
  <c r="BD63" i="9"/>
  <c r="BC63" i="9"/>
  <c r="AW63" i="9"/>
  <c r="AV63" i="9" s="1"/>
  <c r="AP63" i="9"/>
  <c r="AO63" i="9"/>
  <c r="AI63" i="9"/>
  <c r="AH63" i="9"/>
  <c r="AB63" i="9"/>
  <c r="AA63" i="9" s="1"/>
  <c r="V63" i="9"/>
  <c r="U63" i="9"/>
  <c r="O63" i="9"/>
  <c r="N63" i="9"/>
  <c r="H63" i="9"/>
  <c r="G63" i="9"/>
  <c r="BF62" i="9"/>
  <c r="BD62" i="9"/>
  <c r="BC62" i="9"/>
  <c r="AW62" i="9"/>
  <c r="AV62" i="9"/>
  <c r="AP62" i="9"/>
  <c r="AO62" i="9"/>
  <c r="AI62" i="9"/>
  <c r="AH62" i="9"/>
  <c r="AB62" i="9"/>
  <c r="AA62" i="9"/>
  <c r="V62" i="9"/>
  <c r="U62" i="9" s="1"/>
  <c r="O62" i="9"/>
  <c r="N62" i="9"/>
  <c r="H62" i="9"/>
  <c r="G62" i="9"/>
  <c r="BF61" i="9"/>
  <c r="BD61" i="9"/>
  <c r="BC61" i="9"/>
  <c r="AW61" i="9"/>
  <c r="AV61" i="9" s="1"/>
  <c r="AP61" i="9"/>
  <c r="AO61" i="9" s="1"/>
  <c r="AI61" i="9"/>
  <c r="AH61" i="9"/>
  <c r="AB61" i="9"/>
  <c r="AA61" i="9"/>
  <c r="V61" i="9"/>
  <c r="U61" i="9"/>
  <c r="O61" i="9"/>
  <c r="N61" i="9"/>
  <c r="H61" i="9"/>
  <c r="G61" i="9"/>
  <c r="BF60" i="9"/>
  <c r="BD60" i="9"/>
  <c r="BC60" i="9"/>
  <c r="AW60" i="9"/>
  <c r="AV60" i="9"/>
  <c r="AP60" i="9"/>
  <c r="AO60" i="9"/>
  <c r="AI60" i="9"/>
  <c r="AH60" i="9"/>
  <c r="AB60" i="9"/>
  <c r="AA60" i="9" s="1"/>
  <c r="V60" i="9"/>
  <c r="U60" i="9" s="1"/>
  <c r="O60" i="9"/>
  <c r="N60" i="9" s="1"/>
  <c r="H60" i="9"/>
  <c r="G60" i="9"/>
  <c r="BF59" i="9"/>
  <c r="BD59" i="9"/>
  <c r="BC59" i="9"/>
  <c r="AW59" i="9"/>
  <c r="AV59" i="9"/>
  <c r="AP59" i="9"/>
  <c r="AO59" i="9" s="1"/>
  <c r="AI59" i="9"/>
  <c r="AH59" i="9" s="1"/>
  <c r="AB59" i="9"/>
  <c r="AA59" i="9"/>
  <c r="V59" i="9"/>
  <c r="U59" i="9"/>
  <c r="O59" i="9"/>
  <c r="N59" i="9"/>
  <c r="H59" i="9"/>
  <c r="G59" i="9"/>
  <c r="BF58" i="9"/>
  <c r="BD58" i="9"/>
  <c r="BC58" i="9"/>
  <c r="AW58" i="9"/>
  <c r="AV58" i="9"/>
  <c r="AP58" i="9"/>
  <c r="AO58" i="9"/>
  <c r="AI58" i="9"/>
  <c r="AH58" i="9"/>
  <c r="AB58" i="9"/>
  <c r="AA58" i="9" s="1"/>
  <c r="V58" i="9"/>
  <c r="U58" i="9"/>
  <c r="O58" i="9"/>
  <c r="N58" i="9" s="1"/>
  <c r="H58" i="9"/>
  <c r="G58" i="9" s="1"/>
  <c r="BF57" i="9"/>
  <c r="BD57" i="9"/>
  <c r="BC57" i="9"/>
  <c r="AW57" i="9"/>
  <c r="AV57" i="9"/>
  <c r="AP57" i="9"/>
  <c r="AO57" i="9"/>
  <c r="AI57" i="9"/>
  <c r="AH57" i="9" s="1"/>
  <c r="AB57" i="9"/>
  <c r="AA57" i="9" s="1"/>
  <c r="V57" i="9"/>
  <c r="U57" i="9"/>
  <c r="O57" i="9"/>
  <c r="N57" i="9"/>
  <c r="H57" i="9"/>
  <c r="G57" i="9"/>
  <c r="BF56" i="9"/>
  <c r="BD56" i="9"/>
  <c r="BC56" i="9"/>
  <c r="AW56" i="9"/>
  <c r="AV56" i="9"/>
  <c r="AP56" i="9"/>
  <c r="AO56" i="9"/>
  <c r="AI56" i="9"/>
  <c r="AH56" i="9"/>
  <c r="AB56" i="9"/>
  <c r="AA56" i="9"/>
  <c r="V56" i="9"/>
  <c r="U56" i="9"/>
  <c r="O56" i="9"/>
  <c r="N56" i="9"/>
  <c r="H56" i="9"/>
  <c r="G56" i="9" s="1"/>
  <c r="BF55" i="9"/>
  <c r="BD55" i="9"/>
  <c r="BC55" i="9"/>
  <c r="AW55" i="9"/>
  <c r="AV55" i="9" s="1"/>
  <c r="AP55" i="9"/>
  <c r="AO55" i="9"/>
  <c r="AI55" i="9"/>
  <c r="AH55" i="9"/>
  <c r="AB55" i="9"/>
  <c r="AA55" i="9" s="1"/>
  <c r="V55" i="9"/>
  <c r="U55" i="9" s="1"/>
  <c r="O55" i="9"/>
  <c r="N55" i="9"/>
  <c r="H55" i="9"/>
  <c r="G55" i="9"/>
  <c r="BF54" i="9"/>
  <c r="BD54" i="9"/>
  <c r="BC54" i="9"/>
  <c r="AW54" i="9"/>
  <c r="AV54" i="9"/>
  <c r="AP54" i="9"/>
  <c r="AO54" i="9"/>
  <c r="AI54" i="9"/>
  <c r="AH54" i="9" s="1"/>
  <c r="AB54" i="9"/>
  <c r="AA54" i="9"/>
  <c r="V54" i="9"/>
  <c r="U54" i="9" s="1"/>
  <c r="O54" i="9"/>
  <c r="N54" i="9"/>
  <c r="H54" i="9"/>
  <c r="G54" i="9"/>
  <c r="BF53" i="9"/>
  <c r="BD53" i="9"/>
  <c r="BC53" i="9"/>
  <c r="AW53" i="9"/>
  <c r="AV53" i="9" s="1"/>
  <c r="AP53" i="9"/>
  <c r="AO53" i="9" s="1"/>
  <c r="AI53" i="9"/>
  <c r="AH53" i="9"/>
  <c r="AB53" i="9"/>
  <c r="AA53" i="9"/>
  <c r="V53" i="9"/>
  <c r="U53" i="9"/>
  <c r="O53" i="9"/>
  <c r="N53" i="9" s="1"/>
  <c r="H53" i="9"/>
  <c r="G53" i="9" s="1"/>
  <c r="BF52" i="9"/>
  <c r="BD52" i="9"/>
  <c r="BC52" i="9"/>
  <c r="AW52" i="9"/>
  <c r="AV52" i="9"/>
  <c r="AP52" i="9"/>
  <c r="AO52" i="9"/>
  <c r="AI52" i="9"/>
  <c r="AH52" i="9"/>
  <c r="AB52" i="9"/>
  <c r="AA52" i="9" s="1"/>
  <c r="V52" i="9"/>
  <c r="U52" i="9" s="1"/>
  <c r="O52" i="9"/>
  <c r="N52" i="9" s="1"/>
  <c r="H52" i="9"/>
  <c r="G52" i="9"/>
  <c r="BF51" i="9"/>
  <c r="BD51" i="9"/>
  <c r="BC51" i="9"/>
  <c r="AW51" i="9"/>
  <c r="AV51" i="9"/>
  <c r="AP51" i="9"/>
  <c r="AO51" i="9" s="1"/>
  <c r="AI51" i="9"/>
  <c r="AH51" i="9" s="1"/>
  <c r="AB51" i="9"/>
  <c r="AA51" i="9"/>
  <c r="V51" i="9"/>
  <c r="U51" i="9"/>
  <c r="O51" i="9"/>
  <c r="N51" i="9"/>
  <c r="H51" i="9"/>
  <c r="G51" i="9" s="1"/>
  <c r="BF50" i="9"/>
  <c r="BD50" i="9"/>
  <c r="BC50" i="9"/>
  <c r="AW50" i="9"/>
  <c r="AV50" i="9"/>
  <c r="AP50" i="9"/>
  <c r="AO50" i="9"/>
  <c r="AI50" i="9"/>
  <c r="AH50" i="9"/>
  <c r="AB50" i="9"/>
  <c r="AA50" i="9"/>
  <c r="V50" i="9"/>
  <c r="U50" i="9"/>
  <c r="O50" i="9"/>
  <c r="N50" i="9" s="1"/>
  <c r="H50" i="9"/>
  <c r="G50" i="9" s="1"/>
  <c r="BF49" i="9"/>
  <c r="BD49" i="9"/>
  <c r="BC49" i="9"/>
  <c r="AW49" i="9"/>
  <c r="AV49" i="9"/>
  <c r="AP49" i="9"/>
  <c r="AO49" i="9" s="1"/>
  <c r="AI49" i="9"/>
  <c r="AH49" i="9" s="1"/>
  <c r="AB49" i="9"/>
  <c r="AA49" i="9" s="1"/>
  <c r="V49" i="9"/>
  <c r="U49" i="9"/>
  <c r="O49" i="9"/>
  <c r="N49" i="9"/>
  <c r="H49" i="9"/>
  <c r="G49" i="9"/>
  <c r="BF48" i="9"/>
  <c r="BD48" i="9"/>
  <c r="BC48" i="9"/>
  <c r="AW48" i="9"/>
  <c r="AV48" i="9"/>
  <c r="AP48" i="9"/>
  <c r="AO48" i="9"/>
  <c r="AI48" i="9"/>
  <c r="AH48" i="9" s="1"/>
  <c r="AB48" i="9"/>
  <c r="AA48" i="9"/>
  <c r="V48" i="9"/>
  <c r="U48" i="9"/>
  <c r="O48" i="9"/>
  <c r="N48" i="9"/>
  <c r="H48" i="9"/>
  <c r="G48" i="9" s="1"/>
  <c r="BF47" i="9"/>
  <c r="BD47" i="9"/>
  <c r="BC47" i="9"/>
  <c r="AW47" i="9"/>
  <c r="AV47" i="9" s="1"/>
  <c r="AP47" i="9"/>
  <c r="AO47" i="9"/>
  <c r="AI47" i="9"/>
  <c r="AH47" i="9"/>
  <c r="AB47" i="9"/>
  <c r="AA47" i="9" s="1"/>
  <c r="V47" i="9"/>
  <c r="U47" i="9" s="1"/>
  <c r="O47" i="9"/>
  <c r="N47" i="9"/>
  <c r="H47" i="9"/>
  <c r="G47" i="9" s="1"/>
  <c r="BF46" i="9"/>
  <c r="BD46" i="9"/>
  <c r="BC46" i="9"/>
  <c r="AW46" i="9"/>
  <c r="AV46" i="9"/>
  <c r="AP46" i="9"/>
  <c r="AO46" i="9" s="1"/>
  <c r="AI46" i="9"/>
  <c r="AH46" i="9"/>
  <c r="AB46" i="9"/>
  <c r="AA46" i="9" s="1"/>
  <c r="V46" i="9"/>
  <c r="U46" i="9" s="1"/>
  <c r="O46" i="9"/>
  <c r="N46" i="9"/>
  <c r="H46" i="9"/>
  <c r="G46" i="9"/>
  <c r="BF45" i="9"/>
  <c r="BD45" i="9"/>
  <c r="BC45" i="9"/>
  <c r="AW45" i="9"/>
  <c r="AV45" i="9" s="1"/>
  <c r="AP45" i="9"/>
  <c r="AO45" i="9" s="1"/>
  <c r="AI45" i="9"/>
  <c r="AH45" i="9"/>
  <c r="AB45" i="9"/>
  <c r="AA45" i="9"/>
  <c r="V45" i="9"/>
  <c r="U45" i="9"/>
  <c r="O45" i="9"/>
  <c r="N45" i="9"/>
  <c r="H45" i="9"/>
  <c r="G45" i="9"/>
  <c r="BF44" i="9"/>
  <c r="BD44" i="9"/>
  <c r="BC44" i="9"/>
  <c r="AW44" i="9"/>
  <c r="AV44" i="9" s="1"/>
  <c r="AP44" i="9"/>
  <c r="AO44" i="9"/>
  <c r="AI44" i="9"/>
  <c r="AH44" i="9"/>
  <c r="AB44" i="9"/>
  <c r="AA44" i="9"/>
  <c r="V44" i="9"/>
  <c r="U44" i="9" s="1"/>
  <c r="O44" i="9"/>
  <c r="N44" i="9" s="1"/>
  <c r="H44" i="9"/>
  <c r="G44" i="9"/>
  <c r="BF43" i="9"/>
  <c r="BD43" i="9"/>
  <c r="BC43" i="9"/>
  <c r="AW43" i="9"/>
  <c r="AV43" i="9"/>
  <c r="AP43" i="9"/>
  <c r="AO43" i="9" s="1"/>
  <c r="AI43" i="9"/>
  <c r="AH43" i="9" s="1"/>
  <c r="AB43" i="9"/>
  <c r="AA43" i="9"/>
  <c r="V43" i="9"/>
  <c r="U43" i="9"/>
  <c r="O43" i="9"/>
  <c r="N43" i="9"/>
  <c r="H43" i="9"/>
  <c r="G43" i="9"/>
  <c r="BF42" i="9"/>
  <c r="BD42" i="9"/>
  <c r="BC42" i="9"/>
  <c r="AW42" i="9"/>
  <c r="AV42" i="9"/>
  <c r="AP42" i="9"/>
  <c r="AO42" i="9" s="1"/>
  <c r="AI42" i="9"/>
  <c r="AH42" i="9"/>
  <c r="AB42" i="9"/>
  <c r="AA42" i="9"/>
  <c r="V42" i="9"/>
  <c r="U42" i="9"/>
  <c r="O42" i="9"/>
  <c r="N42" i="9" s="1"/>
  <c r="H42" i="9"/>
  <c r="G42" i="9" s="1"/>
  <c r="BF41" i="9"/>
  <c r="BD41" i="9"/>
  <c r="BC41" i="9"/>
  <c r="AW41" i="9"/>
  <c r="AV41" i="9"/>
  <c r="AP41" i="9"/>
  <c r="AO41" i="9"/>
  <c r="AI41" i="9"/>
  <c r="AH41" i="9" s="1"/>
  <c r="AB41" i="9"/>
  <c r="AA41" i="9" s="1"/>
  <c r="V41" i="9"/>
  <c r="U41" i="9"/>
  <c r="O41" i="9"/>
  <c r="N41" i="9" s="1"/>
  <c r="H41" i="9"/>
  <c r="G41" i="9"/>
  <c r="BF40" i="9"/>
  <c r="BD40" i="9"/>
  <c r="BC40" i="9"/>
  <c r="AW40" i="9"/>
  <c r="AV40" i="9"/>
  <c r="AP40" i="9"/>
  <c r="AO40" i="9"/>
  <c r="AI40" i="9"/>
  <c r="AH40" i="9" s="1"/>
  <c r="AB40" i="9"/>
  <c r="AA40" i="9"/>
  <c r="V40" i="9"/>
  <c r="U40" i="9"/>
  <c r="O40" i="9"/>
  <c r="N40" i="9"/>
  <c r="H40" i="9"/>
  <c r="G40" i="9" s="1"/>
  <c r="BF39" i="9"/>
  <c r="BD39" i="9"/>
  <c r="BC39" i="9"/>
  <c r="AW39" i="9"/>
  <c r="AV39" i="9" s="1"/>
  <c r="AP39" i="9"/>
  <c r="AO39" i="9"/>
  <c r="AI39" i="9"/>
  <c r="AH39" i="9"/>
  <c r="AB39" i="9"/>
  <c r="AA39" i="9" s="1"/>
  <c r="V39" i="9"/>
  <c r="U39" i="9" s="1"/>
  <c r="O39" i="9"/>
  <c r="N39" i="9"/>
  <c r="H39" i="9"/>
  <c r="G39" i="9" s="1"/>
  <c r="BF38" i="9"/>
  <c r="BD38" i="9"/>
  <c r="BC38" i="9"/>
  <c r="AW38" i="9"/>
  <c r="AV38" i="9"/>
  <c r="AP38" i="9"/>
  <c r="AO38" i="9" s="1"/>
  <c r="AI38" i="9"/>
  <c r="AH38" i="9"/>
  <c r="AB38" i="9"/>
  <c r="AA38" i="9" s="1"/>
  <c r="V38" i="9"/>
  <c r="U38" i="9" s="1"/>
  <c r="O38" i="9"/>
  <c r="N38" i="9"/>
  <c r="H38" i="9"/>
  <c r="G38" i="9"/>
  <c r="BF37" i="9"/>
  <c r="BD37" i="9"/>
  <c r="BC37" i="9"/>
  <c r="AW37" i="9"/>
  <c r="AV37" i="9" s="1"/>
  <c r="AP37" i="9"/>
  <c r="AO37" i="9" s="1"/>
  <c r="AI37" i="9"/>
  <c r="AH37" i="9"/>
  <c r="AB37" i="9"/>
  <c r="AA37" i="9"/>
  <c r="V37" i="9"/>
  <c r="U37" i="9"/>
  <c r="O37" i="9"/>
  <c r="N37" i="9"/>
  <c r="H37" i="9"/>
  <c r="G37" i="9"/>
  <c r="BF36" i="9"/>
  <c r="BD36" i="9"/>
  <c r="BC36" i="9"/>
  <c r="AW36" i="9"/>
  <c r="AV36" i="9" s="1"/>
  <c r="AP36" i="9"/>
  <c r="AO36" i="9"/>
  <c r="AI36" i="9"/>
  <c r="AH36" i="9"/>
  <c r="AB36" i="9"/>
  <c r="AA36" i="9"/>
  <c r="V36" i="9"/>
  <c r="U36" i="9" s="1"/>
  <c r="O36" i="9"/>
  <c r="N36" i="9" s="1"/>
  <c r="H36" i="9"/>
  <c r="G36" i="9"/>
  <c r="BF35" i="9"/>
  <c r="BD35" i="9"/>
  <c r="BC35" i="9"/>
  <c r="AW35" i="9"/>
  <c r="AV35" i="9"/>
  <c r="AP35" i="9"/>
  <c r="AO35" i="9" s="1"/>
  <c r="AI35" i="9"/>
  <c r="AH35" i="9" s="1"/>
  <c r="AB35" i="9"/>
  <c r="AA35" i="9"/>
  <c r="V35" i="9"/>
  <c r="U35" i="9" s="1"/>
  <c r="O35" i="9"/>
  <c r="N35" i="9"/>
  <c r="H35" i="9"/>
  <c r="G35" i="9" s="1"/>
  <c r="BF34" i="9"/>
  <c r="BD34" i="9"/>
  <c r="BC34" i="9"/>
  <c r="AW34" i="9"/>
  <c r="AV34" i="9"/>
  <c r="AP34" i="9"/>
  <c r="AO34" i="9" s="1"/>
  <c r="AI34" i="9"/>
  <c r="AH34" i="9"/>
  <c r="AB34" i="9"/>
  <c r="AA34" i="9" s="1"/>
  <c r="V34" i="9"/>
  <c r="U34" i="9"/>
  <c r="O34" i="9"/>
  <c r="N34" i="9" s="1"/>
  <c r="H34" i="9"/>
  <c r="G34" i="9" s="1"/>
  <c r="BF33" i="9"/>
  <c r="BD33" i="9"/>
  <c r="BC33" i="9"/>
  <c r="AW33" i="9"/>
  <c r="AV33" i="9"/>
  <c r="AP33" i="9"/>
  <c r="AO33" i="9"/>
  <c r="AI33" i="9"/>
  <c r="AH33" i="9" s="1"/>
  <c r="AB33" i="9"/>
  <c r="AA33" i="9" s="1"/>
  <c r="V33" i="9"/>
  <c r="U33" i="9"/>
  <c r="O33" i="9"/>
  <c r="N33" i="9" s="1"/>
  <c r="H33" i="9"/>
  <c r="G33" i="9"/>
  <c r="BF32" i="9"/>
  <c r="BD32" i="9"/>
  <c r="BC32" i="9"/>
  <c r="AW32" i="9"/>
  <c r="AV32" i="9"/>
  <c r="AP32" i="9"/>
  <c r="AO32" i="9"/>
  <c r="AI32" i="9"/>
  <c r="AH32" i="9" s="1"/>
  <c r="AB32" i="9"/>
  <c r="AA32" i="9"/>
  <c r="V32" i="9"/>
  <c r="U32" i="9"/>
  <c r="O32" i="9"/>
  <c r="N32" i="9"/>
  <c r="H32" i="9"/>
  <c r="G32" i="9" s="1"/>
  <c r="BF31" i="9"/>
  <c r="BD31" i="9"/>
  <c r="BC31" i="9"/>
  <c r="AW31" i="9"/>
  <c r="AV31" i="9" s="1"/>
  <c r="AP31" i="9"/>
  <c r="AO31" i="9"/>
  <c r="AI31" i="9"/>
  <c r="AH31" i="9"/>
  <c r="AB31" i="9"/>
  <c r="AA31" i="9" s="1"/>
  <c r="V31" i="9"/>
  <c r="U31" i="9"/>
  <c r="O31" i="9"/>
  <c r="N31" i="9"/>
  <c r="H31" i="9"/>
  <c r="G31" i="9" s="1"/>
  <c r="BF30" i="9"/>
  <c r="BD30" i="9"/>
  <c r="BC30" i="9"/>
  <c r="AW30" i="9"/>
  <c r="AV30" i="9"/>
  <c r="AP30" i="9"/>
  <c r="AO30" i="9"/>
  <c r="AI30" i="9"/>
  <c r="AH30" i="9"/>
  <c r="AB30" i="9"/>
  <c r="AA30" i="9" s="1"/>
  <c r="V30" i="9"/>
  <c r="U30" i="9" s="1"/>
  <c r="O30" i="9"/>
  <c r="N30" i="9"/>
  <c r="H30" i="9"/>
  <c r="G30" i="9"/>
  <c r="BF29" i="9"/>
  <c r="BD29" i="9"/>
  <c r="BC29" i="9"/>
  <c r="AW29" i="9"/>
  <c r="AV29" i="9" s="1"/>
  <c r="AP29" i="9"/>
  <c r="AO29" i="9" s="1"/>
  <c r="AI29" i="9"/>
  <c r="AH29" i="9"/>
  <c r="AB29" i="9"/>
  <c r="AA29" i="9"/>
  <c r="V29" i="9"/>
  <c r="U29" i="9"/>
  <c r="O29" i="9"/>
  <c r="N29" i="9"/>
  <c r="H29" i="9"/>
  <c r="G29" i="9"/>
  <c r="BF28" i="9"/>
  <c r="BD28" i="9"/>
  <c r="BC28" i="9"/>
  <c r="AW28" i="9"/>
  <c r="AV28" i="9" s="1"/>
  <c r="AP28" i="9"/>
  <c r="AO28" i="9"/>
  <c r="AI28" i="9"/>
  <c r="AH28" i="9" s="1"/>
  <c r="AB28" i="9"/>
  <c r="AA28" i="9"/>
  <c r="V28" i="9"/>
  <c r="U28" i="9" s="1"/>
  <c r="O28" i="9"/>
  <c r="N28" i="9" s="1"/>
  <c r="H28" i="9"/>
  <c r="G28" i="9" s="1"/>
  <c r="BF27" i="9"/>
  <c r="BD27" i="9"/>
  <c r="BC27" i="9"/>
  <c r="AW27" i="9"/>
  <c r="AV27" i="9"/>
  <c r="AP27" i="9"/>
  <c r="AO27" i="9" s="1"/>
  <c r="AI27" i="9"/>
  <c r="AH27" i="9" s="1"/>
  <c r="AB27" i="9"/>
  <c r="AA27" i="9"/>
  <c r="V27" i="9"/>
  <c r="U27" i="9" s="1"/>
  <c r="O27" i="9"/>
  <c r="N27" i="9"/>
  <c r="H27" i="9"/>
  <c r="G27" i="9"/>
  <c r="BF26" i="9"/>
  <c r="BD26" i="9"/>
  <c r="BC26" i="9"/>
  <c r="AW26" i="9"/>
  <c r="AV26" i="9"/>
  <c r="AP26" i="9"/>
  <c r="AO26" i="9" s="1"/>
  <c r="AI26" i="9"/>
  <c r="AH26" i="9"/>
  <c r="AB26" i="9"/>
  <c r="AA26" i="9" s="1"/>
  <c r="V26" i="9"/>
  <c r="U26" i="9"/>
  <c r="O26" i="9"/>
  <c r="N26" i="9" s="1"/>
  <c r="H26" i="9"/>
  <c r="G26" i="9" s="1"/>
  <c r="BF25" i="9"/>
  <c r="BD25" i="9"/>
  <c r="BC25" i="9"/>
  <c r="AW25" i="9"/>
  <c r="AV25" i="9"/>
  <c r="AP25" i="9"/>
  <c r="AO25" i="9"/>
  <c r="AI25" i="9"/>
  <c r="AH25" i="9" s="1"/>
  <c r="AB25" i="9"/>
  <c r="AA25" i="9" s="1"/>
  <c r="V25" i="9"/>
  <c r="U25" i="9"/>
  <c r="O25" i="9"/>
  <c r="N25" i="9" s="1"/>
  <c r="H25" i="9"/>
  <c r="G25" i="9"/>
  <c r="BF24" i="9"/>
  <c r="BD24" i="9"/>
  <c r="BC24" i="9"/>
  <c r="AW24" i="9"/>
  <c r="AV24" i="9" s="1"/>
  <c r="AP24" i="9"/>
  <c r="AO24" i="9"/>
  <c r="AI24" i="9"/>
  <c r="AH24" i="9" s="1"/>
  <c r="AB24" i="9"/>
  <c r="AA24" i="9" s="1"/>
  <c r="V24" i="9"/>
  <c r="U24" i="9"/>
  <c r="O24" i="9"/>
  <c r="N24" i="9"/>
  <c r="H24" i="9"/>
  <c r="G24" i="9" s="1"/>
  <c r="BF23" i="9"/>
  <c r="BD23" i="9"/>
  <c r="BC23" i="9"/>
  <c r="AW23" i="9"/>
  <c r="AV23" i="9" s="1"/>
  <c r="AP23" i="9"/>
  <c r="AO23" i="9"/>
  <c r="AI23" i="9"/>
  <c r="AH23" i="9"/>
  <c r="AB23" i="9"/>
  <c r="AA23" i="9" s="1"/>
  <c r="V23" i="9"/>
  <c r="U23" i="9"/>
  <c r="O23" i="9"/>
  <c r="N23" i="9"/>
  <c r="H23" i="9"/>
  <c r="G23" i="9"/>
  <c r="BF22" i="9"/>
  <c r="BD22" i="9"/>
  <c r="BC22" i="9"/>
  <c r="AW22" i="9"/>
  <c r="AV22" i="9"/>
  <c r="AP22" i="9"/>
  <c r="AO22" i="9"/>
  <c r="AI22" i="9"/>
  <c r="AH22" i="9"/>
  <c r="AB22" i="9"/>
  <c r="AA22" i="9"/>
  <c r="V22" i="9"/>
  <c r="U22" i="9"/>
  <c r="O22" i="9"/>
  <c r="N22" i="9" s="1"/>
  <c r="H22" i="9"/>
  <c r="G22" i="9"/>
  <c r="BF21" i="9"/>
  <c r="BD21" i="9"/>
  <c r="BC21" i="9"/>
  <c r="AW21" i="9"/>
  <c r="AV21" i="9" s="1"/>
  <c r="AP21" i="9"/>
  <c r="AO21" i="9" s="1"/>
  <c r="AI21" i="9"/>
  <c r="AH21" i="9" s="1"/>
  <c r="AB21" i="9"/>
  <c r="AA21" i="9"/>
  <c r="V21" i="9"/>
  <c r="U21" i="9"/>
  <c r="O21" i="9"/>
  <c r="N21" i="9" s="1"/>
  <c r="H21" i="9"/>
  <c r="G21" i="9"/>
  <c r="BF20" i="9"/>
  <c r="BD20" i="9"/>
  <c r="BC20" i="9"/>
  <c r="AW20" i="9"/>
  <c r="AV20" i="9"/>
  <c r="AP20" i="9"/>
  <c r="AO20" i="9" s="1"/>
  <c r="AI20" i="9"/>
  <c r="AH20" i="9"/>
  <c r="AB20" i="9"/>
  <c r="AA20" i="9" s="1"/>
  <c r="V20" i="9"/>
  <c r="U20" i="9" s="1"/>
  <c r="O20" i="9"/>
  <c r="N20" i="9" s="1"/>
  <c r="H20" i="9"/>
  <c r="G20" i="9"/>
  <c r="BF19" i="9"/>
  <c r="BD19" i="9"/>
  <c r="BC19" i="9"/>
  <c r="AW19" i="9"/>
  <c r="AV19" i="9"/>
  <c r="AP19" i="9"/>
  <c r="AO19" i="9" s="1"/>
  <c r="AI19" i="9"/>
  <c r="AH19" i="9" s="1"/>
  <c r="AB19" i="9"/>
  <c r="AA19" i="9" s="1"/>
  <c r="V19" i="9"/>
  <c r="U19" i="9"/>
  <c r="O19" i="9"/>
  <c r="N19" i="9"/>
  <c r="H19" i="9"/>
  <c r="G19" i="9" s="1"/>
  <c r="BF18" i="9"/>
  <c r="BD18" i="9"/>
  <c r="BC18" i="9"/>
  <c r="AW18" i="9"/>
  <c r="AV18" i="9"/>
  <c r="AP18" i="9"/>
  <c r="AO18" i="9"/>
  <c r="AI18" i="9"/>
  <c r="AH18" i="9"/>
  <c r="AB18" i="9"/>
  <c r="AA18" i="9" s="1"/>
  <c r="V18" i="9"/>
  <c r="U18" i="9"/>
  <c r="O18" i="9"/>
  <c r="N18" i="9" s="1"/>
  <c r="H18" i="9"/>
  <c r="G18" i="9" s="1"/>
  <c r="BF17" i="9"/>
  <c r="BD17" i="9"/>
  <c r="BC17" i="9"/>
  <c r="AW17" i="9"/>
  <c r="AV17" i="9" s="1"/>
  <c r="AP17" i="9"/>
  <c r="AO17" i="9"/>
  <c r="AI17" i="9"/>
  <c r="AH17" i="9" s="1"/>
  <c r="AB17" i="9"/>
  <c r="AA17" i="9" s="1"/>
  <c r="V17" i="9"/>
  <c r="U17" i="9"/>
  <c r="O17" i="9"/>
  <c r="N17" i="9"/>
  <c r="H17" i="9"/>
  <c r="G17" i="9"/>
  <c r="BF16" i="9"/>
  <c r="BD16" i="9"/>
  <c r="BC16" i="9"/>
  <c r="AW16" i="9"/>
  <c r="AV16" i="9"/>
  <c r="AP16" i="9"/>
  <c r="AO16" i="9"/>
  <c r="AI16" i="9"/>
  <c r="AH16" i="9"/>
  <c r="AB16" i="9"/>
  <c r="AA16" i="9"/>
  <c r="V16" i="9"/>
  <c r="U16" i="9" s="1"/>
  <c r="O16" i="9"/>
  <c r="N16" i="9"/>
  <c r="H16" i="9"/>
  <c r="G16" i="9" s="1"/>
  <c r="BF15" i="9"/>
  <c r="BD15" i="9"/>
  <c r="BC15" i="9"/>
  <c r="AW15" i="9"/>
  <c r="AV15" i="9" s="1"/>
  <c r="AP15" i="9"/>
  <c r="AO15" i="9" s="1"/>
  <c r="AI15" i="9"/>
  <c r="AH15" i="9"/>
  <c r="AB15" i="9"/>
  <c r="AA15" i="9" s="1"/>
  <c r="V15" i="9"/>
  <c r="U15" i="9"/>
  <c r="O15" i="9"/>
  <c r="N15" i="9"/>
  <c r="H15" i="9"/>
  <c r="G15" i="9"/>
  <c r="BF14" i="9"/>
  <c r="BD14" i="9"/>
  <c r="BC14" i="9"/>
  <c r="AW14" i="9"/>
  <c r="AV14" i="9"/>
  <c r="AP14" i="9"/>
  <c r="AO14" i="9"/>
  <c r="AI14" i="9"/>
  <c r="AH14" i="9"/>
  <c r="AB14" i="9"/>
  <c r="AA14" i="9"/>
  <c r="V14" i="9"/>
  <c r="U14" i="9" s="1"/>
  <c r="O14" i="9"/>
  <c r="N14" i="9" s="1"/>
  <c r="H14" i="9"/>
  <c r="G14" i="9"/>
  <c r="BF13" i="9"/>
  <c r="BD13" i="9"/>
  <c r="BC13" i="9"/>
  <c r="AW13" i="9"/>
  <c r="AV13" i="9" s="1"/>
  <c r="AP13" i="9"/>
  <c r="AO13" i="9" s="1"/>
  <c r="AI13" i="9"/>
  <c r="AH13" i="9" s="1"/>
  <c r="AB13" i="9"/>
  <c r="AA13" i="9"/>
  <c r="V13" i="9"/>
  <c r="U13" i="9"/>
  <c r="O13" i="9"/>
  <c r="N13" i="9" s="1"/>
  <c r="H13" i="9"/>
  <c r="G13" i="9"/>
  <c r="BF12" i="9"/>
  <c r="BD12" i="9"/>
  <c r="BC12" i="9"/>
  <c r="AW12" i="9"/>
  <c r="AV12" i="9"/>
  <c r="AP12" i="9"/>
  <c r="AO12" i="9"/>
  <c r="AI12" i="9"/>
  <c r="AH12" i="9" s="1"/>
  <c r="AB12" i="9"/>
  <c r="AA12" i="9"/>
  <c r="V12" i="9"/>
  <c r="U12" i="9" s="1"/>
  <c r="O12" i="9"/>
  <c r="N12" i="9" s="1"/>
  <c r="H12" i="9"/>
  <c r="G12" i="9" s="1"/>
  <c r="BF11" i="9"/>
  <c r="BD11" i="9"/>
  <c r="BC11" i="9"/>
  <c r="AW11" i="9"/>
  <c r="AV11" i="9"/>
  <c r="AP11" i="9"/>
  <c r="AO11" i="9" s="1"/>
  <c r="AI11" i="9"/>
  <c r="AH11" i="9" s="1"/>
  <c r="AB11" i="9"/>
  <c r="AA11" i="9" s="1"/>
  <c r="V11" i="9"/>
  <c r="U11" i="9"/>
  <c r="O11" i="9"/>
  <c r="N11" i="9"/>
  <c r="H11" i="9"/>
  <c r="G11" i="9" s="1"/>
  <c r="BF10" i="9"/>
  <c r="BD10" i="9"/>
  <c r="BC10" i="9"/>
  <c r="AW10" i="9"/>
  <c r="AV10" i="9"/>
  <c r="AP10" i="9"/>
  <c r="AO10" i="9"/>
  <c r="AL10" i="9"/>
  <c r="AI10" i="9"/>
  <c r="AH10" i="9"/>
  <c r="AB10" i="9"/>
  <c r="AA10" i="9" s="1"/>
  <c r="V10" i="9"/>
  <c r="U10" i="9"/>
  <c r="O10" i="9"/>
  <c r="N10" i="9" s="1"/>
  <c r="H10" i="9"/>
  <c r="G10" i="9" s="1"/>
  <c r="B10" i="9"/>
  <c r="K10" i="9" s="1"/>
  <c r="A6" i="9"/>
  <c r="B4" i="9"/>
  <c r="B2" i="9"/>
  <c r="Y10" i="9" l="1"/>
  <c r="L10" i="9"/>
  <c r="AS10" i="9"/>
  <c r="R10" i="9"/>
  <c r="AM10" i="9"/>
  <c r="C10" i="9"/>
  <c r="AE10" i="9"/>
  <c r="B11" i="9"/>
  <c r="D10" i="9"/>
  <c r="AZ10" i="9"/>
  <c r="BF153" i="9"/>
  <c r="BC148" i="9"/>
  <c r="BF152" i="9"/>
  <c r="BC147" i="9"/>
  <c r="BF144" i="9"/>
  <c r="BC154" i="9"/>
  <c r="BF151" i="9"/>
  <c r="BC146" i="9"/>
  <c r="BF143" i="9"/>
  <c r="BC138" i="9"/>
  <c r="BC153" i="9"/>
  <c r="BF150" i="9"/>
  <c r="BC145" i="9"/>
  <c r="BC152" i="9"/>
  <c r="BF149" i="9"/>
  <c r="BC144" i="9"/>
  <c r="BF141" i="9"/>
  <c r="BC151" i="9"/>
  <c r="BF148" i="9"/>
  <c r="BC143" i="9"/>
  <c r="BF140" i="9"/>
  <c r="BC150" i="9"/>
  <c r="BF147" i="9"/>
  <c r="BC142" i="9"/>
  <c r="BF139" i="9"/>
  <c r="AV148" i="9"/>
  <c r="AO154" i="9"/>
  <c r="AV149" i="9"/>
  <c r="AV150" i="9"/>
  <c r="AA152" i="9"/>
  <c r="AV152" i="9"/>
  <c r="BA10" i="9" l="1"/>
  <c r="BE10" i="9" s="1"/>
  <c r="AT10" i="9"/>
  <c r="AR10" i="9"/>
  <c r="AQ10" i="9"/>
  <c r="E10" i="9"/>
  <c r="S10" i="9"/>
  <c r="AD10" i="9"/>
  <c r="AC10" i="9"/>
  <c r="AZ11" i="9"/>
  <c r="R11" i="9"/>
  <c r="D11" i="9"/>
  <c r="B12" i="9"/>
  <c r="AE11" i="9"/>
  <c r="C11" i="9"/>
  <c r="AL11" i="9"/>
  <c r="K11" i="9"/>
  <c r="AS11" i="9"/>
  <c r="AF11" i="9"/>
  <c r="AF10" i="9"/>
  <c r="P10" i="9"/>
  <c r="Q10" i="9"/>
  <c r="D12" i="9" l="1"/>
  <c r="AE12" i="9"/>
  <c r="B13" i="9"/>
  <c r="C12" i="9"/>
  <c r="K12" i="9"/>
  <c r="AL12" i="9"/>
  <c r="R12" i="9"/>
  <c r="AZ12" i="9"/>
  <c r="AS12" i="9"/>
  <c r="AY10" i="9"/>
  <c r="AX10" i="9"/>
  <c r="AJ11" i="9"/>
  <c r="AK11" i="9"/>
  <c r="E12" i="9"/>
  <c r="BA12" i="9"/>
  <c r="BE12" i="9" s="1"/>
  <c r="AT11" i="9"/>
  <c r="S12" i="9"/>
  <c r="S11" i="9"/>
  <c r="Y11" i="9"/>
  <c r="L11" i="9"/>
  <c r="L12" i="9"/>
  <c r="Y12" i="9"/>
  <c r="E11" i="9"/>
  <c r="AM11" i="9"/>
  <c r="AM12" i="9"/>
  <c r="J10" i="9"/>
  <c r="I10" i="9"/>
  <c r="AK10" i="9"/>
  <c r="AJ10" i="9"/>
  <c r="X10" i="9"/>
  <c r="W10" i="9"/>
  <c r="BA11" i="9"/>
  <c r="BE11" i="9" s="1"/>
  <c r="AD12" i="9" l="1"/>
  <c r="AC12" i="9"/>
  <c r="J11" i="9"/>
  <c r="I11" i="9"/>
  <c r="B14" i="9"/>
  <c r="AE13" i="9"/>
  <c r="C13" i="9"/>
  <c r="K13" i="9"/>
  <c r="AL13" i="9"/>
  <c r="R13" i="9"/>
  <c r="AZ13" i="9"/>
  <c r="AS13" i="9"/>
  <c r="D13" i="9"/>
  <c r="AR12" i="9"/>
  <c r="AQ12" i="9"/>
  <c r="AQ11" i="9"/>
  <c r="AR11" i="9"/>
  <c r="W12" i="9"/>
  <c r="X12" i="9"/>
  <c r="I12" i="9"/>
  <c r="J12" i="9"/>
  <c r="AF13" i="9"/>
  <c r="AY11" i="9"/>
  <c r="AX11" i="9"/>
  <c r="X11" i="9"/>
  <c r="W11" i="9"/>
  <c r="AF12" i="9"/>
  <c r="AC11" i="9"/>
  <c r="AD11" i="9"/>
  <c r="AT12" i="9"/>
  <c r="Q12" i="9"/>
  <c r="P12" i="9"/>
  <c r="Q11" i="9"/>
  <c r="P11" i="9"/>
  <c r="AJ12" i="9" l="1"/>
  <c r="AK12" i="9"/>
  <c r="S13" i="9"/>
  <c r="Y13" i="9"/>
  <c r="L13" i="9"/>
  <c r="AT13" i="9"/>
  <c r="AK13" i="9"/>
  <c r="AJ13" i="9"/>
  <c r="AY12" i="9"/>
  <c r="AX12" i="9"/>
  <c r="E13" i="9"/>
  <c r="K14" i="9"/>
  <c r="AL14" i="9"/>
  <c r="R14" i="9"/>
  <c r="AS14" i="9"/>
  <c r="AZ14" i="9"/>
  <c r="D14" i="9"/>
  <c r="B15" i="9"/>
  <c r="AE14" i="9"/>
  <c r="C14" i="9"/>
  <c r="BA13" i="9"/>
  <c r="BE13" i="9" s="1"/>
  <c r="AM13" i="9"/>
  <c r="J13" i="9" l="1"/>
  <c r="I13" i="9"/>
  <c r="S14" i="9"/>
  <c r="AM14" i="9"/>
  <c r="L14" i="9"/>
  <c r="AX13" i="9"/>
  <c r="AY13" i="9"/>
  <c r="Y14" i="9"/>
  <c r="AF14" i="9"/>
  <c r="BA14" i="9"/>
  <c r="BE14" i="9" s="1"/>
  <c r="AL15" i="9"/>
  <c r="R15" i="9"/>
  <c r="AS15" i="9"/>
  <c r="AT15" i="9" s="1"/>
  <c r="AZ15" i="9"/>
  <c r="D15" i="9"/>
  <c r="B16" i="9"/>
  <c r="AE15" i="9"/>
  <c r="C15" i="9"/>
  <c r="K15" i="9"/>
  <c r="E14" i="9"/>
  <c r="P13" i="9"/>
  <c r="Q13" i="9"/>
  <c r="AD13" i="9"/>
  <c r="AC13" i="9"/>
  <c r="AT14" i="9"/>
  <c r="AQ13" i="9"/>
  <c r="AR13" i="9"/>
  <c r="X13" i="9"/>
  <c r="W13" i="9"/>
  <c r="AX15" i="9" l="1"/>
  <c r="AY15" i="9"/>
  <c r="X14" i="9"/>
  <c r="W14" i="9"/>
  <c r="R16" i="9"/>
  <c r="AS16" i="9"/>
  <c r="AT16" i="9" s="1"/>
  <c r="B17" i="9"/>
  <c r="AZ16" i="9"/>
  <c r="K16" i="9"/>
  <c r="AE16" i="9"/>
  <c r="AL16" i="9"/>
  <c r="D16" i="9"/>
  <c r="C16" i="9"/>
  <c r="AD14" i="9"/>
  <c r="AC14" i="9"/>
  <c r="P14" i="9"/>
  <c r="Q14" i="9"/>
  <c r="AR14" i="9"/>
  <c r="AQ14" i="9"/>
  <c r="Y15" i="9"/>
  <c r="AY14" i="9"/>
  <c r="AX14" i="9"/>
  <c r="S16" i="9"/>
  <c r="Y16" i="9"/>
  <c r="BA16" i="9"/>
  <c r="BE16" i="9" s="1"/>
  <c r="BA15" i="9"/>
  <c r="BE15" i="9" s="1"/>
  <c r="AF16" i="9"/>
  <c r="AF15" i="9"/>
  <c r="J14" i="9"/>
  <c r="I14" i="9"/>
  <c r="E15" i="9"/>
  <c r="S15" i="9"/>
  <c r="AM15" i="9"/>
  <c r="E16" i="9"/>
  <c r="AK14" i="9"/>
  <c r="AJ14" i="9"/>
  <c r="L15" i="9"/>
  <c r="T32" i="1"/>
  <c r="V32" i="1"/>
  <c r="X32" i="1"/>
  <c r="Z32" i="1"/>
  <c r="R32" i="1"/>
  <c r="I16" i="9" l="1"/>
  <c r="J16" i="9"/>
  <c r="AR15" i="9"/>
  <c r="AQ15" i="9"/>
  <c r="X15" i="9"/>
  <c r="W15" i="9"/>
  <c r="J15" i="9"/>
  <c r="I15" i="9"/>
  <c r="AY16" i="9"/>
  <c r="AX16" i="9"/>
  <c r="AD16" i="9"/>
  <c r="AC16" i="9"/>
  <c r="AK16" i="9"/>
  <c r="AJ16" i="9"/>
  <c r="X16" i="9"/>
  <c r="W16" i="9"/>
  <c r="L16" i="9"/>
  <c r="Q15" i="9"/>
  <c r="P15" i="9"/>
  <c r="AK15" i="9"/>
  <c r="AJ15" i="9"/>
  <c r="AC15" i="9"/>
  <c r="AD15" i="9"/>
  <c r="AM16" i="9"/>
  <c r="AS17" i="9"/>
  <c r="AT17" i="9" s="1"/>
  <c r="AZ17" i="9"/>
  <c r="D17" i="9"/>
  <c r="K17" i="9"/>
  <c r="Y17" i="9" s="1"/>
  <c r="AL17" i="9"/>
  <c r="R17" i="9"/>
  <c r="B18" i="9"/>
  <c r="AE17" i="9"/>
  <c r="C17" i="9"/>
  <c r="H4" i="1"/>
  <c r="AC17" i="9" l="1"/>
  <c r="AD17" i="9"/>
  <c r="AZ18" i="9"/>
  <c r="AL18" i="9"/>
  <c r="AM18" i="9" s="1"/>
  <c r="D18" i="9"/>
  <c r="E18" i="9" s="1"/>
  <c r="K18" i="9"/>
  <c r="B19" i="9"/>
  <c r="AE18" i="9"/>
  <c r="AF18" i="9" s="1"/>
  <c r="C18" i="9"/>
  <c r="R18" i="9"/>
  <c r="AS18" i="9"/>
  <c r="AT18" i="9" s="1"/>
  <c r="Q16" i="9"/>
  <c r="P16" i="9"/>
  <c r="AR16" i="9"/>
  <c r="AQ16" i="9"/>
  <c r="AM17" i="9"/>
  <c r="S17" i="9"/>
  <c r="L17" i="9"/>
  <c r="E17" i="9"/>
  <c r="AF17" i="9"/>
  <c r="BA17" i="9"/>
  <c r="BE17" i="9" s="1"/>
  <c r="AY17" i="9"/>
  <c r="AX17" i="9"/>
  <c r="J18" i="9" l="1"/>
  <c r="I18" i="9"/>
  <c r="AY18" i="9"/>
  <c r="AX18" i="9"/>
  <c r="BA18" i="9"/>
  <c r="BE18" i="9" s="1"/>
  <c r="AK18" i="9"/>
  <c r="AJ18" i="9"/>
  <c r="AR17" i="9"/>
  <c r="AQ17" i="9"/>
  <c r="AJ17" i="9"/>
  <c r="AK17" i="9"/>
  <c r="J17" i="9"/>
  <c r="I17" i="9"/>
  <c r="B20" i="9"/>
  <c r="AE19" i="9"/>
  <c r="AF19" i="9" s="1"/>
  <c r="D19" i="9"/>
  <c r="E19" i="9" s="1"/>
  <c r="AS19" i="9"/>
  <c r="AT19" i="9" s="1"/>
  <c r="C19" i="9"/>
  <c r="AZ19" i="9"/>
  <c r="BA19" i="9" s="1"/>
  <c r="BE19" i="9" s="1"/>
  <c r="K19" i="9"/>
  <c r="AL19" i="9"/>
  <c r="AM19" i="9" s="1"/>
  <c r="R19" i="9"/>
  <c r="Q17" i="9"/>
  <c r="P17" i="9"/>
  <c r="L18" i="9"/>
  <c r="Y18" i="9"/>
  <c r="S18" i="9"/>
  <c r="X17" i="9"/>
  <c r="W17" i="9"/>
  <c r="AR18" i="9"/>
  <c r="AQ18" i="9"/>
  <c r="K20" i="9" l="1"/>
  <c r="AL20" i="9"/>
  <c r="AM20" i="9" s="1"/>
  <c r="B21" i="9"/>
  <c r="R20" i="9"/>
  <c r="AS20" i="9"/>
  <c r="AT20" i="9" s="1"/>
  <c r="AZ20" i="9"/>
  <c r="BA20" i="9" s="1"/>
  <c r="BE20" i="9" s="1"/>
  <c r="D20" i="9"/>
  <c r="E20" i="9" s="1"/>
  <c r="C20" i="9"/>
  <c r="AE20" i="9"/>
  <c r="AF20" i="9" s="1"/>
  <c r="S19" i="9"/>
  <c r="L19" i="9"/>
  <c r="Y19" i="9"/>
  <c r="AQ19" i="9"/>
  <c r="AR19" i="9"/>
  <c r="X18" i="9"/>
  <c r="W18" i="9"/>
  <c r="AD18" i="9"/>
  <c r="AC18" i="9"/>
  <c r="AX19" i="9"/>
  <c r="AY19" i="9"/>
  <c r="P18" i="9"/>
  <c r="Q18" i="9"/>
  <c r="I19" i="9"/>
  <c r="J19" i="9"/>
  <c r="AJ19" i="9"/>
  <c r="AK19" i="9"/>
  <c r="J20" i="9" l="1"/>
  <c r="I20" i="9"/>
  <c r="AY20" i="9"/>
  <c r="AX20" i="9"/>
  <c r="X19" i="9"/>
  <c r="W19" i="9"/>
  <c r="AD19" i="9"/>
  <c r="AC19" i="9"/>
  <c r="Q19" i="9"/>
  <c r="P19" i="9"/>
  <c r="AL21" i="9"/>
  <c r="AM21" i="9" s="1"/>
  <c r="R21" i="9"/>
  <c r="AE21" i="9"/>
  <c r="AF21" i="9" s="1"/>
  <c r="B22" i="9"/>
  <c r="AS21" i="9"/>
  <c r="AT21" i="9" s="1"/>
  <c r="K21" i="9"/>
  <c r="AZ21" i="9"/>
  <c r="BA21" i="9" s="1"/>
  <c r="BE21" i="9" s="1"/>
  <c r="D21" i="9"/>
  <c r="E21" i="9" s="1"/>
  <c r="C21" i="9"/>
  <c r="AQ20" i="9"/>
  <c r="AR20" i="9"/>
  <c r="AK20" i="9"/>
  <c r="AJ20" i="9"/>
  <c r="S20" i="9"/>
  <c r="L20" i="9"/>
  <c r="Y20" i="9"/>
  <c r="L21" i="9" l="1"/>
  <c r="Y21" i="9"/>
  <c r="S21" i="9"/>
  <c r="AX21" i="9"/>
  <c r="AY21" i="9"/>
  <c r="X20" i="9"/>
  <c r="W20" i="9"/>
  <c r="R22" i="9"/>
  <c r="AS22" i="9"/>
  <c r="AT22" i="9" s="1"/>
  <c r="C22" i="9"/>
  <c r="K22" i="9"/>
  <c r="AE22" i="9"/>
  <c r="AF22" i="9" s="1"/>
  <c r="AZ22" i="9"/>
  <c r="BA22" i="9" s="1"/>
  <c r="BE22" i="9" s="1"/>
  <c r="B23" i="9"/>
  <c r="AL22" i="9"/>
  <c r="AM22" i="9" s="1"/>
  <c r="D22" i="9"/>
  <c r="E22" i="9" s="1"/>
  <c r="AK21" i="9"/>
  <c r="AJ21" i="9"/>
  <c r="AR21" i="9"/>
  <c r="AQ21" i="9"/>
  <c r="AD20" i="9"/>
  <c r="AC20" i="9"/>
  <c r="J21" i="9"/>
  <c r="I21" i="9"/>
  <c r="P20" i="9"/>
  <c r="Q20" i="9"/>
  <c r="AR22" i="9" l="1"/>
  <c r="AQ22" i="9"/>
  <c r="AS23" i="9"/>
  <c r="AT23" i="9" s="1"/>
  <c r="AE23" i="9"/>
  <c r="AF23" i="9" s="1"/>
  <c r="AZ23" i="9"/>
  <c r="BA23" i="9" s="1"/>
  <c r="BE23" i="9" s="1"/>
  <c r="R23" i="9"/>
  <c r="B24" i="9"/>
  <c r="C23" i="9"/>
  <c r="AL23" i="9"/>
  <c r="AM23" i="9" s="1"/>
  <c r="D23" i="9"/>
  <c r="E23" i="9" s="1"/>
  <c r="K23" i="9"/>
  <c r="I22" i="9"/>
  <c r="J22" i="9"/>
  <c r="AK22" i="9"/>
  <c r="AJ22" i="9"/>
  <c r="L22" i="9"/>
  <c r="Y22" i="9"/>
  <c r="S22" i="9"/>
  <c r="X21" i="9"/>
  <c r="W21" i="9"/>
  <c r="AC21" i="9"/>
  <c r="AD21" i="9"/>
  <c r="AY22" i="9"/>
  <c r="AX22" i="9"/>
  <c r="Q21" i="9"/>
  <c r="P21" i="9"/>
  <c r="J23" i="9" l="1"/>
  <c r="I23" i="9"/>
  <c r="S23" i="9"/>
  <c r="Y23" i="9"/>
  <c r="L23" i="9"/>
  <c r="X22" i="9"/>
  <c r="W22" i="9"/>
  <c r="AD22" i="9"/>
  <c r="AC22" i="9"/>
  <c r="Q22" i="9"/>
  <c r="P22" i="9"/>
  <c r="AZ24" i="9"/>
  <c r="BA24" i="9" s="1"/>
  <c r="BE24" i="9" s="1"/>
  <c r="K24" i="9"/>
  <c r="AS24" i="9"/>
  <c r="AT24" i="9" s="1"/>
  <c r="AE24" i="9"/>
  <c r="AF24" i="9" s="1"/>
  <c r="D24" i="9"/>
  <c r="E24" i="9" s="1"/>
  <c r="C24" i="9"/>
  <c r="R24" i="9"/>
  <c r="AL24" i="9"/>
  <c r="AM24" i="9" s="1"/>
  <c r="B25" i="9"/>
  <c r="AJ23" i="9"/>
  <c r="AK23" i="9"/>
  <c r="AX23" i="9"/>
  <c r="AY23" i="9"/>
  <c r="AR23" i="9"/>
  <c r="AQ23" i="9"/>
  <c r="AK24" i="9" l="1"/>
  <c r="AJ24" i="9"/>
  <c r="AX24" i="9"/>
  <c r="AY24" i="9"/>
  <c r="L24" i="9"/>
  <c r="Y24" i="9"/>
  <c r="S24" i="9"/>
  <c r="AD23" i="9"/>
  <c r="AC23" i="9"/>
  <c r="AR24" i="9"/>
  <c r="AQ24" i="9"/>
  <c r="X23" i="9"/>
  <c r="W23" i="9"/>
  <c r="J24" i="9"/>
  <c r="I24" i="9"/>
  <c r="Q23" i="9"/>
  <c r="P23" i="9"/>
  <c r="AZ25" i="9"/>
  <c r="BA25" i="9" s="1"/>
  <c r="BE25" i="9" s="1"/>
  <c r="D25" i="9"/>
  <c r="E25" i="9" s="1"/>
  <c r="AS25" i="9"/>
  <c r="AT25" i="9" s="1"/>
  <c r="B26" i="9"/>
  <c r="R25" i="9"/>
  <c r="K25" i="9"/>
  <c r="AL25" i="9"/>
  <c r="AM25" i="9" s="1"/>
  <c r="C25" i="9"/>
  <c r="AE25" i="9"/>
  <c r="AF25" i="9" s="1"/>
  <c r="AQ25" i="9" l="1"/>
  <c r="AR25" i="9"/>
  <c r="S25" i="9"/>
  <c r="L25" i="9"/>
  <c r="Y25" i="9"/>
  <c r="X24" i="9"/>
  <c r="W24" i="9"/>
  <c r="AC24" i="9"/>
  <c r="AD24" i="9"/>
  <c r="D26" i="9"/>
  <c r="E26" i="9" s="1"/>
  <c r="B27" i="9"/>
  <c r="AE26" i="9"/>
  <c r="AF26" i="9" s="1"/>
  <c r="C26" i="9"/>
  <c r="R26" i="9"/>
  <c r="AS26" i="9"/>
  <c r="AT26" i="9" s="1"/>
  <c r="AZ26" i="9"/>
  <c r="BA26" i="9" s="1"/>
  <c r="BE26" i="9" s="1"/>
  <c r="AL26" i="9"/>
  <c r="AM26" i="9" s="1"/>
  <c r="K26" i="9"/>
  <c r="P24" i="9"/>
  <c r="Q24" i="9"/>
  <c r="AY25" i="9"/>
  <c r="AX25" i="9"/>
  <c r="AJ25" i="9"/>
  <c r="AK25" i="9"/>
  <c r="J25" i="9"/>
  <c r="I25" i="9"/>
  <c r="AY26" i="9" l="1"/>
  <c r="AX26" i="9"/>
  <c r="AD25" i="9"/>
  <c r="AC25" i="9"/>
  <c r="AK26" i="9"/>
  <c r="AJ26" i="9"/>
  <c r="Q25" i="9"/>
  <c r="P25" i="9"/>
  <c r="B28" i="9"/>
  <c r="AE27" i="9"/>
  <c r="AF27" i="9" s="1"/>
  <c r="C27" i="9"/>
  <c r="K27" i="9"/>
  <c r="AZ27" i="9"/>
  <c r="BA27" i="9" s="1"/>
  <c r="BE27" i="9" s="1"/>
  <c r="R27" i="9"/>
  <c r="AS27" i="9"/>
  <c r="AT27" i="9" s="1"/>
  <c r="D27" i="9"/>
  <c r="E27" i="9" s="1"/>
  <c r="AL27" i="9"/>
  <c r="AM27" i="9" s="1"/>
  <c r="X25" i="9"/>
  <c r="W25" i="9"/>
  <c r="S26" i="9"/>
  <c r="L26" i="9"/>
  <c r="Y26" i="9"/>
  <c r="J26" i="9"/>
  <c r="I26" i="9"/>
  <c r="AR26" i="9"/>
  <c r="AQ26" i="9"/>
  <c r="J27" i="9" l="1"/>
  <c r="I27" i="9"/>
  <c r="AX27" i="9"/>
  <c r="AY27" i="9"/>
  <c r="AD26" i="9"/>
  <c r="AC26" i="9"/>
  <c r="Y27" i="9"/>
  <c r="S27" i="9"/>
  <c r="L27" i="9"/>
  <c r="P26" i="9"/>
  <c r="Q26" i="9"/>
  <c r="W26" i="9"/>
  <c r="X26" i="9"/>
  <c r="AK27" i="9"/>
  <c r="AJ27" i="9"/>
  <c r="AQ27" i="9"/>
  <c r="AR27" i="9"/>
  <c r="K28" i="9"/>
  <c r="AL28" i="9"/>
  <c r="AM28" i="9" s="1"/>
  <c r="D28" i="9"/>
  <c r="E28" i="9" s="1"/>
  <c r="AS28" i="9"/>
  <c r="AT28" i="9" s="1"/>
  <c r="C28" i="9"/>
  <c r="AZ28" i="9"/>
  <c r="BA28" i="9" s="1"/>
  <c r="BE28" i="9" s="1"/>
  <c r="AE28" i="9"/>
  <c r="AF28" i="9" s="1"/>
  <c r="B29" i="9"/>
  <c r="R28" i="9"/>
  <c r="AD27" i="9" l="1"/>
  <c r="AC27" i="9"/>
  <c r="AK28" i="9"/>
  <c r="AJ28" i="9"/>
  <c r="X27" i="9"/>
  <c r="W27" i="9"/>
  <c r="AY28" i="9"/>
  <c r="AX28" i="9"/>
  <c r="J28" i="9"/>
  <c r="I28" i="9"/>
  <c r="AR28" i="9"/>
  <c r="AQ28" i="9"/>
  <c r="Y28" i="9"/>
  <c r="S28" i="9"/>
  <c r="L28" i="9"/>
  <c r="AL29" i="9"/>
  <c r="AM29" i="9" s="1"/>
  <c r="R29" i="9"/>
  <c r="AS29" i="9"/>
  <c r="AT29" i="9" s="1"/>
  <c r="B30" i="9"/>
  <c r="AE29" i="9"/>
  <c r="AF29" i="9" s="1"/>
  <c r="C29" i="9"/>
  <c r="K29" i="9"/>
  <c r="D29" i="9"/>
  <c r="E29" i="9" s="1"/>
  <c r="AZ29" i="9"/>
  <c r="BA29" i="9" s="1"/>
  <c r="BE29" i="9" s="1"/>
  <c r="Q27" i="9"/>
  <c r="P27" i="9"/>
  <c r="AQ29" i="9" l="1"/>
  <c r="AR29" i="9"/>
  <c r="AX29" i="9"/>
  <c r="AY29" i="9"/>
  <c r="J29" i="9"/>
  <c r="I29" i="9"/>
  <c r="Q28" i="9"/>
  <c r="P28" i="9"/>
  <c r="S29" i="9"/>
  <c r="Y29" i="9"/>
  <c r="L29" i="9"/>
  <c r="W28" i="9"/>
  <c r="X28" i="9"/>
  <c r="AD28" i="9"/>
  <c r="AC28" i="9"/>
  <c r="AK29" i="9"/>
  <c r="AJ29" i="9"/>
  <c r="R30" i="9"/>
  <c r="AS30" i="9"/>
  <c r="AT30" i="9" s="1"/>
  <c r="AZ30" i="9"/>
  <c r="BA30" i="9" s="1"/>
  <c r="BE30" i="9" s="1"/>
  <c r="K30" i="9"/>
  <c r="AE30" i="9"/>
  <c r="AF30" i="9" s="1"/>
  <c r="B31" i="9"/>
  <c r="AL30" i="9"/>
  <c r="AM30" i="9" s="1"/>
  <c r="D30" i="9"/>
  <c r="E30" i="9" s="1"/>
  <c r="C30" i="9"/>
  <c r="AR30" i="9" l="1"/>
  <c r="AQ30" i="9"/>
  <c r="AC29" i="9"/>
  <c r="AD29" i="9"/>
  <c r="AS31" i="9"/>
  <c r="AT31" i="9" s="1"/>
  <c r="AZ31" i="9"/>
  <c r="BA31" i="9" s="1"/>
  <c r="BE31" i="9" s="1"/>
  <c r="D31" i="9"/>
  <c r="E31" i="9" s="1"/>
  <c r="AL31" i="9"/>
  <c r="AM31" i="9" s="1"/>
  <c r="R31" i="9"/>
  <c r="AE31" i="9"/>
  <c r="AF31" i="9" s="1"/>
  <c r="K31" i="9"/>
  <c r="C31" i="9"/>
  <c r="B32" i="9"/>
  <c r="AK30" i="9"/>
  <c r="AJ30" i="9"/>
  <c r="S30" i="9"/>
  <c r="L30" i="9"/>
  <c r="Y30" i="9"/>
  <c r="AY30" i="9"/>
  <c r="AX30" i="9"/>
  <c r="Q29" i="9"/>
  <c r="P29" i="9"/>
  <c r="I30" i="9"/>
  <c r="J30" i="9"/>
  <c r="X29" i="9"/>
  <c r="W29" i="9"/>
  <c r="AR31" i="9" l="1"/>
  <c r="AQ31" i="9"/>
  <c r="J31" i="9"/>
  <c r="I31" i="9"/>
  <c r="AY31" i="9"/>
  <c r="AX31" i="9"/>
  <c r="AD30" i="9"/>
  <c r="AC30" i="9"/>
  <c r="Q30" i="9"/>
  <c r="P30" i="9"/>
  <c r="X30" i="9"/>
  <c r="W30" i="9"/>
  <c r="AZ32" i="9"/>
  <c r="BA32" i="9" s="1"/>
  <c r="BE32" i="9" s="1"/>
  <c r="D32" i="9"/>
  <c r="E32" i="9" s="1"/>
  <c r="B33" i="9"/>
  <c r="AE32" i="9"/>
  <c r="AF32" i="9" s="1"/>
  <c r="C32" i="9"/>
  <c r="R32" i="9"/>
  <c r="AS32" i="9"/>
  <c r="AT32" i="9" s="1"/>
  <c r="AL32" i="9"/>
  <c r="AM32" i="9" s="1"/>
  <c r="K32" i="9"/>
  <c r="L31" i="9"/>
  <c r="S31" i="9"/>
  <c r="Y31" i="9"/>
  <c r="AJ31" i="9"/>
  <c r="AK31" i="9"/>
  <c r="AK32" i="9" l="1"/>
  <c r="AJ32" i="9"/>
  <c r="L32" i="9"/>
  <c r="Y32" i="9"/>
  <c r="S32" i="9"/>
  <c r="AC31" i="9"/>
  <c r="AD31" i="9"/>
  <c r="X31" i="9"/>
  <c r="W31" i="9"/>
  <c r="AZ33" i="9"/>
  <c r="BA33" i="9" s="1"/>
  <c r="BE33" i="9" s="1"/>
  <c r="D33" i="9"/>
  <c r="E33" i="9" s="1"/>
  <c r="B34" i="9"/>
  <c r="AE33" i="9"/>
  <c r="AF33" i="9" s="1"/>
  <c r="C33" i="9"/>
  <c r="K33" i="9"/>
  <c r="AS33" i="9"/>
  <c r="AT33" i="9" s="1"/>
  <c r="AL33" i="9"/>
  <c r="AM33" i="9" s="1"/>
  <c r="R33" i="9"/>
  <c r="Q31" i="9"/>
  <c r="P31" i="9"/>
  <c r="AR32" i="9"/>
  <c r="AQ32" i="9"/>
  <c r="AY32" i="9"/>
  <c r="AX32" i="9"/>
  <c r="I32" i="9"/>
  <c r="J32" i="9"/>
  <c r="AY33" i="9" l="1"/>
  <c r="AX33" i="9"/>
  <c r="Y33" i="9"/>
  <c r="S33" i="9"/>
  <c r="L33" i="9"/>
  <c r="AJ33" i="9"/>
  <c r="AK33" i="9"/>
  <c r="X32" i="9"/>
  <c r="W32" i="9"/>
  <c r="D34" i="9"/>
  <c r="E34" i="9" s="1"/>
  <c r="B35" i="9"/>
  <c r="AE34" i="9"/>
  <c r="AF34" i="9" s="1"/>
  <c r="C34" i="9"/>
  <c r="K34" i="9"/>
  <c r="AL34" i="9"/>
  <c r="AM34" i="9" s="1"/>
  <c r="AZ34" i="9"/>
  <c r="BA34" i="9" s="1"/>
  <c r="BE34" i="9" s="1"/>
  <c r="AS34" i="9"/>
  <c r="AT34" i="9" s="1"/>
  <c r="R34" i="9"/>
  <c r="AD32" i="9"/>
  <c r="AC32" i="9"/>
  <c r="I33" i="9"/>
  <c r="J33" i="9"/>
  <c r="P32" i="9"/>
  <c r="Q32" i="9"/>
  <c r="AQ33" i="9"/>
  <c r="AR33" i="9"/>
  <c r="AR34" i="9" l="1"/>
  <c r="AQ34" i="9"/>
  <c r="L34" i="9"/>
  <c r="S34" i="9"/>
  <c r="Y34" i="9"/>
  <c r="Q33" i="9"/>
  <c r="P33" i="9"/>
  <c r="AY34" i="9"/>
  <c r="AX34" i="9"/>
  <c r="AJ34" i="9"/>
  <c r="AK34" i="9"/>
  <c r="X33" i="9"/>
  <c r="W33" i="9"/>
  <c r="B36" i="9"/>
  <c r="AE35" i="9"/>
  <c r="AF35" i="9" s="1"/>
  <c r="C35" i="9"/>
  <c r="K35" i="9"/>
  <c r="AL35" i="9"/>
  <c r="AM35" i="9" s="1"/>
  <c r="R35" i="9"/>
  <c r="AZ35" i="9"/>
  <c r="BA35" i="9" s="1"/>
  <c r="BE35" i="9" s="1"/>
  <c r="D35" i="9"/>
  <c r="E35" i="9" s="1"/>
  <c r="AS35" i="9"/>
  <c r="AT35" i="9" s="1"/>
  <c r="AD33" i="9"/>
  <c r="AC33" i="9"/>
  <c r="J34" i="9"/>
  <c r="I34" i="9"/>
  <c r="AQ35" i="9" l="1"/>
  <c r="AR35" i="9"/>
  <c r="AK35" i="9"/>
  <c r="AJ35" i="9"/>
  <c r="J35" i="9"/>
  <c r="I35" i="9"/>
  <c r="AD34" i="9"/>
  <c r="AC34" i="9"/>
  <c r="W34" i="9"/>
  <c r="X34" i="9"/>
  <c r="P34" i="9"/>
  <c r="Q34" i="9"/>
  <c r="AX35" i="9"/>
  <c r="AY35" i="9"/>
  <c r="K36" i="9"/>
  <c r="AL36" i="9"/>
  <c r="AM36" i="9" s="1"/>
  <c r="R36" i="9"/>
  <c r="AS36" i="9"/>
  <c r="AT36" i="9" s="1"/>
  <c r="D36" i="9"/>
  <c r="E36" i="9" s="1"/>
  <c r="B37" i="9"/>
  <c r="AE36" i="9"/>
  <c r="AF36" i="9" s="1"/>
  <c r="C36" i="9"/>
  <c r="AZ36" i="9"/>
  <c r="BA36" i="9" s="1"/>
  <c r="BE36" i="9" s="1"/>
  <c r="L35" i="9"/>
  <c r="Y35" i="9"/>
  <c r="S35" i="9"/>
  <c r="AR36" i="9" l="1"/>
  <c r="AQ36" i="9"/>
  <c r="S36" i="9"/>
  <c r="Y36" i="9"/>
  <c r="L36" i="9"/>
  <c r="Q35" i="9"/>
  <c r="P35" i="9"/>
  <c r="AK36" i="9"/>
  <c r="AJ36" i="9"/>
  <c r="AL37" i="9"/>
  <c r="AM37" i="9" s="1"/>
  <c r="R37" i="9"/>
  <c r="AS37" i="9"/>
  <c r="AT37" i="9" s="1"/>
  <c r="B38" i="9"/>
  <c r="AE37" i="9"/>
  <c r="AF37" i="9" s="1"/>
  <c r="C37" i="9"/>
  <c r="K37" i="9"/>
  <c r="AZ37" i="9"/>
  <c r="BA37" i="9" s="1"/>
  <c r="BE37" i="9" s="1"/>
  <c r="D37" i="9"/>
  <c r="E37" i="9" s="1"/>
  <c r="J36" i="9"/>
  <c r="I36" i="9"/>
  <c r="X35" i="9"/>
  <c r="W35" i="9"/>
  <c r="AY36" i="9"/>
  <c r="AX36" i="9"/>
  <c r="AD35" i="9"/>
  <c r="AC35" i="9"/>
  <c r="S37" i="9" l="1"/>
  <c r="L37" i="9"/>
  <c r="Y37" i="9"/>
  <c r="J37" i="9"/>
  <c r="I37" i="9"/>
  <c r="AK37" i="9"/>
  <c r="AJ37" i="9"/>
  <c r="R38" i="9"/>
  <c r="AS38" i="9"/>
  <c r="AT38" i="9" s="1"/>
  <c r="AZ38" i="9"/>
  <c r="BA38" i="9" s="1"/>
  <c r="BE38" i="9" s="1"/>
  <c r="K38" i="9"/>
  <c r="AL38" i="9"/>
  <c r="AM38" i="9" s="1"/>
  <c r="C38" i="9"/>
  <c r="B39" i="9"/>
  <c r="AE38" i="9"/>
  <c r="AF38" i="9" s="1"/>
  <c r="D38" i="9"/>
  <c r="E38" i="9" s="1"/>
  <c r="Q36" i="9"/>
  <c r="P36" i="9"/>
  <c r="AX37" i="9"/>
  <c r="AY37" i="9"/>
  <c r="AD36" i="9"/>
  <c r="AC36" i="9"/>
  <c r="W36" i="9"/>
  <c r="X36" i="9"/>
  <c r="AR37" i="9"/>
  <c r="AQ37" i="9"/>
  <c r="AK38" i="9" l="1"/>
  <c r="AJ38" i="9"/>
  <c r="AS39" i="9"/>
  <c r="AT39" i="9" s="1"/>
  <c r="AZ39" i="9"/>
  <c r="BA39" i="9" s="1"/>
  <c r="BE39" i="9" s="1"/>
  <c r="D39" i="9"/>
  <c r="E39" i="9" s="1"/>
  <c r="AL39" i="9"/>
  <c r="AM39" i="9" s="1"/>
  <c r="R39" i="9"/>
  <c r="C39" i="9"/>
  <c r="B40" i="9"/>
  <c r="AE39" i="9"/>
  <c r="AF39" i="9" s="1"/>
  <c r="K39" i="9"/>
  <c r="I38" i="9"/>
  <c r="J38" i="9"/>
  <c r="AR38" i="9"/>
  <c r="AQ38" i="9"/>
  <c r="S38" i="9"/>
  <c r="L38" i="9"/>
  <c r="Y38" i="9"/>
  <c r="AC37" i="9"/>
  <c r="AD37" i="9"/>
  <c r="Q37" i="9"/>
  <c r="P37" i="9"/>
  <c r="AX38" i="9"/>
  <c r="AY38" i="9"/>
  <c r="X37" i="9"/>
  <c r="W37" i="9"/>
  <c r="X38" i="9" l="1"/>
  <c r="W38" i="9"/>
  <c r="J39" i="9"/>
  <c r="I39" i="9"/>
  <c r="AR39" i="9"/>
  <c r="AQ39" i="9"/>
  <c r="AY39" i="9"/>
  <c r="AX39" i="9"/>
  <c r="AJ39" i="9"/>
  <c r="AK39" i="9"/>
  <c r="L39" i="9"/>
  <c r="S39" i="9"/>
  <c r="Y39" i="9"/>
  <c r="AD38" i="9"/>
  <c r="AC38" i="9"/>
  <c r="Q38" i="9"/>
  <c r="P38" i="9"/>
  <c r="AZ40" i="9"/>
  <c r="BA40" i="9" s="1"/>
  <c r="BE40" i="9" s="1"/>
  <c r="D40" i="9"/>
  <c r="E40" i="9" s="1"/>
  <c r="B41" i="9"/>
  <c r="AE40" i="9"/>
  <c r="AF40" i="9" s="1"/>
  <c r="C40" i="9"/>
  <c r="R40" i="9"/>
  <c r="AS40" i="9"/>
  <c r="AT40" i="9" s="1"/>
  <c r="K40" i="9"/>
  <c r="AL40" i="9"/>
  <c r="AM40" i="9" s="1"/>
  <c r="AY40" i="9" l="1"/>
  <c r="AX40" i="9"/>
  <c r="AR40" i="9"/>
  <c r="AQ40" i="9"/>
  <c r="AC39" i="9"/>
  <c r="AD39" i="9"/>
  <c r="AK40" i="9"/>
  <c r="AJ40" i="9"/>
  <c r="AZ41" i="9"/>
  <c r="BA41" i="9" s="1"/>
  <c r="BE41" i="9" s="1"/>
  <c r="D41" i="9"/>
  <c r="E41" i="9" s="1"/>
  <c r="B42" i="9"/>
  <c r="AE41" i="9"/>
  <c r="AF41" i="9" s="1"/>
  <c r="C41" i="9"/>
  <c r="K41" i="9"/>
  <c r="AS41" i="9"/>
  <c r="AT41" i="9" s="1"/>
  <c r="AL41" i="9"/>
  <c r="AM41" i="9" s="1"/>
  <c r="R41" i="9"/>
  <c r="X39" i="9"/>
  <c r="W39" i="9"/>
  <c r="I40" i="9"/>
  <c r="J40" i="9"/>
  <c r="Q39" i="9"/>
  <c r="P39" i="9"/>
  <c r="S40" i="9"/>
  <c r="L40" i="9"/>
  <c r="Y40" i="9"/>
  <c r="AQ41" i="9" l="1"/>
  <c r="AR41" i="9"/>
  <c r="AC40" i="9"/>
  <c r="AD40" i="9"/>
  <c r="P40" i="9"/>
  <c r="Q40" i="9"/>
  <c r="X40" i="9"/>
  <c r="W40" i="9"/>
  <c r="AY41" i="9"/>
  <c r="AX41" i="9"/>
  <c r="AJ41" i="9"/>
  <c r="AK41" i="9"/>
  <c r="S41" i="9"/>
  <c r="Y41" i="9"/>
  <c r="L41" i="9"/>
  <c r="D42" i="9"/>
  <c r="E42" i="9" s="1"/>
  <c r="B43" i="9"/>
  <c r="AE42" i="9"/>
  <c r="AF42" i="9" s="1"/>
  <c r="C42" i="9"/>
  <c r="K42" i="9"/>
  <c r="AL42" i="9"/>
  <c r="AM42" i="9" s="1"/>
  <c r="AZ42" i="9"/>
  <c r="BA42" i="9" s="1"/>
  <c r="BE42" i="9" s="1"/>
  <c r="R42" i="9"/>
  <c r="AS42" i="9"/>
  <c r="AT42" i="9" s="1"/>
  <c r="J41" i="9"/>
  <c r="I41" i="9"/>
  <c r="J42" i="9" l="1"/>
  <c r="I42" i="9"/>
  <c r="Q41" i="9"/>
  <c r="P41" i="9"/>
  <c r="AD41" i="9"/>
  <c r="AC41" i="9"/>
  <c r="X41" i="9"/>
  <c r="W41" i="9"/>
  <c r="L42" i="9"/>
  <c r="Y42" i="9"/>
  <c r="S42" i="9"/>
  <c r="AY42" i="9"/>
  <c r="AX42" i="9"/>
  <c r="AK42" i="9"/>
  <c r="AJ42" i="9"/>
  <c r="AR42" i="9"/>
  <c r="AQ42" i="9"/>
  <c r="B44" i="9"/>
  <c r="AE43" i="9"/>
  <c r="AF43" i="9" s="1"/>
  <c r="C43" i="9"/>
  <c r="K43" i="9"/>
  <c r="AL43" i="9"/>
  <c r="AM43" i="9" s="1"/>
  <c r="R43" i="9"/>
  <c r="AZ43" i="9"/>
  <c r="BA43" i="9" s="1"/>
  <c r="BE43" i="9" s="1"/>
  <c r="D43" i="9"/>
  <c r="E43" i="9" s="1"/>
  <c r="AS43" i="9"/>
  <c r="AT43" i="9" s="1"/>
  <c r="AQ43" i="9" l="1"/>
  <c r="AR43" i="9"/>
  <c r="Y43" i="9"/>
  <c r="L43" i="9"/>
  <c r="S43" i="9"/>
  <c r="AK43" i="9"/>
  <c r="AJ43" i="9"/>
  <c r="W42" i="9"/>
  <c r="X42" i="9"/>
  <c r="AX43" i="9"/>
  <c r="AY43" i="9"/>
  <c r="K44" i="9"/>
  <c r="AL44" i="9"/>
  <c r="AM44" i="9" s="1"/>
  <c r="R44" i="9"/>
  <c r="AS44" i="9"/>
  <c r="AT44" i="9" s="1"/>
  <c r="D44" i="9"/>
  <c r="E44" i="9" s="1"/>
  <c r="B45" i="9"/>
  <c r="AE44" i="9"/>
  <c r="AF44" i="9" s="1"/>
  <c r="C44" i="9"/>
  <c r="AZ44" i="9"/>
  <c r="BA44" i="9" s="1"/>
  <c r="BE44" i="9" s="1"/>
  <c r="AD42" i="9"/>
  <c r="AC42" i="9"/>
  <c r="J43" i="9"/>
  <c r="I43" i="9"/>
  <c r="P42" i="9"/>
  <c r="Q42" i="9"/>
  <c r="J44" i="9" l="1"/>
  <c r="I44" i="9"/>
  <c r="AY44" i="9"/>
  <c r="AX44" i="9"/>
  <c r="AR44" i="9"/>
  <c r="AQ44" i="9"/>
  <c r="X43" i="9"/>
  <c r="W43" i="9"/>
  <c r="S44" i="9"/>
  <c r="L44" i="9"/>
  <c r="Y44" i="9"/>
  <c r="Q43" i="9"/>
  <c r="P43" i="9"/>
  <c r="AD43" i="9"/>
  <c r="AC43" i="9"/>
  <c r="AK44" i="9"/>
  <c r="AJ44" i="9"/>
  <c r="AL45" i="9"/>
  <c r="AM45" i="9" s="1"/>
  <c r="R45" i="9"/>
  <c r="AS45" i="9"/>
  <c r="AT45" i="9" s="1"/>
  <c r="B46" i="9"/>
  <c r="AE45" i="9"/>
  <c r="AF45" i="9" s="1"/>
  <c r="C45" i="9"/>
  <c r="K45" i="9"/>
  <c r="AZ45" i="9"/>
  <c r="BA45" i="9" s="1"/>
  <c r="BE45" i="9" s="1"/>
  <c r="D45" i="9"/>
  <c r="E45" i="9" s="1"/>
  <c r="J45" i="9" l="1"/>
  <c r="I45" i="9"/>
  <c r="AK45" i="9"/>
  <c r="AJ45" i="9"/>
  <c r="L45" i="9"/>
  <c r="Y45" i="9"/>
  <c r="S45" i="9"/>
  <c r="R46" i="9"/>
  <c r="AS46" i="9"/>
  <c r="AT46" i="9" s="1"/>
  <c r="AZ46" i="9"/>
  <c r="BA46" i="9" s="1"/>
  <c r="BE46" i="9" s="1"/>
  <c r="K46" i="9"/>
  <c r="AL46" i="9"/>
  <c r="AM46" i="9" s="1"/>
  <c r="AE46" i="9"/>
  <c r="AF46" i="9" s="1"/>
  <c r="C46" i="9"/>
  <c r="D46" i="9"/>
  <c r="E46" i="9" s="1"/>
  <c r="B47" i="9"/>
  <c r="AX45" i="9"/>
  <c r="AY45" i="9"/>
  <c r="AD44" i="9"/>
  <c r="AC44" i="9"/>
  <c r="AR45" i="9"/>
  <c r="AQ45" i="9"/>
  <c r="Q44" i="9"/>
  <c r="P44" i="9"/>
  <c r="W44" i="9"/>
  <c r="X44" i="9"/>
  <c r="I46" i="9" l="1"/>
  <c r="J46" i="9"/>
  <c r="X45" i="9"/>
  <c r="W45" i="9"/>
  <c r="AC45" i="9"/>
  <c r="AD45" i="9"/>
  <c r="AK46" i="9"/>
  <c r="AJ46" i="9"/>
  <c r="Q45" i="9"/>
  <c r="P45" i="9"/>
  <c r="AR46" i="9"/>
  <c r="AQ46" i="9"/>
  <c r="AS47" i="9"/>
  <c r="AT47" i="9" s="1"/>
  <c r="AZ47" i="9"/>
  <c r="BA47" i="9" s="1"/>
  <c r="BE47" i="9" s="1"/>
  <c r="D47" i="9"/>
  <c r="E47" i="9" s="1"/>
  <c r="AL47" i="9"/>
  <c r="AM47" i="9" s="1"/>
  <c r="R47" i="9"/>
  <c r="AE47" i="9"/>
  <c r="AF47" i="9" s="1"/>
  <c r="K47" i="9"/>
  <c r="C47" i="9"/>
  <c r="B48" i="9"/>
  <c r="L46" i="9"/>
  <c r="Y46" i="9"/>
  <c r="S46" i="9"/>
  <c r="AY46" i="9"/>
  <c r="AX46" i="9"/>
  <c r="J47" i="9" l="1"/>
  <c r="I47" i="9"/>
  <c r="AY47" i="9"/>
  <c r="AX47" i="9"/>
  <c r="AR47" i="9"/>
  <c r="AQ47" i="9"/>
  <c r="AD46" i="9"/>
  <c r="AC46" i="9"/>
  <c r="Q46" i="9"/>
  <c r="P46" i="9"/>
  <c r="AZ48" i="9"/>
  <c r="BA48" i="9" s="1"/>
  <c r="BE48" i="9" s="1"/>
  <c r="D48" i="9"/>
  <c r="E48" i="9" s="1"/>
  <c r="B49" i="9"/>
  <c r="AE48" i="9"/>
  <c r="AF48" i="9" s="1"/>
  <c r="C48" i="9"/>
  <c r="R48" i="9"/>
  <c r="AS48" i="9"/>
  <c r="AT48" i="9" s="1"/>
  <c r="AL48" i="9"/>
  <c r="AM48" i="9" s="1"/>
  <c r="K48" i="9"/>
  <c r="X46" i="9"/>
  <c r="W46" i="9"/>
  <c r="S47" i="9"/>
  <c r="Y47" i="9"/>
  <c r="L47" i="9"/>
  <c r="AJ47" i="9"/>
  <c r="AK47" i="9"/>
  <c r="Q47" i="9" l="1"/>
  <c r="P47" i="9"/>
  <c r="AC47" i="9"/>
  <c r="AD47" i="9"/>
  <c r="AK48" i="9"/>
  <c r="AJ48" i="9"/>
  <c r="X47" i="9"/>
  <c r="W47" i="9"/>
  <c r="AZ49" i="9"/>
  <c r="BA49" i="9" s="1"/>
  <c r="BE49" i="9" s="1"/>
  <c r="AS49" i="9"/>
  <c r="AT49" i="9" s="1"/>
  <c r="D49" i="9"/>
  <c r="E49" i="9" s="1"/>
  <c r="AL49" i="9"/>
  <c r="AM49" i="9" s="1"/>
  <c r="C49" i="9"/>
  <c r="B50" i="9"/>
  <c r="AE49" i="9"/>
  <c r="AF49" i="9" s="1"/>
  <c r="R49" i="9"/>
  <c r="K49" i="9"/>
  <c r="I48" i="9"/>
  <c r="J48" i="9"/>
  <c r="S48" i="9"/>
  <c r="Y48" i="9"/>
  <c r="L48" i="9"/>
  <c r="AR48" i="9"/>
  <c r="AQ48" i="9"/>
  <c r="AY48" i="9"/>
  <c r="AX48" i="9"/>
  <c r="AJ49" i="9" l="1"/>
  <c r="AK49" i="9"/>
  <c r="P48" i="9"/>
  <c r="Q48" i="9"/>
  <c r="D50" i="9"/>
  <c r="E50" i="9" s="1"/>
  <c r="B51" i="9"/>
  <c r="AE50" i="9"/>
  <c r="AF50" i="9" s="1"/>
  <c r="R50" i="9"/>
  <c r="C50" i="9"/>
  <c r="AZ50" i="9"/>
  <c r="BA50" i="9" s="1"/>
  <c r="BE50" i="9" s="1"/>
  <c r="AS50" i="9"/>
  <c r="AT50" i="9" s="1"/>
  <c r="AL50" i="9"/>
  <c r="AM50" i="9" s="1"/>
  <c r="K50" i="9"/>
  <c r="AC48" i="9"/>
  <c r="AD48" i="9"/>
  <c r="AQ49" i="9"/>
  <c r="AR49" i="9"/>
  <c r="X48" i="9"/>
  <c r="W48" i="9"/>
  <c r="I49" i="9"/>
  <c r="J49" i="9"/>
  <c r="AY49" i="9"/>
  <c r="AX49" i="9"/>
  <c r="L49" i="9"/>
  <c r="S49" i="9"/>
  <c r="Y49" i="9"/>
  <c r="AJ50" i="9" l="1"/>
  <c r="AK50" i="9"/>
  <c r="B52" i="9"/>
  <c r="AE51" i="9"/>
  <c r="AF51" i="9" s="1"/>
  <c r="C51" i="9"/>
  <c r="K51" i="9"/>
  <c r="AL51" i="9"/>
  <c r="AM51" i="9" s="1"/>
  <c r="R51" i="9"/>
  <c r="AZ51" i="9"/>
  <c r="BA51" i="9" s="1"/>
  <c r="BE51" i="9" s="1"/>
  <c r="AS51" i="9"/>
  <c r="AT51" i="9" s="1"/>
  <c r="D51" i="9"/>
  <c r="E51" i="9" s="1"/>
  <c r="AR50" i="9"/>
  <c r="AQ50" i="9"/>
  <c r="Y50" i="9"/>
  <c r="S50" i="9"/>
  <c r="L50" i="9"/>
  <c r="AY50" i="9"/>
  <c r="AX50" i="9"/>
  <c r="AC49" i="9"/>
  <c r="AD49" i="9"/>
  <c r="Q49" i="9"/>
  <c r="P49" i="9"/>
  <c r="J50" i="9"/>
  <c r="I50" i="9"/>
  <c r="X49" i="9"/>
  <c r="W49" i="9"/>
  <c r="AQ51" i="9" l="1"/>
  <c r="AR51" i="9"/>
  <c r="L51" i="9"/>
  <c r="Y51" i="9"/>
  <c r="S51" i="9"/>
  <c r="W50" i="9"/>
  <c r="X50" i="9"/>
  <c r="AD50" i="9"/>
  <c r="AC50" i="9"/>
  <c r="AK51" i="9"/>
  <c r="AJ51" i="9"/>
  <c r="P50" i="9"/>
  <c r="Q50" i="9"/>
  <c r="J51" i="9"/>
  <c r="I51" i="9"/>
  <c r="K52" i="9"/>
  <c r="AL52" i="9"/>
  <c r="AM52" i="9" s="1"/>
  <c r="R52" i="9"/>
  <c r="AS52" i="9"/>
  <c r="AT52" i="9" s="1"/>
  <c r="D52" i="9"/>
  <c r="E52" i="9" s="1"/>
  <c r="C52" i="9"/>
  <c r="AZ52" i="9"/>
  <c r="BA52" i="9" s="1"/>
  <c r="BE52" i="9" s="1"/>
  <c r="B53" i="9"/>
  <c r="AE52" i="9"/>
  <c r="AF52" i="9" s="1"/>
  <c r="AX51" i="9"/>
  <c r="AY51" i="9"/>
  <c r="Y52" i="9" l="1"/>
  <c r="S52" i="9"/>
  <c r="L52" i="9"/>
  <c r="AL53" i="9"/>
  <c r="AM53" i="9" s="1"/>
  <c r="R53" i="9"/>
  <c r="AS53" i="9"/>
  <c r="AT53" i="9" s="1"/>
  <c r="B54" i="9"/>
  <c r="AE53" i="9"/>
  <c r="AF53" i="9" s="1"/>
  <c r="C53" i="9"/>
  <c r="AZ53" i="9"/>
  <c r="BA53" i="9" s="1"/>
  <c r="BE53" i="9" s="1"/>
  <c r="K53" i="9"/>
  <c r="D53" i="9"/>
  <c r="E53" i="9" s="1"/>
  <c r="AK52" i="9"/>
  <c r="AJ52" i="9"/>
  <c r="X51" i="9"/>
  <c r="W51" i="9"/>
  <c r="J52" i="9"/>
  <c r="I52" i="9"/>
  <c r="AD51" i="9"/>
  <c r="AC51" i="9"/>
  <c r="AY52" i="9"/>
  <c r="AX52" i="9"/>
  <c r="Q51" i="9"/>
  <c r="P51" i="9"/>
  <c r="AQ52" i="9"/>
  <c r="AR52" i="9"/>
  <c r="AK53" i="9" l="1"/>
  <c r="AJ53" i="9"/>
  <c r="R54" i="9"/>
  <c r="AS54" i="9"/>
  <c r="AT54" i="9" s="1"/>
  <c r="AZ54" i="9"/>
  <c r="BA54" i="9" s="1"/>
  <c r="BE54" i="9" s="1"/>
  <c r="K54" i="9"/>
  <c r="B55" i="9"/>
  <c r="AL54" i="9"/>
  <c r="AM54" i="9" s="1"/>
  <c r="D54" i="9"/>
  <c r="E54" i="9" s="1"/>
  <c r="AE54" i="9"/>
  <c r="AF54" i="9" s="1"/>
  <c r="C54" i="9"/>
  <c r="AX53" i="9"/>
  <c r="AY53" i="9"/>
  <c r="J53" i="9"/>
  <c r="I53" i="9"/>
  <c r="Y53" i="9"/>
  <c r="S53" i="9"/>
  <c r="L53" i="9"/>
  <c r="Q52" i="9"/>
  <c r="P52" i="9"/>
  <c r="AR53" i="9"/>
  <c r="AQ53" i="9"/>
  <c r="W52" i="9"/>
  <c r="X52" i="9"/>
  <c r="AD52" i="9"/>
  <c r="AC52" i="9"/>
  <c r="AR54" i="9" l="1"/>
  <c r="AQ54" i="9"/>
  <c r="Y54" i="9"/>
  <c r="S54" i="9"/>
  <c r="L54" i="9"/>
  <c r="AX54" i="9"/>
  <c r="AY54" i="9"/>
  <c r="AS55" i="9"/>
  <c r="AT55" i="9" s="1"/>
  <c r="AZ55" i="9"/>
  <c r="BA55" i="9" s="1"/>
  <c r="BE55" i="9" s="1"/>
  <c r="D55" i="9"/>
  <c r="E55" i="9" s="1"/>
  <c r="AL55" i="9"/>
  <c r="AM55" i="9" s="1"/>
  <c r="AE55" i="9"/>
  <c r="AF55" i="9" s="1"/>
  <c r="K55" i="9"/>
  <c r="R55" i="9"/>
  <c r="C55" i="9"/>
  <c r="B56" i="9"/>
  <c r="AK54" i="9"/>
  <c r="AJ54" i="9"/>
  <c r="AC53" i="9"/>
  <c r="AD53" i="9"/>
  <c r="Q53" i="9"/>
  <c r="P53" i="9"/>
  <c r="W53" i="9"/>
  <c r="X53" i="9"/>
  <c r="I54" i="9"/>
  <c r="J54" i="9"/>
  <c r="S55" i="9" l="1"/>
  <c r="Y55" i="9"/>
  <c r="L55" i="9"/>
  <c r="Q54" i="9"/>
  <c r="P54" i="9"/>
  <c r="AJ55" i="9"/>
  <c r="AK55" i="9"/>
  <c r="X54" i="9"/>
  <c r="W54" i="9"/>
  <c r="AR55" i="9"/>
  <c r="AQ55" i="9"/>
  <c r="AD54" i="9"/>
  <c r="AC54" i="9"/>
  <c r="AZ56" i="9"/>
  <c r="BA56" i="9" s="1"/>
  <c r="BE56" i="9" s="1"/>
  <c r="D56" i="9"/>
  <c r="E56" i="9" s="1"/>
  <c r="B57" i="9"/>
  <c r="AE56" i="9"/>
  <c r="AF56" i="9" s="1"/>
  <c r="C56" i="9"/>
  <c r="R56" i="9"/>
  <c r="AS56" i="9"/>
  <c r="AT56" i="9" s="1"/>
  <c r="K56" i="9"/>
  <c r="AL56" i="9"/>
  <c r="AM56" i="9" s="1"/>
  <c r="J55" i="9"/>
  <c r="I55" i="9"/>
  <c r="AY55" i="9"/>
  <c r="AX55" i="9"/>
  <c r="I56" i="9" l="1"/>
  <c r="J56" i="9"/>
  <c r="AZ57" i="9"/>
  <c r="BA57" i="9" s="1"/>
  <c r="BE57" i="9" s="1"/>
  <c r="D57" i="9"/>
  <c r="E57" i="9" s="1"/>
  <c r="B58" i="9"/>
  <c r="AE57" i="9"/>
  <c r="AF57" i="9" s="1"/>
  <c r="C57" i="9"/>
  <c r="K57" i="9"/>
  <c r="AS57" i="9"/>
  <c r="AT57" i="9" s="1"/>
  <c r="AL57" i="9"/>
  <c r="AM57" i="9" s="1"/>
  <c r="R57" i="9"/>
  <c r="AY56" i="9"/>
  <c r="AX56" i="9"/>
  <c r="AR56" i="9"/>
  <c r="AQ56" i="9"/>
  <c r="Q55" i="9"/>
  <c r="P55" i="9"/>
  <c r="L56" i="9"/>
  <c r="Y56" i="9"/>
  <c r="S56" i="9"/>
  <c r="AC55" i="9"/>
  <c r="AD55" i="9"/>
  <c r="AK56" i="9"/>
  <c r="AJ56" i="9"/>
  <c r="X55" i="9"/>
  <c r="W55" i="9"/>
  <c r="Y57" i="9" l="1"/>
  <c r="L57" i="9"/>
  <c r="S57" i="9"/>
  <c r="AJ57" i="9"/>
  <c r="AK57" i="9"/>
  <c r="D58" i="9"/>
  <c r="E58" i="9" s="1"/>
  <c r="B59" i="9"/>
  <c r="AE58" i="9"/>
  <c r="AF58" i="9" s="1"/>
  <c r="C58" i="9"/>
  <c r="K58" i="9"/>
  <c r="AL58" i="9"/>
  <c r="AM58" i="9" s="1"/>
  <c r="AZ58" i="9"/>
  <c r="BA58" i="9" s="1"/>
  <c r="BE58" i="9" s="1"/>
  <c r="R58" i="9"/>
  <c r="AS58" i="9"/>
  <c r="AT58" i="9" s="1"/>
  <c r="AD56" i="9"/>
  <c r="AC56" i="9"/>
  <c r="P56" i="9"/>
  <c r="Q56" i="9"/>
  <c r="X56" i="9"/>
  <c r="W56" i="9"/>
  <c r="J57" i="9"/>
  <c r="I57" i="9"/>
  <c r="AQ57" i="9"/>
  <c r="AR57" i="9"/>
  <c r="AY57" i="9"/>
  <c r="AX57" i="9"/>
  <c r="AK58" i="9" l="1"/>
  <c r="AJ58" i="9"/>
  <c r="J58" i="9"/>
  <c r="I58" i="9"/>
  <c r="B60" i="9"/>
  <c r="AE59" i="9"/>
  <c r="AF59" i="9" s="1"/>
  <c r="C59" i="9"/>
  <c r="K59" i="9"/>
  <c r="AL59" i="9"/>
  <c r="AM59" i="9" s="1"/>
  <c r="R59" i="9"/>
  <c r="AZ59" i="9"/>
  <c r="BA59" i="9" s="1"/>
  <c r="BE59" i="9" s="1"/>
  <c r="D59" i="9"/>
  <c r="E59" i="9" s="1"/>
  <c r="AS59" i="9"/>
  <c r="AT59" i="9" s="1"/>
  <c r="X57" i="9"/>
  <c r="W57" i="9"/>
  <c r="AR58" i="9"/>
  <c r="AQ58" i="9"/>
  <c r="Q57" i="9"/>
  <c r="P57" i="9"/>
  <c r="AY58" i="9"/>
  <c r="AX58" i="9"/>
  <c r="S58" i="9"/>
  <c r="Y58" i="9"/>
  <c r="L58" i="9"/>
  <c r="AD57" i="9"/>
  <c r="AC57" i="9"/>
  <c r="Y59" i="9" l="1"/>
  <c r="S59" i="9"/>
  <c r="L59" i="9"/>
  <c r="AD58" i="9"/>
  <c r="AC58" i="9"/>
  <c r="AX59" i="9"/>
  <c r="AY59" i="9"/>
  <c r="K60" i="9"/>
  <c r="AL60" i="9"/>
  <c r="AM60" i="9" s="1"/>
  <c r="R60" i="9"/>
  <c r="AS60" i="9"/>
  <c r="AT60" i="9" s="1"/>
  <c r="D60" i="9"/>
  <c r="E60" i="9" s="1"/>
  <c r="B61" i="9"/>
  <c r="AE60" i="9"/>
  <c r="AF60" i="9" s="1"/>
  <c r="C60" i="9"/>
  <c r="AZ60" i="9"/>
  <c r="BA60" i="9" s="1"/>
  <c r="BE60" i="9" s="1"/>
  <c r="J59" i="9"/>
  <c r="I59" i="9"/>
  <c r="AK59" i="9"/>
  <c r="AJ59" i="9"/>
  <c r="P58" i="9"/>
  <c r="Q58" i="9"/>
  <c r="W58" i="9"/>
  <c r="X58" i="9"/>
  <c r="AQ59" i="9"/>
  <c r="AR59" i="9"/>
  <c r="S60" i="9" l="1"/>
  <c r="Y60" i="9"/>
  <c r="L60" i="9"/>
  <c r="AK60" i="9"/>
  <c r="AJ60" i="9"/>
  <c r="AL61" i="9"/>
  <c r="AM61" i="9" s="1"/>
  <c r="R61" i="9"/>
  <c r="AS61" i="9"/>
  <c r="AT61" i="9" s="1"/>
  <c r="AZ61" i="9"/>
  <c r="BA61" i="9" s="1"/>
  <c r="BE61" i="9" s="1"/>
  <c r="B62" i="9"/>
  <c r="AE61" i="9"/>
  <c r="AF61" i="9" s="1"/>
  <c r="C61" i="9"/>
  <c r="K61" i="9"/>
  <c r="D61" i="9"/>
  <c r="E61" i="9" s="1"/>
  <c r="J60" i="9"/>
  <c r="I60" i="9"/>
  <c r="AY60" i="9"/>
  <c r="AX60" i="9"/>
  <c r="Q59" i="9"/>
  <c r="P59" i="9"/>
  <c r="X59" i="9"/>
  <c r="W59" i="9"/>
  <c r="AR60" i="9"/>
  <c r="AQ60" i="9"/>
  <c r="AD59" i="9"/>
  <c r="AC59" i="9"/>
  <c r="AR61" i="9" l="1"/>
  <c r="AQ61" i="9"/>
  <c r="L61" i="9"/>
  <c r="Y61" i="9"/>
  <c r="S61" i="9"/>
  <c r="J61" i="9"/>
  <c r="I61" i="9"/>
  <c r="AK61" i="9"/>
  <c r="AJ61" i="9"/>
  <c r="Q60" i="9"/>
  <c r="P60" i="9"/>
  <c r="AX61" i="9"/>
  <c r="AY61" i="9"/>
  <c r="R62" i="9"/>
  <c r="AS62" i="9"/>
  <c r="AT62" i="9" s="1"/>
  <c r="AZ62" i="9"/>
  <c r="BA62" i="9" s="1"/>
  <c r="BE62" i="9" s="1"/>
  <c r="D62" i="9"/>
  <c r="E62" i="9" s="1"/>
  <c r="K62" i="9"/>
  <c r="AL62" i="9"/>
  <c r="AM62" i="9" s="1"/>
  <c r="AE62" i="9"/>
  <c r="AF62" i="9" s="1"/>
  <c r="C62" i="9"/>
  <c r="B63" i="9"/>
  <c r="AD60" i="9"/>
  <c r="AC60" i="9"/>
  <c r="W60" i="9"/>
  <c r="X60" i="9"/>
  <c r="AY62" i="9" l="1"/>
  <c r="AX62" i="9"/>
  <c r="AS63" i="9"/>
  <c r="AT63" i="9" s="1"/>
  <c r="AZ63" i="9"/>
  <c r="BA63" i="9" s="1"/>
  <c r="BE63" i="9" s="1"/>
  <c r="D63" i="9"/>
  <c r="E63" i="9" s="1"/>
  <c r="B64" i="9"/>
  <c r="AE63" i="9"/>
  <c r="AF63" i="9" s="1"/>
  <c r="C63" i="9"/>
  <c r="AL63" i="9"/>
  <c r="AM63" i="9" s="1"/>
  <c r="R63" i="9"/>
  <c r="K63" i="9"/>
  <c r="X61" i="9"/>
  <c r="W61" i="9"/>
  <c r="AK62" i="9"/>
  <c r="AJ62" i="9"/>
  <c r="AC61" i="9"/>
  <c r="AD61" i="9"/>
  <c r="AR62" i="9"/>
  <c r="AQ62" i="9"/>
  <c r="Q61" i="9"/>
  <c r="P61" i="9"/>
  <c r="S62" i="9"/>
  <c r="L62" i="9"/>
  <c r="Y62" i="9"/>
  <c r="I62" i="9"/>
  <c r="J62" i="9"/>
  <c r="AJ63" i="9" l="1"/>
  <c r="AK63" i="9"/>
  <c r="X62" i="9"/>
  <c r="W62" i="9"/>
  <c r="AZ64" i="9"/>
  <c r="BA64" i="9" s="1"/>
  <c r="BE64" i="9" s="1"/>
  <c r="D64" i="9"/>
  <c r="E64" i="9" s="1"/>
  <c r="B65" i="9"/>
  <c r="AE64" i="9"/>
  <c r="AF64" i="9" s="1"/>
  <c r="C64" i="9"/>
  <c r="K64" i="9"/>
  <c r="R64" i="9"/>
  <c r="AS64" i="9"/>
  <c r="AT64" i="9" s="1"/>
  <c r="AL64" i="9"/>
  <c r="AM64" i="9" s="1"/>
  <c r="AD62" i="9"/>
  <c r="AC62" i="9"/>
  <c r="J63" i="9"/>
  <c r="I63" i="9"/>
  <c r="Q62" i="9"/>
  <c r="P62" i="9"/>
  <c r="AY63" i="9"/>
  <c r="AX63" i="9"/>
  <c r="L63" i="9"/>
  <c r="Y63" i="9"/>
  <c r="S63" i="9"/>
  <c r="AR63" i="9"/>
  <c r="AQ63" i="9"/>
  <c r="AK64" i="9" l="1"/>
  <c r="AJ64" i="9"/>
  <c r="AC63" i="9"/>
  <c r="AD63" i="9"/>
  <c r="AZ65" i="9"/>
  <c r="BA65" i="9" s="1"/>
  <c r="BE65" i="9" s="1"/>
  <c r="D65" i="9"/>
  <c r="E65" i="9" s="1"/>
  <c r="B66" i="9"/>
  <c r="AE65" i="9"/>
  <c r="AF65" i="9" s="1"/>
  <c r="C65" i="9"/>
  <c r="K65" i="9"/>
  <c r="AL65" i="9"/>
  <c r="AM65" i="9" s="1"/>
  <c r="AS65" i="9"/>
  <c r="AT65" i="9" s="1"/>
  <c r="R65" i="9"/>
  <c r="I64" i="9"/>
  <c r="J64" i="9"/>
  <c r="Q63" i="9"/>
  <c r="P63" i="9"/>
  <c r="AY64" i="9"/>
  <c r="AX64" i="9"/>
  <c r="AR64" i="9"/>
  <c r="AQ64" i="9"/>
  <c r="X63" i="9"/>
  <c r="W63" i="9"/>
  <c r="S64" i="9"/>
  <c r="L64" i="9"/>
  <c r="Y64" i="9"/>
  <c r="AJ65" i="9" l="1"/>
  <c r="AK65" i="9"/>
  <c r="D66" i="9"/>
  <c r="E66" i="9" s="1"/>
  <c r="B67" i="9"/>
  <c r="AE66" i="9"/>
  <c r="AF66" i="9" s="1"/>
  <c r="C66" i="9"/>
  <c r="K66" i="9"/>
  <c r="AL66" i="9"/>
  <c r="AM66" i="9" s="1"/>
  <c r="R66" i="9"/>
  <c r="AZ66" i="9"/>
  <c r="BA66" i="9" s="1"/>
  <c r="BE66" i="9" s="1"/>
  <c r="AS66" i="9"/>
  <c r="AT66" i="9" s="1"/>
  <c r="J65" i="9"/>
  <c r="I65" i="9"/>
  <c r="AY65" i="9"/>
  <c r="AX65" i="9"/>
  <c r="AQ65" i="9"/>
  <c r="AR65" i="9"/>
  <c r="X64" i="9"/>
  <c r="W64" i="9"/>
  <c r="Y65" i="9"/>
  <c r="S65" i="9"/>
  <c r="L65" i="9"/>
  <c r="AD64" i="9"/>
  <c r="AC64" i="9"/>
  <c r="P64" i="9"/>
  <c r="Q64" i="9"/>
  <c r="S66" i="9" l="1"/>
  <c r="Y66" i="9"/>
  <c r="L66" i="9"/>
  <c r="AK66" i="9"/>
  <c r="AJ66" i="9"/>
  <c r="AR66" i="9"/>
  <c r="AQ66" i="9"/>
  <c r="Q65" i="9"/>
  <c r="P65" i="9"/>
  <c r="X65" i="9"/>
  <c r="W65" i="9"/>
  <c r="AD65" i="9"/>
  <c r="AC65" i="9"/>
  <c r="B68" i="9"/>
  <c r="AE67" i="9"/>
  <c r="AF67" i="9" s="1"/>
  <c r="C67" i="9"/>
  <c r="K67" i="9"/>
  <c r="AL67" i="9"/>
  <c r="AM67" i="9" s="1"/>
  <c r="R67" i="9"/>
  <c r="AS67" i="9"/>
  <c r="AT67" i="9" s="1"/>
  <c r="AZ67" i="9"/>
  <c r="BA67" i="9" s="1"/>
  <c r="BE67" i="9" s="1"/>
  <c r="D67" i="9"/>
  <c r="E67" i="9" s="1"/>
  <c r="AY66" i="9"/>
  <c r="AX66" i="9"/>
  <c r="J66" i="9"/>
  <c r="I66" i="9"/>
  <c r="AK67" i="9" l="1"/>
  <c r="AJ67" i="9"/>
  <c r="J67" i="9"/>
  <c r="I67" i="9"/>
  <c r="K68" i="9"/>
  <c r="AL68" i="9"/>
  <c r="AM68" i="9" s="1"/>
  <c r="R68" i="9"/>
  <c r="AS68" i="9"/>
  <c r="AT68" i="9" s="1"/>
  <c r="D68" i="9"/>
  <c r="E68" i="9" s="1"/>
  <c r="B69" i="9"/>
  <c r="AE68" i="9"/>
  <c r="AF68" i="9" s="1"/>
  <c r="C68" i="9"/>
  <c r="AZ68" i="9"/>
  <c r="BA68" i="9" s="1"/>
  <c r="BE68" i="9" s="1"/>
  <c r="AX67" i="9"/>
  <c r="AY67" i="9"/>
  <c r="P66" i="9"/>
  <c r="Q66" i="9"/>
  <c r="AQ67" i="9"/>
  <c r="AR67" i="9"/>
  <c r="AD66" i="9"/>
  <c r="AC66" i="9"/>
  <c r="Y67" i="9"/>
  <c r="S67" i="9"/>
  <c r="L67" i="9"/>
  <c r="W66" i="9"/>
  <c r="X66" i="9"/>
  <c r="AY68" i="9" l="1"/>
  <c r="AX68" i="9"/>
  <c r="X67" i="9"/>
  <c r="W67" i="9"/>
  <c r="AK68" i="9"/>
  <c r="AJ68" i="9"/>
  <c r="Q67" i="9"/>
  <c r="P67" i="9"/>
  <c r="AD67" i="9"/>
  <c r="AC67" i="9"/>
  <c r="S68" i="9"/>
  <c r="L68" i="9"/>
  <c r="Y68" i="9"/>
  <c r="AL69" i="9"/>
  <c r="AM69" i="9" s="1"/>
  <c r="R69" i="9"/>
  <c r="AS69" i="9"/>
  <c r="AT69" i="9" s="1"/>
  <c r="AZ69" i="9"/>
  <c r="BA69" i="9" s="1"/>
  <c r="BE69" i="9" s="1"/>
  <c r="B70" i="9"/>
  <c r="AE69" i="9"/>
  <c r="AF69" i="9" s="1"/>
  <c r="C69" i="9"/>
  <c r="K69" i="9"/>
  <c r="D69" i="9"/>
  <c r="E69" i="9" s="1"/>
  <c r="AR68" i="9"/>
  <c r="AQ68" i="9"/>
  <c r="J68" i="9"/>
  <c r="I68" i="9"/>
  <c r="J69" i="9" l="1"/>
  <c r="I69" i="9"/>
  <c r="S69" i="9"/>
  <c r="L69" i="9"/>
  <c r="Y69" i="9"/>
  <c r="AD68" i="9"/>
  <c r="AC68" i="9"/>
  <c r="Q68" i="9"/>
  <c r="P68" i="9"/>
  <c r="AK69" i="9"/>
  <c r="AJ69" i="9"/>
  <c r="AR69" i="9"/>
  <c r="AQ69" i="9"/>
  <c r="W68" i="9"/>
  <c r="X68" i="9"/>
  <c r="R70" i="9"/>
  <c r="AS70" i="9"/>
  <c r="AT70" i="9" s="1"/>
  <c r="AZ70" i="9"/>
  <c r="BA70" i="9" s="1"/>
  <c r="BE70" i="9" s="1"/>
  <c r="D70" i="9"/>
  <c r="E70" i="9" s="1"/>
  <c r="K70" i="9"/>
  <c r="AL70" i="9"/>
  <c r="AM70" i="9" s="1"/>
  <c r="AE70" i="9"/>
  <c r="AF70" i="9" s="1"/>
  <c r="C70" i="9"/>
  <c r="B71" i="9"/>
  <c r="AX69" i="9"/>
  <c r="AY69" i="9"/>
  <c r="AR70" i="9" l="1"/>
  <c r="AQ70" i="9"/>
  <c r="AC69" i="9"/>
  <c r="AD69" i="9"/>
  <c r="B72" i="9"/>
  <c r="R71" i="9"/>
  <c r="AL71" i="9"/>
  <c r="AM71" i="9" s="1"/>
  <c r="AS71" i="9"/>
  <c r="AT71" i="9" s="1"/>
  <c r="D71" i="9"/>
  <c r="E71" i="9" s="1"/>
  <c r="C71" i="9"/>
  <c r="AZ71" i="9"/>
  <c r="BA71" i="9" s="1"/>
  <c r="BE71" i="9" s="1"/>
  <c r="AE71" i="9"/>
  <c r="AF71" i="9" s="1"/>
  <c r="K71" i="9"/>
  <c r="S70" i="9"/>
  <c r="L70" i="9"/>
  <c r="Y70" i="9"/>
  <c r="Q69" i="9"/>
  <c r="P69" i="9"/>
  <c r="I70" i="9"/>
  <c r="J70" i="9"/>
  <c r="X69" i="9"/>
  <c r="W69" i="9"/>
  <c r="AK70" i="9"/>
  <c r="AJ70" i="9"/>
  <c r="AY70" i="9"/>
  <c r="AX70" i="9"/>
  <c r="AR71" i="9" l="1"/>
  <c r="AQ71" i="9"/>
  <c r="AY71" i="9"/>
  <c r="AX71" i="9"/>
  <c r="Q70" i="9"/>
  <c r="P70" i="9"/>
  <c r="X70" i="9"/>
  <c r="W70" i="9"/>
  <c r="S71" i="9"/>
  <c r="Y71" i="9"/>
  <c r="L71" i="9"/>
  <c r="B73" i="9"/>
  <c r="AE72" i="9"/>
  <c r="AF72" i="9" s="1"/>
  <c r="C72" i="9"/>
  <c r="AL72" i="9"/>
  <c r="AM72" i="9" s="1"/>
  <c r="AZ72" i="9"/>
  <c r="BA72" i="9" s="1"/>
  <c r="BE72" i="9" s="1"/>
  <c r="K72" i="9"/>
  <c r="AS72" i="9"/>
  <c r="AT72" i="9" s="1"/>
  <c r="R72" i="9"/>
  <c r="D72" i="9"/>
  <c r="E72" i="9" s="1"/>
  <c r="AK71" i="9"/>
  <c r="AJ71" i="9"/>
  <c r="AD70" i="9"/>
  <c r="AC70" i="9"/>
  <c r="J71" i="9"/>
  <c r="I71" i="9"/>
  <c r="AR72" i="9" l="1"/>
  <c r="AQ72" i="9"/>
  <c r="AK72" i="9"/>
  <c r="AJ72" i="9"/>
  <c r="J72" i="9"/>
  <c r="I72" i="9"/>
  <c r="K73" i="9"/>
  <c r="R73" i="9"/>
  <c r="AS73" i="9"/>
  <c r="AT73" i="9" s="1"/>
  <c r="AZ73" i="9"/>
  <c r="BA73" i="9" s="1"/>
  <c r="BE73" i="9" s="1"/>
  <c r="AL73" i="9"/>
  <c r="AM73" i="9" s="1"/>
  <c r="B74" i="9"/>
  <c r="C73" i="9"/>
  <c r="AE73" i="9"/>
  <c r="AF73" i="9" s="1"/>
  <c r="D73" i="9"/>
  <c r="E73" i="9" s="1"/>
  <c r="Q71" i="9"/>
  <c r="P71" i="9"/>
  <c r="AX72" i="9"/>
  <c r="AY72" i="9"/>
  <c r="AC71" i="9"/>
  <c r="AD71" i="9"/>
  <c r="L72" i="9"/>
  <c r="Y72" i="9"/>
  <c r="S72" i="9"/>
  <c r="W71" i="9"/>
  <c r="X71" i="9"/>
  <c r="X72" i="9" l="1"/>
  <c r="W72" i="9"/>
  <c r="AC72" i="9"/>
  <c r="AD72" i="9"/>
  <c r="S73" i="9"/>
  <c r="L73" i="9"/>
  <c r="Y73" i="9"/>
  <c r="I73" i="9"/>
  <c r="J73" i="9"/>
  <c r="P72" i="9"/>
  <c r="Q72" i="9"/>
  <c r="AQ73" i="9"/>
  <c r="AR73" i="9"/>
  <c r="AK73" i="9"/>
  <c r="AJ73" i="9"/>
  <c r="AL74" i="9"/>
  <c r="AM74" i="9" s="1"/>
  <c r="AS74" i="9"/>
  <c r="AT74" i="9" s="1"/>
  <c r="D74" i="9"/>
  <c r="E74" i="9" s="1"/>
  <c r="AZ74" i="9"/>
  <c r="BA74" i="9" s="1"/>
  <c r="BE74" i="9" s="1"/>
  <c r="R74" i="9"/>
  <c r="C74" i="9"/>
  <c r="B75" i="9"/>
  <c r="K74" i="9"/>
  <c r="AE74" i="9"/>
  <c r="AF74" i="9" s="1"/>
  <c r="AY73" i="9"/>
  <c r="AX73" i="9"/>
  <c r="L74" i="9" l="1"/>
  <c r="S74" i="9"/>
  <c r="Y74" i="9"/>
  <c r="AD73" i="9"/>
  <c r="AC73" i="9"/>
  <c r="AR74" i="9"/>
  <c r="AQ74" i="9"/>
  <c r="P73" i="9"/>
  <c r="Q73" i="9"/>
  <c r="AJ74" i="9"/>
  <c r="AK74" i="9"/>
  <c r="R75" i="9"/>
  <c r="AZ75" i="9"/>
  <c r="BA75" i="9" s="1"/>
  <c r="BE75" i="9" s="1"/>
  <c r="B76" i="9"/>
  <c r="AE75" i="9"/>
  <c r="AF75" i="9" s="1"/>
  <c r="C75" i="9"/>
  <c r="AL75" i="9"/>
  <c r="AM75" i="9" s="1"/>
  <c r="K75" i="9"/>
  <c r="AS75" i="9"/>
  <c r="AT75" i="9" s="1"/>
  <c r="D75" i="9"/>
  <c r="E75" i="9" s="1"/>
  <c r="X73" i="9"/>
  <c r="W73" i="9"/>
  <c r="J74" i="9"/>
  <c r="I74" i="9"/>
  <c r="AY74" i="9"/>
  <c r="AX74" i="9"/>
  <c r="AK75" i="9" l="1"/>
  <c r="AJ75" i="9"/>
  <c r="I75" i="9"/>
  <c r="J75" i="9"/>
  <c r="AS76" i="9"/>
  <c r="AT76" i="9" s="1"/>
  <c r="AZ76" i="9"/>
  <c r="BA76" i="9" s="1"/>
  <c r="BE76" i="9" s="1"/>
  <c r="D76" i="9"/>
  <c r="E76" i="9" s="1"/>
  <c r="K76" i="9"/>
  <c r="AE76" i="9"/>
  <c r="AF76" i="9" s="1"/>
  <c r="B77" i="9"/>
  <c r="R76" i="9"/>
  <c r="C76" i="9"/>
  <c r="AL76" i="9"/>
  <c r="AM76" i="9" s="1"/>
  <c r="AX75" i="9"/>
  <c r="AY75" i="9"/>
  <c r="AC74" i="9"/>
  <c r="AD74" i="9"/>
  <c r="S75" i="9"/>
  <c r="Y75" i="9"/>
  <c r="L75" i="9"/>
  <c r="W74" i="9"/>
  <c r="X74" i="9"/>
  <c r="AR75" i="9"/>
  <c r="AQ75" i="9"/>
  <c r="Q74" i="9"/>
  <c r="P74" i="9"/>
  <c r="AY76" i="9" l="1"/>
  <c r="AX76" i="9"/>
  <c r="J76" i="9"/>
  <c r="I76" i="9"/>
  <c r="AR76" i="9"/>
  <c r="AQ76" i="9"/>
  <c r="P75" i="9"/>
  <c r="Q75" i="9"/>
  <c r="AC75" i="9"/>
  <c r="AD75" i="9"/>
  <c r="L76" i="9"/>
  <c r="Y76" i="9"/>
  <c r="S76" i="9"/>
  <c r="X75" i="9"/>
  <c r="W75" i="9"/>
  <c r="AZ77" i="9"/>
  <c r="BA77" i="9" s="1"/>
  <c r="BE77" i="9" s="1"/>
  <c r="D77" i="9"/>
  <c r="E77" i="9" s="1"/>
  <c r="B78" i="9"/>
  <c r="AE77" i="9"/>
  <c r="AF77" i="9" s="1"/>
  <c r="C77" i="9"/>
  <c r="AL77" i="9"/>
  <c r="AM77" i="9" s="1"/>
  <c r="R77" i="9"/>
  <c r="AS77" i="9"/>
  <c r="AT77" i="9" s="1"/>
  <c r="K77" i="9"/>
  <c r="AJ76" i="9"/>
  <c r="AK76" i="9"/>
  <c r="AR77" i="9" l="1"/>
  <c r="AQ77" i="9"/>
  <c r="X76" i="9"/>
  <c r="W76" i="9"/>
  <c r="AD76" i="9"/>
  <c r="AC76" i="9"/>
  <c r="AY77" i="9"/>
  <c r="AX77" i="9"/>
  <c r="Q76" i="9"/>
  <c r="P76" i="9"/>
  <c r="AK77" i="9"/>
  <c r="AJ77" i="9"/>
  <c r="AZ78" i="9"/>
  <c r="BA78" i="9" s="1"/>
  <c r="BE78" i="9" s="1"/>
  <c r="B79" i="9"/>
  <c r="AE78" i="9"/>
  <c r="AF78" i="9" s="1"/>
  <c r="AL78" i="9"/>
  <c r="AM78" i="9" s="1"/>
  <c r="D78" i="9"/>
  <c r="E78" i="9" s="1"/>
  <c r="C78" i="9"/>
  <c r="K78" i="9"/>
  <c r="AS78" i="9"/>
  <c r="AT78" i="9" s="1"/>
  <c r="R78" i="9"/>
  <c r="S77" i="9"/>
  <c r="L77" i="9"/>
  <c r="Y77" i="9"/>
  <c r="J77" i="9"/>
  <c r="I77" i="9"/>
  <c r="AK78" i="9" l="1"/>
  <c r="AJ78" i="9"/>
  <c r="X77" i="9"/>
  <c r="W77" i="9"/>
  <c r="D79" i="9"/>
  <c r="E79" i="9" s="1"/>
  <c r="K79" i="9"/>
  <c r="AE79" i="9"/>
  <c r="AF79" i="9" s="1"/>
  <c r="R79" i="9"/>
  <c r="AZ79" i="9"/>
  <c r="BA79" i="9" s="1"/>
  <c r="BE79" i="9" s="1"/>
  <c r="C79" i="9"/>
  <c r="B80" i="9"/>
  <c r="AL79" i="9"/>
  <c r="AM79" i="9" s="1"/>
  <c r="AS79" i="9"/>
  <c r="AT79" i="9" s="1"/>
  <c r="AX78" i="9"/>
  <c r="AY78" i="9"/>
  <c r="AC77" i="9"/>
  <c r="AD77" i="9"/>
  <c r="P77" i="9"/>
  <c r="Q77" i="9"/>
  <c r="AQ78" i="9"/>
  <c r="AR78" i="9"/>
  <c r="S78" i="9"/>
  <c r="L78" i="9"/>
  <c r="Y78" i="9"/>
  <c r="I78" i="9"/>
  <c r="J78" i="9"/>
  <c r="AJ79" i="9" l="1"/>
  <c r="AK79" i="9"/>
  <c r="L79" i="9"/>
  <c r="S79" i="9"/>
  <c r="Y79" i="9"/>
  <c r="AY79" i="9"/>
  <c r="AX79" i="9"/>
  <c r="AQ79" i="9"/>
  <c r="AR79" i="9"/>
  <c r="J79" i="9"/>
  <c r="I79" i="9"/>
  <c r="B81" i="9"/>
  <c r="AE80" i="9"/>
  <c r="AF80" i="9" s="1"/>
  <c r="C80" i="9"/>
  <c r="AL80" i="9"/>
  <c r="AM80" i="9" s="1"/>
  <c r="R80" i="9"/>
  <c r="AZ80" i="9"/>
  <c r="BA80" i="9" s="1"/>
  <c r="BE80" i="9" s="1"/>
  <c r="D80" i="9"/>
  <c r="E80" i="9" s="1"/>
  <c r="K80" i="9"/>
  <c r="AS80" i="9"/>
  <c r="AT80" i="9" s="1"/>
  <c r="P78" i="9"/>
  <c r="Q78" i="9"/>
  <c r="X78" i="9"/>
  <c r="W78" i="9"/>
  <c r="AD78" i="9"/>
  <c r="AC78" i="9"/>
  <c r="AQ80" i="9" l="1"/>
  <c r="AR80" i="9"/>
  <c r="AK80" i="9"/>
  <c r="AJ80" i="9"/>
  <c r="AD79" i="9"/>
  <c r="AC79" i="9"/>
  <c r="AX80" i="9"/>
  <c r="AY80" i="9"/>
  <c r="K81" i="9"/>
  <c r="R81" i="9"/>
  <c r="AS81" i="9"/>
  <c r="AT81" i="9" s="1"/>
  <c r="AE81" i="9"/>
  <c r="AF81" i="9" s="1"/>
  <c r="AZ81" i="9"/>
  <c r="BA81" i="9" s="1"/>
  <c r="BE81" i="9" s="1"/>
  <c r="B82" i="9"/>
  <c r="AL81" i="9"/>
  <c r="AM81" i="9" s="1"/>
  <c r="C81" i="9"/>
  <c r="D81" i="9"/>
  <c r="E81" i="9" s="1"/>
  <c r="W79" i="9"/>
  <c r="X79" i="9"/>
  <c r="L80" i="9"/>
  <c r="S80" i="9"/>
  <c r="Y80" i="9"/>
  <c r="Q79" i="9"/>
  <c r="P79" i="9"/>
  <c r="J80" i="9"/>
  <c r="I80" i="9"/>
  <c r="AR81" i="9" l="1"/>
  <c r="AQ81" i="9"/>
  <c r="AC80" i="9"/>
  <c r="AD80" i="9"/>
  <c r="AL82" i="9"/>
  <c r="AM82" i="9" s="1"/>
  <c r="AS82" i="9"/>
  <c r="AT82" i="9" s="1"/>
  <c r="AE82" i="9"/>
  <c r="AF82" i="9" s="1"/>
  <c r="R82" i="9"/>
  <c r="AZ82" i="9"/>
  <c r="BA82" i="9" s="1"/>
  <c r="BE82" i="9" s="1"/>
  <c r="D82" i="9"/>
  <c r="E82" i="9" s="1"/>
  <c r="B83" i="9"/>
  <c r="K82" i="9"/>
  <c r="C82" i="9"/>
  <c r="W80" i="9"/>
  <c r="X80" i="9"/>
  <c r="AK81" i="9"/>
  <c r="AJ81" i="9"/>
  <c r="AX81" i="9"/>
  <c r="AY81" i="9"/>
  <c r="I81" i="9"/>
  <c r="J81" i="9"/>
  <c r="Q80" i="9"/>
  <c r="P80" i="9"/>
  <c r="L81" i="9"/>
  <c r="S81" i="9"/>
  <c r="Y81" i="9"/>
  <c r="AJ82" i="9" l="1"/>
  <c r="AK82" i="9"/>
  <c r="W81" i="9"/>
  <c r="X81" i="9"/>
  <c r="Q81" i="9"/>
  <c r="P81" i="9"/>
  <c r="AR82" i="9"/>
  <c r="AQ82" i="9"/>
  <c r="L82" i="9"/>
  <c r="S82" i="9"/>
  <c r="Y82" i="9"/>
  <c r="AX82" i="9"/>
  <c r="AY82" i="9"/>
  <c r="R83" i="9"/>
  <c r="AS83" i="9"/>
  <c r="AT83" i="9" s="1"/>
  <c r="K83" i="9"/>
  <c r="AE83" i="9"/>
  <c r="AF83" i="9" s="1"/>
  <c r="AZ83" i="9"/>
  <c r="BA83" i="9" s="1"/>
  <c r="BE83" i="9" s="1"/>
  <c r="AL83" i="9"/>
  <c r="AM83" i="9" s="1"/>
  <c r="C83" i="9"/>
  <c r="B84" i="9"/>
  <c r="D83" i="9"/>
  <c r="E83" i="9" s="1"/>
  <c r="AD81" i="9"/>
  <c r="AC81" i="9"/>
  <c r="J82" i="9"/>
  <c r="I82" i="9"/>
  <c r="S83" i="9" l="1"/>
  <c r="L83" i="9"/>
  <c r="Y83" i="9"/>
  <c r="I83" i="9"/>
  <c r="J83" i="9"/>
  <c r="AS84" i="9"/>
  <c r="AT84" i="9" s="1"/>
  <c r="AZ84" i="9"/>
  <c r="BA84" i="9" s="1"/>
  <c r="BE84" i="9" s="1"/>
  <c r="AE84" i="9"/>
  <c r="AF84" i="9" s="1"/>
  <c r="R84" i="9"/>
  <c r="AL84" i="9"/>
  <c r="AM84" i="9" s="1"/>
  <c r="C84" i="9"/>
  <c r="B85" i="9"/>
  <c r="K84" i="9"/>
  <c r="D84" i="9"/>
  <c r="E84" i="9" s="1"/>
  <c r="AX83" i="9"/>
  <c r="AY83" i="9"/>
  <c r="AR83" i="9"/>
  <c r="AQ83" i="9"/>
  <c r="AC82" i="9"/>
  <c r="AD82" i="9"/>
  <c r="X82" i="9"/>
  <c r="W82" i="9"/>
  <c r="AK83" i="9"/>
  <c r="AJ83" i="9"/>
  <c r="Q82" i="9"/>
  <c r="P82" i="9"/>
  <c r="AX84" i="9" l="1"/>
  <c r="AY84" i="9"/>
  <c r="AJ84" i="9"/>
  <c r="AK84" i="9"/>
  <c r="Y84" i="9"/>
  <c r="S84" i="9"/>
  <c r="L84" i="9"/>
  <c r="J84" i="9"/>
  <c r="I84" i="9"/>
  <c r="D85" i="9"/>
  <c r="E85" i="9" s="1"/>
  <c r="K85" i="9"/>
  <c r="AS85" i="9"/>
  <c r="AT85" i="9" s="1"/>
  <c r="AE85" i="9"/>
  <c r="AF85" i="9" s="1"/>
  <c r="C85" i="9"/>
  <c r="AZ85" i="9"/>
  <c r="BA85" i="9" s="1"/>
  <c r="BE85" i="9" s="1"/>
  <c r="B86" i="9"/>
  <c r="R85" i="9"/>
  <c r="AL85" i="9"/>
  <c r="AM85" i="9" s="1"/>
  <c r="AD83" i="9"/>
  <c r="AC83" i="9"/>
  <c r="AQ84" i="9"/>
  <c r="AR84" i="9"/>
  <c r="P83" i="9"/>
  <c r="Q83" i="9"/>
  <c r="W83" i="9"/>
  <c r="X83" i="9"/>
  <c r="AR85" i="9" l="1"/>
  <c r="AQ85" i="9"/>
  <c r="AZ86" i="9"/>
  <c r="BA86" i="9" s="1"/>
  <c r="BE86" i="9" s="1"/>
  <c r="B87" i="9"/>
  <c r="AE86" i="9"/>
  <c r="AF86" i="9" s="1"/>
  <c r="C86" i="9"/>
  <c r="AL86" i="9"/>
  <c r="AM86" i="9" s="1"/>
  <c r="K86" i="9"/>
  <c r="D86" i="9"/>
  <c r="E86" i="9" s="1"/>
  <c r="AS86" i="9"/>
  <c r="AT86" i="9" s="1"/>
  <c r="R86" i="9"/>
  <c r="Q84" i="9"/>
  <c r="P84" i="9"/>
  <c r="AJ85" i="9"/>
  <c r="AK85" i="9"/>
  <c r="AD84" i="9"/>
  <c r="AC84" i="9"/>
  <c r="AY85" i="9"/>
  <c r="AX85" i="9"/>
  <c r="Y85" i="9"/>
  <c r="L85" i="9"/>
  <c r="S85" i="9"/>
  <c r="J85" i="9"/>
  <c r="I85" i="9"/>
  <c r="X84" i="9"/>
  <c r="W84" i="9"/>
  <c r="AQ86" i="9" l="1"/>
  <c r="AR86" i="9"/>
  <c r="Y86" i="9"/>
  <c r="S86" i="9"/>
  <c r="L86" i="9"/>
  <c r="W85" i="9"/>
  <c r="X85" i="9"/>
  <c r="P85" i="9"/>
  <c r="Q85" i="9"/>
  <c r="AK86" i="9"/>
  <c r="AJ86" i="9"/>
  <c r="AC85" i="9"/>
  <c r="AD85" i="9"/>
  <c r="D87" i="9"/>
  <c r="E87" i="9" s="1"/>
  <c r="B88" i="9"/>
  <c r="AE87" i="9"/>
  <c r="AF87" i="9" s="1"/>
  <c r="C87" i="9"/>
  <c r="K87" i="9"/>
  <c r="R87" i="9"/>
  <c r="AZ87" i="9"/>
  <c r="BA87" i="9" s="1"/>
  <c r="BE87" i="9" s="1"/>
  <c r="AL87" i="9"/>
  <c r="AM87" i="9" s="1"/>
  <c r="AS87" i="9"/>
  <c r="AT87" i="9" s="1"/>
  <c r="AY86" i="9"/>
  <c r="AX86" i="9"/>
  <c r="J86" i="9"/>
  <c r="I86" i="9"/>
  <c r="AK87" i="9" l="1"/>
  <c r="AJ87" i="9"/>
  <c r="B89" i="9"/>
  <c r="AE88" i="9"/>
  <c r="AF88" i="9" s="1"/>
  <c r="C88" i="9"/>
  <c r="K88" i="9"/>
  <c r="AL88" i="9"/>
  <c r="AM88" i="9" s="1"/>
  <c r="R88" i="9"/>
  <c r="AS88" i="9"/>
  <c r="AT88" i="9" s="1"/>
  <c r="D88" i="9"/>
  <c r="E88" i="9" s="1"/>
  <c r="AZ88" i="9"/>
  <c r="BA88" i="9" s="1"/>
  <c r="BE88" i="9" s="1"/>
  <c r="X86" i="9"/>
  <c r="W86" i="9"/>
  <c r="AR87" i="9"/>
  <c r="AQ87" i="9"/>
  <c r="Q86" i="9"/>
  <c r="P86" i="9"/>
  <c r="AC86" i="9"/>
  <c r="AD86" i="9"/>
  <c r="AY87" i="9"/>
  <c r="AX87" i="9"/>
  <c r="L87" i="9"/>
  <c r="S87" i="9"/>
  <c r="Y87" i="9"/>
  <c r="I87" i="9"/>
  <c r="J87" i="9"/>
  <c r="AR88" i="9" l="1"/>
  <c r="AQ88" i="9"/>
  <c r="AD87" i="9"/>
  <c r="AC87" i="9"/>
  <c r="Y88" i="9"/>
  <c r="L88" i="9"/>
  <c r="S88" i="9"/>
  <c r="W87" i="9"/>
  <c r="X87" i="9"/>
  <c r="Q87" i="9"/>
  <c r="P87" i="9"/>
  <c r="AK88" i="9"/>
  <c r="AJ88" i="9"/>
  <c r="K89" i="9"/>
  <c r="AL89" i="9"/>
  <c r="AM89" i="9" s="1"/>
  <c r="R89" i="9"/>
  <c r="AS89" i="9"/>
  <c r="AT89" i="9" s="1"/>
  <c r="D89" i="9"/>
  <c r="E89" i="9" s="1"/>
  <c r="C89" i="9"/>
  <c r="AZ89" i="9"/>
  <c r="BA89" i="9" s="1"/>
  <c r="BE89" i="9" s="1"/>
  <c r="B90" i="9"/>
  <c r="AE89" i="9"/>
  <c r="AF89" i="9" s="1"/>
  <c r="J88" i="9"/>
  <c r="I88" i="9"/>
  <c r="AX88" i="9"/>
  <c r="AY88" i="9"/>
  <c r="AR89" i="9" l="1"/>
  <c r="AQ89" i="9"/>
  <c r="X88" i="9"/>
  <c r="W88" i="9"/>
  <c r="S89" i="9"/>
  <c r="L89" i="9"/>
  <c r="Y89" i="9"/>
  <c r="Q88" i="9"/>
  <c r="P88" i="9"/>
  <c r="AK89" i="9"/>
  <c r="AJ89" i="9"/>
  <c r="AL90" i="9"/>
  <c r="AM90" i="9" s="1"/>
  <c r="R90" i="9"/>
  <c r="AS90" i="9"/>
  <c r="AT90" i="9" s="1"/>
  <c r="AZ90" i="9"/>
  <c r="BA90" i="9" s="1"/>
  <c r="BE90" i="9" s="1"/>
  <c r="AE90" i="9"/>
  <c r="AF90" i="9" s="1"/>
  <c r="K90" i="9"/>
  <c r="B91" i="9"/>
  <c r="D90" i="9"/>
  <c r="E90" i="9" s="1"/>
  <c r="C90" i="9"/>
  <c r="AD88" i="9"/>
  <c r="AC88" i="9"/>
  <c r="J89" i="9"/>
  <c r="I89" i="9"/>
  <c r="AY89" i="9"/>
  <c r="AX89" i="9"/>
  <c r="AK90" i="9" l="1"/>
  <c r="AJ90" i="9"/>
  <c r="AD89" i="9"/>
  <c r="AC89" i="9"/>
  <c r="AY90" i="9"/>
  <c r="AX90" i="9"/>
  <c r="Q89" i="9"/>
  <c r="P89" i="9"/>
  <c r="AR90" i="9"/>
  <c r="AQ90" i="9"/>
  <c r="X89" i="9"/>
  <c r="W89" i="9"/>
  <c r="J90" i="9"/>
  <c r="I90" i="9"/>
  <c r="R91" i="9"/>
  <c r="AS91" i="9"/>
  <c r="AT91" i="9" s="1"/>
  <c r="AZ91" i="9"/>
  <c r="BA91" i="9" s="1"/>
  <c r="BE91" i="9" s="1"/>
  <c r="D91" i="9"/>
  <c r="E91" i="9" s="1"/>
  <c r="B92" i="9"/>
  <c r="K91" i="9"/>
  <c r="AL91" i="9"/>
  <c r="AM91" i="9" s="1"/>
  <c r="C91" i="9"/>
  <c r="AE91" i="9"/>
  <c r="AF91" i="9" s="1"/>
  <c r="Y90" i="9"/>
  <c r="L90" i="9"/>
  <c r="S90" i="9"/>
  <c r="AR91" i="9" l="1"/>
  <c r="AQ91" i="9"/>
  <c r="AC90" i="9"/>
  <c r="AD90" i="9"/>
  <c r="S91" i="9"/>
  <c r="L91" i="9"/>
  <c r="Y91" i="9"/>
  <c r="AS92" i="9"/>
  <c r="AT92" i="9" s="1"/>
  <c r="AZ92" i="9"/>
  <c r="BA92" i="9" s="1"/>
  <c r="BE92" i="9" s="1"/>
  <c r="D92" i="9"/>
  <c r="E92" i="9" s="1"/>
  <c r="B93" i="9"/>
  <c r="AE92" i="9"/>
  <c r="AF92" i="9" s="1"/>
  <c r="C92" i="9"/>
  <c r="R92" i="9"/>
  <c r="K92" i="9"/>
  <c r="AL92" i="9"/>
  <c r="AM92" i="9" s="1"/>
  <c r="AY91" i="9"/>
  <c r="AX91" i="9"/>
  <c r="I91" i="9"/>
  <c r="J91" i="9"/>
  <c r="AK91" i="9"/>
  <c r="AJ91" i="9"/>
  <c r="X90" i="9"/>
  <c r="W90" i="9"/>
  <c r="Q90" i="9"/>
  <c r="P90" i="9"/>
  <c r="L92" i="9" l="1"/>
  <c r="Y92" i="9"/>
  <c r="S92" i="9"/>
  <c r="AC91" i="9"/>
  <c r="AD91" i="9"/>
  <c r="AR92" i="9"/>
  <c r="AQ92" i="9"/>
  <c r="Q91" i="9"/>
  <c r="P91" i="9"/>
  <c r="X91" i="9"/>
  <c r="W91" i="9"/>
  <c r="AY92" i="9"/>
  <c r="AX92" i="9"/>
  <c r="AJ92" i="9"/>
  <c r="AK92" i="9"/>
  <c r="AZ93" i="9"/>
  <c r="BA93" i="9" s="1"/>
  <c r="BE93" i="9" s="1"/>
  <c r="D93" i="9"/>
  <c r="E93" i="9" s="1"/>
  <c r="B94" i="9"/>
  <c r="AE93" i="9"/>
  <c r="AF93" i="9" s="1"/>
  <c r="C93" i="9"/>
  <c r="K93" i="9"/>
  <c r="R93" i="9"/>
  <c r="AS93" i="9"/>
  <c r="AT93" i="9" s="1"/>
  <c r="AL93" i="9"/>
  <c r="AM93" i="9" s="1"/>
  <c r="J92" i="9"/>
  <c r="I92" i="9"/>
  <c r="AR93" i="9" l="1"/>
  <c r="AQ93" i="9"/>
  <c r="AY93" i="9"/>
  <c r="AX93" i="9"/>
  <c r="S93" i="9"/>
  <c r="L93" i="9"/>
  <c r="Y93" i="9"/>
  <c r="X92" i="9"/>
  <c r="W92" i="9"/>
  <c r="AK93" i="9"/>
  <c r="AJ93" i="9"/>
  <c r="AZ94" i="9"/>
  <c r="BA94" i="9" s="1"/>
  <c r="BE94" i="9" s="1"/>
  <c r="D94" i="9"/>
  <c r="E94" i="9" s="1"/>
  <c r="B95" i="9"/>
  <c r="AE94" i="9"/>
  <c r="AF94" i="9" s="1"/>
  <c r="C94" i="9"/>
  <c r="K94" i="9"/>
  <c r="AL94" i="9"/>
  <c r="AM94" i="9" s="1"/>
  <c r="AS94" i="9"/>
  <c r="AT94" i="9" s="1"/>
  <c r="R94" i="9"/>
  <c r="AD92" i="9"/>
  <c r="AC92" i="9"/>
  <c r="J93" i="9"/>
  <c r="I93" i="9"/>
  <c r="Q92" i="9"/>
  <c r="P92" i="9"/>
  <c r="AK94" i="9" l="1"/>
  <c r="AJ94" i="9"/>
  <c r="AD93" i="9"/>
  <c r="AC93" i="9"/>
  <c r="D95" i="9"/>
  <c r="E95" i="9" s="1"/>
  <c r="B96" i="9"/>
  <c r="AE95" i="9"/>
  <c r="AF95" i="9" s="1"/>
  <c r="C95" i="9"/>
  <c r="K95" i="9"/>
  <c r="AL95" i="9"/>
  <c r="AM95" i="9" s="1"/>
  <c r="R95" i="9"/>
  <c r="AZ95" i="9"/>
  <c r="BA95" i="9" s="1"/>
  <c r="BE95" i="9" s="1"/>
  <c r="AS95" i="9"/>
  <c r="AT95" i="9" s="1"/>
  <c r="P93" i="9"/>
  <c r="Q93" i="9"/>
  <c r="J94" i="9"/>
  <c r="I94" i="9"/>
  <c r="X93" i="9"/>
  <c r="W93" i="9"/>
  <c r="AY94" i="9"/>
  <c r="AX94" i="9"/>
  <c r="AQ94" i="9"/>
  <c r="AR94" i="9"/>
  <c r="S94" i="9"/>
  <c r="Y94" i="9"/>
  <c r="L94" i="9"/>
  <c r="X94" i="9" l="1"/>
  <c r="W94" i="9"/>
  <c r="AK95" i="9"/>
  <c r="AJ95" i="9"/>
  <c r="J95" i="9"/>
  <c r="I95" i="9"/>
  <c r="B97" i="9"/>
  <c r="AE96" i="9"/>
  <c r="AF96" i="9" s="1"/>
  <c r="C96" i="9"/>
  <c r="K96" i="9"/>
  <c r="AL96" i="9"/>
  <c r="AM96" i="9" s="1"/>
  <c r="R96" i="9"/>
  <c r="AS96" i="9"/>
  <c r="AT96" i="9" s="1"/>
  <c r="AZ96" i="9"/>
  <c r="BA96" i="9" s="1"/>
  <c r="BE96" i="9" s="1"/>
  <c r="D96" i="9"/>
  <c r="E96" i="9" s="1"/>
  <c r="AQ95" i="9"/>
  <c r="AR95" i="9"/>
  <c r="AY95" i="9"/>
  <c r="AX95" i="9"/>
  <c r="Q94" i="9"/>
  <c r="P94" i="9"/>
  <c r="AD94" i="9"/>
  <c r="AC94" i="9"/>
  <c r="S95" i="9"/>
  <c r="L95" i="9"/>
  <c r="Y95" i="9"/>
  <c r="J96" i="9" l="1"/>
  <c r="I96" i="9"/>
  <c r="K97" i="9"/>
  <c r="AL97" i="9"/>
  <c r="AM97" i="9" s="1"/>
  <c r="R97" i="9"/>
  <c r="AS97" i="9"/>
  <c r="AT97" i="9" s="1"/>
  <c r="D97" i="9"/>
  <c r="E97" i="9" s="1"/>
  <c r="AZ97" i="9"/>
  <c r="BA97" i="9" s="1"/>
  <c r="BE97" i="9" s="1"/>
  <c r="C97" i="9"/>
  <c r="AE97" i="9"/>
  <c r="AF97" i="9" s="1"/>
  <c r="B98" i="9"/>
  <c r="AX96" i="9"/>
  <c r="AY96" i="9"/>
  <c r="W95" i="9"/>
  <c r="X95" i="9"/>
  <c r="AR96" i="9"/>
  <c r="AQ96" i="9"/>
  <c r="S96" i="9"/>
  <c r="L96" i="9"/>
  <c r="Y96" i="9"/>
  <c r="AK96" i="9"/>
  <c r="AJ96" i="9"/>
  <c r="AD95" i="9"/>
  <c r="AC95" i="9"/>
  <c r="Q95" i="9"/>
  <c r="P95" i="9"/>
  <c r="J97" i="9" l="1"/>
  <c r="I97" i="9"/>
  <c r="AY97" i="9"/>
  <c r="AX97" i="9"/>
  <c r="AR97" i="9"/>
  <c r="AQ97" i="9"/>
  <c r="AD96" i="9"/>
  <c r="AC96" i="9"/>
  <c r="Q96" i="9"/>
  <c r="P96" i="9"/>
  <c r="AL98" i="9"/>
  <c r="AM98" i="9" s="1"/>
  <c r="R98" i="9"/>
  <c r="AS98" i="9"/>
  <c r="AT98" i="9" s="1"/>
  <c r="AZ98" i="9"/>
  <c r="BA98" i="9" s="1"/>
  <c r="BE98" i="9" s="1"/>
  <c r="AE98" i="9"/>
  <c r="AF98" i="9" s="1"/>
  <c r="K98" i="9"/>
  <c r="B99" i="9"/>
  <c r="D98" i="9"/>
  <c r="E98" i="9" s="1"/>
  <c r="C98" i="9"/>
  <c r="L97" i="9"/>
  <c r="S97" i="9"/>
  <c r="Y97" i="9"/>
  <c r="AK97" i="9"/>
  <c r="AJ97" i="9"/>
  <c r="X96" i="9"/>
  <c r="W96" i="9"/>
  <c r="S98" i="9" l="1"/>
  <c r="Y98" i="9"/>
  <c r="L98" i="9"/>
  <c r="AK98" i="9"/>
  <c r="AJ98" i="9"/>
  <c r="AY98" i="9"/>
  <c r="AX98" i="9"/>
  <c r="X97" i="9"/>
  <c r="W97" i="9"/>
  <c r="Q97" i="9"/>
  <c r="P97" i="9"/>
  <c r="AR98" i="9"/>
  <c r="AQ98" i="9"/>
  <c r="AD97" i="9"/>
  <c r="AC97" i="9"/>
  <c r="J98" i="9"/>
  <c r="I98" i="9"/>
  <c r="AS99" i="9"/>
  <c r="AT99" i="9" s="1"/>
  <c r="AZ99" i="9"/>
  <c r="BA99" i="9" s="1"/>
  <c r="BE99" i="9" s="1"/>
  <c r="R99" i="9"/>
  <c r="D99" i="9"/>
  <c r="E99" i="9" s="1"/>
  <c r="B100" i="9"/>
  <c r="K99" i="9"/>
  <c r="AL99" i="9"/>
  <c r="AM99" i="9" s="1"/>
  <c r="C99" i="9"/>
  <c r="AE99" i="9"/>
  <c r="AF99" i="9" s="1"/>
  <c r="AR99" i="9" l="1"/>
  <c r="AQ99" i="9"/>
  <c r="S99" i="9"/>
  <c r="L99" i="9"/>
  <c r="Y99" i="9"/>
  <c r="I99" i="9"/>
  <c r="J99" i="9"/>
  <c r="AL100" i="9"/>
  <c r="AM100" i="9" s="1"/>
  <c r="D100" i="9"/>
  <c r="E100" i="9" s="1"/>
  <c r="AZ100" i="9"/>
  <c r="BA100" i="9" s="1"/>
  <c r="BE100" i="9" s="1"/>
  <c r="K100" i="9"/>
  <c r="B101" i="9"/>
  <c r="R100" i="9"/>
  <c r="AE100" i="9"/>
  <c r="AF100" i="9" s="1"/>
  <c r="AS100" i="9"/>
  <c r="AT100" i="9" s="1"/>
  <c r="C100" i="9"/>
  <c r="Q98" i="9"/>
  <c r="P98" i="9"/>
  <c r="AY99" i="9"/>
  <c r="AX99" i="9"/>
  <c r="AC98" i="9"/>
  <c r="AD98" i="9"/>
  <c r="AK99" i="9"/>
  <c r="AJ99" i="9"/>
  <c r="X98" i="9"/>
  <c r="W98" i="9"/>
  <c r="AR100" i="9" l="1"/>
  <c r="AQ100" i="9"/>
  <c r="AY100" i="9"/>
  <c r="AX100" i="9"/>
  <c r="AK100" i="9"/>
  <c r="AJ100" i="9"/>
  <c r="AD99" i="9"/>
  <c r="AC99" i="9"/>
  <c r="R101" i="9"/>
  <c r="AZ101" i="9"/>
  <c r="BA101" i="9" s="1"/>
  <c r="BE101" i="9" s="1"/>
  <c r="B102" i="9"/>
  <c r="AE101" i="9"/>
  <c r="AF101" i="9" s="1"/>
  <c r="C101" i="9"/>
  <c r="K101" i="9"/>
  <c r="AL101" i="9"/>
  <c r="AM101" i="9" s="1"/>
  <c r="D101" i="9"/>
  <c r="E101" i="9" s="1"/>
  <c r="AS101" i="9"/>
  <c r="AT101" i="9" s="1"/>
  <c r="Q99" i="9"/>
  <c r="P99" i="9"/>
  <c r="S100" i="9"/>
  <c r="L100" i="9"/>
  <c r="Y100" i="9"/>
  <c r="X99" i="9"/>
  <c r="W99" i="9"/>
  <c r="J100" i="9"/>
  <c r="I100" i="9"/>
  <c r="AR101" i="9" l="1"/>
  <c r="AQ101" i="9"/>
  <c r="L101" i="9"/>
  <c r="Y101" i="9"/>
  <c r="S101" i="9"/>
  <c r="I101" i="9"/>
  <c r="J101" i="9"/>
  <c r="AC100" i="9"/>
  <c r="AD100" i="9"/>
  <c r="P100" i="9"/>
  <c r="Q100" i="9"/>
  <c r="W100" i="9"/>
  <c r="X100" i="9"/>
  <c r="AK101" i="9"/>
  <c r="AJ101" i="9"/>
  <c r="AS102" i="9"/>
  <c r="AT102" i="9" s="1"/>
  <c r="AZ102" i="9"/>
  <c r="BA102" i="9" s="1"/>
  <c r="BE102" i="9" s="1"/>
  <c r="D102" i="9"/>
  <c r="E102" i="9" s="1"/>
  <c r="K102" i="9"/>
  <c r="B103" i="9"/>
  <c r="AE102" i="9"/>
  <c r="AF102" i="9" s="1"/>
  <c r="R102" i="9"/>
  <c r="AL102" i="9"/>
  <c r="AM102" i="9" s="1"/>
  <c r="C102" i="9"/>
  <c r="AX101" i="9"/>
  <c r="AY101" i="9"/>
  <c r="AY102" i="9" l="1"/>
  <c r="AX102" i="9"/>
  <c r="AQ102" i="9"/>
  <c r="AR102" i="9"/>
  <c r="AJ102" i="9"/>
  <c r="AK102" i="9"/>
  <c r="X101" i="9"/>
  <c r="W101" i="9"/>
  <c r="AZ103" i="9"/>
  <c r="BA103" i="9" s="1"/>
  <c r="BE103" i="9" s="1"/>
  <c r="D103" i="9"/>
  <c r="E103" i="9" s="1"/>
  <c r="B104" i="9"/>
  <c r="AE103" i="9"/>
  <c r="AF103" i="9" s="1"/>
  <c r="C103" i="9"/>
  <c r="K103" i="9"/>
  <c r="AL103" i="9"/>
  <c r="AM103" i="9" s="1"/>
  <c r="AS103" i="9"/>
  <c r="AT103" i="9" s="1"/>
  <c r="R103" i="9"/>
  <c r="L102" i="9"/>
  <c r="Y102" i="9"/>
  <c r="S102" i="9"/>
  <c r="P101" i="9"/>
  <c r="Q101" i="9"/>
  <c r="AD101" i="9"/>
  <c r="AC101" i="9"/>
  <c r="J102" i="9"/>
  <c r="I102" i="9"/>
  <c r="AR103" i="9" l="1"/>
  <c r="AQ103" i="9"/>
  <c r="L103" i="9"/>
  <c r="S103" i="9"/>
  <c r="Y103" i="9"/>
  <c r="AY103" i="9"/>
  <c r="AX103" i="9"/>
  <c r="AK103" i="9"/>
  <c r="AJ103" i="9"/>
  <c r="X102" i="9"/>
  <c r="W102" i="9"/>
  <c r="AD102" i="9"/>
  <c r="AC102" i="9"/>
  <c r="AZ104" i="9"/>
  <c r="BA104" i="9" s="1"/>
  <c r="BE104" i="9" s="1"/>
  <c r="D104" i="9"/>
  <c r="E104" i="9" s="1"/>
  <c r="B105" i="9"/>
  <c r="AE104" i="9"/>
  <c r="AF104" i="9" s="1"/>
  <c r="C104" i="9"/>
  <c r="K104" i="9"/>
  <c r="AL104" i="9"/>
  <c r="AM104" i="9" s="1"/>
  <c r="R104" i="9"/>
  <c r="AS104" i="9"/>
  <c r="AT104" i="9" s="1"/>
  <c r="Q102" i="9"/>
  <c r="P102" i="9"/>
  <c r="J103" i="9"/>
  <c r="I103" i="9"/>
  <c r="D105" i="9" l="1"/>
  <c r="E105" i="9" s="1"/>
  <c r="B106" i="9"/>
  <c r="AE105" i="9"/>
  <c r="AF105" i="9" s="1"/>
  <c r="C105" i="9"/>
  <c r="K105" i="9"/>
  <c r="AL105" i="9"/>
  <c r="AM105" i="9" s="1"/>
  <c r="R105" i="9"/>
  <c r="AS105" i="9"/>
  <c r="AT105" i="9" s="1"/>
  <c r="AZ105" i="9"/>
  <c r="BA105" i="9" s="1"/>
  <c r="BE105" i="9" s="1"/>
  <c r="J104" i="9"/>
  <c r="I104" i="9"/>
  <c r="AY104" i="9"/>
  <c r="AX104" i="9"/>
  <c r="AD103" i="9"/>
  <c r="AC103" i="9"/>
  <c r="W103" i="9"/>
  <c r="X103" i="9"/>
  <c r="Y104" i="9"/>
  <c r="S104" i="9"/>
  <c r="L104" i="9"/>
  <c r="P103" i="9"/>
  <c r="Q103" i="9"/>
  <c r="AQ104" i="9"/>
  <c r="AR104" i="9"/>
  <c r="AK104" i="9"/>
  <c r="AJ104" i="9"/>
  <c r="AR105" i="9" l="1"/>
  <c r="AQ105" i="9"/>
  <c r="Y105" i="9"/>
  <c r="L105" i="9"/>
  <c r="S105" i="9"/>
  <c r="AY105" i="9"/>
  <c r="AX105" i="9"/>
  <c r="AK105" i="9"/>
  <c r="AJ105" i="9"/>
  <c r="Q104" i="9"/>
  <c r="P104" i="9"/>
  <c r="X104" i="9"/>
  <c r="W104" i="9"/>
  <c r="AD104" i="9"/>
  <c r="AC104" i="9"/>
  <c r="B107" i="9"/>
  <c r="AE106" i="9"/>
  <c r="AF106" i="9" s="1"/>
  <c r="C106" i="9"/>
  <c r="K106" i="9"/>
  <c r="AL106" i="9"/>
  <c r="AM106" i="9" s="1"/>
  <c r="R106" i="9"/>
  <c r="AS106" i="9"/>
  <c r="AT106" i="9" s="1"/>
  <c r="AZ106" i="9"/>
  <c r="BA106" i="9" s="1"/>
  <c r="BE106" i="9" s="1"/>
  <c r="D106" i="9"/>
  <c r="E106" i="9" s="1"/>
  <c r="J105" i="9"/>
  <c r="I105" i="9"/>
  <c r="AX106" i="9" l="1"/>
  <c r="AY106" i="9"/>
  <c r="W105" i="9"/>
  <c r="X105" i="9"/>
  <c r="J106" i="9"/>
  <c r="I106" i="9"/>
  <c r="K107" i="9"/>
  <c r="AL107" i="9"/>
  <c r="AM107" i="9" s="1"/>
  <c r="R107" i="9"/>
  <c r="AS107" i="9"/>
  <c r="AT107" i="9" s="1"/>
  <c r="AZ107" i="9"/>
  <c r="BA107" i="9" s="1"/>
  <c r="BE107" i="9" s="1"/>
  <c r="D107" i="9"/>
  <c r="E107" i="9" s="1"/>
  <c r="AE107" i="9"/>
  <c r="AF107" i="9" s="1"/>
  <c r="C107" i="9"/>
  <c r="B108" i="9"/>
  <c r="L106" i="9"/>
  <c r="S106" i="9"/>
  <c r="Y106" i="9"/>
  <c r="AD105" i="9"/>
  <c r="AC105" i="9"/>
  <c r="AR106" i="9"/>
  <c r="AQ106" i="9"/>
  <c r="Q105" i="9"/>
  <c r="P105" i="9"/>
  <c r="AK106" i="9"/>
  <c r="AJ106" i="9"/>
  <c r="Q106" i="9" l="1"/>
  <c r="P106" i="9"/>
  <c r="AK107" i="9"/>
  <c r="AJ107" i="9"/>
  <c r="J107" i="9"/>
  <c r="I107" i="9"/>
  <c r="S107" i="9"/>
  <c r="L107" i="9"/>
  <c r="Y107" i="9"/>
  <c r="AY107" i="9"/>
  <c r="AX107" i="9"/>
  <c r="AR107" i="9"/>
  <c r="AQ107" i="9"/>
  <c r="AL108" i="9"/>
  <c r="AM108" i="9" s="1"/>
  <c r="R108" i="9"/>
  <c r="AS108" i="9"/>
  <c r="AT108" i="9" s="1"/>
  <c r="AZ108" i="9"/>
  <c r="BA108" i="9" s="1"/>
  <c r="BE108" i="9" s="1"/>
  <c r="D108" i="9"/>
  <c r="E108" i="9" s="1"/>
  <c r="B109" i="9"/>
  <c r="AE108" i="9"/>
  <c r="AF108" i="9" s="1"/>
  <c r="C108" i="9"/>
  <c r="K108" i="9"/>
  <c r="AD106" i="9"/>
  <c r="AC106" i="9"/>
  <c r="X106" i="9"/>
  <c r="W106" i="9"/>
  <c r="X107" i="9" l="1"/>
  <c r="W107" i="9"/>
  <c r="AR108" i="9"/>
  <c r="AQ108" i="9"/>
  <c r="AY108" i="9"/>
  <c r="AX108" i="9"/>
  <c r="Q107" i="9"/>
  <c r="P107" i="9"/>
  <c r="L108" i="9"/>
  <c r="S108" i="9"/>
  <c r="Y108" i="9"/>
  <c r="AK108" i="9"/>
  <c r="AJ108" i="9"/>
  <c r="R109" i="9"/>
  <c r="AS109" i="9"/>
  <c r="AT109" i="9" s="1"/>
  <c r="AZ109" i="9"/>
  <c r="BA109" i="9" s="1"/>
  <c r="BE109" i="9" s="1"/>
  <c r="D109" i="9"/>
  <c r="E109" i="9" s="1"/>
  <c r="B110" i="9"/>
  <c r="AE109" i="9"/>
  <c r="AF109" i="9" s="1"/>
  <c r="C109" i="9"/>
  <c r="K109" i="9"/>
  <c r="AL109" i="9"/>
  <c r="AM109" i="9" s="1"/>
  <c r="J108" i="9"/>
  <c r="I108" i="9"/>
  <c r="AD107" i="9"/>
  <c r="AC107" i="9"/>
  <c r="AY109" i="9" l="1"/>
  <c r="AX109" i="9"/>
  <c r="AR109" i="9"/>
  <c r="AQ109" i="9"/>
  <c r="AK109" i="9"/>
  <c r="AJ109" i="9"/>
  <c r="AC108" i="9"/>
  <c r="AD108" i="9"/>
  <c r="L109" i="9"/>
  <c r="Y109" i="9"/>
  <c r="S109" i="9"/>
  <c r="AS110" i="9"/>
  <c r="AT110" i="9" s="1"/>
  <c r="AZ110" i="9"/>
  <c r="BA110" i="9" s="1"/>
  <c r="BE110" i="9" s="1"/>
  <c r="D110" i="9"/>
  <c r="E110" i="9" s="1"/>
  <c r="B111" i="9"/>
  <c r="AE110" i="9"/>
  <c r="AF110" i="9" s="1"/>
  <c r="C110" i="9"/>
  <c r="K110" i="9"/>
  <c r="AL110" i="9"/>
  <c r="AM110" i="9" s="1"/>
  <c r="R110" i="9"/>
  <c r="X108" i="9"/>
  <c r="W108" i="9"/>
  <c r="I109" i="9"/>
  <c r="J109" i="9"/>
  <c r="Q108" i="9"/>
  <c r="P108" i="9"/>
  <c r="AJ110" i="9" l="1"/>
  <c r="AK110" i="9"/>
  <c r="AS111" i="9"/>
  <c r="AT111" i="9" s="1"/>
  <c r="AZ111" i="9"/>
  <c r="BA111" i="9" s="1"/>
  <c r="BE111" i="9" s="1"/>
  <c r="D111" i="9"/>
  <c r="E111" i="9" s="1"/>
  <c r="AE111" i="9"/>
  <c r="AF111" i="9" s="1"/>
  <c r="C111" i="9"/>
  <c r="K111" i="9"/>
  <c r="B112" i="9"/>
  <c r="AL111" i="9"/>
  <c r="AM111" i="9" s="1"/>
  <c r="R111" i="9"/>
  <c r="J110" i="9"/>
  <c r="I110" i="9"/>
  <c r="AY110" i="9"/>
  <c r="AX110" i="9"/>
  <c r="AR110" i="9"/>
  <c r="AQ110" i="9"/>
  <c r="X109" i="9"/>
  <c r="W109" i="9"/>
  <c r="Y110" i="9"/>
  <c r="S110" i="9"/>
  <c r="L110" i="9"/>
  <c r="AD109" i="9"/>
  <c r="AC109" i="9"/>
  <c r="Q109" i="9"/>
  <c r="P109" i="9"/>
  <c r="AK111" i="9" l="1"/>
  <c r="AJ111" i="9"/>
  <c r="J111" i="9"/>
  <c r="I111" i="9"/>
  <c r="X110" i="9"/>
  <c r="W110" i="9"/>
  <c r="AY111" i="9"/>
  <c r="AX111" i="9"/>
  <c r="L111" i="9"/>
  <c r="S111" i="9"/>
  <c r="Y111" i="9"/>
  <c r="Q110" i="9"/>
  <c r="P110" i="9"/>
  <c r="AD110" i="9"/>
  <c r="AC110" i="9"/>
  <c r="AR111" i="9"/>
  <c r="AQ111" i="9"/>
  <c r="AL112" i="9"/>
  <c r="AM112" i="9" s="1"/>
  <c r="R112" i="9"/>
  <c r="AE112" i="9"/>
  <c r="AF112" i="9" s="1"/>
  <c r="AZ112" i="9"/>
  <c r="BA112" i="9" s="1"/>
  <c r="BE112" i="9" s="1"/>
  <c r="D112" i="9"/>
  <c r="E112" i="9" s="1"/>
  <c r="C112" i="9"/>
  <c r="B113" i="9"/>
  <c r="AS112" i="9"/>
  <c r="AT112" i="9" s="1"/>
  <c r="K112" i="9"/>
  <c r="Y112" i="9" l="1"/>
  <c r="S112" i="9"/>
  <c r="L112" i="9"/>
  <c r="R113" i="9"/>
  <c r="AS113" i="9"/>
  <c r="AT113" i="9" s="1"/>
  <c r="AE113" i="9"/>
  <c r="AF113" i="9" s="1"/>
  <c r="AZ113" i="9"/>
  <c r="BA113" i="9" s="1"/>
  <c r="BE113" i="9" s="1"/>
  <c r="D113" i="9"/>
  <c r="E113" i="9" s="1"/>
  <c r="B114" i="9"/>
  <c r="AL113" i="9"/>
  <c r="AM113" i="9" s="1"/>
  <c r="C113" i="9"/>
  <c r="K113" i="9"/>
  <c r="AK112" i="9"/>
  <c r="AJ112" i="9"/>
  <c r="J112" i="9"/>
  <c r="I112" i="9"/>
  <c r="AD111" i="9"/>
  <c r="AC111" i="9"/>
  <c r="AR112" i="9"/>
  <c r="AQ112" i="9"/>
  <c r="X111" i="9"/>
  <c r="W111" i="9"/>
  <c r="AY112" i="9"/>
  <c r="AX112" i="9"/>
  <c r="P111" i="9"/>
  <c r="Q111" i="9"/>
  <c r="AK113" i="9" l="1"/>
  <c r="AJ113" i="9"/>
  <c r="AY113" i="9"/>
  <c r="AX113" i="9"/>
  <c r="I113" i="9"/>
  <c r="J113" i="9"/>
  <c r="Q112" i="9"/>
  <c r="P112" i="9"/>
  <c r="AR113" i="9"/>
  <c r="AQ113" i="9"/>
  <c r="X112" i="9"/>
  <c r="W112" i="9"/>
  <c r="Y113" i="9"/>
  <c r="S113" i="9"/>
  <c r="L113" i="9"/>
  <c r="AS114" i="9"/>
  <c r="AT114" i="9" s="1"/>
  <c r="AE114" i="9"/>
  <c r="AF114" i="9" s="1"/>
  <c r="AZ114" i="9"/>
  <c r="BA114" i="9" s="1"/>
  <c r="BE114" i="9" s="1"/>
  <c r="R114" i="9"/>
  <c r="D114" i="9"/>
  <c r="E114" i="9" s="1"/>
  <c r="AL114" i="9"/>
  <c r="AM114" i="9" s="1"/>
  <c r="C114" i="9"/>
  <c r="B115" i="9"/>
  <c r="K114" i="9"/>
  <c r="AC112" i="9"/>
  <c r="AD112" i="9"/>
  <c r="L114" i="9" l="1"/>
  <c r="Y114" i="9"/>
  <c r="S114" i="9"/>
  <c r="AS115" i="9"/>
  <c r="AT115" i="9" s="1"/>
  <c r="AZ115" i="9"/>
  <c r="BA115" i="9" s="1"/>
  <c r="BE115" i="9" s="1"/>
  <c r="B116" i="9"/>
  <c r="AE115" i="9"/>
  <c r="AF115" i="9" s="1"/>
  <c r="R115" i="9"/>
  <c r="D115" i="9"/>
  <c r="E115" i="9" s="1"/>
  <c r="C115" i="9"/>
  <c r="AL115" i="9"/>
  <c r="AM115" i="9" s="1"/>
  <c r="K115" i="9"/>
  <c r="Q113" i="9"/>
  <c r="P113" i="9"/>
  <c r="X113" i="9"/>
  <c r="W113" i="9"/>
  <c r="AY114" i="9"/>
  <c r="AX114" i="9"/>
  <c r="AD113" i="9"/>
  <c r="AC113" i="9"/>
  <c r="I114" i="9"/>
  <c r="J114" i="9"/>
  <c r="AR114" i="9"/>
  <c r="AQ114" i="9"/>
  <c r="AJ114" i="9"/>
  <c r="AK114" i="9"/>
  <c r="AJ115" i="9" l="1"/>
  <c r="AK115" i="9"/>
  <c r="AZ116" i="9"/>
  <c r="BA116" i="9" s="1"/>
  <c r="BE116" i="9" s="1"/>
  <c r="D116" i="9"/>
  <c r="E116" i="9" s="1"/>
  <c r="B117" i="9"/>
  <c r="AS116" i="9"/>
  <c r="AT116" i="9" s="1"/>
  <c r="AE116" i="9"/>
  <c r="AF116" i="9" s="1"/>
  <c r="R116" i="9"/>
  <c r="C116" i="9"/>
  <c r="AL116" i="9"/>
  <c r="AM116" i="9" s="1"/>
  <c r="K116" i="9"/>
  <c r="L115" i="9"/>
  <c r="S115" i="9"/>
  <c r="Y115" i="9"/>
  <c r="AR115" i="9"/>
  <c r="AQ115" i="9"/>
  <c r="X114" i="9"/>
  <c r="W114" i="9"/>
  <c r="AX115" i="9"/>
  <c r="AY115" i="9"/>
  <c r="AD114" i="9"/>
  <c r="AC114" i="9"/>
  <c r="J115" i="9"/>
  <c r="I115" i="9"/>
  <c r="Q114" i="9"/>
  <c r="P114" i="9"/>
  <c r="AY116" i="9" l="1"/>
  <c r="AX116" i="9"/>
  <c r="AK116" i="9"/>
  <c r="AJ116" i="9"/>
  <c r="AD115" i="9"/>
  <c r="AC115" i="9"/>
  <c r="X115" i="9"/>
  <c r="W115" i="9"/>
  <c r="AZ117" i="9"/>
  <c r="BA117" i="9" s="1"/>
  <c r="BE117" i="9" s="1"/>
  <c r="D117" i="9"/>
  <c r="E117" i="9" s="1"/>
  <c r="B118" i="9"/>
  <c r="AE117" i="9"/>
  <c r="AF117" i="9" s="1"/>
  <c r="C117" i="9"/>
  <c r="AL117" i="9"/>
  <c r="AM117" i="9" s="1"/>
  <c r="K117" i="9"/>
  <c r="R117" i="9"/>
  <c r="AS117" i="9"/>
  <c r="AT117" i="9" s="1"/>
  <c r="J116" i="9"/>
  <c r="I116" i="9"/>
  <c r="Q115" i="9"/>
  <c r="P115" i="9"/>
  <c r="AR116" i="9"/>
  <c r="AQ116" i="9"/>
  <c r="Y116" i="9"/>
  <c r="S116" i="9"/>
  <c r="L116" i="9"/>
  <c r="L117" i="9" l="1"/>
  <c r="Y117" i="9"/>
  <c r="S117" i="9"/>
  <c r="AQ117" i="9"/>
  <c r="AR117" i="9"/>
  <c r="AK117" i="9"/>
  <c r="AJ117" i="9"/>
  <c r="P116" i="9"/>
  <c r="Q116" i="9"/>
  <c r="X116" i="9"/>
  <c r="W116" i="9"/>
  <c r="AD116" i="9"/>
  <c r="AC116" i="9"/>
  <c r="D118" i="9"/>
  <c r="E118" i="9" s="1"/>
  <c r="B119" i="9"/>
  <c r="AE118" i="9"/>
  <c r="AF118" i="9" s="1"/>
  <c r="C118" i="9"/>
  <c r="K118" i="9"/>
  <c r="AS118" i="9"/>
  <c r="AT118" i="9" s="1"/>
  <c r="AL118" i="9"/>
  <c r="AM118" i="9" s="1"/>
  <c r="AZ118" i="9"/>
  <c r="BA118" i="9" s="1"/>
  <c r="BE118" i="9" s="1"/>
  <c r="R118" i="9"/>
  <c r="J117" i="9"/>
  <c r="I117" i="9"/>
  <c r="AY117" i="9"/>
  <c r="AX117" i="9"/>
  <c r="AJ118" i="9" l="1"/>
  <c r="AK118" i="9"/>
  <c r="B120" i="9"/>
  <c r="AE119" i="9"/>
  <c r="AF119" i="9" s="1"/>
  <c r="C119" i="9"/>
  <c r="K119" i="9"/>
  <c r="AL119" i="9"/>
  <c r="AM119" i="9" s="1"/>
  <c r="AS119" i="9"/>
  <c r="AT119" i="9" s="1"/>
  <c r="R119" i="9"/>
  <c r="AZ119" i="9"/>
  <c r="BA119" i="9" s="1"/>
  <c r="BE119" i="9" s="1"/>
  <c r="D119" i="9"/>
  <c r="E119" i="9" s="1"/>
  <c r="J118" i="9"/>
  <c r="I118" i="9"/>
  <c r="AY118" i="9"/>
  <c r="AX118" i="9"/>
  <c r="X117" i="9"/>
  <c r="W117" i="9"/>
  <c r="L118" i="9"/>
  <c r="Y118" i="9"/>
  <c r="S118" i="9"/>
  <c r="AC117" i="9"/>
  <c r="AD117" i="9"/>
  <c r="AR118" i="9"/>
  <c r="AQ118" i="9"/>
  <c r="Q117" i="9"/>
  <c r="P117" i="9"/>
  <c r="AX119" i="9" l="1"/>
  <c r="AY119" i="9"/>
  <c r="L119" i="9"/>
  <c r="Y119" i="9"/>
  <c r="S119" i="9"/>
  <c r="AR119" i="9"/>
  <c r="AQ119" i="9"/>
  <c r="AJ119" i="9"/>
  <c r="AK119" i="9"/>
  <c r="J119" i="9"/>
  <c r="I119" i="9"/>
  <c r="K120" i="9"/>
  <c r="AL120" i="9"/>
  <c r="AM120" i="9" s="1"/>
  <c r="R120" i="9"/>
  <c r="AS120" i="9"/>
  <c r="AT120" i="9" s="1"/>
  <c r="AZ120" i="9"/>
  <c r="BA120" i="9" s="1"/>
  <c r="BE120" i="9" s="1"/>
  <c r="B121" i="9"/>
  <c r="AE120" i="9"/>
  <c r="AF120" i="9" s="1"/>
  <c r="D120" i="9"/>
  <c r="E120" i="9" s="1"/>
  <c r="C120" i="9"/>
  <c r="AD118" i="9"/>
  <c r="AC118" i="9"/>
  <c r="W118" i="9"/>
  <c r="X118" i="9"/>
  <c r="Q118" i="9"/>
  <c r="P118" i="9"/>
  <c r="AY120" i="9" l="1"/>
  <c r="AX120" i="9"/>
  <c r="AR120" i="9"/>
  <c r="AQ120" i="9"/>
  <c r="X119" i="9"/>
  <c r="W119" i="9"/>
  <c r="Y120" i="9"/>
  <c r="L120" i="9"/>
  <c r="S120" i="9"/>
  <c r="AD119" i="9"/>
  <c r="AC119" i="9"/>
  <c r="J120" i="9"/>
  <c r="I120" i="9"/>
  <c r="Q119" i="9"/>
  <c r="P119" i="9"/>
  <c r="AK120" i="9"/>
  <c r="AJ120" i="9"/>
  <c r="AL121" i="9"/>
  <c r="AM121" i="9" s="1"/>
  <c r="R121" i="9"/>
  <c r="AS121" i="9"/>
  <c r="AT121" i="9" s="1"/>
  <c r="AZ121" i="9"/>
  <c r="BA121" i="9" s="1"/>
  <c r="BE121" i="9" s="1"/>
  <c r="D121" i="9"/>
  <c r="E121" i="9" s="1"/>
  <c r="C121" i="9"/>
  <c r="B122" i="9"/>
  <c r="K121" i="9"/>
  <c r="AE121" i="9"/>
  <c r="AF121" i="9" s="1"/>
  <c r="AK121" i="9" l="1"/>
  <c r="AJ121" i="9"/>
  <c r="R122" i="9"/>
  <c r="AS122" i="9"/>
  <c r="AT122" i="9" s="1"/>
  <c r="AZ122" i="9"/>
  <c r="BA122" i="9" s="1"/>
  <c r="BE122" i="9" s="1"/>
  <c r="D122" i="9"/>
  <c r="E122" i="9" s="1"/>
  <c r="B123" i="9"/>
  <c r="AE122" i="9"/>
  <c r="AF122" i="9" s="1"/>
  <c r="C122" i="9"/>
  <c r="AL122" i="9"/>
  <c r="AM122" i="9" s="1"/>
  <c r="K122" i="9"/>
  <c r="Q120" i="9"/>
  <c r="P120" i="9"/>
  <c r="AD120" i="9"/>
  <c r="AC120" i="9"/>
  <c r="J121" i="9"/>
  <c r="I121" i="9"/>
  <c r="AY121" i="9"/>
  <c r="AX121" i="9"/>
  <c r="AR121" i="9"/>
  <c r="AQ121" i="9"/>
  <c r="L121" i="9"/>
  <c r="Y121" i="9"/>
  <c r="S121" i="9"/>
  <c r="X120" i="9"/>
  <c r="W120" i="9"/>
  <c r="AK122" i="9" l="1"/>
  <c r="AJ122" i="9"/>
  <c r="AC121" i="9"/>
  <c r="AD121" i="9"/>
  <c r="D123" i="9"/>
  <c r="E123" i="9" s="1"/>
  <c r="AS123" i="9"/>
  <c r="AT123" i="9" s="1"/>
  <c r="AE123" i="9"/>
  <c r="AF123" i="9" s="1"/>
  <c r="AZ123" i="9"/>
  <c r="BA123" i="9" s="1"/>
  <c r="BE123" i="9" s="1"/>
  <c r="R123" i="9"/>
  <c r="C123" i="9"/>
  <c r="AL123" i="9"/>
  <c r="AM123" i="9" s="1"/>
  <c r="B124" i="9"/>
  <c r="K123" i="9"/>
  <c r="I122" i="9"/>
  <c r="J122" i="9"/>
  <c r="Q121" i="9"/>
  <c r="P121" i="9"/>
  <c r="AY122" i="9"/>
  <c r="AX122" i="9"/>
  <c r="X121" i="9"/>
  <c r="W121" i="9"/>
  <c r="Y122" i="9"/>
  <c r="L122" i="9"/>
  <c r="S122" i="9"/>
  <c r="AR122" i="9"/>
  <c r="AQ122" i="9"/>
  <c r="AY123" i="9" l="1"/>
  <c r="AX123" i="9"/>
  <c r="X122" i="9"/>
  <c r="W122" i="9"/>
  <c r="Q122" i="9"/>
  <c r="P122" i="9"/>
  <c r="J123" i="9"/>
  <c r="I123" i="9"/>
  <c r="S123" i="9"/>
  <c r="Y123" i="9"/>
  <c r="L123" i="9"/>
  <c r="AZ124" i="9"/>
  <c r="BA124" i="9" s="1"/>
  <c r="BE124" i="9" s="1"/>
  <c r="B125" i="9"/>
  <c r="AE124" i="9"/>
  <c r="AF124" i="9" s="1"/>
  <c r="C124" i="9"/>
  <c r="K124" i="9"/>
  <c r="AS124" i="9"/>
  <c r="AT124" i="9" s="1"/>
  <c r="R124" i="9"/>
  <c r="AL124" i="9"/>
  <c r="AM124" i="9" s="1"/>
  <c r="D124" i="9"/>
  <c r="E124" i="9" s="1"/>
  <c r="AK123" i="9"/>
  <c r="AJ123" i="9"/>
  <c r="AD122" i="9"/>
  <c r="AC122" i="9"/>
  <c r="AR123" i="9"/>
  <c r="AQ123" i="9"/>
  <c r="Y124" i="9" l="1"/>
  <c r="S124" i="9"/>
  <c r="L124" i="9"/>
  <c r="P123" i="9"/>
  <c r="Q123" i="9"/>
  <c r="AK124" i="9"/>
  <c r="AJ124" i="9"/>
  <c r="AS125" i="9"/>
  <c r="AT125" i="9" s="1"/>
  <c r="AZ125" i="9"/>
  <c r="BA125" i="9" s="1"/>
  <c r="BE125" i="9" s="1"/>
  <c r="D125" i="9"/>
  <c r="E125" i="9" s="1"/>
  <c r="K125" i="9"/>
  <c r="AL125" i="9"/>
  <c r="AM125" i="9" s="1"/>
  <c r="B126" i="9"/>
  <c r="AE125" i="9"/>
  <c r="AF125" i="9" s="1"/>
  <c r="R125" i="9"/>
  <c r="C125" i="9"/>
  <c r="J124" i="9"/>
  <c r="I124" i="9"/>
  <c r="AQ124" i="9"/>
  <c r="AR124" i="9"/>
  <c r="AD123" i="9"/>
  <c r="AC123" i="9"/>
  <c r="AX124" i="9"/>
  <c r="AY124" i="9"/>
  <c r="W123" i="9"/>
  <c r="X123" i="9"/>
  <c r="AY125" i="9" l="1"/>
  <c r="AX125" i="9"/>
  <c r="AK125" i="9"/>
  <c r="AJ125" i="9"/>
  <c r="D126" i="9"/>
  <c r="E126" i="9" s="1"/>
  <c r="B127" i="9"/>
  <c r="AE126" i="9"/>
  <c r="AF126" i="9" s="1"/>
  <c r="C126" i="9"/>
  <c r="AL126" i="9"/>
  <c r="AM126" i="9" s="1"/>
  <c r="K126" i="9"/>
  <c r="AZ126" i="9"/>
  <c r="BA126" i="9" s="1"/>
  <c r="BE126" i="9" s="1"/>
  <c r="R126" i="9"/>
  <c r="AS126" i="9"/>
  <c r="AT126" i="9" s="1"/>
  <c r="AQ125" i="9"/>
  <c r="AR125" i="9"/>
  <c r="Y125" i="9"/>
  <c r="L125" i="9"/>
  <c r="S125" i="9"/>
  <c r="Q124" i="9"/>
  <c r="P124" i="9"/>
  <c r="J125" i="9"/>
  <c r="I125" i="9"/>
  <c r="X124" i="9"/>
  <c r="W124" i="9"/>
  <c r="AD124" i="9"/>
  <c r="AC124" i="9"/>
  <c r="AK126" i="9" l="1"/>
  <c r="AJ126" i="9"/>
  <c r="AZ127" i="9"/>
  <c r="BA127" i="9" s="1"/>
  <c r="BE127" i="9" s="1"/>
  <c r="B128" i="9"/>
  <c r="AE127" i="9"/>
  <c r="AF127" i="9" s="1"/>
  <c r="C127" i="9"/>
  <c r="K127" i="9"/>
  <c r="R127" i="9"/>
  <c r="D127" i="9"/>
  <c r="E127" i="9" s="1"/>
  <c r="AS127" i="9"/>
  <c r="AT127" i="9" s="1"/>
  <c r="AL127" i="9"/>
  <c r="AM127" i="9" s="1"/>
  <c r="J126" i="9"/>
  <c r="I126" i="9"/>
  <c r="AY126" i="9"/>
  <c r="AX126" i="9"/>
  <c r="W125" i="9"/>
  <c r="X125" i="9"/>
  <c r="AD125" i="9"/>
  <c r="AC125" i="9"/>
  <c r="L126" i="9"/>
  <c r="S126" i="9"/>
  <c r="Y126" i="9"/>
  <c r="Q125" i="9"/>
  <c r="P125" i="9"/>
  <c r="AR126" i="9"/>
  <c r="AQ126" i="9"/>
  <c r="Y127" i="9" l="1"/>
  <c r="S127" i="9"/>
  <c r="L127" i="9"/>
  <c r="I127" i="9"/>
  <c r="J127" i="9"/>
  <c r="AC126" i="9"/>
  <c r="AD126" i="9"/>
  <c r="AK127" i="9"/>
  <c r="AJ127" i="9"/>
  <c r="W126" i="9"/>
  <c r="X126" i="9"/>
  <c r="P126" i="9"/>
  <c r="Q126" i="9"/>
  <c r="D128" i="9"/>
  <c r="E128" i="9" s="1"/>
  <c r="K128" i="9"/>
  <c r="AL128" i="9"/>
  <c r="AM128" i="9" s="1"/>
  <c r="R128" i="9"/>
  <c r="AS128" i="9"/>
  <c r="AT128" i="9" s="1"/>
  <c r="AE128" i="9"/>
  <c r="AF128" i="9" s="1"/>
  <c r="B129" i="9"/>
  <c r="C128" i="9"/>
  <c r="AZ128" i="9"/>
  <c r="BA128" i="9" s="1"/>
  <c r="BE128" i="9" s="1"/>
  <c r="AX127" i="9"/>
  <c r="AY127" i="9"/>
  <c r="AQ127" i="9"/>
  <c r="AR127" i="9"/>
  <c r="Y128" i="9" l="1"/>
  <c r="S128" i="9"/>
  <c r="L128" i="9"/>
  <c r="J128" i="9"/>
  <c r="I128" i="9"/>
  <c r="AR128" i="9"/>
  <c r="AQ128" i="9"/>
  <c r="B130" i="9"/>
  <c r="AE129" i="9"/>
  <c r="AF129" i="9" s="1"/>
  <c r="C129" i="9"/>
  <c r="AL129" i="9"/>
  <c r="AM129" i="9" s="1"/>
  <c r="R129" i="9"/>
  <c r="AS129" i="9"/>
  <c r="AT129" i="9" s="1"/>
  <c r="D129" i="9"/>
  <c r="E129" i="9" s="1"/>
  <c r="AZ129" i="9"/>
  <c r="BA129" i="9" s="1"/>
  <c r="BE129" i="9" s="1"/>
  <c r="K129" i="9"/>
  <c r="AK128" i="9"/>
  <c r="AJ128" i="9"/>
  <c r="Q127" i="9"/>
  <c r="P127" i="9"/>
  <c r="AY128" i="9"/>
  <c r="AX128" i="9"/>
  <c r="X127" i="9"/>
  <c r="W127" i="9"/>
  <c r="AD127" i="9"/>
  <c r="AC127" i="9"/>
  <c r="J129" i="9" l="1"/>
  <c r="I129" i="9"/>
  <c r="AX129" i="9"/>
  <c r="AY129" i="9"/>
  <c r="S129" i="9"/>
  <c r="Y129" i="9"/>
  <c r="L129" i="9"/>
  <c r="K130" i="9"/>
  <c r="R130" i="9"/>
  <c r="AS130" i="9"/>
  <c r="AT130" i="9" s="1"/>
  <c r="AZ130" i="9"/>
  <c r="BA130" i="9" s="1"/>
  <c r="BE130" i="9" s="1"/>
  <c r="AL130" i="9"/>
  <c r="AM130" i="9" s="1"/>
  <c r="C130" i="9"/>
  <c r="AE130" i="9"/>
  <c r="AF130" i="9" s="1"/>
  <c r="B131" i="9"/>
  <c r="D130" i="9"/>
  <c r="E130" i="9" s="1"/>
  <c r="AR129" i="9"/>
  <c r="AQ129" i="9"/>
  <c r="Q128" i="9"/>
  <c r="P128" i="9"/>
  <c r="W128" i="9"/>
  <c r="X128" i="9"/>
  <c r="AK129" i="9"/>
  <c r="AJ129" i="9"/>
  <c r="AD128" i="9"/>
  <c r="AC128" i="9"/>
  <c r="S130" i="9" l="1"/>
  <c r="L130" i="9"/>
  <c r="Y130" i="9"/>
  <c r="AL131" i="9"/>
  <c r="AM131" i="9" s="1"/>
  <c r="AS131" i="9"/>
  <c r="AT131" i="9" s="1"/>
  <c r="AZ131" i="9"/>
  <c r="BA131" i="9" s="1"/>
  <c r="BE131" i="9" s="1"/>
  <c r="D131" i="9"/>
  <c r="E131" i="9" s="1"/>
  <c r="AE131" i="9"/>
  <c r="AF131" i="9" s="1"/>
  <c r="K131" i="9"/>
  <c r="C131" i="9"/>
  <c r="B132" i="9"/>
  <c r="R131" i="9"/>
  <c r="Q129" i="9"/>
  <c r="P129" i="9"/>
  <c r="I130" i="9"/>
  <c r="J130" i="9"/>
  <c r="AC129" i="9"/>
  <c r="AD129" i="9"/>
  <c r="AK130" i="9"/>
  <c r="AJ130" i="9"/>
  <c r="X129" i="9"/>
  <c r="W129" i="9"/>
  <c r="AR130" i="9"/>
  <c r="AQ130" i="9"/>
  <c r="AY130" i="9"/>
  <c r="AX130" i="9"/>
  <c r="AK131" i="9" l="1"/>
  <c r="AJ131" i="9"/>
  <c r="J131" i="9"/>
  <c r="I131" i="9"/>
  <c r="AY131" i="9"/>
  <c r="AX131" i="9"/>
  <c r="AR131" i="9"/>
  <c r="AQ131" i="9"/>
  <c r="R132" i="9"/>
  <c r="AS132" i="9"/>
  <c r="AT132" i="9" s="1"/>
  <c r="AZ132" i="9"/>
  <c r="BA132" i="9" s="1"/>
  <c r="BE132" i="9" s="1"/>
  <c r="D132" i="9"/>
  <c r="E132" i="9" s="1"/>
  <c r="B133" i="9"/>
  <c r="AE132" i="9"/>
  <c r="AF132" i="9" s="1"/>
  <c r="C132" i="9"/>
  <c r="AL132" i="9"/>
  <c r="AM132" i="9" s="1"/>
  <c r="K132" i="9"/>
  <c r="AD130" i="9"/>
  <c r="AC130" i="9"/>
  <c r="Q130" i="9"/>
  <c r="P130" i="9"/>
  <c r="Y131" i="9"/>
  <c r="S131" i="9"/>
  <c r="L131" i="9"/>
  <c r="X130" i="9"/>
  <c r="W130" i="9"/>
  <c r="AR132" i="9" l="1"/>
  <c r="AQ132" i="9"/>
  <c r="AC131" i="9"/>
  <c r="AD131" i="9"/>
  <c r="Q131" i="9"/>
  <c r="P131" i="9"/>
  <c r="X131" i="9"/>
  <c r="W131" i="9"/>
  <c r="I132" i="9"/>
  <c r="J132" i="9"/>
  <c r="AK132" i="9"/>
  <c r="AJ132" i="9"/>
  <c r="AS133" i="9"/>
  <c r="AT133" i="9" s="1"/>
  <c r="AZ133" i="9"/>
  <c r="BA133" i="9" s="1"/>
  <c r="BE133" i="9" s="1"/>
  <c r="D133" i="9"/>
  <c r="E133" i="9" s="1"/>
  <c r="B134" i="9"/>
  <c r="AE133" i="9"/>
  <c r="AF133" i="9" s="1"/>
  <c r="C133" i="9"/>
  <c r="K133" i="9"/>
  <c r="R133" i="9"/>
  <c r="AL133" i="9"/>
  <c r="AM133" i="9" s="1"/>
  <c r="AY132" i="9"/>
  <c r="AX132" i="9"/>
  <c r="Y132" i="9"/>
  <c r="L132" i="9"/>
  <c r="S132" i="9"/>
  <c r="J133" i="9" l="1"/>
  <c r="I133" i="9"/>
  <c r="AY133" i="9"/>
  <c r="AX133" i="9"/>
  <c r="AR133" i="9"/>
  <c r="AQ133" i="9"/>
  <c r="Y133" i="9"/>
  <c r="S133" i="9"/>
  <c r="L133" i="9"/>
  <c r="AD132" i="9"/>
  <c r="AC132" i="9"/>
  <c r="AZ134" i="9"/>
  <c r="BA134" i="9" s="1"/>
  <c r="BE134" i="9" s="1"/>
  <c r="D134" i="9"/>
  <c r="E134" i="9" s="1"/>
  <c r="B135" i="9"/>
  <c r="AE134" i="9"/>
  <c r="AF134" i="9" s="1"/>
  <c r="C134" i="9"/>
  <c r="K134" i="9"/>
  <c r="AL134" i="9"/>
  <c r="AM134" i="9" s="1"/>
  <c r="AS134" i="9"/>
  <c r="AT134" i="9" s="1"/>
  <c r="R134" i="9"/>
  <c r="X132" i="9"/>
  <c r="W132" i="9"/>
  <c r="Q132" i="9"/>
  <c r="P132" i="9"/>
  <c r="AJ133" i="9"/>
  <c r="AK133" i="9"/>
  <c r="AK134" i="9" l="1"/>
  <c r="AJ134" i="9"/>
  <c r="AD133" i="9"/>
  <c r="AC133" i="9"/>
  <c r="AZ135" i="9"/>
  <c r="BA135" i="9" s="1"/>
  <c r="BE135" i="9" s="1"/>
  <c r="D135" i="9"/>
  <c r="E135" i="9" s="1"/>
  <c r="B136" i="9"/>
  <c r="AE135" i="9"/>
  <c r="AF135" i="9" s="1"/>
  <c r="C135" i="9"/>
  <c r="K135" i="9"/>
  <c r="AL135" i="9"/>
  <c r="AM135" i="9" s="1"/>
  <c r="R135" i="9"/>
  <c r="AS135" i="9"/>
  <c r="AT135" i="9" s="1"/>
  <c r="X133" i="9"/>
  <c r="W133" i="9"/>
  <c r="J134" i="9"/>
  <c r="I134" i="9"/>
  <c r="AY134" i="9"/>
  <c r="AX134" i="9"/>
  <c r="AR134" i="9"/>
  <c r="AQ134" i="9"/>
  <c r="L134" i="9"/>
  <c r="Y134" i="9"/>
  <c r="S134" i="9"/>
  <c r="Q133" i="9"/>
  <c r="P133" i="9"/>
  <c r="J135" i="9" l="1"/>
  <c r="I135" i="9"/>
  <c r="AK135" i="9"/>
  <c r="AJ135" i="9"/>
  <c r="AD134" i="9"/>
  <c r="AC134" i="9"/>
  <c r="D136" i="9"/>
  <c r="E136" i="9" s="1"/>
  <c r="B137" i="9"/>
  <c r="AE136" i="9"/>
  <c r="AF136" i="9" s="1"/>
  <c r="C136" i="9"/>
  <c r="K136" i="9"/>
  <c r="AL136" i="9"/>
  <c r="AM136" i="9" s="1"/>
  <c r="R136" i="9"/>
  <c r="AS136" i="9"/>
  <c r="AT136" i="9" s="1"/>
  <c r="AZ136" i="9"/>
  <c r="BA136" i="9" s="1"/>
  <c r="BE136" i="9" s="1"/>
  <c r="X134" i="9"/>
  <c r="W134" i="9"/>
  <c r="P134" i="9"/>
  <c r="Q134" i="9"/>
  <c r="AQ135" i="9"/>
  <c r="AR135" i="9"/>
  <c r="AY135" i="9"/>
  <c r="AX135" i="9"/>
  <c r="S135" i="9"/>
  <c r="Y135" i="9"/>
  <c r="L135" i="9"/>
  <c r="J136" i="9" l="1"/>
  <c r="I136" i="9"/>
  <c r="AD135" i="9"/>
  <c r="AC135" i="9"/>
  <c r="X135" i="9"/>
  <c r="W135" i="9"/>
  <c r="B138" i="9"/>
  <c r="AE137" i="9"/>
  <c r="AF137" i="9" s="1"/>
  <c r="C137" i="9"/>
  <c r="K137" i="9"/>
  <c r="AL137" i="9"/>
  <c r="AM137" i="9" s="1"/>
  <c r="R137" i="9"/>
  <c r="AS137" i="9"/>
  <c r="AT137" i="9" s="1"/>
  <c r="AZ137" i="9"/>
  <c r="BA137" i="9" s="1"/>
  <c r="BE137" i="9" s="1"/>
  <c r="D137" i="9"/>
  <c r="E137" i="9" s="1"/>
  <c r="AR136" i="9"/>
  <c r="AQ136" i="9"/>
  <c r="S136" i="9"/>
  <c r="Y136" i="9"/>
  <c r="L136" i="9"/>
  <c r="AY136" i="9"/>
  <c r="AX136" i="9"/>
  <c r="Q135" i="9"/>
  <c r="P135" i="9"/>
  <c r="AK136" i="9"/>
  <c r="AJ136" i="9"/>
  <c r="AX137" i="9" l="1"/>
  <c r="AY137" i="9"/>
  <c r="AR137" i="9"/>
  <c r="AQ137" i="9"/>
  <c r="J137" i="9"/>
  <c r="I137" i="9"/>
  <c r="Q136" i="9"/>
  <c r="P136" i="9"/>
  <c r="W136" i="9"/>
  <c r="X136" i="9"/>
  <c r="Y137" i="9"/>
  <c r="L137" i="9"/>
  <c r="S137" i="9"/>
  <c r="AK137" i="9"/>
  <c r="AJ137" i="9"/>
  <c r="AZ138" i="9"/>
  <c r="BA138" i="9" s="1"/>
  <c r="BE138" i="9" s="1"/>
  <c r="K138" i="9"/>
  <c r="B139" i="9"/>
  <c r="AL138" i="9"/>
  <c r="AM138" i="9" s="1"/>
  <c r="R138" i="9"/>
  <c r="AS138" i="9"/>
  <c r="AT138" i="9" s="1"/>
  <c r="AE138" i="9"/>
  <c r="AF138" i="9" s="1"/>
  <c r="D138" i="9"/>
  <c r="E138" i="9" s="1"/>
  <c r="C138" i="9"/>
  <c r="AD136" i="9"/>
  <c r="AC136" i="9"/>
  <c r="J138" i="9" l="1"/>
  <c r="I138" i="9"/>
  <c r="AK138" i="9"/>
  <c r="AJ138" i="9"/>
  <c r="AY138" i="9"/>
  <c r="AX138" i="9"/>
  <c r="X137" i="9"/>
  <c r="W137" i="9"/>
  <c r="Q137" i="9"/>
  <c r="P137" i="9"/>
  <c r="AD137" i="9"/>
  <c r="AC137" i="9"/>
  <c r="AR138" i="9"/>
  <c r="AQ138" i="9"/>
  <c r="D139" i="9"/>
  <c r="E139" i="9" s="1"/>
  <c r="C139" i="9"/>
  <c r="AL139" i="9"/>
  <c r="AM139" i="9" s="1"/>
  <c r="B140" i="9"/>
  <c r="K139" i="9"/>
  <c r="AS139" i="9"/>
  <c r="AT139" i="9" s="1"/>
  <c r="AE139" i="9"/>
  <c r="AF139" i="9" s="1"/>
  <c r="AZ139" i="9"/>
  <c r="BA139" i="9" s="1"/>
  <c r="BE139" i="9" s="1"/>
  <c r="R139" i="9"/>
  <c r="S138" i="9"/>
  <c r="L138" i="9"/>
  <c r="Y138" i="9"/>
  <c r="Q138" i="9" l="1"/>
  <c r="P138" i="9"/>
  <c r="X138" i="9"/>
  <c r="W138" i="9"/>
  <c r="J139" i="9"/>
  <c r="I139" i="9"/>
  <c r="AK139" i="9"/>
  <c r="AJ139" i="9"/>
  <c r="L139" i="9"/>
  <c r="S139" i="9"/>
  <c r="Y139" i="9"/>
  <c r="AY139" i="9"/>
  <c r="AX139" i="9"/>
  <c r="AD138" i="9"/>
  <c r="AC138" i="9"/>
  <c r="AZ140" i="9"/>
  <c r="BA140" i="9" s="1"/>
  <c r="BE140" i="9" s="1"/>
  <c r="B141" i="9"/>
  <c r="AE140" i="9"/>
  <c r="AF140" i="9" s="1"/>
  <c r="C140" i="9"/>
  <c r="AL140" i="9"/>
  <c r="AM140" i="9" s="1"/>
  <c r="R140" i="9"/>
  <c r="AS140" i="9"/>
  <c r="AT140" i="9" s="1"/>
  <c r="D140" i="9"/>
  <c r="E140" i="9" s="1"/>
  <c r="K140" i="9"/>
  <c r="AR139" i="9"/>
  <c r="AQ139" i="9"/>
  <c r="AX140" i="9" l="1"/>
  <c r="AY140" i="9"/>
  <c r="AQ140" i="9"/>
  <c r="AR140" i="9"/>
  <c r="J140" i="9"/>
  <c r="I140" i="9"/>
  <c r="AC139" i="9"/>
  <c r="AD139" i="9"/>
  <c r="AK140" i="9"/>
  <c r="AJ140" i="9"/>
  <c r="W139" i="9"/>
  <c r="X139" i="9"/>
  <c r="S140" i="9"/>
  <c r="L140" i="9"/>
  <c r="Y140" i="9"/>
  <c r="D141" i="9"/>
  <c r="E141" i="9" s="1"/>
  <c r="K141" i="9"/>
  <c r="AL141" i="9"/>
  <c r="AM141" i="9" s="1"/>
  <c r="R141" i="9"/>
  <c r="AZ141" i="9"/>
  <c r="BA141" i="9" s="1"/>
  <c r="BE141" i="9" s="1"/>
  <c r="C141" i="9"/>
  <c r="B142" i="9"/>
  <c r="AE141" i="9"/>
  <c r="AF141" i="9" s="1"/>
  <c r="AS141" i="9"/>
  <c r="AT141" i="9" s="1"/>
  <c r="P139" i="9"/>
  <c r="Q139" i="9"/>
  <c r="AK141" i="9" l="1"/>
  <c r="AJ141" i="9"/>
  <c r="AC140" i="9"/>
  <c r="AD140" i="9"/>
  <c r="J141" i="9"/>
  <c r="I141" i="9"/>
  <c r="B143" i="9"/>
  <c r="AE142" i="9"/>
  <c r="AF142" i="9" s="1"/>
  <c r="C142" i="9"/>
  <c r="AL142" i="9"/>
  <c r="AM142" i="9" s="1"/>
  <c r="R142" i="9"/>
  <c r="AS142" i="9"/>
  <c r="AT142" i="9" s="1"/>
  <c r="K142" i="9"/>
  <c r="AZ142" i="9"/>
  <c r="BA142" i="9" s="1"/>
  <c r="BE142" i="9" s="1"/>
  <c r="D142" i="9"/>
  <c r="E142" i="9" s="1"/>
  <c r="Q140" i="9"/>
  <c r="P140" i="9"/>
  <c r="AY141" i="9"/>
  <c r="AX141" i="9"/>
  <c r="X140" i="9"/>
  <c r="W140" i="9"/>
  <c r="AQ141" i="9"/>
  <c r="AR141" i="9"/>
  <c r="S141" i="9"/>
  <c r="Y141" i="9"/>
  <c r="L141" i="9"/>
  <c r="J142" i="9" l="1"/>
  <c r="I142" i="9"/>
  <c r="K143" i="9"/>
  <c r="R143" i="9"/>
  <c r="AS143" i="9"/>
  <c r="AT143" i="9" s="1"/>
  <c r="D143" i="9"/>
  <c r="E143" i="9" s="1"/>
  <c r="C143" i="9"/>
  <c r="AE143" i="9"/>
  <c r="AF143" i="9" s="1"/>
  <c r="B144" i="9"/>
  <c r="AL143" i="9"/>
  <c r="AM143" i="9" s="1"/>
  <c r="AZ143" i="9"/>
  <c r="BA143" i="9" s="1"/>
  <c r="BE143" i="9" s="1"/>
  <c r="AK142" i="9"/>
  <c r="AJ142" i="9"/>
  <c r="AX142" i="9"/>
  <c r="AY142" i="9"/>
  <c r="W141" i="9"/>
  <c r="X141" i="9"/>
  <c r="AR142" i="9"/>
  <c r="AQ142" i="9"/>
  <c r="L142" i="9"/>
  <c r="Y142" i="9"/>
  <c r="S142" i="9"/>
  <c r="Q141" i="9"/>
  <c r="P141" i="9"/>
  <c r="AD141" i="9"/>
  <c r="AC141" i="9"/>
  <c r="AK143" i="9" l="1"/>
  <c r="AJ143" i="9"/>
  <c r="AX143" i="9"/>
  <c r="AY143" i="9"/>
  <c r="X142" i="9"/>
  <c r="W142" i="9"/>
  <c r="AC142" i="9"/>
  <c r="AD142" i="9"/>
  <c r="S143" i="9"/>
  <c r="L143" i="9"/>
  <c r="Y143" i="9"/>
  <c r="I143" i="9"/>
  <c r="J143" i="9"/>
  <c r="Q142" i="9"/>
  <c r="P142" i="9"/>
  <c r="AR143" i="9"/>
  <c r="AQ143" i="9"/>
  <c r="AL144" i="9"/>
  <c r="AM144" i="9" s="1"/>
  <c r="R144" i="9"/>
  <c r="AS144" i="9"/>
  <c r="AT144" i="9" s="1"/>
  <c r="AZ144" i="9"/>
  <c r="BA144" i="9" s="1"/>
  <c r="BE144" i="9" s="1"/>
  <c r="D144" i="9"/>
  <c r="E144" i="9" s="1"/>
  <c r="C144" i="9"/>
  <c r="AE144" i="9"/>
  <c r="AF144" i="9" s="1"/>
  <c r="B145" i="9"/>
  <c r="K144" i="9"/>
  <c r="AY144" i="9" l="1"/>
  <c r="AX144" i="9"/>
  <c r="J144" i="9"/>
  <c r="I144" i="9"/>
  <c r="AD143" i="9"/>
  <c r="AC143" i="9"/>
  <c r="AR144" i="9"/>
  <c r="AQ144" i="9"/>
  <c r="Q143" i="9"/>
  <c r="P143" i="9"/>
  <c r="AK144" i="9"/>
  <c r="AJ144" i="9"/>
  <c r="Y144" i="9"/>
  <c r="L144" i="9"/>
  <c r="S144" i="9"/>
  <c r="AL145" i="9"/>
  <c r="AM145" i="9" s="1"/>
  <c r="R145" i="9"/>
  <c r="AS145" i="9"/>
  <c r="AT145" i="9" s="1"/>
  <c r="AZ145" i="9"/>
  <c r="BA145" i="9" s="1"/>
  <c r="BE145" i="9" s="1"/>
  <c r="D145" i="9"/>
  <c r="E145" i="9" s="1"/>
  <c r="B146" i="9"/>
  <c r="AE145" i="9"/>
  <c r="AF145" i="9" s="1"/>
  <c r="K145" i="9"/>
  <c r="C145" i="9"/>
  <c r="X143" i="9"/>
  <c r="W143" i="9"/>
  <c r="Y145" i="9" l="1"/>
  <c r="S145" i="9"/>
  <c r="L145" i="9"/>
  <c r="X144" i="9"/>
  <c r="W144" i="9"/>
  <c r="AK145" i="9"/>
  <c r="AJ145" i="9"/>
  <c r="Q144" i="9"/>
  <c r="P144" i="9"/>
  <c r="R146" i="9"/>
  <c r="AS146" i="9"/>
  <c r="AT146" i="9" s="1"/>
  <c r="AZ146" i="9"/>
  <c r="BA146" i="9" s="1"/>
  <c r="BE146" i="9" s="1"/>
  <c r="D146" i="9"/>
  <c r="E146" i="9" s="1"/>
  <c r="B147" i="9"/>
  <c r="AE146" i="9"/>
  <c r="AF146" i="9" s="1"/>
  <c r="C146" i="9"/>
  <c r="AL146" i="9"/>
  <c r="AM146" i="9" s="1"/>
  <c r="K146" i="9"/>
  <c r="AD144" i="9"/>
  <c r="AC144" i="9"/>
  <c r="J145" i="9"/>
  <c r="I145" i="9"/>
  <c r="AR145" i="9"/>
  <c r="AQ145" i="9"/>
  <c r="AY145" i="9"/>
  <c r="AX145" i="9"/>
  <c r="AK146" i="9" l="1"/>
  <c r="AJ146" i="9"/>
  <c r="I146" i="9"/>
  <c r="J146" i="9"/>
  <c r="L146" i="9"/>
  <c r="Y146" i="9"/>
  <c r="S146" i="9"/>
  <c r="R147" i="9"/>
  <c r="AS147" i="9"/>
  <c r="AT147" i="9" s="1"/>
  <c r="AZ147" i="9"/>
  <c r="BA147" i="9" s="1"/>
  <c r="BE147" i="9" s="1"/>
  <c r="D147" i="9"/>
  <c r="E147" i="9" s="1"/>
  <c r="B148" i="9"/>
  <c r="AE147" i="9"/>
  <c r="AF147" i="9" s="1"/>
  <c r="C147" i="9"/>
  <c r="K147" i="9"/>
  <c r="AL147" i="9"/>
  <c r="AM147" i="9" s="1"/>
  <c r="AY146" i="9"/>
  <c r="AX146" i="9"/>
  <c r="Q145" i="9"/>
  <c r="P145" i="9"/>
  <c r="X145" i="9"/>
  <c r="W145" i="9"/>
  <c r="AR146" i="9"/>
  <c r="AQ146" i="9"/>
  <c r="AC145" i="9"/>
  <c r="AD145" i="9"/>
  <c r="X146" i="9" l="1"/>
  <c r="W146" i="9"/>
  <c r="AR147" i="9"/>
  <c r="AQ147" i="9"/>
  <c r="AD146" i="9"/>
  <c r="AC146" i="9"/>
  <c r="S147" i="9"/>
  <c r="L147" i="9"/>
  <c r="Y147" i="9"/>
  <c r="Q146" i="9"/>
  <c r="P146" i="9"/>
  <c r="AK147" i="9"/>
  <c r="AJ147" i="9"/>
  <c r="AS148" i="9"/>
  <c r="AT148" i="9" s="1"/>
  <c r="AZ148" i="9"/>
  <c r="BA148" i="9" s="1"/>
  <c r="BE148" i="9" s="1"/>
  <c r="D148" i="9"/>
  <c r="E148" i="9" s="1"/>
  <c r="B149" i="9"/>
  <c r="AE148" i="9"/>
  <c r="AF148" i="9" s="1"/>
  <c r="C148" i="9"/>
  <c r="K148" i="9"/>
  <c r="AL148" i="9"/>
  <c r="AM148" i="9" s="1"/>
  <c r="R148" i="9"/>
  <c r="I147" i="9"/>
  <c r="J147" i="9"/>
  <c r="AX147" i="9"/>
  <c r="AY147" i="9"/>
  <c r="J148" i="9" l="1"/>
  <c r="I148" i="9"/>
  <c r="Q147" i="9"/>
  <c r="P147" i="9"/>
  <c r="X147" i="9"/>
  <c r="W147" i="9"/>
  <c r="AR148" i="9"/>
  <c r="AQ148" i="9"/>
  <c r="Y148" i="9"/>
  <c r="S148" i="9"/>
  <c r="L148" i="9"/>
  <c r="AJ148" i="9"/>
  <c r="AK148" i="9"/>
  <c r="AY148" i="9"/>
  <c r="AX148" i="9"/>
  <c r="AZ149" i="9"/>
  <c r="BA149" i="9" s="1"/>
  <c r="BE149" i="9" s="1"/>
  <c r="D149" i="9"/>
  <c r="E149" i="9" s="1"/>
  <c r="B150" i="9"/>
  <c r="AE149" i="9"/>
  <c r="AF149" i="9" s="1"/>
  <c r="C149" i="9"/>
  <c r="K149" i="9"/>
  <c r="AL149" i="9"/>
  <c r="AM149" i="9" s="1"/>
  <c r="R149" i="9"/>
  <c r="AS149" i="9"/>
  <c r="AT149" i="9" s="1"/>
  <c r="AD147" i="9"/>
  <c r="AC147" i="9"/>
  <c r="AX149" i="9" l="1"/>
  <c r="AY149" i="9"/>
  <c r="AR149" i="9"/>
  <c r="AQ149" i="9"/>
  <c r="AK149" i="9"/>
  <c r="AJ149" i="9"/>
  <c r="Q148" i="9"/>
  <c r="P148" i="9"/>
  <c r="S149" i="9"/>
  <c r="L149" i="9"/>
  <c r="Y149" i="9"/>
  <c r="AZ150" i="9"/>
  <c r="BA150" i="9" s="1"/>
  <c r="BE150" i="9" s="1"/>
  <c r="D150" i="9"/>
  <c r="E150" i="9" s="1"/>
  <c r="B151" i="9"/>
  <c r="AE150" i="9"/>
  <c r="AF150" i="9" s="1"/>
  <c r="C150" i="9"/>
  <c r="K150" i="9"/>
  <c r="AL150" i="9"/>
  <c r="AM150" i="9" s="1"/>
  <c r="R150" i="9"/>
  <c r="AS150" i="9"/>
  <c r="AT150" i="9" s="1"/>
  <c r="X148" i="9"/>
  <c r="W148" i="9"/>
  <c r="J149" i="9"/>
  <c r="I149" i="9"/>
  <c r="AD148" i="9"/>
  <c r="AC148" i="9"/>
  <c r="AK150" i="9" l="1"/>
  <c r="AJ150" i="9"/>
  <c r="D151" i="9"/>
  <c r="E151" i="9" s="1"/>
  <c r="B152" i="9"/>
  <c r="AE151" i="9"/>
  <c r="AF151" i="9" s="1"/>
  <c r="C151" i="9"/>
  <c r="K151" i="9"/>
  <c r="AL151" i="9"/>
  <c r="AM151" i="9" s="1"/>
  <c r="R151" i="9"/>
  <c r="AS151" i="9"/>
  <c r="AT151" i="9" s="1"/>
  <c r="AZ151" i="9"/>
  <c r="BA151" i="9" s="1"/>
  <c r="BE151" i="9" s="1"/>
  <c r="J150" i="9"/>
  <c r="I150" i="9"/>
  <c r="AD149" i="9"/>
  <c r="AC149" i="9"/>
  <c r="AQ150" i="9"/>
  <c r="AR150" i="9"/>
  <c r="P149" i="9"/>
  <c r="Q149" i="9"/>
  <c r="AY150" i="9"/>
  <c r="AX150" i="9"/>
  <c r="Y150" i="9"/>
  <c r="L150" i="9"/>
  <c r="S150" i="9"/>
  <c r="X149" i="9"/>
  <c r="W149" i="9"/>
  <c r="Y151" i="9" l="1"/>
  <c r="S151" i="9"/>
  <c r="L151" i="9"/>
  <c r="AQ151" i="9"/>
  <c r="AR151" i="9"/>
  <c r="AD150" i="9"/>
  <c r="AC150" i="9"/>
  <c r="AK151" i="9"/>
  <c r="AJ151" i="9"/>
  <c r="X150" i="9"/>
  <c r="W150" i="9"/>
  <c r="Q150" i="9"/>
  <c r="P150" i="9"/>
  <c r="B153" i="9"/>
  <c r="AE152" i="9"/>
  <c r="C152" i="9"/>
  <c r="K152" i="9"/>
  <c r="AL152" i="9"/>
  <c r="AM152" i="9" s="1"/>
  <c r="R152" i="9"/>
  <c r="AS152" i="9"/>
  <c r="AT152" i="9" s="1"/>
  <c r="AZ152" i="9"/>
  <c r="BA152" i="9" s="1"/>
  <c r="BE152" i="9" s="1"/>
  <c r="D152" i="9"/>
  <c r="E152" i="9" s="1"/>
  <c r="J151" i="9"/>
  <c r="I151" i="9"/>
  <c r="AY151" i="9"/>
  <c r="AX151" i="9"/>
  <c r="AQ152" i="9" l="1"/>
  <c r="AR152" i="9"/>
  <c r="W151" i="9"/>
  <c r="X151" i="9"/>
  <c r="J152" i="9"/>
  <c r="I152" i="9"/>
  <c r="AX152" i="9"/>
  <c r="AY152" i="9"/>
  <c r="Q151" i="9"/>
  <c r="P151" i="9"/>
  <c r="K153" i="9"/>
  <c r="AL153" i="9"/>
  <c r="AM153" i="9" s="1"/>
  <c r="R153" i="9"/>
  <c r="AS153" i="9"/>
  <c r="AT153" i="9" s="1"/>
  <c r="AZ153" i="9"/>
  <c r="BA153" i="9" s="1"/>
  <c r="BE153" i="9" s="1"/>
  <c r="D153" i="9"/>
  <c r="E153" i="9" s="1"/>
  <c r="C153" i="9"/>
  <c r="AE153" i="9"/>
  <c r="AF153" i="9" s="1"/>
  <c r="B154" i="9"/>
  <c r="S152" i="9"/>
  <c r="L152" i="9"/>
  <c r="Y152" i="9"/>
  <c r="AD151" i="9"/>
  <c r="AC151" i="9"/>
  <c r="AX153" i="9" l="1"/>
  <c r="AY153" i="9"/>
  <c r="AQ153" i="9"/>
  <c r="AR153" i="9"/>
  <c r="AD152" i="9"/>
  <c r="AC152" i="9"/>
  <c r="X152" i="9"/>
  <c r="W152" i="9"/>
  <c r="AL154" i="9"/>
  <c r="R154" i="9"/>
  <c r="R156" i="9" s="1"/>
  <c r="AS154" i="9"/>
  <c r="AZ154" i="9"/>
  <c r="D154" i="9"/>
  <c r="AE154" i="9"/>
  <c r="C154" i="9"/>
  <c r="K154" i="9"/>
  <c r="Y153" i="9"/>
  <c r="S153" i="9"/>
  <c r="L153" i="9"/>
  <c r="AK153" i="9"/>
  <c r="AJ153" i="9"/>
  <c r="J153" i="9"/>
  <c r="I153" i="9"/>
  <c r="Q152" i="9"/>
  <c r="P152" i="9"/>
  <c r="AD153" i="9" l="1"/>
  <c r="AC153" i="9"/>
  <c r="L154" i="9"/>
  <c r="Y154" i="9"/>
  <c r="Y156" i="9"/>
  <c r="S154" i="9"/>
  <c r="K156" i="9"/>
  <c r="AE156" i="9"/>
  <c r="AF152" i="9" s="1"/>
  <c r="AF154" i="9"/>
  <c r="E154" i="9"/>
  <c r="D156" i="9"/>
  <c r="AZ156" i="9"/>
  <c r="BA154" i="9"/>
  <c r="BE154" i="9" s="1"/>
  <c r="AS156" i="9"/>
  <c r="AT154" i="9"/>
  <c r="Q153" i="9"/>
  <c r="P153" i="9"/>
  <c r="X153" i="9"/>
  <c r="W153" i="9"/>
  <c r="AL156" i="9"/>
  <c r="AM154" i="9"/>
  <c r="X154" i="9" l="1"/>
  <c r="W154" i="9"/>
  <c r="AQ154" i="9"/>
  <c r="AR154" i="9"/>
  <c r="AX154" i="9"/>
  <c r="AY154" i="9"/>
  <c r="AC154" i="9"/>
  <c r="AD154" i="9"/>
  <c r="AK152" i="9"/>
  <c r="AJ152" i="9"/>
  <c r="P154" i="9"/>
  <c r="Q154" i="9"/>
  <c r="J154" i="9"/>
  <c r="I154" i="9"/>
  <c r="AK154" i="9"/>
  <c r="AJ154" i="9"/>
</calcChain>
</file>

<file path=xl/sharedStrings.xml><?xml version="1.0" encoding="utf-8"?>
<sst xmlns="http://schemas.openxmlformats.org/spreadsheetml/2006/main" count="140" uniqueCount="73">
  <si>
    <t>SCHEMAS MISE EN PAGE</t>
  </si>
  <si>
    <t>SCHEMAS MIS EN LIGNE</t>
  </si>
  <si>
    <t>PSA</t>
  </si>
  <si>
    <t>PROTOTYPE</t>
  </si>
  <si>
    <t>PRINCIPE</t>
  </si>
  <si>
    <t>CABLAGE</t>
  </si>
  <si>
    <t>ELECTRIQUE</t>
  </si>
  <si>
    <t>IMPLANTATION</t>
  </si>
  <si>
    <t>ELEC</t>
  </si>
  <si>
    <t>IMP</t>
  </si>
  <si>
    <t>CONNECTIQUE</t>
  </si>
  <si>
    <t>PLATE FORME</t>
  </si>
  <si>
    <t>LEADER</t>
  </si>
  <si>
    <t>Année</t>
  </si>
  <si>
    <t>ETAT</t>
  </si>
  <si>
    <t>CODE PROJET</t>
  </si>
  <si>
    <t>PROJET</t>
  </si>
  <si>
    <t>DATE LNC</t>
  </si>
  <si>
    <t>FENETRE</t>
  </si>
  <si>
    <t>PILOTE</t>
  </si>
  <si>
    <t>IMPLANTEUR</t>
  </si>
  <si>
    <t>OBJECTIF</t>
  </si>
  <si>
    <t>REALISE</t>
  </si>
  <si>
    <t>FTQ</t>
  </si>
  <si>
    <t>FTR</t>
  </si>
  <si>
    <t>Nbr</t>
  </si>
  <si>
    <t>MP</t>
  </si>
  <si>
    <t>En ligne</t>
  </si>
  <si>
    <t>Adresse</t>
  </si>
  <si>
    <t>CMP</t>
  </si>
  <si>
    <t>Pascal</t>
  </si>
  <si>
    <t>1SD3</t>
  </si>
  <si>
    <t>LEGENDE</t>
  </si>
  <si>
    <t>A= ABANDON</t>
  </si>
  <si>
    <t>F= FERMER</t>
  </si>
  <si>
    <t>1= EN COURS</t>
  </si>
  <si>
    <t>S= SUSPENDU</t>
  </si>
  <si>
    <t>&lt; 10% OBEJCTIF</t>
  </si>
  <si>
    <t>&lt; OBJECTIF</t>
  </si>
  <si>
    <t>= ou &gt; OBJECTIF</t>
  </si>
  <si>
    <t>Nr Prdoduit Proto</t>
  </si>
  <si>
    <t>\\yvsn0004\SDRMANAG\data\AE\CMP\P21-208_AMLAT-1PPA\Fichier Suivi P21 Amlat.xlsm</t>
  </si>
  <si>
    <t>Date de Début</t>
  </si>
  <si>
    <t>Date LNC ou AMC</t>
  </si>
  <si>
    <t>Date de Mise à disposition AE</t>
  </si>
  <si>
    <t>Prototype Design</t>
  </si>
  <si>
    <t>Routage Principe Design</t>
  </si>
  <si>
    <t>Wiring Design</t>
  </si>
  <si>
    <t>Layout Princpe</t>
  </si>
  <si>
    <t>Prototype Component</t>
  </si>
  <si>
    <t>Component Design</t>
  </si>
  <si>
    <t>Implantation</t>
  </si>
  <si>
    <t>Connectiques</t>
  </si>
  <si>
    <t>PRI</t>
  </si>
  <si>
    <t>Cum 1</t>
  </si>
  <si>
    <t>Obj</t>
  </si>
  <si>
    <t>% Obj.</t>
  </si>
  <si>
    <t>Cum</t>
  </si>
  <si>
    <t>Delta</t>
  </si>
  <si>
    <t>% réal.</t>
  </si>
  <si>
    <t>CAB</t>
  </si>
  <si>
    <t>COMP</t>
  </si>
  <si>
    <t>CONN.</t>
  </si>
  <si>
    <t>Total</t>
  </si>
  <si>
    <t>sur</t>
  </si>
  <si>
    <t>D</t>
  </si>
  <si>
    <t>L</t>
  </si>
  <si>
    <t>M</t>
  </si>
  <si>
    <t>J</t>
  </si>
  <si>
    <t>V</t>
  </si>
  <si>
    <t>S</t>
  </si>
  <si>
    <t>DATE DEBUT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</si>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</sst>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name val="Calibri"/>
      <family val="2"/>
      <scheme val="minor"/>
    </font>
    <font>
      <u/>
      <sz val="1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9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8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8" fillId="0" borderId="0"/>
    <xf numFmtId="0" fontId="8" fillId="0" borderId="0"/>
    <xf numFmtId="0" fontId="9" fillId="0" borderId="0" applyNumberFormat="0" applyFill="0" applyBorder="0" applyAlignment="0" applyProtection="0"/>
    <xf numFmtId="0" fontId="10" fillId="0" borderId="0"/>
    <xf numFmtId="0" fontId="8" fillId="0" borderId="0"/>
  </cellStyleXfs>
  <cellXfs count="120">
    <xf numFmtId="0" fontId="0" fillId="0" borderId="0" xfId="0"/>
    <xf numFmtId="0" fontId="0" fillId="0" borderId="0" xfId="0" applyAlignment="1">
      <alignment horizontal="left" vertical="top"/>
    </xf>
    <xf numFmtId="0" fontId="5" fillId="0" borderId="0" xfId="0" applyFont="1"/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ill="1" applyAlignment="1">
      <alignment horizontal="left" vertical="top"/>
    </xf>
    <xf numFmtId="0" fontId="5" fillId="0" borderId="0" xfId="0" applyFont="1" applyFill="1" applyAlignment="1">
      <alignment horizontal="left" vertical="top"/>
    </xf>
    <xf numFmtId="0" fontId="5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quotePrefix="1" applyFont="1" applyFill="1" applyAlignment="1">
      <alignment horizontal="center" vertical="center"/>
    </xf>
    <xf numFmtId="0" fontId="0" fillId="0" borderId="0" xfId="0" applyFont="1" applyFill="1" applyAlignment="1">
      <alignment horizontal="left" vertical="top"/>
    </xf>
    <xf numFmtId="0" fontId="5" fillId="0" borderId="0" xfId="0" applyFont="1" applyFill="1" applyAlignment="1">
      <alignment horizontal="center" vertical="top"/>
    </xf>
    <xf numFmtId="0" fontId="0" fillId="0" borderId="0" xfId="0" applyFont="1" applyFill="1" applyAlignment="1">
      <alignment horizontal="center" vertical="top"/>
    </xf>
    <xf numFmtId="0" fontId="0" fillId="0" borderId="0" xfId="0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top"/>
    </xf>
    <xf numFmtId="0" fontId="11" fillId="0" borderId="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14" fontId="11" fillId="0" borderId="0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5" fillId="0" borderId="1" xfId="0" applyFont="1" applyBorder="1" applyAlignment="1">
      <alignment horizontal="center"/>
    </xf>
    <xf numFmtId="9" fontId="5" fillId="0" borderId="1" xfId="1" applyFont="1" applyFill="1" applyBorder="1" applyAlignment="1">
      <alignment horizontal="center" vertical="center"/>
    </xf>
    <xf numFmtId="1" fontId="4" fillId="0" borderId="1" xfId="1" applyNumberFormat="1" applyFont="1" applyFill="1" applyBorder="1" applyAlignment="1">
      <alignment horizontal="center" vertical="center"/>
    </xf>
    <xf numFmtId="1" fontId="5" fillId="0" borderId="1" xfId="1" applyNumberFormat="1" applyFont="1" applyFill="1" applyBorder="1" applyAlignment="1">
      <alignment horizontal="center" vertical="center"/>
    </xf>
    <xf numFmtId="1" fontId="13" fillId="0" borderId="1" xfId="1" applyNumberFormat="1" applyFont="1" applyBorder="1" applyAlignment="1">
      <alignment horizontal="center"/>
    </xf>
    <xf numFmtId="1" fontId="13" fillId="0" borderId="1" xfId="0" applyNumberFormat="1" applyFont="1" applyBorder="1" applyAlignment="1">
      <alignment horizontal="center"/>
    </xf>
    <xf numFmtId="0" fontId="14" fillId="0" borderId="1" xfId="2" applyFont="1" applyBorder="1" applyAlignment="1">
      <alignment horizontal="left" vertical="center"/>
    </xf>
    <xf numFmtId="1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3" fillId="0" borderId="1" xfId="2" applyBorder="1" applyAlignment="1">
      <alignment horizontal="left" vertical="center"/>
    </xf>
    <xf numFmtId="0" fontId="0" fillId="0" borderId="1" xfId="0" applyBorder="1"/>
    <xf numFmtId="1" fontId="5" fillId="0" borderId="0" xfId="0" applyNumberFormat="1" applyFont="1" applyFill="1" applyAlignment="1">
      <alignment horizontal="center" vertical="center"/>
    </xf>
    <xf numFmtId="0" fontId="6" fillId="13" borderId="4" xfId="0" applyFont="1" applyFill="1" applyBorder="1" applyAlignment="1">
      <alignment horizontal="center" vertical="center"/>
    </xf>
    <xf numFmtId="0" fontId="6" fillId="13" borderId="5" xfId="0" applyFont="1" applyFill="1" applyBorder="1" applyAlignment="1">
      <alignment horizontal="center" vertical="center"/>
    </xf>
    <xf numFmtId="0" fontId="1" fillId="12" borderId="11" xfId="0" applyFont="1" applyFill="1" applyBorder="1" applyAlignment="1">
      <alignment horizontal="center" vertical="center"/>
    </xf>
    <xf numFmtId="0" fontId="1" fillId="12" borderId="12" xfId="0" applyFont="1" applyFill="1" applyBorder="1" applyAlignment="1">
      <alignment horizontal="center" vertical="center"/>
    </xf>
    <xf numFmtId="0" fontId="1" fillId="12" borderId="14" xfId="0" applyFont="1" applyFill="1" applyBorder="1" applyAlignment="1">
      <alignment horizontal="center" vertical="center"/>
    </xf>
    <xf numFmtId="0" fontId="1" fillId="11" borderId="11" xfId="0" applyFont="1" applyFill="1" applyBorder="1" applyAlignment="1">
      <alignment horizontal="center" vertical="center"/>
    </xf>
    <xf numFmtId="0" fontId="1" fillId="11" borderId="12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9" borderId="4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12" borderId="4" xfId="0" applyFont="1" applyFill="1" applyBorder="1" applyAlignment="1">
      <alignment horizontal="center" vertical="center"/>
    </xf>
    <xf numFmtId="0" fontId="6" fillId="12" borderId="5" xfId="0" applyFont="1" applyFill="1" applyBorder="1" applyAlignment="1">
      <alignment horizontal="center" vertical="center"/>
    </xf>
    <xf numFmtId="0" fontId="6" fillId="11" borderId="4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5" fillId="0" borderId="1" xfId="0" applyFont="1" applyBorder="1"/>
    <xf numFmtId="0" fontId="5" fillId="14" borderId="1" xfId="0" applyFont="1" applyFill="1" applyBorder="1"/>
    <xf numFmtId="14" fontId="15" fillId="14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4" fontId="0" fillId="0" borderId="0" xfId="0" applyNumberFormat="1"/>
    <xf numFmtId="0" fontId="16" fillId="15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7" fillId="0" borderId="4" xfId="0" applyFont="1" applyBorder="1" applyAlignment="1" applyProtection="1">
      <alignment horizontal="center"/>
    </xf>
    <xf numFmtId="0" fontId="17" fillId="0" borderId="15" xfId="0" applyFont="1" applyBorder="1" applyAlignment="1" applyProtection="1">
      <alignment horizontal="center"/>
    </xf>
    <xf numFmtId="0" fontId="17" fillId="0" borderId="5" xfId="0" applyFont="1" applyBorder="1" applyAlignment="1" applyProtection="1">
      <alignment horizontal="center"/>
    </xf>
    <xf numFmtId="0" fontId="1" fillId="0" borderId="4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0" borderId="5" xfId="0" applyFont="1" applyBorder="1" applyAlignment="1" applyProtection="1">
      <alignment horizontal="center"/>
    </xf>
    <xf numFmtId="0" fontId="17" fillId="16" borderId="7" xfId="0" applyFont="1" applyFill="1" applyBorder="1" applyAlignment="1" applyProtection="1">
      <alignment horizontal="center"/>
    </xf>
    <xf numFmtId="0" fontId="17" fillId="16" borderId="6" xfId="0" applyFont="1" applyFill="1" applyBorder="1" applyAlignment="1" applyProtection="1">
      <alignment horizontal="center"/>
    </xf>
    <xf numFmtId="0" fontId="17" fillId="16" borderId="8" xfId="0" applyFont="1" applyFill="1" applyBorder="1" applyAlignment="1" applyProtection="1">
      <alignment horizontal="center"/>
    </xf>
    <xf numFmtId="0" fontId="17" fillId="16" borderId="16" xfId="0" applyFont="1" applyFill="1" applyBorder="1" applyAlignment="1" applyProtection="1">
      <alignment horizontal="center"/>
    </xf>
    <xf numFmtId="0" fontId="17" fillId="16" borderId="1" xfId="0" applyFont="1" applyFill="1" applyBorder="1" applyAlignment="1" applyProtection="1">
      <alignment horizontal="center"/>
    </xf>
    <xf numFmtId="0" fontId="17" fillId="16" borderId="17" xfId="0" applyFont="1" applyFill="1" applyBorder="1" applyAlignment="1" applyProtection="1">
      <alignment horizontal="center"/>
    </xf>
    <xf numFmtId="0" fontId="17" fillId="17" borderId="16" xfId="0" applyFont="1" applyFill="1" applyBorder="1" applyAlignment="1" applyProtection="1">
      <alignment horizontal="center"/>
    </xf>
    <xf numFmtId="0" fontId="17" fillId="17" borderId="1" xfId="0" applyFont="1" applyFill="1" applyBorder="1" applyAlignment="1" applyProtection="1">
      <alignment horizontal="center"/>
    </xf>
    <xf numFmtId="0" fontId="17" fillId="17" borderId="17" xfId="0" applyFont="1" applyFill="1" applyBorder="1" applyAlignment="1" applyProtection="1">
      <alignment horizontal="center"/>
    </xf>
    <xf numFmtId="0" fontId="17" fillId="18" borderId="16" xfId="0" applyFont="1" applyFill="1" applyBorder="1" applyAlignment="1" applyProtection="1">
      <alignment horizontal="center"/>
    </xf>
    <xf numFmtId="0" fontId="17" fillId="18" borderId="1" xfId="0" applyFont="1" applyFill="1" applyBorder="1" applyAlignment="1" applyProtection="1">
      <alignment horizontal="center"/>
    </xf>
    <xf numFmtId="0" fontId="17" fillId="18" borderId="17" xfId="0" applyFont="1" applyFill="1" applyBorder="1" applyAlignment="1" applyProtection="1">
      <alignment horizontal="center"/>
    </xf>
    <xf numFmtId="0" fontId="17" fillId="19" borderId="16" xfId="0" applyFont="1" applyFill="1" applyBorder="1" applyAlignment="1" applyProtection="1">
      <alignment horizontal="center"/>
    </xf>
    <xf numFmtId="0" fontId="17" fillId="19" borderId="1" xfId="0" applyFont="1" applyFill="1" applyBorder="1" applyAlignment="1" applyProtection="1">
      <alignment horizontal="center"/>
    </xf>
    <xf numFmtId="0" fontId="17" fillId="19" borderId="1" xfId="0" applyFont="1" applyFill="1" applyBorder="1" applyAlignment="1" applyProtection="1"/>
    <xf numFmtId="0" fontId="17" fillId="19" borderId="17" xfId="0" applyFont="1" applyFill="1" applyBorder="1" applyAlignment="1" applyProtection="1">
      <alignment horizontal="center"/>
    </xf>
    <xf numFmtId="0" fontId="17" fillId="20" borderId="18" xfId="0" applyFont="1" applyFill="1" applyBorder="1" applyAlignment="1" applyProtection="1">
      <alignment horizontal="center"/>
    </xf>
    <xf numFmtId="0" fontId="17" fillId="20" borderId="19" xfId="0" applyFont="1" applyFill="1" applyBorder="1" applyAlignment="1" applyProtection="1">
      <alignment horizontal="center"/>
    </xf>
    <xf numFmtId="14" fontId="1" fillId="0" borderId="0" xfId="0" applyNumberFormat="1" applyFont="1" applyAlignment="1">
      <alignment horizontal="center" vertical="center"/>
    </xf>
    <xf numFmtId="0" fontId="0" fillId="0" borderId="4" xfId="0" applyBorder="1"/>
    <xf numFmtId="0" fontId="0" fillId="21" borderId="20" xfId="0" applyFill="1" applyBorder="1" applyProtection="1"/>
    <xf numFmtId="0" fontId="0" fillId="0" borderId="15" xfId="0" applyBorder="1"/>
    <xf numFmtId="10" fontId="0" fillId="21" borderId="20" xfId="0" applyNumberFormat="1" applyFill="1" applyBorder="1" applyProtection="1"/>
    <xf numFmtId="10" fontId="0" fillId="21" borderId="21" xfId="0" applyNumberFormat="1" applyFill="1" applyBorder="1" applyProtection="1"/>
    <xf numFmtId="0" fontId="0" fillId="0" borderId="16" xfId="0" applyBorder="1"/>
    <xf numFmtId="10" fontId="0" fillId="21" borderId="6" xfId="0" applyNumberFormat="1" applyFill="1" applyBorder="1" applyProtection="1"/>
    <xf numFmtId="10" fontId="0" fillId="21" borderId="8" xfId="0" applyNumberFormat="1" applyFill="1" applyBorder="1" applyProtection="1"/>
    <xf numFmtId="0" fontId="0" fillId="21" borderId="6" xfId="0" applyFill="1" applyBorder="1" applyProtection="1"/>
    <xf numFmtId="0" fontId="0" fillId="0" borderId="22" xfId="0" applyBorder="1"/>
    <xf numFmtId="0" fontId="0" fillId="0" borderId="23" xfId="0" applyBorder="1"/>
    <xf numFmtId="10" fontId="0" fillId="21" borderId="23" xfId="0" applyNumberFormat="1" applyFill="1" applyBorder="1" applyProtection="1"/>
    <xf numFmtId="10" fontId="0" fillId="21" borderId="24" xfId="0" applyNumberFormat="1" applyFill="1" applyBorder="1" applyProtection="1"/>
    <xf numFmtId="0" fontId="0" fillId="21" borderId="23" xfId="0" applyFill="1" applyBorder="1" applyProtection="1"/>
    <xf numFmtId="0" fontId="0" fillId="0" borderId="1" xfId="0" applyFill="1" applyBorder="1" applyProtection="1"/>
    <xf numFmtId="10" fontId="0" fillId="0" borderId="1" xfId="0" applyNumberFormat="1" applyFill="1" applyBorder="1" applyProtection="1"/>
    <xf numFmtId="1" fontId="0" fillId="0" borderId="16" xfId="0" applyNumberFormat="1" applyBorder="1"/>
  </cellXfs>
  <cellStyles count="8">
    <cellStyle name="Lien hypertexte" xfId="2" builtinId="8"/>
    <cellStyle name="Lien hypertexte 2" xfId="5"/>
    <cellStyle name="Normal" xfId="0" builtinId="0"/>
    <cellStyle name="Normal 2" xfId="3"/>
    <cellStyle name="Normal 3" xfId="4"/>
    <cellStyle name="Normal 3 2" xfId="7"/>
    <cellStyle name="Normal 4" xfId="6"/>
    <cellStyle name="Pourcentage" xfId="1" builtinId="5"/>
  </cellStyles>
  <dxfs count="119">
    <dxf>
      <fill>
        <patternFill>
          <bgColor theme="0" tint="-0.34998626667073579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rgb="FF99FF33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432514</xdr:colOff>
      <xdr:row>0</xdr:row>
      <xdr:rowOff>80682</xdr:rowOff>
    </xdr:from>
    <xdr:to>
      <xdr:col>7</xdr:col>
      <xdr:colOff>1719995</xdr:colOff>
      <xdr:row>2</xdr:row>
      <xdr:rowOff>67876</xdr:rowOff>
    </xdr:to>
    <xdr:sp macro="[0]!ZoneTexte1_Cliqu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11808" y="80682"/>
          <a:ext cx="1893079" cy="34578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Mise à</a:t>
          </a:r>
          <a:r>
            <a:rPr lang="fr-FR" sz="2000" baseline="0">
              <a:solidFill>
                <a:srgbClr val="0000FF"/>
              </a:solidFill>
            </a:rPr>
            <a:t> jour</a:t>
          </a:r>
          <a:endParaRPr lang="fr-FR" sz="20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vsn0004\SDRMANAG\data\AE\CMP\P21-208_AMLAT-1PPA\Fichier%20Suivi%20P21%20Amla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ANCEMENT"/>
      <sheetName val="Objectifs"/>
      <sheetName val="Sommaire"/>
      <sheetName val="Suivi PR_CAB"/>
      <sheetName val="Suivi Component"/>
      <sheetName val="Suivi Connectique"/>
      <sheetName val="Suivi Implantation"/>
    </sheetNames>
    <sheetDataSet>
      <sheetData sheetId="0">
        <row r="4">
          <cell r="B4">
            <v>88</v>
          </cell>
        </row>
        <row r="5">
          <cell r="B5">
            <v>205</v>
          </cell>
        </row>
        <row r="6">
          <cell r="B6">
            <v>308</v>
          </cell>
        </row>
        <row r="7">
          <cell r="B7">
            <v>0</v>
          </cell>
        </row>
      </sheetData>
      <sheetData sheetId="1"/>
      <sheetData sheetId="2"/>
      <sheetData sheetId="3">
        <row r="4">
          <cell r="G4" t="str">
            <v>Date Prototype</v>
          </cell>
          <cell r="J4" t="str">
            <v>Date</v>
          </cell>
          <cell r="T4" t="str">
            <v>Date</v>
          </cell>
        </row>
        <row r="5">
          <cell r="G5">
            <v>43958</v>
          </cell>
          <cell r="J5">
            <v>43969</v>
          </cell>
          <cell r="T5">
            <v>43972</v>
          </cell>
        </row>
        <row r="6">
          <cell r="G6">
            <v>43958</v>
          </cell>
          <cell r="J6">
            <v>43970</v>
          </cell>
          <cell r="T6">
            <v>43972</v>
          </cell>
        </row>
        <row r="7">
          <cell r="G7">
            <v>43959</v>
          </cell>
          <cell r="J7">
            <v>43972</v>
          </cell>
          <cell r="T7">
            <v>43973</v>
          </cell>
        </row>
        <row r="8">
          <cell r="G8">
            <v>43959</v>
          </cell>
          <cell r="J8">
            <v>43970</v>
          </cell>
          <cell r="T8">
            <v>43972</v>
          </cell>
        </row>
        <row r="9">
          <cell r="G9">
            <v>43964</v>
          </cell>
          <cell r="J9">
            <v>43972</v>
          </cell>
          <cell r="T9">
            <v>43973</v>
          </cell>
        </row>
        <row r="10">
          <cell r="G10">
            <v>43962</v>
          </cell>
          <cell r="J10">
            <v>43970</v>
          </cell>
          <cell r="T10">
            <v>43972</v>
          </cell>
        </row>
        <row r="11">
          <cell r="G11">
            <v>43962</v>
          </cell>
          <cell r="J11">
            <v>43970</v>
          </cell>
          <cell r="T11">
            <v>43972</v>
          </cell>
        </row>
        <row r="12">
          <cell r="G12">
            <v>43964</v>
          </cell>
          <cell r="J12">
            <v>43971</v>
          </cell>
          <cell r="T12">
            <v>43972</v>
          </cell>
        </row>
        <row r="13">
          <cell r="G13">
            <v>43965</v>
          </cell>
          <cell r="J13">
            <v>43971</v>
          </cell>
          <cell r="T13">
            <v>43972</v>
          </cell>
        </row>
        <row r="14">
          <cell r="G14">
            <v>43965</v>
          </cell>
          <cell r="J14">
            <v>43971</v>
          </cell>
          <cell r="T14">
            <v>43972</v>
          </cell>
        </row>
        <row r="15">
          <cell r="G15">
            <v>43966</v>
          </cell>
          <cell r="J15">
            <v>43973</v>
          </cell>
          <cell r="T15">
            <v>43973</v>
          </cell>
        </row>
        <row r="16">
          <cell r="G16">
            <v>43966</v>
          </cell>
          <cell r="J16">
            <v>43971</v>
          </cell>
          <cell r="T16">
            <v>43972</v>
          </cell>
        </row>
        <row r="17">
          <cell r="G17">
            <v>43969</v>
          </cell>
          <cell r="J17">
            <v>43972</v>
          </cell>
          <cell r="T17">
            <v>43972</v>
          </cell>
        </row>
        <row r="18">
          <cell r="G18">
            <v>43969</v>
          </cell>
          <cell r="J18">
            <v>43973</v>
          </cell>
          <cell r="T18">
            <v>43973</v>
          </cell>
        </row>
        <row r="19">
          <cell r="G19">
            <v>43910</v>
          </cell>
          <cell r="J19">
            <v>43923</v>
          </cell>
          <cell r="T19">
            <v>43924</v>
          </cell>
        </row>
        <row r="20">
          <cell r="G20">
            <v>43909</v>
          </cell>
          <cell r="J20">
            <v>43927</v>
          </cell>
          <cell r="T20">
            <v>43928</v>
          </cell>
        </row>
        <row r="21">
          <cell r="G21">
            <v>43910</v>
          </cell>
          <cell r="J21">
            <v>43922</v>
          </cell>
          <cell r="T21">
            <v>43923</v>
          </cell>
        </row>
        <row r="22">
          <cell r="G22">
            <v>43923</v>
          </cell>
          <cell r="J22">
            <v>43928</v>
          </cell>
          <cell r="T22">
            <v>43930</v>
          </cell>
        </row>
        <row r="23">
          <cell r="G23">
            <v>43921</v>
          </cell>
          <cell r="J23">
            <v>43922</v>
          </cell>
          <cell r="T23">
            <v>43924</v>
          </cell>
        </row>
        <row r="24">
          <cell r="G24">
            <v>43927</v>
          </cell>
          <cell r="J24">
            <v>43929</v>
          </cell>
          <cell r="T24">
            <v>43930</v>
          </cell>
        </row>
        <row r="25">
          <cell r="G25">
            <v>43924</v>
          </cell>
          <cell r="J25">
            <v>43924</v>
          </cell>
          <cell r="T25">
            <v>43927</v>
          </cell>
        </row>
        <row r="26">
          <cell r="G26">
            <v>43928</v>
          </cell>
          <cell r="J26">
            <v>43930</v>
          </cell>
          <cell r="T26">
            <v>43931</v>
          </cell>
        </row>
        <row r="27">
          <cell r="G27">
            <v>43923</v>
          </cell>
          <cell r="J27">
            <v>43928</v>
          </cell>
          <cell r="T27">
            <v>43930</v>
          </cell>
        </row>
        <row r="28">
          <cell r="G28">
            <v>43910</v>
          </cell>
          <cell r="J28">
            <v>43923</v>
          </cell>
          <cell r="T28">
            <v>43924</v>
          </cell>
        </row>
        <row r="29">
          <cell r="G29">
            <v>43909</v>
          </cell>
          <cell r="J29">
            <v>43927</v>
          </cell>
          <cell r="T29">
            <v>43928</v>
          </cell>
        </row>
        <row r="30">
          <cell r="G30">
            <v>43922</v>
          </cell>
          <cell r="J30">
            <v>43928</v>
          </cell>
          <cell r="T30">
            <v>43930</v>
          </cell>
        </row>
        <row r="31">
          <cell r="G31">
            <v>43927</v>
          </cell>
          <cell r="J31">
            <v>43929</v>
          </cell>
          <cell r="T31">
            <v>43930</v>
          </cell>
        </row>
        <row r="32">
          <cell r="G32">
            <v>43928</v>
          </cell>
          <cell r="J32">
            <v>43931</v>
          </cell>
          <cell r="T32">
            <v>43931</v>
          </cell>
        </row>
        <row r="33">
          <cell r="G33">
            <v>43910</v>
          </cell>
          <cell r="J33">
            <v>43923</v>
          </cell>
          <cell r="T33">
            <v>43924</v>
          </cell>
        </row>
        <row r="34">
          <cell r="G34">
            <v>43909</v>
          </cell>
          <cell r="J34">
            <v>43927</v>
          </cell>
          <cell r="T34">
            <v>43928</v>
          </cell>
        </row>
        <row r="35">
          <cell r="G35">
            <v>43910</v>
          </cell>
          <cell r="J35">
            <v>43922</v>
          </cell>
          <cell r="T35">
            <v>43924</v>
          </cell>
        </row>
        <row r="36">
          <cell r="G36">
            <v>43927</v>
          </cell>
          <cell r="J36">
            <v>43927</v>
          </cell>
          <cell r="T36">
            <v>43930</v>
          </cell>
        </row>
        <row r="37">
          <cell r="G37">
            <v>43913</v>
          </cell>
          <cell r="J37">
            <v>43913</v>
          </cell>
          <cell r="T37">
            <v>43917</v>
          </cell>
        </row>
        <row r="38">
          <cell r="G38">
            <v>43913</v>
          </cell>
          <cell r="J38">
            <v>43913</v>
          </cell>
          <cell r="T38">
            <v>43917</v>
          </cell>
        </row>
        <row r="39">
          <cell r="G39">
            <v>43913</v>
          </cell>
          <cell r="J39">
            <v>43915</v>
          </cell>
          <cell r="T39">
            <v>43915</v>
          </cell>
        </row>
        <row r="40">
          <cell r="G40">
            <v>43913</v>
          </cell>
          <cell r="J40">
            <v>43913</v>
          </cell>
          <cell r="T40">
            <v>43917</v>
          </cell>
        </row>
        <row r="41">
          <cell r="G41">
            <v>43915</v>
          </cell>
          <cell r="J41">
            <v>43916</v>
          </cell>
          <cell r="T41">
            <v>43916</v>
          </cell>
        </row>
        <row r="42">
          <cell r="G42">
            <v>43914</v>
          </cell>
          <cell r="J42">
            <v>43914</v>
          </cell>
          <cell r="T42">
            <v>43914</v>
          </cell>
        </row>
        <row r="43">
          <cell r="G43">
            <v>43914</v>
          </cell>
          <cell r="J43">
            <v>43916</v>
          </cell>
          <cell r="T43">
            <v>43917</v>
          </cell>
        </row>
        <row r="44">
          <cell r="G44">
            <v>43914</v>
          </cell>
          <cell r="J44">
            <v>43914</v>
          </cell>
          <cell r="T44">
            <v>43917</v>
          </cell>
        </row>
        <row r="45">
          <cell r="G45">
            <v>43915</v>
          </cell>
          <cell r="J45">
            <v>43916</v>
          </cell>
          <cell r="T45">
            <v>43916</v>
          </cell>
        </row>
        <row r="46">
          <cell r="G46">
            <v>43914</v>
          </cell>
          <cell r="J46">
            <v>43915</v>
          </cell>
          <cell r="T46">
            <v>43917</v>
          </cell>
        </row>
        <row r="47">
          <cell r="G47">
            <v>43914</v>
          </cell>
          <cell r="J47">
            <v>43914</v>
          </cell>
          <cell r="T47">
            <v>43914</v>
          </cell>
        </row>
        <row r="48">
          <cell r="G48">
            <v>43915</v>
          </cell>
          <cell r="J48">
            <v>43917</v>
          </cell>
          <cell r="T48">
            <v>43916</v>
          </cell>
        </row>
        <row r="49">
          <cell r="G49">
            <v>43914</v>
          </cell>
          <cell r="J49">
            <v>43915</v>
          </cell>
          <cell r="T49">
            <v>43917</v>
          </cell>
        </row>
        <row r="50">
          <cell r="G50">
            <v>43917</v>
          </cell>
          <cell r="J50">
            <v>43917</v>
          </cell>
          <cell r="T50">
            <v>43920</v>
          </cell>
        </row>
        <row r="51">
          <cell r="G51">
            <v>43917</v>
          </cell>
          <cell r="J51">
            <v>43917</v>
          </cell>
          <cell r="T51">
            <v>43920</v>
          </cell>
        </row>
        <row r="52">
          <cell r="G52">
            <v>43929</v>
          </cell>
          <cell r="J52">
            <v>43936</v>
          </cell>
          <cell r="T52">
            <v>43941</v>
          </cell>
        </row>
        <row r="53">
          <cell r="G53">
            <v>43928</v>
          </cell>
          <cell r="J53">
            <v>43934</v>
          </cell>
          <cell r="T53">
            <v>43935</v>
          </cell>
        </row>
        <row r="54">
          <cell r="G54">
            <v>43931</v>
          </cell>
          <cell r="J54">
            <v>43936</v>
          </cell>
          <cell r="T54">
            <v>43941</v>
          </cell>
        </row>
        <row r="55">
          <cell r="G55">
            <v>43928</v>
          </cell>
          <cell r="J55">
            <v>43934</v>
          </cell>
          <cell r="T55">
            <v>43935</v>
          </cell>
        </row>
        <row r="56">
          <cell r="G56">
            <v>43931</v>
          </cell>
          <cell r="J56">
            <v>43937</v>
          </cell>
          <cell r="T56">
            <v>43941</v>
          </cell>
        </row>
        <row r="57">
          <cell r="G57">
            <v>43928</v>
          </cell>
          <cell r="J57">
            <v>43935</v>
          </cell>
          <cell r="T57">
            <v>43935</v>
          </cell>
        </row>
        <row r="58">
          <cell r="G58">
            <v>43936</v>
          </cell>
          <cell r="J58">
            <v>43938</v>
          </cell>
          <cell r="T58">
            <v>43941</v>
          </cell>
        </row>
        <row r="59">
          <cell r="G59">
            <v>43937</v>
          </cell>
          <cell r="J59">
            <v>43938</v>
          </cell>
          <cell r="T59">
            <v>43941</v>
          </cell>
        </row>
        <row r="60">
          <cell r="G60">
            <v>43937</v>
          </cell>
          <cell r="J60">
            <v>43941</v>
          </cell>
          <cell r="T60">
            <v>43941</v>
          </cell>
        </row>
        <row r="61">
          <cell r="G61">
            <v>43920</v>
          </cell>
          <cell r="J61">
            <v>43920</v>
          </cell>
          <cell r="T61">
            <v>43921</v>
          </cell>
        </row>
        <row r="62">
          <cell r="G62">
            <v>43920</v>
          </cell>
          <cell r="J62">
            <v>43921</v>
          </cell>
          <cell r="T62">
            <v>43921</v>
          </cell>
        </row>
        <row r="63">
          <cell r="G63">
            <v>43920</v>
          </cell>
          <cell r="J63">
            <v>43920</v>
          </cell>
          <cell r="T63">
            <v>43921</v>
          </cell>
        </row>
        <row r="64">
          <cell r="G64">
            <v>43931</v>
          </cell>
          <cell r="J64">
            <v>43944</v>
          </cell>
          <cell r="T64">
            <v>43950</v>
          </cell>
        </row>
        <row r="65">
          <cell r="G65">
            <v>43931</v>
          </cell>
          <cell r="J65">
            <v>43945</v>
          </cell>
          <cell r="T65">
            <v>43949</v>
          </cell>
        </row>
        <row r="66">
          <cell r="G66">
            <v>43931</v>
          </cell>
          <cell r="J66">
            <v>43941</v>
          </cell>
          <cell r="T66">
            <v>43945</v>
          </cell>
        </row>
        <row r="67">
          <cell r="G67">
            <v>43931</v>
          </cell>
          <cell r="J67">
            <v>43948</v>
          </cell>
          <cell r="T67">
            <v>43949</v>
          </cell>
        </row>
        <row r="68">
          <cell r="G68">
            <v>43938</v>
          </cell>
          <cell r="J68">
            <v>43948</v>
          </cell>
          <cell r="T68">
            <v>43950</v>
          </cell>
        </row>
        <row r="69">
          <cell r="G69">
            <v>43941</v>
          </cell>
          <cell r="J69">
            <v>43949</v>
          </cell>
          <cell r="T69">
            <v>43950</v>
          </cell>
        </row>
        <row r="70">
          <cell r="G70">
            <v>43941</v>
          </cell>
          <cell r="J70">
            <v>43950</v>
          </cell>
          <cell r="T70">
            <v>43950</v>
          </cell>
        </row>
        <row r="71">
          <cell r="G71">
            <v>43934</v>
          </cell>
          <cell r="J71">
            <v>43951</v>
          </cell>
          <cell r="T71">
            <v>43959</v>
          </cell>
        </row>
        <row r="72">
          <cell r="G72">
            <v>43934</v>
          </cell>
          <cell r="J72">
            <v>43951</v>
          </cell>
          <cell r="T72">
            <v>43959</v>
          </cell>
        </row>
        <row r="73">
          <cell r="G73">
            <v>43934</v>
          </cell>
          <cell r="J73">
            <v>43955</v>
          </cell>
          <cell r="T73">
            <v>43959</v>
          </cell>
        </row>
        <row r="74">
          <cell r="G74">
            <v>43935</v>
          </cell>
          <cell r="J74">
            <v>43942</v>
          </cell>
          <cell r="T74">
            <v>43943</v>
          </cell>
        </row>
        <row r="75">
          <cell r="G75">
            <v>43942</v>
          </cell>
          <cell r="J75">
            <v>43945</v>
          </cell>
          <cell r="T75">
            <v>43945</v>
          </cell>
        </row>
        <row r="76">
          <cell r="G76">
            <v>43942</v>
          </cell>
          <cell r="J76">
            <v>43943</v>
          </cell>
          <cell r="T76">
            <v>43944</v>
          </cell>
        </row>
        <row r="77">
          <cell r="G77">
            <v>43945</v>
          </cell>
          <cell r="J77">
            <v>43955</v>
          </cell>
          <cell r="T77">
            <v>43959</v>
          </cell>
        </row>
        <row r="78">
          <cell r="G78">
            <v>43943</v>
          </cell>
          <cell r="J78">
            <v>43926</v>
          </cell>
          <cell r="T78">
            <v>43959</v>
          </cell>
        </row>
        <row r="79">
          <cell r="G79">
            <v>43943</v>
          </cell>
          <cell r="J79">
            <v>43944</v>
          </cell>
          <cell r="T79">
            <v>43944</v>
          </cell>
        </row>
        <row r="80">
          <cell r="G80">
            <v>43942</v>
          </cell>
          <cell r="J80">
            <v>43942</v>
          </cell>
          <cell r="T80">
            <v>43943</v>
          </cell>
        </row>
        <row r="81">
          <cell r="G81">
            <v>43948</v>
          </cell>
          <cell r="J81">
            <v>43957</v>
          </cell>
          <cell r="T81">
            <v>43959</v>
          </cell>
        </row>
        <row r="82">
          <cell r="G82">
            <v>43948</v>
          </cell>
          <cell r="J82">
            <v>43957</v>
          </cell>
          <cell r="T82">
            <v>43959</v>
          </cell>
        </row>
        <row r="83">
          <cell r="G83">
            <v>43949</v>
          </cell>
          <cell r="J83">
            <v>43958</v>
          </cell>
          <cell r="T83">
            <v>43963</v>
          </cell>
        </row>
        <row r="84">
          <cell r="G84">
            <v>43950</v>
          </cell>
          <cell r="J84">
            <v>43964</v>
          </cell>
          <cell r="T84">
            <v>43964</v>
          </cell>
        </row>
        <row r="85">
          <cell r="G85">
            <v>43950</v>
          </cell>
          <cell r="J85">
            <v>43964</v>
          </cell>
          <cell r="T85">
            <v>43964</v>
          </cell>
        </row>
        <row r="86">
          <cell r="G86">
            <v>43951</v>
          </cell>
          <cell r="J86">
            <v>43965</v>
          </cell>
          <cell r="T86">
            <v>43969</v>
          </cell>
        </row>
        <row r="87">
          <cell r="G87">
            <v>43925</v>
          </cell>
          <cell r="J87">
            <v>43959</v>
          </cell>
          <cell r="T87">
            <v>43963</v>
          </cell>
        </row>
        <row r="88">
          <cell r="G88">
            <v>43926</v>
          </cell>
          <cell r="J88">
            <v>43962</v>
          </cell>
          <cell r="T88">
            <v>43963</v>
          </cell>
        </row>
        <row r="89">
          <cell r="G89">
            <v>43926</v>
          </cell>
          <cell r="J89">
            <v>43966</v>
          </cell>
          <cell r="T89">
            <v>43969</v>
          </cell>
        </row>
        <row r="90">
          <cell r="G90">
            <v>43926</v>
          </cell>
          <cell r="J90">
            <v>43966</v>
          </cell>
          <cell r="T90">
            <v>43969</v>
          </cell>
        </row>
        <row r="91">
          <cell r="G91">
            <v>43957</v>
          </cell>
          <cell r="J91">
            <v>43962</v>
          </cell>
          <cell r="T91">
            <v>43963</v>
          </cell>
        </row>
        <row r="92">
          <cell r="G92">
            <v>43958</v>
          </cell>
          <cell r="J92">
            <v>43963</v>
          </cell>
          <cell r="T92">
            <v>43963</v>
          </cell>
        </row>
        <row r="96">
          <cell r="G96">
            <v>88</v>
          </cell>
        </row>
        <row r="101">
          <cell r="G101">
            <v>0</v>
          </cell>
        </row>
      </sheetData>
      <sheetData sheetId="4">
        <row r="4">
          <cell r="H4" t="str">
            <v>Date Prototype</v>
          </cell>
          <cell r="K4" t="str">
            <v>Date</v>
          </cell>
        </row>
        <row r="5">
          <cell r="H5">
            <v>43969</v>
          </cell>
          <cell r="K5">
            <v>43978</v>
          </cell>
        </row>
        <row r="6">
          <cell r="H6">
            <v>43969</v>
          </cell>
          <cell r="K6">
            <v>43978</v>
          </cell>
        </row>
        <row r="7">
          <cell r="H7">
            <v>43969</v>
          </cell>
          <cell r="K7">
            <v>43978</v>
          </cell>
        </row>
        <row r="8">
          <cell r="H8">
            <v>43969</v>
          </cell>
          <cell r="K8">
            <v>43978</v>
          </cell>
        </row>
        <row r="9">
          <cell r="H9">
            <v>43969</v>
          </cell>
          <cell r="K9">
            <v>43980</v>
          </cell>
        </row>
        <row r="10">
          <cell r="H10">
            <v>43969</v>
          </cell>
          <cell r="K10">
            <v>43978</v>
          </cell>
        </row>
        <row r="11">
          <cell r="H11">
            <v>43969</v>
          </cell>
          <cell r="K11">
            <v>43978</v>
          </cell>
        </row>
        <row r="12">
          <cell r="H12">
            <v>43969</v>
          </cell>
          <cell r="K12">
            <v>43978</v>
          </cell>
        </row>
        <row r="13">
          <cell r="H13">
            <v>43969</v>
          </cell>
          <cell r="K13">
            <v>43978</v>
          </cell>
        </row>
        <row r="14">
          <cell r="H14">
            <v>43969</v>
          </cell>
          <cell r="K14">
            <v>43978</v>
          </cell>
        </row>
        <row r="15">
          <cell r="H15">
            <v>43969</v>
          </cell>
          <cell r="K15">
            <v>43978</v>
          </cell>
        </row>
        <row r="16">
          <cell r="H16">
            <v>43969</v>
          </cell>
          <cell r="K16">
            <v>43980</v>
          </cell>
        </row>
        <row r="17">
          <cell r="H17">
            <v>43969</v>
          </cell>
          <cell r="K17">
            <v>43971</v>
          </cell>
        </row>
        <row r="18">
          <cell r="H18">
            <v>43969</v>
          </cell>
          <cell r="K18">
            <v>43979</v>
          </cell>
        </row>
        <row r="19">
          <cell r="H19">
            <v>43969</v>
          </cell>
          <cell r="K19">
            <v>43979</v>
          </cell>
        </row>
        <row r="20">
          <cell r="H20">
            <v>43969</v>
          </cell>
          <cell r="K20">
            <v>43979</v>
          </cell>
        </row>
        <row r="21">
          <cell r="H21">
            <v>43969</v>
          </cell>
          <cell r="K21">
            <v>43979</v>
          </cell>
        </row>
        <row r="22">
          <cell r="H22">
            <v>43969</v>
          </cell>
          <cell r="K22">
            <v>43979</v>
          </cell>
        </row>
        <row r="23">
          <cell r="H23">
            <v>43969</v>
          </cell>
          <cell r="K23">
            <v>43983</v>
          </cell>
        </row>
        <row r="24">
          <cell r="H24">
            <v>43969</v>
          </cell>
          <cell r="K24">
            <v>43979</v>
          </cell>
        </row>
        <row r="25">
          <cell r="H25">
            <v>43969</v>
          </cell>
          <cell r="K25">
            <v>43979</v>
          </cell>
        </row>
        <row r="26">
          <cell r="H26">
            <v>43969</v>
          </cell>
          <cell r="K26">
            <v>43979</v>
          </cell>
        </row>
        <row r="27">
          <cell r="H27">
            <v>43969</v>
          </cell>
          <cell r="K27">
            <v>43979</v>
          </cell>
        </row>
        <row r="28">
          <cell r="H28">
            <v>43969</v>
          </cell>
          <cell r="K28">
            <v>43979</v>
          </cell>
        </row>
        <row r="29">
          <cell r="H29">
            <v>43959</v>
          </cell>
          <cell r="K29">
            <v>43980</v>
          </cell>
        </row>
        <row r="30">
          <cell r="H30">
            <v>43959</v>
          </cell>
          <cell r="K30">
            <v>43980</v>
          </cell>
        </row>
        <row r="31">
          <cell r="H31">
            <v>43959</v>
          </cell>
          <cell r="K31">
            <v>43980</v>
          </cell>
        </row>
        <row r="32">
          <cell r="H32">
            <v>43959</v>
          </cell>
          <cell r="K32">
            <v>43980</v>
          </cell>
        </row>
        <row r="33">
          <cell r="H33">
            <v>43959</v>
          </cell>
          <cell r="K33">
            <v>43980</v>
          </cell>
        </row>
        <row r="34">
          <cell r="H34">
            <v>43959</v>
          </cell>
          <cell r="K34">
            <v>43980</v>
          </cell>
        </row>
        <row r="35">
          <cell r="H35">
            <v>43959</v>
          </cell>
          <cell r="K35">
            <v>43983</v>
          </cell>
        </row>
        <row r="36">
          <cell r="H36">
            <v>43959</v>
          </cell>
          <cell r="K36">
            <v>43980</v>
          </cell>
        </row>
        <row r="37">
          <cell r="H37">
            <v>43959</v>
          </cell>
          <cell r="K37">
            <v>43980</v>
          </cell>
        </row>
        <row r="38">
          <cell r="H38">
            <v>43959</v>
          </cell>
          <cell r="K38">
            <v>43980</v>
          </cell>
        </row>
        <row r="39">
          <cell r="H39">
            <v>43965</v>
          </cell>
          <cell r="K39">
            <v>43980</v>
          </cell>
        </row>
        <row r="40">
          <cell r="H40">
            <v>43965</v>
          </cell>
          <cell r="K40">
            <v>43980</v>
          </cell>
        </row>
        <row r="41">
          <cell r="H41">
            <v>43965</v>
          </cell>
          <cell r="K41">
            <v>43980</v>
          </cell>
        </row>
        <row r="42">
          <cell r="H42">
            <v>43965</v>
          </cell>
          <cell r="K42">
            <v>43980</v>
          </cell>
        </row>
        <row r="43">
          <cell r="H43">
            <v>43965</v>
          </cell>
          <cell r="K43">
            <v>43980</v>
          </cell>
        </row>
        <row r="44">
          <cell r="H44">
            <v>43965</v>
          </cell>
          <cell r="K44">
            <v>43980</v>
          </cell>
        </row>
        <row r="45">
          <cell r="H45">
            <v>43965</v>
          </cell>
          <cell r="K45">
            <v>43980</v>
          </cell>
        </row>
        <row r="46">
          <cell r="H46">
            <v>43965</v>
          </cell>
          <cell r="K46">
            <v>43980</v>
          </cell>
        </row>
        <row r="47">
          <cell r="H47">
            <v>43965</v>
          </cell>
          <cell r="K47">
            <v>43980</v>
          </cell>
        </row>
        <row r="48">
          <cell r="H48">
            <v>43965</v>
          </cell>
          <cell r="K48">
            <v>43980</v>
          </cell>
        </row>
        <row r="49">
          <cell r="H49">
            <v>43965</v>
          </cell>
          <cell r="K49">
            <v>43980</v>
          </cell>
        </row>
        <row r="50">
          <cell r="H50">
            <v>43966</v>
          </cell>
          <cell r="K50">
            <v>43980</v>
          </cell>
        </row>
        <row r="51">
          <cell r="H51">
            <v>43966</v>
          </cell>
          <cell r="K51">
            <v>43980</v>
          </cell>
        </row>
        <row r="52">
          <cell r="H52">
            <v>43966</v>
          </cell>
          <cell r="K52">
            <v>43980</v>
          </cell>
        </row>
        <row r="53">
          <cell r="H53">
            <v>43966</v>
          </cell>
          <cell r="K53">
            <v>43980</v>
          </cell>
        </row>
        <row r="54">
          <cell r="H54">
            <v>43966</v>
          </cell>
          <cell r="K54">
            <v>43983</v>
          </cell>
        </row>
        <row r="55">
          <cell r="H55">
            <v>43966</v>
          </cell>
          <cell r="K55">
            <v>43983</v>
          </cell>
        </row>
        <row r="56">
          <cell r="H56">
            <v>43969</v>
          </cell>
          <cell r="K56">
            <v>43980</v>
          </cell>
        </row>
        <row r="57">
          <cell r="H57">
            <v>43966</v>
          </cell>
          <cell r="K57">
            <v>43980</v>
          </cell>
        </row>
        <row r="58">
          <cell r="H58">
            <v>43966</v>
          </cell>
          <cell r="K58">
            <v>43980</v>
          </cell>
        </row>
        <row r="59">
          <cell r="H59">
            <v>43966</v>
          </cell>
          <cell r="K59">
            <v>43980</v>
          </cell>
        </row>
        <row r="60">
          <cell r="H60">
            <v>43966</v>
          </cell>
          <cell r="K60">
            <v>43980</v>
          </cell>
        </row>
        <row r="61">
          <cell r="H61">
            <v>43966</v>
          </cell>
          <cell r="K61">
            <v>43980</v>
          </cell>
        </row>
        <row r="62">
          <cell r="H62">
            <v>43969</v>
          </cell>
          <cell r="K62">
            <v>43980</v>
          </cell>
        </row>
        <row r="63">
          <cell r="H63">
            <v>43969</v>
          </cell>
          <cell r="K63">
            <v>43980</v>
          </cell>
        </row>
        <row r="64">
          <cell r="H64">
            <v>43969</v>
          </cell>
          <cell r="K64">
            <v>43980</v>
          </cell>
        </row>
        <row r="65">
          <cell r="H65">
            <v>43969</v>
          </cell>
          <cell r="K65">
            <v>43980</v>
          </cell>
        </row>
        <row r="66">
          <cell r="H66">
            <v>43969</v>
          </cell>
          <cell r="K66">
            <v>43980</v>
          </cell>
        </row>
        <row r="67">
          <cell r="H67">
            <v>43969</v>
          </cell>
          <cell r="K67">
            <v>43980</v>
          </cell>
        </row>
        <row r="68">
          <cell r="H68">
            <v>43969</v>
          </cell>
          <cell r="K68">
            <v>43983</v>
          </cell>
        </row>
        <row r="69">
          <cell r="H69">
            <v>43969</v>
          </cell>
          <cell r="K69">
            <v>43984</v>
          </cell>
        </row>
        <row r="70">
          <cell r="H70">
            <v>43969</v>
          </cell>
          <cell r="K70">
            <v>43983</v>
          </cell>
        </row>
        <row r="71">
          <cell r="H71">
            <v>43969</v>
          </cell>
          <cell r="K71">
            <v>43983</v>
          </cell>
        </row>
        <row r="72">
          <cell r="H72">
            <v>43969</v>
          </cell>
          <cell r="K72">
            <v>43983</v>
          </cell>
        </row>
        <row r="73">
          <cell r="H73">
            <v>43969</v>
          </cell>
          <cell r="K73">
            <v>43983</v>
          </cell>
        </row>
        <row r="74">
          <cell r="H74">
            <v>43970</v>
          </cell>
          <cell r="K74">
            <v>43984</v>
          </cell>
        </row>
        <row r="75">
          <cell r="H75">
            <v>43970</v>
          </cell>
          <cell r="K75">
            <v>43984</v>
          </cell>
        </row>
        <row r="76">
          <cell r="H76">
            <v>43970</v>
          </cell>
          <cell r="K76">
            <v>43983</v>
          </cell>
        </row>
        <row r="77">
          <cell r="H77">
            <v>43970</v>
          </cell>
          <cell r="K77">
            <v>43983</v>
          </cell>
        </row>
        <row r="78">
          <cell r="H78">
            <v>43970</v>
          </cell>
          <cell r="K78">
            <v>43983</v>
          </cell>
        </row>
        <row r="79">
          <cell r="H79">
            <v>43970</v>
          </cell>
          <cell r="K79">
            <v>43983</v>
          </cell>
        </row>
        <row r="80">
          <cell r="H80">
            <v>43970</v>
          </cell>
          <cell r="K80">
            <v>43983</v>
          </cell>
        </row>
        <row r="81">
          <cell r="H81">
            <v>43970</v>
          </cell>
          <cell r="K81">
            <v>43983</v>
          </cell>
        </row>
        <row r="82">
          <cell r="H82">
            <v>43970</v>
          </cell>
          <cell r="K82">
            <v>43984</v>
          </cell>
        </row>
        <row r="83">
          <cell r="H83">
            <v>43970</v>
          </cell>
          <cell r="K83">
            <v>43980</v>
          </cell>
        </row>
        <row r="84">
          <cell r="H84">
            <v>43970</v>
          </cell>
          <cell r="K84">
            <v>43980</v>
          </cell>
        </row>
        <row r="85">
          <cell r="H85">
            <v>43970</v>
          </cell>
          <cell r="K85">
            <v>43980</v>
          </cell>
        </row>
        <row r="86">
          <cell r="H86">
            <v>43970</v>
          </cell>
          <cell r="K86">
            <v>43980</v>
          </cell>
        </row>
        <row r="87">
          <cell r="H87">
            <v>43970</v>
          </cell>
          <cell r="K87">
            <v>43983</v>
          </cell>
        </row>
        <row r="88">
          <cell r="H88">
            <v>43970</v>
          </cell>
          <cell r="K88">
            <v>43983</v>
          </cell>
        </row>
        <row r="89">
          <cell r="H89">
            <v>43970</v>
          </cell>
          <cell r="K89">
            <v>43973</v>
          </cell>
        </row>
        <row r="90">
          <cell r="H90">
            <v>43970</v>
          </cell>
          <cell r="K90" t="str">
            <v>22/20/2020</v>
          </cell>
        </row>
        <row r="91">
          <cell r="H91">
            <v>43970</v>
          </cell>
          <cell r="K91">
            <v>43973</v>
          </cell>
        </row>
        <row r="92">
          <cell r="H92">
            <v>43970</v>
          </cell>
          <cell r="K92">
            <v>43973</v>
          </cell>
        </row>
        <row r="93">
          <cell r="H93">
            <v>43970</v>
          </cell>
          <cell r="K93">
            <v>43973</v>
          </cell>
        </row>
        <row r="94">
          <cell r="H94">
            <v>43970</v>
          </cell>
          <cell r="K94">
            <v>43973</v>
          </cell>
        </row>
        <row r="95">
          <cell r="H95">
            <v>43986</v>
          </cell>
          <cell r="K95">
            <v>43987</v>
          </cell>
        </row>
        <row r="96">
          <cell r="H96">
            <v>43986</v>
          </cell>
          <cell r="K96">
            <v>43987</v>
          </cell>
        </row>
        <row r="97">
          <cell r="H97">
            <v>43986</v>
          </cell>
          <cell r="K97">
            <v>43987</v>
          </cell>
        </row>
        <row r="98">
          <cell r="H98">
            <v>43986</v>
          </cell>
          <cell r="K98">
            <v>43987</v>
          </cell>
        </row>
        <row r="99">
          <cell r="H99">
            <v>43986</v>
          </cell>
          <cell r="K99">
            <v>43987</v>
          </cell>
        </row>
        <row r="100">
          <cell r="H100">
            <v>43986</v>
          </cell>
          <cell r="K100">
            <v>43987</v>
          </cell>
        </row>
        <row r="101">
          <cell r="H101">
            <v>43986</v>
          </cell>
          <cell r="K101">
            <v>43987</v>
          </cell>
        </row>
        <row r="102">
          <cell r="H102">
            <v>43986</v>
          </cell>
          <cell r="K102">
            <v>43987</v>
          </cell>
        </row>
        <row r="103">
          <cell r="H103">
            <v>43986</v>
          </cell>
          <cell r="K103">
            <v>43987</v>
          </cell>
        </row>
        <row r="104">
          <cell r="H104">
            <v>43986</v>
          </cell>
          <cell r="K104">
            <v>43987</v>
          </cell>
        </row>
        <row r="105">
          <cell r="H105">
            <v>43986</v>
          </cell>
          <cell r="K105">
            <v>43987</v>
          </cell>
        </row>
        <row r="106">
          <cell r="H106">
            <v>43987</v>
          </cell>
          <cell r="K106">
            <v>43987</v>
          </cell>
        </row>
        <row r="107">
          <cell r="H107">
            <v>43987</v>
          </cell>
          <cell r="K107">
            <v>43987</v>
          </cell>
        </row>
        <row r="108">
          <cell r="H108">
            <v>43987</v>
          </cell>
          <cell r="K108">
            <v>43987</v>
          </cell>
        </row>
        <row r="109">
          <cell r="H109">
            <v>43987</v>
          </cell>
          <cell r="K109">
            <v>43987</v>
          </cell>
        </row>
        <row r="110">
          <cell r="H110">
            <v>43987</v>
          </cell>
          <cell r="K110">
            <v>43987</v>
          </cell>
        </row>
        <row r="111">
          <cell r="H111">
            <v>43987</v>
          </cell>
          <cell r="K111">
            <v>43987</v>
          </cell>
        </row>
        <row r="112">
          <cell r="H112">
            <v>43987</v>
          </cell>
          <cell r="K112">
            <v>43987</v>
          </cell>
        </row>
        <row r="113">
          <cell r="H113">
            <v>43987</v>
          </cell>
          <cell r="K113">
            <v>43987</v>
          </cell>
        </row>
        <row r="114">
          <cell r="H114">
            <v>43987</v>
          </cell>
          <cell r="K114">
            <v>43987</v>
          </cell>
        </row>
        <row r="115">
          <cell r="H115">
            <v>43987</v>
          </cell>
          <cell r="K115">
            <v>43987</v>
          </cell>
        </row>
        <row r="116">
          <cell r="H116">
            <v>43987</v>
          </cell>
          <cell r="K116">
            <v>43987</v>
          </cell>
        </row>
        <row r="117">
          <cell r="H117">
            <v>43987</v>
          </cell>
          <cell r="K117">
            <v>43987</v>
          </cell>
        </row>
        <row r="118">
          <cell r="H118">
            <v>43987</v>
          </cell>
          <cell r="K118">
            <v>43987</v>
          </cell>
        </row>
        <row r="119">
          <cell r="H119">
            <v>43987</v>
          </cell>
          <cell r="K119">
            <v>43987</v>
          </cell>
        </row>
        <row r="120">
          <cell r="H120">
            <v>43987</v>
          </cell>
          <cell r="K120">
            <v>43987</v>
          </cell>
        </row>
        <row r="121">
          <cell r="H121">
            <v>43987</v>
          </cell>
          <cell r="K121">
            <v>43987</v>
          </cell>
        </row>
        <row r="122">
          <cell r="H122">
            <v>43987</v>
          </cell>
          <cell r="K122">
            <v>43987</v>
          </cell>
        </row>
        <row r="123">
          <cell r="H123">
            <v>43987</v>
          </cell>
          <cell r="K123">
            <v>43987</v>
          </cell>
        </row>
        <row r="124">
          <cell r="H124">
            <v>43991</v>
          </cell>
          <cell r="K124">
            <v>43994</v>
          </cell>
        </row>
        <row r="125">
          <cell r="H125">
            <v>43991</v>
          </cell>
          <cell r="K125">
            <v>43994</v>
          </cell>
        </row>
        <row r="126">
          <cell r="H126">
            <v>43991</v>
          </cell>
          <cell r="K126">
            <v>43994</v>
          </cell>
        </row>
        <row r="127">
          <cell r="H127">
            <v>43991</v>
          </cell>
          <cell r="K127">
            <v>43994</v>
          </cell>
        </row>
        <row r="128">
          <cell r="H128">
            <v>43991</v>
          </cell>
          <cell r="K128">
            <v>43994</v>
          </cell>
        </row>
        <row r="129">
          <cell r="H129">
            <v>43991</v>
          </cell>
          <cell r="K129">
            <v>43994</v>
          </cell>
        </row>
        <row r="130">
          <cell r="H130">
            <v>43991</v>
          </cell>
          <cell r="K130">
            <v>43994</v>
          </cell>
        </row>
        <row r="131">
          <cell r="H131">
            <v>43991</v>
          </cell>
          <cell r="K131">
            <v>43994</v>
          </cell>
        </row>
        <row r="132">
          <cell r="H132">
            <v>43991</v>
          </cell>
          <cell r="K132">
            <v>43994</v>
          </cell>
        </row>
        <row r="133">
          <cell r="H133">
            <v>43991</v>
          </cell>
          <cell r="K133">
            <v>43994</v>
          </cell>
        </row>
        <row r="134">
          <cell r="H134">
            <v>43991</v>
          </cell>
          <cell r="K134">
            <v>43994</v>
          </cell>
        </row>
        <row r="135">
          <cell r="H135">
            <v>43991</v>
          </cell>
          <cell r="K135">
            <v>43994</v>
          </cell>
        </row>
        <row r="136">
          <cell r="H136">
            <v>43991</v>
          </cell>
          <cell r="K136">
            <v>43994</v>
          </cell>
        </row>
        <row r="137">
          <cell r="H137">
            <v>43991</v>
          </cell>
          <cell r="K137">
            <v>43994</v>
          </cell>
        </row>
        <row r="138">
          <cell r="H138">
            <v>43978</v>
          </cell>
          <cell r="K138">
            <v>43979</v>
          </cell>
        </row>
        <row r="139">
          <cell r="H139">
            <v>43978</v>
          </cell>
          <cell r="K139">
            <v>43979</v>
          </cell>
        </row>
        <row r="140">
          <cell r="H140">
            <v>43978</v>
          </cell>
          <cell r="K140">
            <v>43979</v>
          </cell>
        </row>
        <row r="141">
          <cell r="H141">
            <v>43978</v>
          </cell>
          <cell r="K141">
            <v>43979</v>
          </cell>
        </row>
        <row r="142">
          <cell r="H142">
            <v>43978</v>
          </cell>
          <cell r="K142">
            <v>43979</v>
          </cell>
        </row>
        <row r="143">
          <cell r="H143">
            <v>43978</v>
          </cell>
          <cell r="K143">
            <v>43979</v>
          </cell>
        </row>
        <row r="144">
          <cell r="H144">
            <v>43978</v>
          </cell>
          <cell r="K144">
            <v>43979</v>
          </cell>
        </row>
        <row r="145">
          <cell r="H145">
            <v>43978</v>
          </cell>
          <cell r="K145">
            <v>43979</v>
          </cell>
        </row>
        <row r="146">
          <cell r="H146">
            <v>43978</v>
          </cell>
          <cell r="K146">
            <v>43979</v>
          </cell>
        </row>
        <row r="147">
          <cell r="H147">
            <v>43978</v>
          </cell>
          <cell r="K147">
            <v>43979</v>
          </cell>
        </row>
        <row r="148">
          <cell r="H148">
            <v>43978</v>
          </cell>
          <cell r="K148">
            <v>43979</v>
          </cell>
        </row>
        <row r="149">
          <cell r="H149">
            <v>43978</v>
          </cell>
          <cell r="K149">
            <v>43979</v>
          </cell>
        </row>
        <row r="150">
          <cell r="H150">
            <v>43978</v>
          </cell>
          <cell r="K150">
            <v>43979</v>
          </cell>
        </row>
        <row r="151">
          <cell r="H151">
            <v>43978</v>
          </cell>
          <cell r="K151">
            <v>43979</v>
          </cell>
        </row>
        <row r="152">
          <cell r="H152">
            <v>43978</v>
          </cell>
          <cell r="K152">
            <v>43979</v>
          </cell>
        </row>
        <row r="153">
          <cell r="H153">
            <v>43978</v>
          </cell>
          <cell r="K153">
            <v>43979</v>
          </cell>
        </row>
        <row r="154">
          <cell r="H154">
            <v>43978</v>
          </cell>
          <cell r="K154">
            <v>43979</v>
          </cell>
        </row>
        <row r="155">
          <cell r="H155">
            <v>43978</v>
          </cell>
          <cell r="K155">
            <v>43979</v>
          </cell>
        </row>
        <row r="156">
          <cell r="H156">
            <v>43978</v>
          </cell>
          <cell r="K156">
            <v>43979</v>
          </cell>
        </row>
        <row r="157">
          <cell r="H157">
            <v>43978</v>
          </cell>
          <cell r="K157">
            <v>43979</v>
          </cell>
        </row>
        <row r="158">
          <cell r="H158">
            <v>43978</v>
          </cell>
          <cell r="K158">
            <v>43979</v>
          </cell>
        </row>
        <row r="159">
          <cell r="H159">
            <v>43978</v>
          </cell>
          <cell r="K159">
            <v>43979</v>
          </cell>
        </row>
        <row r="160">
          <cell r="H160">
            <v>43978</v>
          </cell>
          <cell r="K160">
            <v>43979</v>
          </cell>
        </row>
        <row r="161">
          <cell r="H161">
            <v>43978</v>
          </cell>
          <cell r="K161">
            <v>43979</v>
          </cell>
        </row>
        <row r="162">
          <cell r="H162">
            <v>43978</v>
          </cell>
          <cell r="K162">
            <v>43979</v>
          </cell>
        </row>
        <row r="163">
          <cell r="H163">
            <v>43978</v>
          </cell>
          <cell r="K163">
            <v>43979</v>
          </cell>
        </row>
        <row r="164">
          <cell r="H164">
            <v>43978</v>
          </cell>
          <cell r="K164">
            <v>43979</v>
          </cell>
        </row>
        <row r="165">
          <cell r="H165">
            <v>43980</v>
          </cell>
          <cell r="K165">
            <v>43983</v>
          </cell>
        </row>
        <row r="166">
          <cell r="H166">
            <v>43980</v>
          </cell>
          <cell r="K166">
            <v>43983</v>
          </cell>
        </row>
        <row r="167">
          <cell r="H167">
            <v>43980</v>
          </cell>
          <cell r="K167">
            <v>43983</v>
          </cell>
        </row>
        <row r="168">
          <cell r="H168">
            <v>43980</v>
          </cell>
          <cell r="K168">
            <v>43983</v>
          </cell>
        </row>
        <row r="169">
          <cell r="H169">
            <v>43980</v>
          </cell>
          <cell r="K169">
            <v>43983</v>
          </cell>
        </row>
        <row r="170">
          <cell r="H170">
            <v>43980</v>
          </cell>
          <cell r="K170">
            <v>43983</v>
          </cell>
        </row>
        <row r="171">
          <cell r="H171">
            <v>43980</v>
          </cell>
          <cell r="K171">
            <v>43983</v>
          </cell>
        </row>
        <row r="172">
          <cell r="H172">
            <v>43980</v>
          </cell>
          <cell r="K172">
            <v>43983</v>
          </cell>
        </row>
        <row r="173">
          <cell r="H173">
            <v>43983</v>
          </cell>
          <cell r="K173">
            <v>43984</v>
          </cell>
        </row>
        <row r="174">
          <cell r="H174">
            <v>43983</v>
          </cell>
          <cell r="K174">
            <v>43984</v>
          </cell>
        </row>
        <row r="175">
          <cell r="H175">
            <v>43983</v>
          </cell>
          <cell r="K175">
            <v>43984</v>
          </cell>
        </row>
        <row r="176">
          <cell r="H176">
            <v>43983</v>
          </cell>
          <cell r="K176">
            <v>43984</v>
          </cell>
        </row>
        <row r="177">
          <cell r="H177">
            <v>43983</v>
          </cell>
          <cell r="K177">
            <v>43984</v>
          </cell>
        </row>
        <row r="178">
          <cell r="H178">
            <v>43983</v>
          </cell>
          <cell r="K178">
            <v>43984</v>
          </cell>
        </row>
        <row r="179">
          <cell r="H179">
            <v>43983</v>
          </cell>
          <cell r="K179">
            <v>43984</v>
          </cell>
        </row>
        <row r="180">
          <cell r="H180">
            <v>43983</v>
          </cell>
          <cell r="K180">
            <v>43984</v>
          </cell>
        </row>
        <row r="181">
          <cell r="H181">
            <v>43984</v>
          </cell>
          <cell r="K181">
            <v>43984</v>
          </cell>
        </row>
        <row r="182">
          <cell r="H182">
            <v>43984</v>
          </cell>
          <cell r="K182">
            <v>43984</v>
          </cell>
        </row>
        <row r="183">
          <cell r="H183">
            <v>43984</v>
          </cell>
          <cell r="K183">
            <v>43984</v>
          </cell>
        </row>
        <row r="184">
          <cell r="H184">
            <v>43984</v>
          </cell>
          <cell r="K184">
            <v>43984</v>
          </cell>
        </row>
        <row r="185">
          <cell r="H185">
            <v>43984</v>
          </cell>
          <cell r="K185">
            <v>43984</v>
          </cell>
        </row>
        <row r="186">
          <cell r="H186">
            <v>43984</v>
          </cell>
          <cell r="K186">
            <v>43984</v>
          </cell>
        </row>
        <row r="187">
          <cell r="H187">
            <v>43984</v>
          </cell>
          <cell r="K187">
            <v>43984</v>
          </cell>
        </row>
        <row r="188">
          <cell r="H188">
            <v>43984</v>
          </cell>
          <cell r="K188">
            <v>43984</v>
          </cell>
        </row>
        <row r="189">
          <cell r="H189">
            <v>43984</v>
          </cell>
          <cell r="K189">
            <v>43984</v>
          </cell>
        </row>
        <row r="190">
          <cell r="H190">
            <v>43984</v>
          </cell>
          <cell r="K190">
            <v>43984</v>
          </cell>
        </row>
        <row r="191">
          <cell r="H191">
            <v>43991</v>
          </cell>
          <cell r="K191">
            <v>43991</v>
          </cell>
        </row>
        <row r="192">
          <cell r="H192">
            <v>43991</v>
          </cell>
          <cell r="K192">
            <v>43994</v>
          </cell>
        </row>
        <row r="193">
          <cell r="H193">
            <v>43991</v>
          </cell>
          <cell r="K193">
            <v>43992</v>
          </cell>
        </row>
        <row r="194">
          <cell r="H194">
            <v>44005</v>
          </cell>
          <cell r="K194">
            <v>44005</v>
          </cell>
        </row>
        <row r="195">
          <cell r="H195">
            <v>44005</v>
          </cell>
          <cell r="K195">
            <v>44005</v>
          </cell>
        </row>
        <row r="196">
          <cell r="H196">
            <v>44005</v>
          </cell>
          <cell r="K196">
            <v>44005</v>
          </cell>
        </row>
        <row r="197">
          <cell r="H197">
            <v>44005</v>
          </cell>
          <cell r="K197">
            <v>44005</v>
          </cell>
        </row>
        <row r="198">
          <cell r="H198">
            <v>44013</v>
          </cell>
          <cell r="K198">
            <v>44013</v>
          </cell>
        </row>
        <row r="199">
          <cell r="H199">
            <v>44013</v>
          </cell>
        </row>
        <row r="200">
          <cell r="H200">
            <v>44013</v>
          </cell>
        </row>
        <row r="201">
          <cell r="H201">
            <v>44020</v>
          </cell>
          <cell r="K201">
            <v>44020</v>
          </cell>
        </row>
        <row r="202">
          <cell r="H202">
            <v>44020</v>
          </cell>
          <cell r="K202">
            <v>44020</v>
          </cell>
        </row>
        <row r="203">
          <cell r="H203">
            <v>44019</v>
          </cell>
          <cell r="K203">
            <v>44019</v>
          </cell>
        </row>
        <row r="204">
          <cell r="H204">
            <v>44019</v>
          </cell>
          <cell r="K204">
            <v>44019</v>
          </cell>
        </row>
        <row r="205">
          <cell r="H205">
            <v>44019</v>
          </cell>
          <cell r="K205">
            <v>44019</v>
          </cell>
        </row>
        <row r="206">
          <cell r="H206">
            <v>44019</v>
          </cell>
          <cell r="K206">
            <v>44019</v>
          </cell>
        </row>
        <row r="207">
          <cell r="H207">
            <v>44019</v>
          </cell>
          <cell r="K207">
            <v>44019</v>
          </cell>
        </row>
        <row r="208">
          <cell r="H208">
            <v>44019</v>
          </cell>
          <cell r="K208">
            <v>44019</v>
          </cell>
        </row>
        <row r="209">
          <cell r="H209">
            <v>44019</v>
          </cell>
          <cell r="K209">
            <v>44019</v>
          </cell>
        </row>
        <row r="357">
          <cell r="H357">
            <v>205</v>
          </cell>
        </row>
        <row r="362">
          <cell r="H362">
            <v>0</v>
          </cell>
        </row>
      </sheetData>
      <sheetData sheetId="5">
        <row r="605">
          <cell r="L605">
            <v>0</v>
          </cell>
        </row>
      </sheetData>
      <sheetData sheetId="6">
        <row r="4">
          <cell r="I4" t="str">
            <v>Pilote</v>
          </cell>
        </row>
        <row r="5">
          <cell r="I5" t="str">
            <v>E521623</v>
          </cell>
        </row>
        <row r="6">
          <cell r="I6" t="str">
            <v>E521623</v>
          </cell>
        </row>
        <row r="7">
          <cell r="I7" t="str">
            <v>E521623</v>
          </cell>
        </row>
        <row r="8">
          <cell r="I8" t="str">
            <v>E521623</v>
          </cell>
        </row>
        <row r="9">
          <cell r="I9" t="str">
            <v>E521623</v>
          </cell>
        </row>
        <row r="10">
          <cell r="I10" t="str">
            <v>E521623</v>
          </cell>
        </row>
        <row r="11">
          <cell r="I11" t="str">
            <v>E521623</v>
          </cell>
        </row>
        <row r="12">
          <cell r="I12" t="str">
            <v>E521623</v>
          </cell>
        </row>
        <row r="13">
          <cell r="I13" t="str">
            <v>E521623</v>
          </cell>
        </row>
        <row r="14">
          <cell r="I14" t="str">
            <v>E521623</v>
          </cell>
        </row>
        <row r="15">
          <cell r="I15" t="str">
            <v>E521623</v>
          </cell>
        </row>
        <row r="16">
          <cell r="I16" t="str">
            <v>E521623</v>
          </cell>
        </row>
        <row r="17">
          <cell r="I17" t="str">
            <v>E521623</v>
          </cell>
        </row>
        <row r="18">
          <cell r="I18" t="str">
            <v>E521623</v>
          </cell>
        </row>
        <row r="19">
          <cell r="I19" t="str">
            <v>E521623</v>
          </cell>
        </row>
        <row r="20">
          <cell r="I20" t="str">
            <v>E521623</v>
          </cell>
        </row>
        <row r="21">
          <cell r="I21" t="str">
            <v>E521623</v>
          </cell>
        </row>
        <row r="22">
          <cell r="I22" t="str">
            <v>E521623</v>
          </cell>
        </row>
        <row r="23">
          <cell r="I23" t="str">
            <v>E521623</v>
          </cell>
        </row>
        <row r="24">
          <cell r="I24" t="str">
            <v>E521623</v>
          </cell>
        </row>
        <row r="25">
          <cell r="I25" t="str">
            <v>E521623</v>
          </cell>
        </row>
        <row r="26">
          <cell r="I26" t="str">
            <v>E521623</v>
          </cell>
        </row>
        <row r="27">
          <cell r="I27" t="str">
            <v>E521623</v>
          </cell>
        </row>
        <row r="28">
          <cell r="I28" t="str">
            <v>E521623</v>
          </cell>
        </row>
        <row r="29">
          <cell r="I29" t="str">
            <v>E521623</v>
          </cell>
        </row>
        <row r="30">
          <cell r="I30" t="str">
            <v>E521623</v>
          </cell>
        </row>
        <row r="31">
          <cell r="I31" t="str">
            <v>E521623</v>
          </cell>
        </row>
        <row r="32">
          <cell r="I32" t="str">
            <v>E521623</v>
          </cell>
        </row>
        <row r="33">
          <cell r="I33" t="str">
            <v>E521623</v>
          </cell>
        </row>
        <row r="34">
          <cell r="I34" t="str">
            <v>E521623</v>
          </cell>
        </row>
        <row r="35">
          <cell r="I35" t="str">
            <v>E521623</v>
          </cell>
        </row>
        <row r="36">
          <cell r="I36" t="str">
            <v>E521623</v>
          </cell>
        </row>
        <row r="37">
          <cell r="I37" t="str">
            <v>E521623</v>
          </cell>
        </row>
        <row r="38">
          <cell r="I38" t="str">
            <v>E521623</v>
          </cell>
        </row>
        <row r="39">
          <cell r="I39" t="str">
            <v>E521623</v>
          </cell>
        </row>
        <row r="40">
          <cell r="I40" t="str">
            <v>E521623</v>
          </cell>
        </row>
        <row r="41">
          <cell r="I41" t="str">
            <v>E521623</v>
          </cell>
        </row>
        <row r="42">
          <cell r="I42" t="str">
            <v>E521623</v>
          </cell>
        </row>
        <row r="43">
          <cell r="I43" t="str">
            <v>E521623</v>
          </cell>
        </row>
        <row r="44">
          <cell r="I44" t="str">
            <v>E521623</v>
          </cell>
        </row>
        <row r="45">
          <cell r="I45" t="str">
            <v>E521623</v>
          </cell>
        </row>
        <row r="46">
          <cell r="I46" t="str">
            <v>E521623</v>
          </cell>
        </row>
        <row r="47">
          <cell r="I47" t="str">
            <v>E521623</v>
          </cell>
        </row>
        <row r="48">
          <cell r="I48" t="str">
            <v>E521623</v>
          </cell>
        </row>
        <row r="49">
          <cell r="I49" t="str">
            <v>E521623</v>
          </cell>
        </row>
        <row r="50">
          <cell r="I50" t="str">
            <v>E521623</v>
          </cell>
        </row>
        <row r="51">
          <cell r="I51" t="str">
            <v>E521623</v>
          </cell>
        </row>
        <row r="52">
          <cell r="I52" t="str">
            <v>E521623</v>
          </cell>
        </row>
        <row r="53">
          <cell r="I53" t="str">
            <v>E521623</v>
          </cell>
        </row>
        <row r="54">
          <cell r="I54" t="str">
            <v>E521623</v>
          </cell>
        </row>
        <row r="55">
          <cell r="I55" t="str">
            <v>E521623</v>
          </cell>
        </row>
        <row r="56">
          <cell r="I56" t="str">
            <v>E521623</v>
          </cell>
        </row>
        <row r="57">
          <cell r="I57" t="str">
            <v>E521623</v>
          </cell>
        </row>
        <row r="58">
          <cell r="I58" t="str">
            <v>E521623</v>
          </cell>
        </row>
        <row r="59">
          <cell r="I59" t="str">
            <v>E521623</v>
          </cell>
        </row>
        <row r="60">
          <cell r="I60" t="str">
            <v>E521623</v>
          </cell>
        </row>
        <row r="61">
          <cell r="I61" t="str">
            <v>E521623</v>
          </cell>
        </row>
        <row r="62">
          <cell r="I62" t="str">
            <v>E521623</v>
          </cell>
        </row>
        <row r="63">
          <cell r="I63" t="str">
            <v>E521623</v>
          </cell>
        </row>
        <row r="64">
          <cell r="I64" t="str">
            <v>E521623</v>
          </cell>
        </row>
        <row r="65">
          <cell r="I65" t="str">
            <v>e456171</v>
          </cell>
        </row>
        <row r="66">
          <cell r="I66" t="str">
            <v>E521623</v>
          </cell>
        </row>
        <row r="67">
          <cell r="I67" t="str">
            <v>E521623</v>
          </cell>
        </row>
        <row r="68">
          <cell r="I68" t="str">
            <v>E521623</v>
          </cell>
        </row>
        <row r="69">
          <cell r="I69" t="str">
            <v>E521623</v>
          </cell>
        </row>
        <row r="70">
          <cell r="I70" t="str">
            <v>E521623</v>
          </cell>
        </row>
        <row r="71">
          <cell r="I71" t="str">
            <v>E521623</v>
          </cell>
        </row>
        <row r="72">
          <cell r="I72" t="str">
            <v>E521623</v>
          </cell>
        </row>
        <row r="73">
          <cell r="I73" t="str">
            <v>E521623</v>
          </cell>
        </row>
        <row r="74">
          <cell r="I74" t="str">
            <v>E521623</v>
          </cell>
        </row>
        <row r="75">
          <cell r="I75" t="str">
            <v>E521623</v>
          </cell>
        </row>
        <row r="76">
          <cell r="I76" t="str">
            <v>E521623</v>
          </cell>
        </row>
        <row r="77">
          <cell r="I77" t="str">
            <v>E521623</v>
          </cell>
        </row>
        <row r="78">
          <cell r="I78" t="str">
            <v>E521623</v>
          </cell>
        </row>
        <row r="79">
          <cell r="I79" t="str">
            <v>E521623</v>
          </cell>
        </row>
        <row r="80">
          <cell r="I80" t="str">
            <v>E521623</v>
          </cell>
        </row>
        <row r="81">
          <cell r="I81" t="str">
            <v>E521623</v>
          </cell>
        </row>
        <row r="82">
          <cell r="I82" t="str">
            <v>E521623</v>
          </cell>
        </row>
        <row r="83">
          <cell r="I83" t="str">
            <v>E521623</v>
          </cell>
        </row>
        <row r="84">
          <cell r="I84" t="str">
            <v>E521623</v>
          </cell>
        </row>
        <row r="85">
          <cell r="I85" t="str">
            <v>E521623</v>
          </cell>
        </row>
        <row r="86">
          <cell r="I86" t="str">
            <v>E521623</v>
          </cell>
        </row>
        <row r="87">
          <cell r="I87" t="str">
            <v>E521623</v>
          </cell>
        </row>
        <row r="88">
          <cell r="I88" t="str">
            <v>E521623</v>
          </cell>
        </row>
        <row r="89">
          <cell r="I89" t="str">
            <v>E521623</v>
          </cell>
        </row>
        <row r="90">
          <cell r="I90" t="str">
            <v>E521623</v>
          </cell>
        </row>
        <row r="91">
          <cell r="I91" t="str">
            <v>E521623</v>
          </cell>
        </row>
        <row r="92">
          <cell r="I92" t="str">
            <v>E521623</v>
          </cell>
        </row>
        <row r="94">
          <cell r="I94" t="str">
            <v>E521623</v>
          </cell>
        </row>
        <row r="95">
          <cell r="I95" t="str">
            <v>E521623</v>
          </cell>
        </row>
        <row r="96">
          <cell r="I96" t="str">
            <v>E521623</v>
          </cell>
        </row>
        <row r="97">
          <cell r="I97" t="str">
            <v>E521623</v>
          </cell>
        </row>
        <row r="98">
          <cell r="I98" t="str">
            <v>E521623</v>
          </cell>
        </row>
        <row r="99">
          <cell r="I99" t="str">
            <v>E521623</v>
          </cell>
        </row>
        <row r="100">
          <cell r="I100" t="str">
            <v>E521623</v>
          </cell>
        </row>
        <row r="101">
          <cell r="I101" t="str">
            <v>E521623</v>
          </cell>
        </row>
        <row r="102">
          <cell r="I102" t="str">
            <v>E521623</v>
          </cell>
        </row>
        <row r="103">
          <cell r="I103" t="str">
            <v>E521623</v>
          </cell>
        </row>
        <row r="104">
          <cell r="I104" t="str">
            <v>E521623</v>
          </cell>
        </row>
        <row r="105">
          <cell r="I105" t="str">
            <v>e456171</v>
          </cell>
        </row>
        <row r="106">
          <cell r="I106" t="str">
            <v>E521623</v>
          </cell>
        </row>
        <row r="107">
          <cell r="I107" t="str">
            <v>E521623</v>
          </cell>
        </row>
        <row r="108">
          <cell r="I108" t="str">
            <v>E521623</v>
          </cell>
        </row>
        <row r="109">
          <cell r="I109" t="str">
            <v>E521623</v>
          </cell>
        </row>
        <row r="110">
          <cell r="I110" t="str">
            <v>E521623</v>
          </cell>
        </row>
        <row r="111">
          <cell r="I111" t="str">
            <v>E521623</v>
          </cell>
        </row>
        <row r="112">
          <cell r="I112" t="str">
            <v>E521623</v>
          </cell>
        </row>
        <row r="113">
          <cell r="I113" t="str">
            <v>E521623</v>
          </cell>
        </row>
        <row r="114">
          <cell r="I114" t="str">
            <v>E521623</v>
          </cell>
        </row>
        <row r="115">
          <cell r="I115" t="str">
            <v>E521623</v>
          </cell>
        </row>
        <row r="116">
          <cell r="I116" t="str">
            <v>E521623</v>
          </cell>
        </row>
        <row r="117">
          <cell r="I117" t="str">
            <v>E521623</v>
          </cell>
        </row>
        <row r="118">
          <cell r="I118" t="str">
            <v>E521623</v>
          </cell>
        </row>
        <row r="119">
          <cell r="I119" t="str">
            <v>E521623</v>
          </cell>
        </row>
        <row r="120">
          <cell r="I120" t="str">
            <v>E521623</v>
          </cell>
        </row>
        <row r="121">
          <cell r="I121" t="str">
            <v>E521623</v>
          </cell>
        </row>
        <row r="122">
          <cell r="I122" t="str">
            <v>E521623</v>
          </cell>
        </row>
        <row r="123">
          <cell r="I123" t="str">
            <v>E521623</v>
          </cell>
        </row>
        <row r="124">
          <cell r="I124" t="str">
            <v>E521623</v>
          </cell>
        </row>
        <row r="125">
          <cell r="I125" t="str">
            <v>E521623</v>
          </cell>
        </row>
        <row r="126">
          <cell r="I126" t="str">
            <v>E521623</v>
          </cell>
        </row>
        <row r="127">
          <cell r="I127" t="str">
            <v>E521623</v>
          </cell>
        </row>
        <row r="128">
          <cell r="I128" t="str">
            <v>E521623</v>
          </cell>
        </row>
        <row r="129">
          <cell r="I129" t="str">
            <v>E521623</v>
          </cell>
        </row>
        <row r="130">
          <cell r="I130" t="str">
            <v>E521623</v>
          </cell>
        </row>
        <row r="131">
          <cell r="I131" t="str">
            <v>E521623</v>
          </cell>
        </row>
        <row r="132">
          <cell r="I132" t="str">
            <v>E521623</v>
          </cell>
        </row>
        <row r="133">
          <cell r="I133" t="str">
            <v>E521623</v>
          </cell>
        </row>
        <row r="134">
          <cell r="I134" t="str">
            <v>E521623</v>
          </cell>
        </row>
        <row r="135">
          <cell r="I135" t="str">
            <v>E521623</v>
          </cell>
        </row>
        <row r="136">
          <cell r="I136" t="str">
            <v>E579752</v>
          </cell>
        </row>
        <row r="137">
          <cell r="I137" t="str">
            <v>E579752</v>
          </cell>
        </row>
        <row r="138">
          <cell r="I138" t="str">
            <v>E579752</v>
          </cell>
        </row>
        <row r="139">
          <cell r="I139" t="str">
            <v>E579752</v>
          </cell>
        </row>
        <row r="140">
          <cell r="I140" t="str">
            <v>E579752</v>
          </cell>
        </row>
        <row r="141">
          <cell r="I141" t="str">
            <v>E579752</v>
          </cell>
        </row>
        <row r="142">
          <cell r="I142" t="str">
            <v>E579752</v>
          </cell>
        </row>
        <row r="143">
          <cell r="I143" t="str">
            <v>E579752</v>
          </cell>
        </row>
        <row r="144">
          <cell r="I144" t="str">
            <v>E579752</v>
          </cell>
        </row>
        <row r="145">
          <cell r="I145" t="str">
            <v>E579752</v>
          </cell>
        </row>
        <row r="146">
          <cell r="I146" t="str">
            <v>E579752</v>
          </cell>
        </row>
        <row r="147">
          <cell r="I147" t="str">
            <v>E579752</v>
          </cell>
        </row>
        <row r="148">
          <cell r="I148" t="str">
            <v>E579752</v>
          </cell>
        </row>
        <row r="149">
          <cell r="I149" t="str">
            <v>E579752</v>
          </cell>
        </row>
        <row r="150">
          <cell r="I150" t="str">
            <v>E579752</v>
          </cell>
        </row>
        <row r="151">
          <cell r="I151" t="str">
            <v>E579752</v>
          </cell>
        </row>
        <row r="152">
          <cell r="I152" t="str">
            <v>E579752</v>
          </cell>
        </row>
        <row r="153">
          <cell r="I153" t="str">
            <v>E579752</v>
          </cell>
        </row>
        <row r="154">
          <cell r="I154" t="str">
            <v>E579752</v>
          </cell>
        </row>
        <row r="155">
          <cell r="I155" t="str">
            <v>E579752</v>
          </cell>
        </row>
        <row r="156">
          <cell r="I156" t="str">
            <v>E579752</v>
          </cell>
        </row>
        <row r="157">
          <cell r="I157" t="str">
            <v>E579752</v>
          </cell>
        </row>
        <row r="158">
          <cell r="I158" t="str">
            <v>E579752</v>
          </cell>
        </row>
        <row r="159">
          <cell r="I159" t="str">
            <v>E579752</v>
          </cell>
        </row>
        <row r="160">
          <cell r="I160" t="str">
            <v>E579752</v>
          </cell>
        </row>
        <row r="161">
          <cell r="I161" t="str">
            <v>E579752</v>
          </cell>
        </row>
        <row r="162">
          <cell r="I162" t="str">
            <v>E579752</v>
          </cell>
        </row>
        <row r="163">
          <cell r="I163" t="str">
            <v>E579752</v>
          </cell>
        </row>
        <row r="164">
          <cell r="I164" t="str">
            <v>E579752</v>
          </cell>
        </row>
        <row r="165">
          <cell r="I165" t="str">
            <v>E579752</v>
          </cell>
        </row>
        <row r="166">
          <cell r="I166" t="str">
            <v>E579752</v>
          </cell>
        </row>
        <row r="167">
          <cell r="I167" t="str">
            <v>E579752</v>
          </cell>
        </row>
        <row r="168">
          <cell r="I168" t="str">
            <v>E579752</v>
          </cell>
        </row>
        <row r="169">
          <cell r="I169" t="str">
            <v>E579752</v>
          </cell>
        </row>
        <row r="170">
          <cell r="I170" t="str">
            <v>E579752</v>
          </cell>
        </row>
        <row r="171">
          <cell r="I171" t="str">
            <v>E579752</v>
          </cell>
        </row>
        <row r="172">
          <cell r="I172" t="str">
            <v>E579752</v>
          </cell>
        </row>
        <row r="173">
          <cell r="I173" t="str">
            <v>E579752</v>
          </cell>
        </row>
        <row r="174">
          <cell r="I174" t="str">
            <v>E579752</v>
          </cell>
        </row>
        <row r="176">
          <cell r="I176" t="str">
            <v>E579752</v>
          </cell>
        </row>
        <row r="177">
          <cell r="I177" t="str">
            <v>E579752</v>
          </cell>
        </row>
        <row r="178">
          <cell r="I178" t="str">
            <v>E579752</v>
          </cell>
        </row>
        <row r="179">
          <cell r="I179" t="str">
            <v>E579752</v>
          </cell>
        </row>
        <row r="180">
          <cell r="I180" t="str">
            <v>E579752</v>
          </cell>
        </row>
        <row r="181">
          <cell r="I181" t="str">
            <v>E579752</v>
          </cell>
        </row>
        <row r="182">
          <cell r="I182" t="str">
            <v>E579752</v>
          </cell>
        </row>
        <row r="183">
          <cell r="I183" t="str">
            <v>E579752</v>
          </cell>
        </row>
        <row r="184">
          <cell r="I184" t="str">
            <v>E579752</v>
          </cell>
        </row>
        <row r="185">
          <cell r="I185" t="str">
            <v>E579752</v>
          </cell>
        </row>
        <row r="186">
          <cell r="I186" t="str">
            <v>E579752</v>
          </cell>
        </row>
        <row r="187">
          <cell r="I187" t="str">
            <v>E579752</v>
          </cell>
        </row>
        <row r="188">
          <cell r="I188" t="str">
            <v>E579752</v>
          </cell>
        </row>
        <row r="189">
          <cell r="I189" t="str">
            <v>E579752</v>
          </cell>
        </row>
        <row r="190">
          <cell r="I190" t="str">
            <v>E579752</v>
          </cell>
        </row>
        <row r="191">
          <cell r="I191" t="str">
            <v>E579752</v>
          </cell>
        </row>
        <row r="192">
          <cell r="I192" t="str">
            <v>E579752</v>
          </cell>
        </row>
        <row r="193">
          <cell r="I193" t="str">
            <v>E579752</v>
          </cell>
        </row>
        <row r="194">
          <cell r="I194" t="str">
            <v>E579752</v>
          </cell>
        </row>
        <row r="195">
          <cell r="I195" t="str">
            <v>E579752</v>
          </cell>
        </row>
        <row r="196">
          <cell r="I196" t="str">
            <v>E579752</v>
          </cell>
        </row>
        <row r="197">
          <cell r="I197" t="str">
            <v>E579752</v>
          </cell>
        </row>
        <row r="198">
          <cell r="I198" t="str">
            <v>E579752</v>
          </cell>
        </row>
        <row r="199">
          <cell r="I199" t="str">
            <v>E579752</v>
          </cell>
        </row>
        <row r="200">
          <cell r="I200" t="str">
            <v>E579752</v>
          </cell>
        </row>
        <row r="201">
          <cell r="I201" t="str">
            <v>E579752</v>
          </cell>
        </row>
        <row r="202">
          <cell r="I202" t="str">
            <v>E579752</v>
          </cell>
        </row>
        <row r="203">
          <cell r="I203" t="str">
            <v>E579752</v>
          </cell>
        </row>
        <row r="204">
          <cell r="I204" t="str">
            <v>E579752</v>
          </cell>
        </row>
        <row r="205">
          <cell r="I205" t="str">
            <v>E579752</v>
          </cell>
        </row>
        <row r="206">
          <cell r="I206" t="str">
            <v>E579752</v>
          </cell>
        </row>
        <row r="207">
          <cell r="I207" t="str">
            <v>E579752</v>
          </cell>
        </row>
        <row r="208">
          <cell r="I208" t="str">
            <v>E579752</v>
          </cell>
        </row>
        <row r="209">
          <cell r="I209" t="str">
            <v>E579752</v>
          </cell>
        </row>
        <row r="210">
          <cell r="I210" t="str">
            <v>E579752</v>
          </cell>
        </row>
        <row r="211">
          <cell r="I211" t="str">
            <v>E579752</v>
          </cell>
        </row>
        <row r="212">
          <cell r="I212" t="str">
            <v>E579752</v>
          </cell>
        </row>
        <row r="213">
          <cell r="I213" t="str">
            <v>E579752</v>
          </cell>
        </row>
        <row r="214">
          <cell r="I214" t="str">
            <v>E579752</v>
          </cell>
        </row>
        <row r="215">
          <cell r="I215" t="str">
            <v>E579752</v>
          </cell>
        </row>
        <row r="216">
          <cell r="I216" t="str">
            <v>E521623</v>
          </cell>
        </row>
        <row r="217">
          <cell r="I217" t="str">
            <v>E521623</v>
          </cell>
        </row>
        <row r="218">
          <cell r="I218" t="str">
            <v>E521623</v>
          </cell>
        </row>
        <row r="219">
          <cell r="I219" t="str">
            <v>E521623</v>
          </cell>
        </row>
        <row r="220">
          <cell r="I220" t="str">
            <v>E521623</v>
          </cell>
        </row>
        <row r="221">
          <cell r="I221" t="str">
            <v>E521623</v>
          </cell>
        </row>
        <row r="222">
          <cell r="I222" t="str">
            <v>E521623</v>
          </cell>
        </row>
        <row r="223">
          <cell r="I223" t="str">
            <v>E521623</v>
          </cell>
        </row>
        <row r="224">
          <cell r="I224" t="str">
            <v>E521623</v>
          </cell>
        </row>
        <row r="225">
          <cell r="I225" t="str">
            <v>E521623</v>
          </cell>
        </row>
        <row r="226">
          <cell r="I226" t="str">
            <v>E521623</v>
          </cell>
        </row>
        <row r="227">
          <cell r="I227" t="str">
            <v>E521623</v>
          </cell>
        </row>
        <row r="228">
          <cell r="I228" t="str">
            <v>E521623</v>
          </cell>
        </row>
        <row r="229">
          <cell r="I229" t="str">
            <v>E521623</v>
          </cell>
        </row>
        <row r="230">
          <cell r="I230" t="str">
            <v>E521623</v>
          </cell>
        </row>
        <row r="231">
          <cell r="I231" t="str">
            <v>E521623</v>
          </cell>
        </row>
        <row r="232">
          <cell r="I232" t="str">
            <v>E521623</v>
          </cell>
        </row>
        <row r="233">
          <cell r="I233" t="str">
            <v>E521623</v>
          </cell>
        </row>
        <row r="234">
          <cell r="I234" t="str">
            <v>E521623</v>
          </cell>
        </row>
        <row r="235">
          <cell r="I235" t="str">
            <v>E521623</v>
          </cell>
        </row>
        <row r="236">
          <cell r="I236" t="str">
            <v>E521623</v>
          </cell>
        </row>
        <row r="237">
          <cell r="I237" t="str">
            <v>E521623</v>
          </cell>
        </row>
        <row r="238">
          <cell r="I238" t="str">
            <v>E521623</v>
          </cell>
        </row>
        <row r="239">
          <cell r="I239" t="str">
            <v>E521623</v>
          </cell>
        </row>
        <row r="240">
          <cell r="I240" t="str">
            <v>E521623</v>
          </cell>
        </row>
        <row r="241">
          <cell r="I241" t="str">
            <v>E521623</v>
          </cell>
        </row>
        <row r="242">
          <cell r="I242" t="str">
            <v>E521623</v>
          </cell>
        </row>
        <row r="243">
          <cell r="I243" t="str">
            <v>E521623</v>
          </cell>
        </row>
        <row r="244">
          <cell r="I244" t="str">
            <v>E521623</v>
          </cell>
        </row>
        <row r="245">
          <cell r="I245" t="str">
            <v>E521623</v>
          </cell>
        </row>
        <row r="246">
          <cell r="I246" t="str">
            <v>E521623</v>
          </cell>
        </row>
        <row r="247">
          <cell r="I247" t="str">
            <v>E521623</v>
          </cell>
        </row>
        <row r="248">
          <cell r="I248" t="str">
            <v>E521623</v>
          </cell>
        </row>
        <row r="249">
          <cell r="I249" t="str">
            <v>E521623</v>
          </cell>
        </row>
        <row r="250">
          <cell r="I250" t="str">
            <v>E521623</v>
          </cell>
        </row>
        <row r="251">
          <cell r="I251" t="str">
            <v>E521623</v>
          </cell>
        </row>
        <row r="252">
          <cell r="I252" t="str">
            <v>E521623</v>
          </cell>
        </row>
        <row r="253">
          <cell r="I253" t="str">
            <v>E521623</v>
          </cell>
        </row>
        <row r="254">
          <cell r="I254" t="str">
            <v>E521623</v>
          </cell>
        </row>
        <row r="255">
          <cell r="I255" t="str">
            <v>E521623</v>
          </cell>
        </row>
        <row r="256">
          <cell r="I256" t="str">
            <v>E521623</v>
          </cell>
        </row>
        <row r="257">
          <cell r="I257" t="str">
            <v>E521623</v>
          </cell>
        </row>
        <row r="258">
          <cell r="I258" t="str">
            <v>E521623</v>
          </cell>
        </row>
        <row r="259">
          <cell r="I259" t="str">
            <v>E521623</v>
          </cell>
        </row>
        <row r="260">
          <cell r="I260" t="str">
            <v>E521623</v>
          </cell>
        </row>
        <row r="261">
          <cell r="I261" t="str">
            <v>E521623</v>
          </cell>
        </row>
        <row r="262">
          <cell r="I262" t="str">
            <v>E521623</v>
          </cell>
        </row>
        <row r="263">
          <cell r="I263" t="str">
            <v>E521623</v>
          </cell>
        </row>
        <row r="264">
          <cell r="I264" t="str">
            <v>E521623</v>
          </cell>
        </row>
        <row r="265">
          <cell r="I265" t="str">
            <v>E521623</v>
          </cell>
        </row>
        <row r="266">
          <cell r="I266" t="str">
            <v>E521623</v>
          </cell>
        </row>
        <row r="267">
          <cell r="I267" t="str">
            <v>E521623</v>
          </cell>
        </row>
        <row r="268">
          <cell r="I268" t="str">
            <v>E521623</v>
          </cell>
        </row>
        <row r="269">
          <cell r="I269" t="str">
            <v>E521623</v>
          </cell>
        </row>
        <row r="270">
          <cell r="I270" t="str">
            <v>E521623</v>
          </cell>
        </row>
        <row r="271">
          <cell r="I271" t="str">
            <v>E521623</v>
          </cell>
        </row>
        <row r="272">
          <cell r="I272" t="str">
            <v>E521623</v>
          </cell>
        </row>
        <row r="273">
          <cell r="I273" t="str">
            <v>E521623</v>
          </cell>
        </row>
        <row r="274">
          <cell r="I274" t="str">
            <v>E521623</v>
          </cell>
        </row>
        <row r="275">
          <cell r="I275" t="str">
            <v>E521623</v>
          </cell>
        </row>
        <row r="276">
          <cell r="I276" t="str">
            <v>E521623</v>
          </cell>
        </row>
        <row r="277">
          <cell r="I277" t="str">
            <v>E521623</v>
          </cell>
        </row>
        <row r="278">
          <cell r="I278" t="str">
            <v>E521623</v>
          </cell>
        </row>
        <row r="279">
          <cell r="I279" t="str">
            <v>E521623</v>
          </cell>
        </row>
        <row r="280">
          <cell r="I280" t="str">
            <v>E521623</v>
          </cell>
        </row>
        <row r="281">
          <cell r="I281" t="str">
            <v>E521623</v>
          </cell>
        </row>
        <row r="282">
          <cell r="I282" t="str">
            <v>E521623</v>
          </cell>
        </row>
        <row r="283">
          <cell r="I283" t="str">
            <v>E521623</v>
          </cell>
        </row>
        <row r="284">
          <cell r="I284" t="str">
            <v>E521623</v>
          </cell>
        </row>
        <row r="285">
          <cell r="I285" t="str">
            <v>E579752</v>
          </cell>
        </row>
        <row r="286">
          <cell r="I286" t="str">
            <v>E579752</v>
          </cell>
        </row>
        <row r="287">
          <cell r="I287" t="str">
            <v>E579752</v>
          </cell>
        </row>
        <row r="288">
          <cell r="I288" t="str">
            <v>E579752</v>
          </cell>
        </row>
        <row r="289">
          <cell r="I289" t="str">
            <v>E579752</v>
          </cell>
        </row>
        <row r="290">
          <cell r="I290" t="str">
            <v>E521623</v>
          </cell>
        </row>
        <row r="291">
          <cell r="I291" t="str">
            <v>E521623</v>
          </cell>
        </row>
        <row r="292">
          <cell r="I292" t="str">
            <v>E456171</v>
          </cell>
        </row>
        <row r="293">
          <cell r="I293" t="str">
            <v>E521623</v>
          </cell>
        </row>
        <row r="294">
          <cell r="I294" t="str">
            <v>E521623</v>
          </cell>
        </row>
        <row r="295">
          <cell r="I295" t="str">
            <v>E521623</v>
          </cell>
        </row>
        <row r="296">
          <cell r="I296" t="str">
            <v>E521623</v>
          </cell>
        </row>
        <row r="297">
          <cell r="I297" t="str">
            <v>E521623</v>
          </cell>
        </row>
        <row r="298">
          <cell r="I298" t="str">
            <v>E521623</v>
          </cell>
        </row>
        <row r="299">
          <cell r="I299" t="str">
            <v>E521623</v>
          </cell>
        </row>
        <row r="300">
          <cell r="I300" t="str">
            <v>E521623</v>
          </cell>
        </row>
        <row r="301">
          <cell r="I301" t="str">
            <v>E521623</v>
          </cell>
        </row>
        <row r="302">
          <cell r="I302" t="str">
            <v>E521623</v>
          </cell>
        </row>
        <row r="303">
          <cell r="I303" t="str">
            <v>E521623</v>
          </cell>
        </row>
        <row r="304">
          <cell r="I304" t="str">
            <v>E521623</v>
          </cell>
        </row>
        <row r="305">
          <cell r="I305" t="str">
            <v>E521623</v>
          </cell>
        </row>
        <row r="306">
          <cell r="I306" t="str">
            <v>E521623</v>
          </cell>
        </row>
        <row r="307">
          <cell r="I307" t="str">
            <v>E521623</v>
          </cell>
        </row>
        <row r="308">
          <cell r="I308" t="str">
            <v>E521623</v>
          </cell>
        </row>
        <row r="309">
          <cell r="I309" t="str">
            <v>E521623</v>
          </cell>
        </row>
        <row r="310">
          <cell r="I310" t="str">
            <v>E521623</v>
          </cell>
        </row>
        <row r="311">
          <cell r="I311" t="str">
            <v>E521623</v>
          </cell>
        </row>
        <row r="312">
          <cell r="I312" t="str">
            <v>E521623</v>
          </cell>
        </row>
        <row r="313">
          <cell r="I313" t="str">
            <v>E521623</v>
          </cell>
        </row>
        <row r="314">
          <cell r="I314" t="str">
            <v>E521623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yvsn0004\SDRMANAG\data\AE\CMP\P21-208_AMLAT-1PPA\Fichier%20Suivi%20P21%20Amlat.xls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AL61"/>
  <sheetViews>
    <sheetView tabSelected="1" zoomScale="70" zoomScaleNormal="70" workbookViewId="0">
      <pane xSplit="8" ySplit="6" topLeftCell="Y7" activePane="bottomRight" state="frozen"/>
      <selection pane="topRight" activeCell="G1" sqref="G1"/>
      <selection pane="bottomLeft" activeCell="A7" sqref="A7"/>
      <selection pane="bottomRight" activeCell="AL7" sqref="AL7"/>
    </sheetView>
  </sheetViews>
  <sheetFormatPr baseColWidth="10" defaultColWidth="9.140625" defaultRowHeight="15" x14ac:dyDescent="0.25"/>
  <cols>
    <col min="1" max="1" width="2.5703125" customWidth="1"/>
    <col min="2" max="2" width="20.7109375" style="8" hidden="1" customWidth="1"/>
    <col min="3" max="3" width="16.7109375" style="8" hidden="1" customWidth="1"/>
    <col min="4" max="4" width="8.7109375" style="8" hidden="1" customWidth="1"/>
    <col min="5" max="5" width="6.85546875" style="8" hidden="1" customWidth="1"/>
    <col min="6" max="6" width="21.42578125" style="8" hidden="1" customWidth="1"/>
    <col min="7" max="7" width="8.140625" style="8" bestFit="1" customWidth="1"/>
    <col min="8" max="8" width="45.28515625" style="1" bestFit="1" customWidth="1"/>
    <col min="9" max="9" width="14.85546875" style="8" bestFit="1" customWidth="1"/>
    <col min="10" max="10" width="17.5703125" style="21" bestFit="1" customWidth="1"/>
    <col min="11" max="11" width="21.85546875" style="8" hidden="1" customWidth="1"/>
    <col min="12" max="12" width="16.5703125" style="8" hidden="1" customWidth="1"/>
    <col min="13" max="13" width="11.5703125" style="10" hidden="1" customWidth="1"/>
    <col min="14" max="14" width="10.28515625" style="10" hidden="1" customWidth="1"/>
    <col min="15" max="15" width="5.7109375" style="10" hidden="1" customWidth="1"/>
    <col min="16" max="16" width="5.42578125" style="10" hidden="1" customWidth="1"/>
    <col min="17" max="17" width="6.28515625" style="18" bestFit="1" customWidth="1"/>
    <col min="18" max="18" width="10.28515625" style="10" bestFit="1" customWidth="1"/>
    <col min="19" max="19" width="6.28515625" style="18" bestFit="1" customWidth="1"/>
    <col min="20" max="20" width="10.28515625" style="10" bestFit="1" customWidth="1"/>
    <col min="21" max="21" width="5.7109375" style="18" bestFit="1" customWidth="1"/>
    <col min="22" max="22" width="10.28515625" style="10" bestFit="1" customWidth="1"/>
    <col min="23" max="23" width="5.7109375" style="18" bestFit="1" customWidth="1"/>
    <col min="24" max="24" width="10.28515625" style="10" bestFit="1" customWidth="1"/>
    <col min="25" max="25" width="7.42578125" style="18" bestFit="1" customWidth="1"/>
    <col min="26" max="26" width="10.28515625" style="10" bestFit="1" customWidth="1"/>
    <col min="27" max="27" width="10" style="21" bestFit="1" customWidth="1"/>
    <col min="28" max="28" width="10.140625" style="21" bestFit="1" customWidth="1"/>
    <col min="29" max="29" width="12.5703125" style="21" bestFit="1" customWidth="1"/>
    <col min="30" max="33" width="10.140625" style="21" bestFit="1" customWidth="1"/>
    <col min="34" max="34" width="108.7109375" bestFit="1" customWidth="1"/>
    <col min="35" max="35" width="5.7109375" bestFit="1" customWidth="1"/>
    <col min="36" max="36" width="10.28515625" bestFit="1" customWidth="1"/>
    <col min="37" max="37" width="21.42578125" bestFit="1" customWidth="1"/>
    <col min="38" max="38" width="12" bestFit="1" customWidth="1"/>
    <col min="40" max="40" width="16" customWidth="1"/>
  </cols>
  <sheetData>
    <row r="2" spans="2:38" x14ac:dyDescent="0.25">
      <c r="AK2" t="s">
        <v>71</v>
      </c>
      <c r="AL2" s="74">
        <v>43913</v>
      </c>
    </row>
    <row r="3" spans="2:38" ht="15.75" thickBot="1" x14ac:dyDescent="0.3">
      <c r="AK3" t="s">
        <v>72</v>
      </c>
      <c r="AL3" s="74">
        <v>43915</v>
      </c>
    </row>
    <row r="4" spans="2:38" s="13" customFormat="1" ht="36.75" thickBot="1" x14ac:dyDescent="0.3">
      <c r="B4" s="25"/>
      <c r="C4" s="25"/>
      <c r="D4" s="25"/>
      <c r="E4" s="25"/>
      <c r="G4" s="29"/>
      <c r="H4" s="28">
        <f ca="1">TODAY()</f>
        <v>44118</v>
      </c>
      <c r="I4" s="29"/>
      <c r="J4" s="25"/>
      <c r="K4" s="25"/>
      <c r="L4" s="25"/>
      <c r="M4" s="25"/>
      <c r="N4" s="25"/>
      <c r="O4" s="25"/>
      <c r="P4" s="25"/>
      <c r="Q4" s="26"/>
      <c r="R4" s="25"/>
      <c r="S4" s="26"/>
      <c r="T4" s="25"/>
      <c r="U4" s="26"/>
      <c r="V4" s="25"/>
      <c r="W4" s="26"/>
      <c r="X4" s="25"/>
      <c r="Y4" s="26"/>
      <c r="Z4" s="25"/>
      <c r="AA4" s="48" t="s">
        <v>0</v>
      </c>
      <c r="AB4" s="49"/>
      <c r="AC4" s="50"/>
      <c r="AD4" s="51" t="s">
        <v>1</v>
      </c>
      <c r="AE4" s="52"/>
      <c r="AF4" s="52"/>
      <c r="AG4" s="53"/>
      <c r="AH4" s="24"/>
    </row>
    <row r="5" spans="2:38" s="14" customFormat="1" ht="15.75" x14ac:dyDescent="0.25">
      <c r="I5" s="60" t="s">
        <v>2</v>
      </c>
      <c r="J5" s="60"/>
      <c r="K5" s="63"/>
      <c r="L5" s="64"/>
      <c r="M5" s="61"/>
      <c r="N5" s="61"/>
      <c r="O5" s="61"/>
      <c r="P5" s="62"/>
      <c r="Q5" s="65" t="s">
        <v>3</v>
      </c>
      <c r="R5" s="66"/>
      <c r="S5" s="67" t="s">
        <v>4</v>
      </c>
      <c r="T5" s="68"/>
      <c r="U5" s="54" t="s">
        <v>5</v>
      </c>
      <c r="V5" s="55"/>
      <c r="W5" s="56" t="s">
        <v>6</v>
      </c>
      <c r="X5" s="57"/>
      <c r="Y5" s="58" t="s">
        <v>7</v>
      </c>
      <c r="Z5" s="59"/>
      <c r="AA5" s="30" t="s">
        <v>4</v>
      </c>
      <c r="AB5" s="30" t="s">
        <v>5</v>
      </c>
      <c r="AC5" s="30" t="s">
        <v>6</v>
      </c>
      <c r="AD5" s="30" t="s">
        <v>4</v>
      </c>
      <c r="AE5" s="31" t="s">
        <v>5</v>
      </c>
      <c r="AF5" s="31" t="s">
        <v>8</v>
      </c>
      <c r="AG5" s="31" t="s">
        <v>9</v>
      </c>
      <c r="AI5" s="46" t="s">
        <v>10</v>
      </c>
      <c r="AJ5" s="47"/>
    </row>
    <row r="6" spans="2:38" s="12" customFormat="1" ht="18.75" x14ac:dyDescent="0.3">
      <c r="B6" s="22" t="s">
        <v>11</v>
      </c>
      <c r="C6" s="22" t="s">
        <v>12</v>
      </c>
      <c r="D6" s="22" t="s">
        <v>13</v>
      </c>
      <c r="E6" s="22" t="s">
        <v>14</v>
      </c>
      <c r="F6" s="22" t="s">
        <v>15</v>
      </c>
      <c r="G6" s="22"/>
      <c r="H6" s="23" t="s">
        <v>16</v>
      </c>
      <c r="I6" s="22" t="s">
        <v>17</v>
      </c>
      <c r="J6" s="22" t="s">
        <v>18</v>
      </c>
      <c r="K6" s="22" t="s">
        <v>19</v>
      </c>
      <c r="L6" s="22" t="s">
        <v>20</v>
      </c>
      <c r="M6" s="23" t="s">
        <v>21</v>
      </c>
      <c r="N6" s="23" t="s">
        <v>22</v>
      </c>
      <c r="O6" s="23" t="s">
        <v>23</v>
      </c>
      <c r="P6" s="23" t="s">
        <v>24</v>
      </c>
      <c r="Q6" s="23" t="s">
        <v>25</v>
      </c>
      <c r="R6" s="23" t="s">
        <v>22</v>
      </c>
      <c r="S6" s="23" t="s">
        <v>25</v>
      </c>
      <c r="T6" s="23" t="s">
        <v>22</v>
      </c>
      <c r="U6" s="23" t="s">
        <v>25</v>
      </c>
      <c r="V6" s="23" t="s">
        <v>22</v>
      </c>
      <c r="W6" s="23" t="s">
        <v>25</v>
      </c>
      <c r="X6" s="23" t="s">
        <v>22</v>
      </c>
      <c r="Y6" s="23" t="s">
        <v>25</v>
      </c>
      <c r="Z6" s="23" t="s">
        <v>22</v>
      </c>
      <c r="AA6" s="34" t="s">
        <v>26</v>
      </c>
      <c r="AB6" s="34" t="s">
        <v>26</v>
      </c>
      <c r="AC6" s="34" t="s">
        <v>26</v>
      </c>
      <c r="AD6" s="34" t="s">
        <v>27</v>
      </c>
      <c r="AE6" s="34" t="s">
        <v>27</v>
      </c>
      <c r="AF6" s="34" t="s">
        <v>27</v>
      </c>
      <c r="AG6" s="34" t="s">
        <v>27</v>
      </c>
      <c r="AH6" s="22" t="s">
        <v>28</v>
      </c>
      <c r="AI6" s="23" t="s">
        <v>25</v>
      </c>
      <c r="AJ6" s="23" t="s">
        <v>22</v>
      </c>
      <c r="AK6" s="34" t="s">
        <v>40</v>
      </c>
    </row>
    <row r="7" spans="2:38" s="2" customFormat="1" ht="18.75" x14ac:dyDescent="0.3">
      <c r="B7" s="6" t="s">
        <v>29</v>
      </c>
      <c r="C7" s="6" t="s">
        <v>30</v>
      </c>
      <c r="D7" s="6">
        <v>2019</v>
      </c>
      <c r="E7" s="6">
        <v>1</v>
      </c>
      <c r="F7" s="6" t="s">
        <v>31</v>
      </c>
      <c r="G7" s="5"/>
      <c r="H7" s="3"/>
      <c r="I7" s="7"/>
      <c r="J7" s="6"/>
      <c r="K7" s="6"/>
      <c r="L7" s="6"/>
      <c r="M7" s="35"/>
      <c r="N7" s="35"/>
      <c r="O7" s="36"/>
      <c r="P7" s="36"/>
      <c r="Q7" s="37"/>
      <c r="R7" s="37"/>
      <c r="S7" s="37"/>
      <c r="T7" s="37"/>
      <c r="U7" s="37"/>
      <c r="V7" s="37"/>
      <c r="W7" s="37"/>
      <c r="X7" s="37"/>
      <c r="Y7" s="37"/>
      <c r="Z7" s="37"/>
      <c r="AA7" s="38"/>
      <c r="AB7" s="38"/>
      <c r="AC7" s="38"/>
      <c r="AD7" s="39"/>
      <c r="AE7" s="39"/>
      <c r="AF7" s="39"/>
      <c r="AG7" s="39"/>
      <c r="AH7" s="43" t="s">
        <v>41</v>
      </c>
      <c r="AI7" s="41"/>
      <c r="AJ7" s="41"/>
      <c r="AK7" s="70"/>
      <c r="AL7" s="2">
        <f>SUMPRODUCT((Objectifs!B38:B49&gt;='Synthese Projet'!AL2)*(Objectifs!B38:B49&lt;='Synthese Projet'!AL3)*(Objectifs!D38:D49))</f>
        <v>13</v>
      </c>
    </row>
    <row r="8" spans="2:38" s="2" customFormat="1" ht="18.75" x14ac:dyDescent="0.3">
      <c r="B8" s="6"/>
      <c r="C8" s="6"/>
      <c r="D8" s="6"/>
      <c r="E8" s="6"/>
      <c r="F8" s="6"/>
      <c r="G8" s="5"/>
      <c r="H8" s="3"/>
      <c r="I8" s="7"/>
      <c r="J8" s="6"/>
      <c r="K8" s="6"/>
      <c r="L8" s="6"/>
      <c r="M8" s="35"/>
      <c r="N8" s="35"/>
      <c r="O8" s="36"/>
      <c r="P8" s="36"/>
      <c r="Q8" s="37"/>
      <c r="R8" s="37"/>
      <c r="S8" s="37"/>
      <c r="T8" s="37"/>
      <c r="U8" s="37"/>
      <c r="V8" s="37"/>
      <c r="W8" s="37"/>
      <c r="X8" s="37"/>
      <c r="Y8" s="37"/>
      <c r="Z8" s="37"/>
      <c r="AA8" s="38"/>
      <c r="AB8" s="38"/>
      <c r="AC8" s="38"/>
      <c r="AD8" s="39"/>
      <c r="AE8" s="39"/>
      <c r="AF8" s="39"/>
      <c r="AG8" s="39"/>
      <c r="AH8" s="40"/>
      <c r="AI8" s="41"/>
      <c r="AJ8" s="41"/>
      <c r="AK8" s="69"/>
    </row>
    <row r="9" spans="2:38" s="2" customFormat="1" ht="18.75" x14ac:dyDescent="0.3">
      <c r="B9" s="6"/>
      <c r="C9" s="6"/>
      <c r="D9" s="6"/>
      <c r="E9" s="6"/>
      <c r="F9" s="6"/>
      <c r="G9" s="5"/>
      <c r="H9" s="3"/>
      <c r="I9" s="7"/>
      <c r="J9" s="6"/>
      <c r="K9" s="6"/>
      <c r="L9" s="6"/>
      <c r="M9" s="35"/>
      <c r="N9" s="35"/>
      <c r="O9" s="36"/>
      <c r="P9" s="36"/>
      <c r="Q9" s="37"/>
      <c r="R9" s="37"/>
      <c r="S9" s="37"/>
      <c r="T9" s="37"/>
      <c r="U9" s="37"/>
      <c r="V9" s="37"/>
      <c r="W9" s="37"/>
      <c r="X9" s="37"/>
      <c r="Y9" s="37"/>
      <c r="Z9" s="37"/>
      <c r="AA9" s="38"/>
      <c r="AB9" s="38"/>
      <c r="AC9" s="38"/>
      <c r="AD9" s="39"/>
      <c r="AE9" s="39"/>
      <c r="AF9" s="39"/>
      <c r="AG9" s="39"/>
      <c r="AH9" s="40"/>
      <c r="AI9" s="41"/>
      <c r="AJ9" s="41"/>
      <c r="AK9" s="69"/>
    </row>
    <row r="10" spans="2:38" s="2" customFormat="1" ht="18.75" x14ac:dyDescent="0.3">
      <c r="B10" s="5"/>
      <c r="C10" s="5"/>
      <c r="D10" s="5"/>
      <c r="E10" s="5"/>
      <c r="F10" s="5"/>
      <c r="G10" s="5"/>
      <c r="H10" s="27"/>
      <c r="I10" s="7"/>
      <c r="J10" s="6"/>
      <c r="K10" s="6"/>
      <c r="L10" s="6"/>
      <c r="M10" s="35"/>
      <c r="N10" s="35"/>
      <c r="O10" s="36"/>
      <c r="P10" s="36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8"/>
      <c r="AB10" s="38"/>
      <c r="AC10" s="38"/>
      <c r="AD10" s="39"/>
      <c r="AE10" s="39"/>
      <c r="AF10" s="39"/>
      <c r="AG10" s="39"/>
      <c r="AH10" s="40"/>
      <c r="AI10" s="41"/>
      <c r="AJ10" s="41"/>
      <c r="AK10" s="69"/>
    </row>
    <row r="11" spans="2:38" s="2" customFormat="1" ht="18.75" x14ac:dyDescent="0.3">
      <c r="B11" s="5"/>
      <c r="C11" s="5"/>
      <c r="D11" s="5"/>
      <c r="E11" s="5"/>
      <c r="F11" s="5"/>
      <c r="G11" s="5"/>
      <c r="H11" s="27"/>
      <c r="I11" s="7"/>
      <c r="J11" s="6"/>
      <c r="K11" s="6"/>
      <c r="L11" s="6"/>
      <c r="M11" s="35"/>
      <c r="N11" s="35"/>
      <c r="O11" s="36"/>
      <c r="P11" s="36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8"/>
      <c r="AB11" s="38"/>
      <c r="AC11" s="38"/>
      <c r="AD11" s="39"/>
      <c r="AE11" s="39"/>
      <c r="AF11" s="39"/>
      <c r="AG11" s="39"/>
      <c r="AH11" s="40"/>
      <c r="AI11" s="41"/>
      <c r="AJ11" s="41"/>
      <c r="AK11" s="69"/>
    </row>
    <row r="12" spans="2:38" s="2" customFormat="1" ht="18.75" x14ac:dyDescent="0.3">
      <c r="B12" s="5"/>
      <c r="C12" s="5"/>
      <c r="D12" s="5"/>
      <c r="E12" s="5"/>
      <c r="F12" s="5"/>
      <c r="G12" s="5"/>
      <c r="H12" s="27"/>
      <c r="I12" s="7"/>
      <c r="J12" s="6"/>
      <c r="K12" s="6"/>
      <c r="L12" s="6"/>
      <c r="M12" s="35"/>
      <c r="N12" s="35"/>
      <c r="O12" s="36"/>
      <c r="P12" s="36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8"/>
      <c r="AB12" s="38"/>
      <c r="AC12" s="38"/>
      <c r="AD12" s="39"/>
      <c r="AE12" s="39"/>
      <c r="AF12" s="39"/>
      <c r="AG12" s="39"/>
      <c r="AH12" s="40"/>
      <c r="AI12" s="41"/>
      <c r="AJ12" s="41"/>
      <c r="AK12" s="69"/>
    </row>
    <row r="13" spans="2:38" s="2" customFormat="1" ht="18.75" x14ac:dyDescent="0.3">
      <c r="B13" s="5"/>
      <c r="C13" s="5"/>
      <c r="D13" s="5"/>
      <c r="E13" s="5"/>
      <c r="F13" s="5"/>
      <c r="G13" s="5"/>
      <c r="H13" s="27"/>
      <c r="I13" s="7"/>
      <c r="J13" s="6"/>
      <c r="K13" s="6"/>
      <c r="L13" s="6"/>
      <c r="M13" s="35"/>
      <c r="N13" s="35"/>
      <c r="O13" s="36"/>
      <c r="P13" s="36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8"/>
      <c r="AB13" s="38"/>
      <c r="AC13" s="38"/>
      <c r="AD13" s="39"/>
      <c r="AE13" s="39"/>
      <c r="AF13" s="39"/>
      <c r="AG13" s="39"/>
      <c r="AH13" s="43"/>
      <c r="AI13" s="41"/>
      <c r="AJ13" s="41"/>
      <c r="AK13" s="69"/>
    </row>
    <row r="14" spans="2:38" s="2" customFormat="1" ht="18.75" x14ac:dyDescent="0.3">
      <c r="B14" s="5"/>
      <c r="C14" s="5"/>
      <c r="D14" s="5"/>
      <c r="E14" s="5"/>
      <c r="F14" s="5"/>
      <c r="G14" s="5"/>
      <c r="H14" s="27"/>
      <c r="I14" s="7"/>
      <c r="J14" s="6"/>
      <c r="K14" s="6"/>
      <c r="L14" s="6"/>
      <c r="M14" s="35"/>
      <c r="N14" s="35"/>
      <c r="O14" s="36"/>
      <c r="P14" s="36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8"/>
      <c r="AB14" s="38"/>
      <c r="AC14" s="38"/>
      <c r="AD14" s="39"/>
      <c r="AE14" s="39"/>
      <c r="AF14" s="39"/>
      <c r="AG14" s="39"/>
      <c r="AH14" s="43"/>
      <c r="AI14" s="41"/>
      <c r="AJ14" s="41"/>
      <c r="AK14" s="69"/>
    </row>
    <row r="15" spans="2:38" s="2" customFormat="1" ht="18.75" x14ac:dyDescent="0.3">
      <c r="B15" s="5"/>
      <c r="C15" s="5"/>
      <c r="D15" s="5"/>
      <c r="E15" s="5"/>
      <c r="F15" s="5"/>
      <c r="G15" s="5"/>
      <c r="H15" s="27"/>
      <c r="I15" s="7"/>
      <c r="J15" s="6"/>
      <c r="K15" s="6"/>
      <c r="L15" s="6"/>
      <c r="M15" s="35"/>
      <c r="N15" s="35"/>
      <c r="O15" s="36"/>
      <c r="P15" s="36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8"/>
      <c r="AB15" s="38"/>
      <c r="AC15" s="38"/>
      <c r="AD15" s="39"/>
      <c r="AE15" s="39"/>
      <c r="AF15" s="39"/>
      <c r="AG15" s="39"/>
      <c r="AH15" s="43"/>
      <c r="AI15" s="41"/>
      <c r="AJ15" s="41"/>
      <c r="AK15" s="69"/>
    </row>
    <row r="16" spans="2:38" s="2" customFormat="1" ht="18.75" x14ac:dyDescent="0.3">
      <c r="B16" s="5"/>
      <c r="C16" s="5"/>
      <c r="D16" s="5"/>
      <c r="E16" s="5"/>
      <c r="F16" s="5"/>
      <c r="G16" s="5"/>
      <c r="H16" s="27"/>
      <c r="I16" s="7"/>
      <c r="J16" s="6"/>
      <c r="K16" s="6"/>
      <c r="L16" s="6"/>
      <c r="M16" s="35"/>
      <c r="N16" s="35"/>
      <c r="O16" s="36"/>
      <c r="P16" s="36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8"/>
      <c r="AB16" s="38"/>
      <c r="AC16" s="38"/>
      <c r="AD16" s="39"/>
      <c r="AE16" s="39"/>
      <c r="AF16" s="39"/>
      <c r="AG16" s="39"/>
      <c r="AH16" s="40"/>
      <c r="AI16" s="41"/>
      <c r="AJ16" s="41"/>
      <c r="AK16" s="69"/>
    </row>
    <row r="17" spans="2:37" s="2" customFormat="1" ht="18.75" x14ac:dyDescent="0.3">
      <c r="B17" s="5"/>
      <c r="C17" s="5"/>
      <c r="D17" s="5"/>
      <c r="E17" s="5"/>
      <c r="F17" s="5"/>
      <c r="G17" s="5"/>
      <c r="H17" s="27"/>
      <c r="I17" s="7"/>
      <c r="J17" s="6"/>
      <c r="K17" s="6"/>
      <c r="L17" s="6"/>
      <c r="M17" s="35"/>
      <c r="N17" s="35"/>
      <c r="O17" s="36"/>
      <c r="P17" s="36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8"/>
      <c r="AB17" s="38"/>
      <c r="AC17" s="38"/>
      <c r="AD17" s="39"/>
      <c r="AE17" s="39"/>
      <c r="AF17" s="39"/>
      <c r="AG17" s="39"/>
      <c r="AH17" s="40"/>
      <c r="AI17" s="41"/>
      <c r="AJ17" s="41"/>
      <c r="AK17" s="69"/>
    </row>
    <row r="18" spans="2:37" s="2" customFormat="1" ht="18.75" x14ac:dyDescent="0.3">
      <c r="B18" s="5"/>
      <c r="C18" s="5"/>
      <c r="D18" s="5"/>
      <c r="E18" s="5"/>
      <c r="F18" s="5"/>
      <c r="G18" s="5"/>
      <c r="H18" s="27"/>
      <c r="I18" s="7"/>
      <c r="J18" s="6"/>
      <c r="K18" s="6"/>
      <c r="L18" s="6"/>
      <c r="M18" s="35"/>
      <c r="N18" s="35"/>
      <c r="O18" s="36"/>
      <c r="P18" s="36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8"/>
      <c r="AB18" s="38"/>
      <c r="AC18" s="38"/>
      <c r="AD18" s="39"/>
      <c r="AE18" s="39"/>
      <c r="AF18" s="39"/>
      <c r="AG18" s="39"/>
      <c r="AH18" s="40"/>
      <c r="AI18" s="41"/>
      <c r="AJ18" s="41"/>
      <c r="AK18" s="69"/>
    </row>
    <row r="19" spans="2:37" s="2" customFormat="1" ht="18.75" x14ac:dyDescent="0.3">
      <c r="B19" s="6"/>
      <c r="C19" s="6"/>
      <c r="D19" s="6"/>
      <c r="E19" s="6"/>
      <c r="F19" s="6"/>
      <c r="G19" s="5"/>
      <c r="H19" s="3"/>
      <c r="I19" s="7"/>
      <c r="J19" s="6"/>
      <c r="K19" s="6"/>
      <c r="L19" s="6"/>
      <c r="M19" s="35"/>
      <c r="N19" s="35"/>
      <c r="O19" s="36"/>
      <c r="P19" s="36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8"/>
      <c r="AB19" s="38"/>
      <c r="AC19" s="38"/>
      <c r="AD19" s="39"/>
      <c r="AE19" s="39"/>
      <c r="AF19" s="39"/>
      <c r="AG19" s="39"/>
      <c r="AH19" s="40"/>
      <c r="AI19" s="41"/>
      <c r="AJ19" s="41"/>
      <c r="AK19" s="69"/>
    </row>
    <row r="20" spans="2:37" s="2" customFormat="1" ht="18.75" x14ac:dyDescent="0.3">
      <c r="B20" s="6"/>
      <c r="C20" s="6"/>
      <c r="D20" s="6"/>
      <c r="E20" s="6"/>
      <c r="F20" s="6"/>
      <c r="G20" s="5"/>
      <c r="H20" s="3"/>
      <c r="I20" s="7"/>
      <c r="J20" s="6"/>
      <c r="K20" s="6"/>
      <c r="L20" s="6"/>
      <c r="M20" s="35"/>
      <c r="N20" s="35"/>
      <c r="O20" s="36"/>
      <c r="P20" s="36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8"/>
      <c r="AB20" s="38"/>
      <c r="AC20" s="38"/>
      <c r="AD20" s="39"/>
      <c r="AE20" s="39"/>
      <c r="AF20" s="39"/>
      <c r="AG20" s="39"/>
      <c r="AH20" s="43"/>
      <c r="AI20" s="41"/>
      <c r="AJ20" s="41"/>
      <c r="AK20" s="69"/>
    </row>
    <row r="21" spans="2:37" s="2" customFormat="1" ht="18.75" x14ac:dyDescent="0.3">
      <c r="B21" s="6"/>
      <c r="C21" s="6"/>
      <c r="D21" s="6"/>
      <c r="E21" s="6"/>
      <c r="F21" s="6"/>
      <c r="G21" s="5"/>
      <c r="H21" s="3"/>
      <c r="I21" s="7"/>
      <c r="J21" s="6"/>
      <c r="K21" s="6"/>
      <c r="L21" s="6"/>
      <c r="M21" s="35"/>
      <c r="N21" s="35"/>
      <c r="O21" s="36"/>
      <c r="P21" s="36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8"/>
      <c r="AB21" s="38"/>
      <c r="AC21" s="38"/>
      <c r="AD21" s="39"/>
      <c r="AE21" s="39"/>
      <c r="AF21" s="39"/>
      <c r="AG21" s="39"/>
      <c r="AH21" s="40"/>
      <c r="AI21" s="41"/>
      <c r="AJ21" s="41"/>
      <c r="AK21" s="69"/>
    </row>
    <row r="22" spans="2:37" s="2" customFormat="1" ht="18.75" x14ac:dyDescent="0.3">
      <c r="B22" s="6"/>
      <c r="C22" s="6"/>
      <c r="D22" s="6"/>
      <c r="E22" s="6"/>
      <c r="F22" s="6"/>
      <c r="G22" s="5"/>
      <c r="H22" s="3"/>
      <c r="I22" s="7"/>
      <c r="J22" s="6"/>
      <c r="K22" s="6"/>
      <c r="L22" s="6"/>
      <c r="M22" s="35"/>
      <c r="N22" s="35"/>
      <c r="O22" s="36"/>
      <c r="P22" s="36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8"/>
      <c r="AB22" s="38"/>
      <c r="AC22" s="38"/>
      <c r="AD22" s="39"/>
      <c r="AE22" s="39"/>
      <c r="AF22" s="39"/>
      <c r="AG22" s="39"/>
      <c r="AH22" s="40"/>
      <c r="AI22" s="41"/>
      <c r="AJ22" s="41"/>
      <c r="AK22" s="69"/>
    </row>
    <row r="23" spans="2:37" s="2" customFormat="1" ht="18.75" x14ac:dyDescent="0.3">
      <c r="B23" s="6"/>
      <c r="C23" s="6"/>
      <c r="D23" s="6"/>
      <c r="E23" s="6"/>
      <c r="F23" s="6"/>
      <c r="G23" s="5"/>
      <c r="H23" s="3"/>
      <c r="I23" s="7"/>
      <c r="J23" s="6"/>
      <c r="K23" s="6"/>
      <c r="L23" s="6"/>
      <c r="M23" s="35"/>
      <c r="N23" s="35"/>
      <c r="O23" s="36"/>
      <c r="P23" s="36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8"/>
      <c r="AB23" s="38"/>
      <c r="AC23" s="38"/>
      <c r="AD23" s="39"/>
      <c r="AE23" s="39"/>
      <c r="AF23" s="39"/>
      <c r="AG23" s="39"/>
      <c r="AH23" s="40"/>
      <c r="AI23" s="41"/>
      <c r="AJ23" s="41"/>
      <c r="AK23" s="69"/>
    </row>
    <row r="24" spans="2:37" s="2" customFormat="1" ht="18.75" x14ac:dyDescent="0.3">
      <c r="B24" s="6"/>
      <c r="C24" s="6"/>
      <c r="D24" s="6"/>
      <c r="E24" s="6"/>
      <c r="F24" s="6"/>
      <c r="G24" s="5"/>
      <c r="H24" s="3"/>
      <c r="I24" s="7"/>
      <c r="J24" s="6"/>
      <c r="K24" s="6"/>
      <c r="L24" s="6"/>
      <c r="M24" s="35"/>
      <c r="N24" s="35"/>
      <c r="O24" s="36"/>
      <c r="P24" s="36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8"/>
      <c r="AB24" s="38"/>
      <c r="AC24" s="38"/>
      <c r="AD24" s="39"/>
      <c r="AE24" s="39"/>
      <c r="AF24" s="39"/>
      <c r="AG24" s="39"/>
      <c r="AH24" s="40"/>
      <c r="AI24" s="41"/>
      <c r="AJ24" s="41"/>
      <c r="AK24" s="69"/>
    </row>
    <row r="25" spans="2:37" s="2" customFormat="1" ht="18.75" x14ac:dyDescent="0.3">
      <c r="B25" s="6"/>
      <c r="C25" s="6"/>
      <c r="D25" s="6"/>
      <c r="E25" s="6"/>
      <c r="F25" s="6"/>
      <c r="G25" s="5"/>
      <c r="H25" s="3"/>
      <c r="I25" s="7"/>
      <c r="J25" s="6"/>
      <c r="K25" s="6"/>
      <c r="L25" s="6"/>
      <c r="M25" s="35"/>
      <c r="N25" s="35"/>
      <c r="O25" s="36"/>
      <c r="P25" s="36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8"/>
      <c r="AB25" s="38"/>
      <c r="AC25" s="38"/>
      <c r="AD25" s="39"/>
      <c r="AE25" s="39"/>
      <c r="AF25" s="39"/>
      <c r="AG25" s="39"/>
      <c r="AH25" s="40"/>
      <c r="AI25" s="41"/>
      <c r="AJ25" s="41"/>
      <c r="AK25" s="69"/>
    </row>
    <row r="26" spans="2:37" s="2" customFormat="1" ht="18.75" x14ac:dyDescent="0.3">
      <c r="B26" s="6"/>
      <c r="C26" s="6"/>
      <c r="D26" s="6"/>
      <c r="E26" s="6"/>
      <c r="F26" s="6"/>
      <c r="G26" s="5"/>
      <c r="H26" s="3"/>
      <c r="I26" s="7"/>
      <c r="J26" s="6"/>
      <c r="K26" s="6"/>
      <c r="L26" s="6"/>
      <c r="M26" s="35"/>
      <c r="N26" s="35"/>
      <c r="O26" s="36"/>
      <c r="P26" s="36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8"/>
      <c r="AB26" s="38"/>
      <c r="AC26" s="38"/>
      <c r="AD26" s="39"/>
      <c r="AE26" s="39"/>
      <c r="AF26" s="39"/>
      <c r="AG26" s="39"/>
      <c r="AH26" s="43"/>
      <c r="AI26" s="41"/>
      <c r="AJ26" s="41"/>
      <c r="AK26" s="69"/>
    </row>
    <row r="27" spans="2:37" s="2" customFormat="1" ht="18.75" x14ac:dyDescent="0.3">
      <c r="B27" s="6"/>
      <c r="C27" s="6"/>
      <c r="D27" s="6"/>
      <c r="E27" s="6"/>
      <c r="F27" s="6"/>
      <c r="G27" s="5"/>
      <c r="H27" s="3"/>
      <c r="I27" s="7"/>
      <c r="J27" s="6"/>
      <c r="K27" s="6"/>
      <c r="L27" s="6"/>
      <c r="M27" s="35"/>
      <c r="N27" s="35"/>
      <c r="O27" s="36"/>
      <c r="P27" s="36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8"/>
      <c r="AB27" s="38"/>
      <c r="AC27" s="38"/>
      <c r="AD27" s="39"/>
      <c r="AE27" s="39"/>
      <c r="AF27" s="39"/>
      <c r="AG27" s="39"/>
      <c r="AH27" s="43"/>
      <c r="AI27" s="41"/>
      <c r="AJ27" s="41"/>
      <c r="AK27" s="69"/>
    </row>
    <row r="28" spans="2:37" s="2" customFormat="1" ht="18.75" x14ac:dyDescent="0.3">
      <c r="B28" s="6"/>
      <c r="C28" s="6"/>
      <c r="D28" s="6"/>
      <c r="E28" s="6"/>
      <c r="F28" s="6"/>
      <c r="G28" s="5"/>
      <c r="H28" s="3"/>
      <c r="I28" s="7"/>
      <c r="J28" s="6"/>
      <c r="K28" s="6"/>
      <c r="L28" s="6"/>
      <c r="M28" s="35"/>
      <c r="N28" s="35"/>
      <c r="O28" s="36"/>
      <c r="P28" s="36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8"/>
      <c r="AB28" s="38"/>
      <c r="AC28" s="38"/>
      <c r="AD28" s="39"/>
      <c r="AE28" s="39"/>
      <c r="AF28" s="39"/>
      <c r="AG28" s="39"/>
      <c r="AH28" s="40"/>
      <c r="AI28" s="41"/>
      <c r="AJ28" s="41"/>
      <c r="AK28" s="69"/>
    </row>
    <row r="29" spans="2:37" s="2" customFormat="1" ht="18.75" x14ac:dyDescent="0.3">
      <c r="B29" s="6"/>
      <c r="C29" s="6"/>
      <c r="D29" s="6"/>
      <c r="E29" s="6"/>
      <c r="F29" s="6"/>
      <c r="G29" s="5"/>
      <c r="H29" s="3"/>
      <c r="I29" s="7"/>
      <c r="J29" s="6"/>
      <c r="K29" s="6"/>
      <c r="L29" s="6"/>
      <c r="M29" s="35"/>
      <c r="N29" s="35"/>
      <c r="O29" s="36"/>
      <c r="P29" s="36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8"/>
      <c r="AB29" s="38"/>
      <c r="AC29" s="38"/>
      <c r="AD29" s="39"/>
      <c r="AE29" s="39"/>
      <c r="AF29" s="39"/>
      <c r="AG29" s="39"/>
      <c r="AH29" s="40"/>
      <c r="AI29" s="41"/>
      <c r="AJ29" s="41"/>
      <c r="AK29" s="69"/>
    </row>
    <row r="30" spans="2:37" s="2" customFormat="1" ht="18.75" x14ac:dyDescent="0.3">
      <c r="B30" s="6"/>
      <c r="C30" s="6"/>
      <c r="D30" s="6"/>
      <c r="E30" s="6"/>
      <c r="F30" s="6"/>
      <c r="G30" s="6"/>
      <c r="H30" s="3"/>
      <c r="I30" s="6"/>
      <c r="J30" s="6"/>
      <c r="K30" s="6"/>
      <c r="L30" s="6"/>
      <c r="M30" s="35"/>
      <c r="N30" s="35"/>
      <c r="O30" s="36"/>
      <c r="P30" s="36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42"/>
      <c r="AB30" s="42"/>
      <c r="AC30" s="42"/>
      <c r="AD30" s="42"/>
      <c r="AE30" s="42"/>
      <c r="AF30" s="42"/>
      <c r="AG30" s="42"/>
      <c r="AH30" s="40"/>
      <c r="AI30" s="41"/>
      <c r="AJ30" s="41"/>
      <c r="AK30" s="69"/>
    </row>
    <row r="31" spans="2:37" s="2" customFormat="1" ht="18.75" x14ac:dyDescent="0.3">
      <c r="B31" s="9"/>
      <c r="C31" s="9"/>
      <c r="D31" s="9"/>
      <c r="E31" s="9"/>
      <c r="F31" s="9"/>
      <c r="G31" s="9"/>
      <c r="H31" s="4"/>
      <c r="I31" s="9"/>
      <c r="J31" s="12"/>
      <c r="K31" s="9"/>
      <c r="L31" s="9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2"/>
      <c r="AB31" s="12"/>
      <c r="AC31" s="12"/>
      <c r="AD31" s="12"/>
      <c r="AE31" s="12"/>
      <c r="AF31" s="12"/>
      <c r="AG31" s="12"/>
    </row>
    <row r="32" spans="2:37" s="2" customFormat="1" ht="18.75" x14ac:dyDescent="0.3">
      <c r="B32" s="9" t="s">
        <v>32</v>
      </c>
      <c r="C32" s="9" t="s">
        <v>33</v>
      </c>
      <c r="D32" s="9"/>
      <c r="E32" s="9"/>
      <c r="F32" s="9"/>
      <c r="G32" s="9"/>
      <c r="H32" s="4"/>
      <c r="I32" s="9"/>
      <c r="J32" s="12"/>
      <c r="K32" s="9"/>
      <c r="L32" s="9"/>
      <c r="M32" s="11"/>
      <c r="N32" s="11"/>
      <c r="O32" s="11"/>
      <c r="P32" s="11"/>
      <c r="Q32" s="45"/>
      <c r="R32" s="45">
        <f>SUM(R7:R30)</f>
        <v>0</v>
      </c>
      <c r="S32" s="45"/>
      <c r="T32" s="45">
        <f t="shared" ref="T32:Z32" si="0">SUM(T7:T30)</f>
        <v>0</v>
      </c>
      <c r="U32" s="45"/>
      <c r="V32" s="45">
        <f t="shared" si="0"/>
        <v>0</v>
      </c>
      <c r="W32" s="45"/>
      <c r="X32" s="45">
        <f t="shared" si="0"/>
        <v>0</v>
      </c>
      <c r="Y32" s="45"/>
      <c r="Z32" s="45">
        <f t="shared" si="0"/>
        <v>0</v>
      </c>
      <c r="AA32" s="12"/>
      <c r="AB32" s="12"/>
      <c r="AC32" s="12"/>
      <c r="AD32" s="12"/>
      <c r="AE32" s="12"/>
      <c r="AF32" s="12"/>
      <c r="AG32" s="12"/>
    </row>
    <row r="33" spans="2:33" s="2" customFormat="1" ht="18.75" x14ac:dyDescent="0.3">
      <c r="B33" s="9"/>
      <c r="C33" s="9" t="s">
        <v>34</v>
      </c>
      <c r="D33" s="9"/>
      <c r="E33" s="9"/>
      <c r="F33" s="9"/>
      <c r="G33" s="9"/>
      <c r="H33" s="4"/>
      <c r="I33" s="9"/>
      <c r="J33" s="12"/>
      <c r="K33" s="9"/>
      <c r="L33" s="9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2"/>
      <c r="AB33" s="12"/>
      <c r="AC33" s="12"/>
      <c r="AD33" s="12"/>
      <c r="AE33" s="12"/>
      <c r="AF33" s="12"/>
      <c r="AG33" s="12"/>
    </row>
    <row r="34" spans="2:33" s="2" customFormat="1" ht="18.75" x14ac:dyDescent="0.3">
      <c r="B34" s="9"/>
      <c r="C34" s="9" t="s">
        <v>35</v>
      </c>
      <c r="D34" s="9"/>
      <c r="E34" s="9"/>
      <c r="F34" s="9"/>
      <c r="G34" s="9"/>
      <c r="H34" s="4"/>
      <c r="I34" s="11"/>
      <c r="J34" s="19"/>
      <c r="K34" s="9"/>
      <c r="L34" s="9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2"/>
      <c r="AB34" s="12"/>
      <c r="AC34" s="12"/>
      <c r="AD34" s="12"/>
      <c r="AE34" s="12"/>
      <c r="AF34" s="12"/>
      <c r="AG34" s="12"/>
    </row>
    <row r="35" spans="2:33" s="2" customFormat="1" ht="18.75" x14ac:dyDescent="0.3">
      <c r="B35" s="9"/>
      <c r="C35" s="9" t="s">
        <v>36</v>
      </c>
      <c r="D35" s="9"/>
      <c r="E35" s="9"/>
      <c r="F35" s="9"/>
      <c r="G35" s="9"/>
      <c r="H35" s="4"/>
      <c r="I35" s="11"/>
      <c r="J35" s="19"/>
      <c r="K35" s="9"/>
      <c r="L35" s="9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2"/>
      <c r="AB35" s="12"/>
      <c r="AC35" s="12"/>
      <c r="AD35" s="12"/>
      <c r="AE35" s="12"/>
      <c r="AF35" s="12"/>
      <c r="AG35" s="12"/>
    </row>
    <row r="36" spans="2:33" x14ac:dyDescent="0.25">
      <c r="I36" s="10"/>
      <c r="J36" s="20"/>
    </row>
    <row r="37" spans="2:33" x14ac:dyDescent="0.25">
      <c r="B37" s="15" t="s">
        <v>37</v>
      </c>
      <c r="I37" s="10"/>
      <c r="J37" s="20"/>
    </row>
    <row r="38" spans="2:33" x14ac:dyDescent="0.25">
      <c r="B38" s="16" t="s">
        <v>38</v>
      </c>
      <c r="I38" s="10"/>
      <c r="J38" s="20"/>
    </row>
    <row r="39" spans="2:33" x14ac:dyDescent="0.25">
      <c r="B39" s="17" t="s">
        <v>39</v>
      </c>
      <c r="I39" s="10"/>
      <c r="J39" s="20"/>
    </row>
    <row r="40" spans="2:33" x14ac:dyDescent="0.25">
      <c r="I40" s="10"/>
      <c r="J40" s="20"/>
    </row>
    <row r="41" spans="2:33" x14ac:dyDescent="0.25">
      <c r="I41" s="10"/>
      <c r="J41" s="20"/>
    </row>
    <row r="42" spans="2:33" x14ac:dyDescent="0.25">
      <c r="I42" s="10"/>
      <c r="J42" s="20"/>
    </row>
    <row r="43" spans="2:33" x14ac:dyDescent="0.25">
      <c r="I43" s="10"/>
      <c r="J43" s="20"/>
    </row>
    <row r="44" spans="2:33" x14ac:dyDescent="0.25">
      <c r="I44" s="10"/>
      <c r="J44" s="20"/>
    </row>
    <row r="45" spans="2:33" x14ac:dyDescent="0.25">
      <c r="I45" s="10"/>
      <c r="J45" s="20"/>
    </row>
    <row r="46" spans="2:33" x14ac:dyDescent="0.25">
      <c r="I46" s="10"/>
      <c r="J46" s="20"/>
    </row>
    <row r="47" spans="2:33" x14ac:dyDescent="0.25">
      <c r="I47" s="10"/>
      <c r="J47" s="20"/>
    </row>
    <row r="48" spans="2:33" x14ac:dyDescent="0.25">
      <c r="I48" s="10"/>
      <c r="J48" s="20"/>
    </row>
    <row r="49" spans="9:10" x14ac:dyDescent="0.25">
      <c r="I49" s="10"/>
      <c r="J49" s="20"/>
    </row>
    <row r="50" spans="9:10" x14ac:dyDescent="0.25">
      <c r="I50" s="10"/>
      <c r="J50" s="20"/>
    </row>
    <row r="51" spans="9:10" x14ac:dyDescent="0.25">
      <c r="I51" s="10"/>
      <c r="J51" s="20"/>
    </row>
    <row r="52" spans="9:10" x14ac:dyDescent="0.25">
      <c r="I52" s="10"/>
      <c r="J52" s="20"/>
    </row>
    <row r="53" spans="9:10" x14ac:dyDescent="0.25">
      <c r="I53" s="10"/>
      <c r="J53" s="20"/>
    </row>
    <row r="54" spans="9:10" x14ac:dyDescent="0.25">
      <c r="I54" s="10"/>
      <c r="J54" s="20"/>
    </row>
    <row r="55" spans="9:10" x14ac:dyDescent="0.25">
      <c r="I55" s="10"/>
      <c r="J55" s="20"/>
    </row>
    <row r="56" spans="9:10" x14ac:dyDescent="0.25">
      <c r="I56" s="10"/>
      <c r="J56" s="20"/>
    </row>
    <row r="57" spans="9:10" x14ac:dyDescent="0.25">
      <c r="I57" s="10"/>
      <c r="J57" s="20"/>
    </row>
    <row r="58" spans="9:10" x14ac:dyDescent="0.25">
      <c r="I58" s="10"/>
      <c r="J58" s="20"/>
    </row>
    <row r="59" spans="9:10" x14ac:dyDescent="0.25">
      <c r="I59" s="10"/>
      <c r="J59" s="20"/>
    </row>
    <row r="60" spans="9:10" x14ac:dyDescent="0.25">
      <c r="I60" s="10"/>
      <c r="J60" s="20"/>
    </row>
    <row r="61" spans="9:10" x14ac:dyDescent="0.25">
      <c r="I61" s="10"/>
      <c r="J61" s="20"/>
    </row>
  </sheetData>
  <sortState ref="A7:AJ66">
    <sortCondition ref="C7"/>
  </sortState>
  <mergeCells count="11">
    <mergeCell ref="I5:J5"/>
    <mergeCell ref="M5:P5"/>
    <mergeCell ref="K5:L5"/>
    <mergeCell ref="Q5:R5"/>
    <mergeCell ref="S5:T5"/>
    <mergeCell ref="AI5:AJ5"/>
    <mergeCell ref="AA4:AC4"/>
    <mergeCell ref="AD4:AG4"/>
    <mergeCell ref="U5:V5"/>
    <mergeCell ref="W5:X5"/>
    <mergeCell ref="Y5:Z5"/>
  </mergeCells>
  <conditionalFormatting sqref="Q8">
    <cfRule type="cellIs" dxfId="118" priority="163" operator="equal">
      <formula>$Q$9</formula>
    </cfRule>
  </conditionalFormatting>
  <conditionalFormatting sqref="R7">
    <cfRule type="cellIs" dxfId="117" priority="161" operator="equal">
      <formula>$Q$7</formula>
    </cfRule>
  </conditionalFormatting>
  <conditionalFormatting sqref="R8">
    <cfRule type="cellIs" dxfId="116" priority="160" operator="equal">
      <formula>$Q$8</formula>
    </cfRule>
  </conditionalFormatting>
  <conditionalFormatting sqref="R9">
    <cfRule type="cellIs" dxfId="115" priority="159" operator="equal">
      <formula>$Q$9</formula>
    </cfRule>
  </conditionalFormatting>
  <conditionalFormatting sqref="R10">
    <cfRule type="cellIs" dxfId="114" priority="158" operator="equal">
      <formula>$Q$10</formula>
    </cfRule>
  </conditionalFormatting>
  <conditionalFormatting sqref="R11">
    <cfRule type="cellIs" dxfId="113" priority="157" operator="equal">
      <formula>$Q$11</formula>
    </cfRule>
  </conditionalFormatting>
  <conditionalFormatting sqref="R12">
    <cfRule type="cellIs" dxfId="112" priority="156" operator="equal">
      <formula>$Q$12</formula>
    </cfRule>
  </conditionalFormatting>
  <conditionalFormatting sqref="R13">
    <cfRule type="cellIs" dxfId="111" priority="155" operator="equal">
      <formula>$Q$13</formula>
    </cfRule>
  </conditionalFormatting>
  <conditionalFormatting sqref="R14">
    <cfRule type="cellIs" dxfId="110" priority="154" operator="equal">
      <formula>$Q$14</formula>
    </cfRule>
  </conditionalFormatting>
  <conditionalFormatting sqref="R15">
    <cfRule type="cellIs" dxfId="109" priority="153" operator="equal">
      <formula>$Q$15</formula>
    </cfRule>
  </conditionalFormatting>
  <conditionalFormatting sqref="R16">
    <cfRule type="cellIs" dxfId="108" priority="152" operator="equal">
      <formula>$Q$16</formula>
    </cfRule>
  </conditionalFormatting>
  <conditionalFormatting sqref="R17">
    <cfRule type="cellIs" dxfId="107" priority="151" operator="equal">
      <formula>$Q$17</formula>
    </cfRule>
  </conditionalFormatting>
  <conditionalFormatting sqref="R18">
    <cfRule type="cellIs" dxfId="106" priority="150" operator="equal">
      <formula>$Q$18</formula>
    </cfRule>
  </conditionalFormatting>
  <conditionalFormatting sqref="R19">
    <cfRule type="cellIs" dxfId="105" priority="149" operator="equal">
      <formula>$Q$19</formula>
    </cfRule>
  </conditionalFormatting>
  <conditionalFormatting sqref="R20">
    <cfRule type="cellIs" dxfId="104" priority="148" operator="equal">
      <formula>$Q$20</formula>
    </cfRule>
  </conditionalFormatting>
  <conditionalFormatting sqref="R21">
    <cfRule type="cellIs" dxfId="103" priority="147" operator="equal">
      <formula>$Q$21</formula>
    </cfRule>
  </conditionalFormatting>
  <conditionalFormatting sqref="R22">
    <cfRule type="cellIs" dxfId="102" priority="146" operator="equal">
      <formula>$Q$22</formula>
    </cfRule>
  </conditionalFormatting>
  <conditionalFormatting sqref="R23">
    <cfRule type="cellIs" dxfId="101" priority="145" operator="equal">
      <formula>$Q$23</formula>
    </cfRule>
  </conditionalFormatting>
  <conditionalFormatting sqref="R24">
    <cfRule type="cellIs" dxfId="100" priority="144" operator="equal">
      <formula>$Q$24</formula>
    </cfRule>
  </conditionalFormatting>
  <conditionalFormatting sqref="T7">
    <cfRule type="cellIs" dxfId="99" priority="143" operator="equal">
      <formula>$Q$7</formula>
    </cfRule>
  </conditionalFormatting>
  <conditionalFormatting sqref="T8">
    <cfRule type="cellIs" dxfId="98" priority="142" operator="equal">
      <formula>$Q$8</formula>
    </cfRule>
  </conditionalFormatting>
  <conditionalFormatting sqref="T9">
    <cfRule type="cellIs" dxfId="97" priority="141" operator="equal">
      <formula>$Q$9</formula>
    </cfRule>
  </conditionalFormatting>
  <conditionalFormatting sqref="T10">
    <cfRule type="cellIs" dxfId="96" priority="140" operator="equal">
      <formula>$Q$10</formula>
    </cfRule>
  </conditionalFormatting>
  <conditionalFormatting sqref="T11">
    <cfRule type="cellIs" dxfId="95" priority="139" operator="equal">
      <formula>$Q$11</formula>
    </cfRule>
  </conditionalFormatting>
  <conditionalFormatting sqref="T12">
    <cfRule type="cellIs" dxfId="94" priority="138" operator="equal">
      <formula>$Q$12</formula>
    </cfRule>
  </conditionalFormatting>
  <conditionalFormatting sqref="T13">
    <cfRule type="cellIs" dxfId="93" priority="137" operator="equal">
      <formula>$Q$13</formula>
    </cfRule>
  </conditionalFormatting>
  <conditionalFormatting sqref="T14">
    <cfRule type="cellIs" dxfId="92" priority="136" operator="equal">
      <formula>$Q$14</formula>
    </cfRule>
  </conditionalFormatting>
  <conditionalFormatting sqref="T15">
    <cfRule type="cellIs" dxfId="91" priority="135" operator="equal">
      <formula>$Q$15</formula>
    </cfRule>
  </conditionalFormatting>
  <conditionalFormatting sqref="T16">
    <cfRule type="cellIs" dxfId="90" priority="134" operator="equal">
      <formula>$Q$16</formula>
    </cfRule>
  </conditionalFormatting>
  <conditionalFormatting sqref="T17">
    <cfRule type="cellIs" dxfId="89" priority="133" operator="equal">
      <formula>$Q$17</formula>
    </cfRule>
  </conditionalFormatting>
  <conditionalFormatting sqref="T18">
    <cfRule type="cellIs" dxfId="88" priority="132" operator="equal">
      <formula>$Q$18</formula>
    </cfRule>
  </conditionalFormatting>
  <conditionalFormatting sqref="T19">
    <cfRule type="cellIs" dxfId="87" priority="131" operator="equal">
      <formula>$Q$19</formula>
    </cfRule>
  </conditionalFormatting>
  <conditionalFormatting sqref="T20">
    <cfRule type="cellIs" dxfId="86" priority="130" operator="equal">
      <formula>$Q$20</formula>
    </cfRule>
  </conditionalFormatting>
  <conditionalFormatting sqref="T21">
    <cfRule type="cellIs" dxfId="85" priority="129" operator="equal">
      <formula>$Q$21</formula>
    </cfRule>
  </conditionalFormatting>
  <conditionalFormatting sqref="T22">
    <cfRule type="cellIs" dxfId="84" priority="128" operator="equal">
      <formula>$Q$22</formula>
    </cfRule>
  </conditionalFormatting>
  <conditionalFormatting sqref="T23">
    <cfRule type="cellIs" dxfId="83" priority="127" operator="equal">
      <formula>$Q$23</formula>
    </cfRule>
  </conditionalFormatting>
  <conditionalFormatting sqref="T24">
    <cfRule type="cellIs" dxfId="82" priority="126" operator="equal">
      <formula>$Q$24</formula>
    </cfRule>
  </conditionalFormatting>
  <conditionalFormatting sqref="V7">
    <cfRule type="cellIs" dxfId="81" priority="125" operator="equal">
      <formula>$Q$7</formula>
    </cfRule>
  </conditionalFormatting>
  <conditionalFormatting sqref="V8">
    <cfRule type="cellIs" dxfId="80" priority="124" operator="equal">
      <formula>$Q$8</formula>
    </cfRule>
  </conditionalFormatting>
  <conditionalFormatting sqref="V9">
    <cfRule type="cellIs" dxfId="79" priority="123" operator="equal">
      <formula>$Q$9</formula>
    </cfRule>
  </conditionalFormatting>
  <conditionalFormatting sqref="V10">
    <cfRule type="cellIs" dxfId="78" priority="122" operator="equal">
      <formula>$Q$10</formula>
    </cfRule>
  </conditionalFormatting>
  <conditionalFormatting sqref="V11">
    <cfRule type="cellIs" dxfId="77" priority="121" operator="equal">
      <formula>$Q$11</formula>
    </cfRule>
  </conditionalFormatting>
  <conditionalFormatting sqref="V12">
    <cfRule type="cellIs" dxfId="76" priority="120" operator="equal">
      <formula>$Q$12</formula>
    </cfRule>
  </conditionalFormatting>
  <conditionalFormatting sqref="V13">
    <cfRule type="cellIs" dxfId="75" priority="119" operator="equal">
      <formula>$Q$13</formula>
    </cfRule>
  </conditionalFormatting>
  <conditionalFormatting sqref="V14">
    <cfRule type="cellIs" dxfId="74" priority="118" operator="equal">
      <formula>$Q$14</formula>
    </cfRule>
  </conditionalFormatting>
  <conditionalFormatting sqref="V15">
    <cfRule type="cellIs" dxfId="73" priority="117" operator="equal">
      <formula>$Q$15</formula>
    </cfRule>
  </conditionalFormatting>
  <conditionalFormatting sqref="V16">
    <cfRule type="cellIs" dxfId="72" priority="116" operator="equal">
      <formula>$Q$16</formula>
    </cfRule>
  </conditionalFormatting>
  <conditionalFormatting sqref="V17">
    <cfRule type="cellIs" dxfId="71" priority="115" operator="equal">
      <formula>$Q$17</formula>
    </cfRule>
  </conditionalFormatting>
  <conditionalFormatting sqref="V18">
    <cfRule type="cellIs" dxfId="70" priority="114" operator="equal">
      <formula>$Q$18</formula>
    </cfRule>
  </conditionalFormatting>
  <conditionalFormatting sqref="V19">
    <cfRule type="cellIs" dxfId="69" priority="113" operator="equal">
      <formula>$Q$19</formula>
    </cfRule>
  </conditionalFormatting>
  <conditionalFormatting sqref="V20">
    <cfRule type="cellIs" dxfId="68" priority="112" operator="equal">
      <formula>$Q$20</formula>
    </cfRule>
  </conditionalFormatting>
  <conditionalFormatting sqref="V21">
    <cfRule type="cellIs" dxfId="67" priority="111" operator="equal">
      <formula>$Q$21</formula>
    </cfRule>
  </conditionalFormatting>
  <conditionalFormatting sqref="V22">
    <cfRule type="cellIs" dxfId="66" priority="110" operator="equal">
      <formula>$Q$22</formula>
    </cfRule>
  </conditionalFormatting>
  <conditionalFormatting sqref="V23">
    <cfRule type="cellIs" dxfId="65" priority="109" operator="equal">
      <formula>$Q$23</formula>
    </cfRule>
  </conditionalFormatting>
  <conditionalFormatting sqref="V24">
    <cfRule type="cellIs" dxfId="64" priority="108" operator="equal">
      <formula>$Q$24</formula>
    </cfRule>
  </conditionalFormatting>
  <conditionalFormatting sqref="X7">
    <cfRule type="cellIs" dxfId="63" priority="107" operator="equal">
      <formula>$W$7</formula>
    </cfRule>
  </conditionalFormatting>
  <conditionalFormatting sqref="X8">
    <cfRule type="cellIs" dxfId="62" priority="106" operator="equal">
      <formula>$W$8</formula>
    </cfRule>
  </conditionalFormatting>
  <conditionalFormatting sqref="X9">
    <cfRule type="cellIs" dxfId="61" priority="105" operator="equal">
      <formula>$W$9</formula>
    </cfRule>
  </conditionalFormatting>
  <conditionalFormatting sqref="X10">
    <cfRule type="cellIs" dxfId="60" priority="104" operator="equal">
      <formula>$W$10</formula>
    </cfRule>
  </conditionalFormatting>
  <conditionalFormatting sqref="X11">
    <cfRule type="cellIs" dxfId="59" priority="103" operator="equal">
      <formula>$W$11</formula>
    </cfRule>
  </conditionalFormatting>
  <conditionalFormatting sqref="X12">
    <cfRule type="cellIs" dxfId="58" priority="102" operator="equal">
      <formula>$W$12</formula>
    </cfRule>
  </conditionalFormatting>
  <conditionalFormatting sqref="X13">
    <cfRule type="cellIs" dxfId="57" priority="101" operator="equal">
      <formula>$W$13</formula>
    </cfRule>
  </conditionalFormatting>
  <conditionalFormatting sqref="X14">
    <cfRule type="cellIs" dxfId="56" priority="100" operator="equal">
      <formula>$W$14</formula>
    </cfRule>
  </conditionalFormatting>
  <conditionalFormatting sqref="X15">
    <cfRule type="cellIs" dxfId="55" priority="99" operator="equal">
      <formula>$W$15</formula>
    </cfRule>
  </conditionalFormatting>
  <conditionalFormatting sqref="X16">
    <cfRule type="cellIs" dxfId="54" priority="98" operator="equal">
      <formula>$W$16</formula>
    </cfRule>
  </conditionalFormatting>
  <conditionalFormatting sqref="X17">
    <cfRule type="cellIs" dxfId="53" priority="97" operator="equal">
      <formula>$W$17</formula>
    </cfRule>
  </conditionalFormatting>
  <conditionalFormatting sqref="X18">
    <cfRule type="cellIs" dxfId="52" priority="96" operator="equal">
      <formula>$W$18</formula>
    </cfRule>
  </conditionalFormatting>
  <conditionalFormatting sqref="X19">
    <cfRule type="cellIs" dxfId="51" priority="95" operator="equal">
      <formula>$W$19</formula>
    </cfRule>
  </conditionalFormatting>
  <conditionalFormatting sqref="X20">
    <cfRule type="cellIs" dxfId="50" priority="94" operator="equal">
      <formula>$W$20</formula>
    </cfRule>
  </conditionalFormatting>
  <conditionalFormatting sqref="X21">
    <cfRule type="cellIs" dxfId="49" priority="93" operator="equal">
      <formula>$W$21</formula>
    </cfRule>
  </conditionalFormatting>
  <conditionalFormatting sqref="X22">
    <cfRule type="cellIs" dxfId="48" priority="92" operator="equal">
      <formula>$W$22</formula>
    </cfRule>
  </conditionalFormatting>
  <conditionalFormatting sqref="X23">
    <cfRule type="cellIs" dxfId="47" priority="91" operator="equal">
      <formula>$W$23</formula>
    </cfRule>
  </conditionalFormatting>
  <conditionalFormatting sqref="X24">
    <cfRule type="cellIs" dxfId="46" priority="90" operator="equal">
      <formula>$W$24</formula>
    </cfRule>
  </conditionalFormatting>
  <conditionalFormatting sqref="Z7">
    <cfRule type="cellIs" dxfId="45" priority="89" operator="equal">
      <formula>$Y$7</formula>
    </cfRule>
  </conditionalFormatting>
  <conditionalFormatting sqref="Z8">
    <cfRule type="cellIs" dxfId="44" priority="88" operator="equal">
      <formula>$Y$8</formula>
    </cfRule>
  </conditionalFormatting>
  <conditionalFormatting sqref="Z9">
    <cfRule type="cellIs" dxfId="43" priority="87" operator="equal">
      <formula>$Y$9</formula>
    </cfRule>
  </conditionalFormatting>
  <conditionalFormatting sqref="Z10">
    <cfRule type="cellIs" dxfId="42" priority="86" operator="equal">
      <formula>$Y$10</formula>
    </cfRule>
  </conditionalFormatting>
  <conditionalFormatting sqref="Z11">
    <cfRule type="cellIs" dxfId="41" priority="85" operator="equal">
      <formula>$Y$11</formula>
    </cfRule>
  </conditionalFormatting>
  <conditionalFormatting sqref="Z12">
    <cfRule type="cellIs" dxfId="40" priority="84" operator="equal">
      <formula>$Y$12</formula>
    </cfRule>
  </conditionalFormatting>
  <conditionalFormatting sqref="Z13">
    <cfRule type="cellIs" dxfId="39" priority="83" operator="equal">
      <formula>$Y$13</formula>
    </cfRule>
  </conditionalFormatting>
  <conditionalFormatting sqref="Z14">
    <cfRule type="cellIs" dxfId="38" priority="82" operator="equal">
      <formula>$Y$14</formula>
    </cfRule>
  </conditionalFormatting>
  <conditionalFormatting sqref="Z15">
    <cfRule type="cellIs" dxfId="37" priority="81" operator="equal">
      <formula>$Y$15</formula>
    </cfRule>
  </conditionalFormatting>
  <conditionalFormatting sqref="Z16">
    <cfRule type="cellIs" dxfId="36" priority="80" operator="equal">
      <formula>$Y$16</formula>
    </cfRule>
  </conditionalFormatting>
  <conditionalFormatting sqref="Z17">
    <cfRule type="cellIs" dxfId="35" priority="79" operator="equal">
      <formula>$Y$17</formula>
    </cfRule>
  </conditionalFormatting>
  <conditionalFormatting sqref="Z18">
    <cfRule type="cellIs" dxfId="34" priority="78" operator="equal">
      <formula>$Y$18</formula>
    </cfRule>
  </conditionalFormatting>
  <conditionalFormatting sqref="Z19">
    <cfRule type="cellIs" dxfId="33" priority="77" operator="equal">
      <formula>$Y$19</formula>
    </cfRule>
  </conditionalFormatting>
  <conditionalFormatting sqref="Z20">
    <cfRule type="cellIs" dxfId="32" priority="76" operator="equal">
      <formula>$Y$20</formula>
    </cfRule>
  </conditionalFormatting>
  <conditionalFormatting sqref="Z21">
    <cfRule type="cellIs" dxfId="31" priority="75" operator="equal">
      <formula>$Y$21</formula>
    </cfRule>
  </conditionalFormatting>
  <conditionalFormatting sqref="Z22">
    <cfRule type="cellIs" dxfId="30" priority="74" operator="equal">
      <formula>$Y$22</formula>
    </cfRule>
  </conditionalFormatting>
  <conditionalFormatting sqref="Z23">
    <cfRule type="cellIs" dxfId="29" priority="73" operator="equal">
      <formula>$Y$23</formula>
    </cfRule>
  </conditionalFormatting>
  <conditionalFormatting sqref="Z24">
    <cfRule type="cellIs" dxfId="28" priority="72" operator="equal">
      <formula>$Y$24</formula>
    </cfRule>
  </conditionalFormatting>
  <conditionalFormatting sqref="R25">
    <cfRule type="cellIs" dxfId="27" priority="25" operator="equal">
      <formula>$Q$25</formula>
    </cfRule>
  </conditionalFormatting>
  <conditionalFormatting sqref="T25">
    <cfRule type="cellIs" dxfId="26" priority="24" operator="equal">
      <formula>$Q$24</formula>
    </cfRule>
  </conditionalFormatting>
  <conditionalFormatting sqref="V25">
    <cfRule type="cellIs" dxfId="25" priority="23" operator="equal">
      <formula>$Q$25</formula>
    </cfRule>
  </conditionalFormatting>
  <conditionalFormatting sqref="X25">
    <cfRule type="cellIs" dxfId="24" priority="22" operator="equal">
      <formula>$W$25</formula>
    </cfRule>
  </conditionalFormatting>
  <conditionalFormatting sqref="Z25">
    <cfRule type="cellIs" dxfId="23" priority="21" operator="equal">
      <formula>$Y$25</formula>
    </cfRule>
  </conditionalFormatting>
  <conditionalFormatting sqref="R29">
    <cfRule type="cellIs" dxfId="22" priority="20" operator="equal">
      <formula>$Q$29</formula>
    </cfRule>
  </conditionalFormatting>
  <conditionalFormatting sqref="T29">
    <cfRule type="cellIs" dxfId="21" priority="19" operator="equal">
      <formula>$Q$29</formula>
    </cfRule>
  </conditionalFormatting>
  <conditionalFormatting sqref="V29">
    <cfRule type="cellIs" dxfId="20" priority="18" operator="equal">
      <formula>$Q$29</formula>
    </cfRule>
  </conditionalFormatting>
  <conditionalFormatting sqref="X29">
    <cfRule type="cellIs" dxfId="19" priority="17" operator="equal">
      <formula>$W$29</formula>
    </cfRule>
  </conditionalFormatting>
  <conditionalFormatting sqref="Z29">
    <cfRule type="cellIs" dxfId="18" priority="16" operator="equal">
      <formula>$Y$29</formula>
    </cfRule>
  </conditionalFormatting>
  <conditionalFormatting sqref="R26">
    <cfRule type="cellIs" dxfId="17" priority="15" operator="equal">
      <formula>$Q$26</formula>
    </cfRule>
  </conditionalFormatting>
  <conditionalFormatting sqref="T26">
    <cfRule type="cellIs" dxfId="16" priority="14" operator="equal">
      <formula>$Q$26</formula>
    </cfRule>
  </conditionalFormatting>
  <conditionalFormatting sqref="V26">
    <cfRule type="cellIs" dxfId="15" priority="13" operator="equal">
      <formula>$Q$26</formula>
    </cfRule>
  </conditionalFormatting>
  <conditionalFormatting sqref="X26">
    <cfRule type="cellIs" dxfId="14" priority="12" operator="equal">
      <formula>$W$26</formula>
    </cfRule>
  </conditionalFormatting>
  <conditionalFormatting sqref="Z26">
    <cfRule type="cellIs" dxfId="13" priority="11" operator="equal">
      <formula>$Y$26</formula>
    </cfRule>
  </conditionalFormatting>
  <conditionalFormatting sqref="R27">
    <cfRule type="cellIs" dxfId="12" priority="10" operator="equal">
      <formula>$Q$27</formula>
    </cfRule>
  </conditionalFormatting>
  <conditionalFormatting sqref="T27">
    <cfRule type="cellIs" dxfId="11" priority="9" operator="equal">
      <formula>$Q$27</formula>
    </cfRule>
  </conditionalFormatting>
  <conditionalFormatting sqref="V27">
    <cfRule type="cellIs" dxfId="10" priority="8" operator="equal">
      <formula>$Q$27</formula>
    </cfRule>
  </conditionalFormatting>
  <conditionalFormatting sqref="X27 Z27">
    <cfRule type="cellIs" dxfId="9" priority="7" operator="equal">
      <formula>$W$27</formula>
    </cfRule>
  </conditionalFormatting>
  <conditionalFormatting sqref="Z27">
    <cfRule type="cellIs" dxfId="8" priority="6" operator="equal">
      <formula>$Y$26</formula>
    </cfRule>
  </conditionalFormatting>
  <conditionalFormatting sqref="R28 T28 V28 X28 Z28">
    <cfRule type="cellIs" dxfId="7" priority="5" operator="equal">
      <formula>$Q$28</formula>
    </cfRule>
  </conditionalFormatting>
  <conditionalFormatting sqref="Z28">
    <cfRule type="cellIs" dxfId="6" priority="1" operator="equal">
      <formula>$Y$26</formula>
    </cfRule>
  </conditionalFormatting>
  <dataValidations count="1">
    <dataValidation type="date" allowBlank="1" showInputMessage="1" showErrorMessage="1" sqref="I34:I51 I10:I27 I29:I30">
      <formula1>41640</formula1>
      <formula2>109544</formula2>
    </dataValidation>
  </dataValidations>
  <hyperlinks>
    <hyperlink ref="AH7" r:id="rId1"/>
  </hyperlinks>
  <pageMargins left="0.23622047244094491" right="0.23622047244094491" top="0.74803149606299213" bottom="0.74803149606299213" header="0.31496062992125984" footer="0.31496062992125984"/>
  <pageSetup paperSize="9" scale="48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70"/>
  <sheetViews>
    <sheetView topLeftCell="A19" workbookViewId="0">
      <selection activeCell="D38" sqref="D38:D40"/>
    </sheetView>
  </sheetViews>
  <sheetFormatPr baseColWidth="10" defaultColWidth="11.42578125" defaultRowHeight="15" x14ac:dyDescent="0.25"/>
  <cols>
    <col min="1" max="1" width="28.85546875" bestFit="1" customWidth="1"/>
    <col min="2" max="2" width="14.85546875" style="8" bestFit="1" customWidth="1"/>
    <col min="3" max="3" width="6" style="8" bestFit="1" customWidth="1"/>
    <col min="4" max="6" width="5.7109375" customWidth="1"/>
    <col min="7" max="7" width="9.7109375" customWidth="1"/>
    <col min="8" max="8" width="6.42578125" bestFit="1" customWidth="1"/>
    <col min="9" max="9" width="7.28515625" bestFit="1" customWidth="1"/>
    <col min="10" max="10" width="9.5703125" bestFit="1" customWidth="1"/>
    <col min="11" max="13" width="5.7109375" customWidth="1"/>
    <col min="14" max="14" width="9.7109375" customWidth="1"/>
    <col min="15" max="15" width="6.42578125" bestFit="1" customWidth="1"/>
    <col min="16" max="16" width="7.28515625" bestFit="1" customWidth="1"/>
    <col min="17" max="17" width="9.5703125" bestFit="1" customWidth="1"/>
    <col min="18" max="20" width="5.7109375" customWidth="1"/>
    <col min="21" max="21" width="9.7109375" customWidth="1"/>
    <col min="22" max="22" width="6.42578125" bestFit="1" customWidth="1"/>
    <col min="23" max="23" width="7.28515625" bestFit="1" customWidth="1"/>
    <col min="24" max="24" width="9.5703125" bestFit="1" customWidth="1"/>
    <col min="25" max="25" width="7.85546875" bestFit="1" customWidth="1"/>
    <col min="26" max="26" width="6.28515625" bestFit="1" customWidth="1"/>
    <col min="27" max="27" width="9.7109375" customWidth="1"/>
    <col min="28" max="28" width="6.42578125" bestFit="1" customWidth="1"/>
    <col min="29" max="29" width="7.28515625" bestFit="1" customWidth="1"/>
    <col min="30" max="30" width="9.5703125" bestFit="1" customWidth="1"/>
    <col min="31" max="31" width="8.7109375" bestFit="1" customWidth="1"/>
    <col min="32" max="33" width="5.7109375" customWidth="1"/>
    <col min="34" max="34" width="9.7109375" customWidth="1"/>
    <col min="35" max="35" width="6.42578125" bestFit="1" customWidth="1"/>
    <col min="36" max="36" width="7.28515625" bestFit="1" customWidth="1"/>
    <col min="37" max="37" width="9.5703125" bestFit="1" customWidth="1"/>
    <col min="38" max="38" width="8.7109375" bestFit="1" customWidth="1"/>
    <col min="39" max="40" width="5.7109375" customWidth="1"/>
    <col min="41" max="41" width="9.7109375" customWidth="1"/>
    <col min="42" max="42" width="6.42578125" bestFit="1" customWidth="1"/>
    <col min="43" max="43" width="7.28515625" bestFit="1" customWidth="1"/>
    <col min="44" max="44" width="8.28515625" bestFit="1" customWidth="1"/>
    <col min="45" max="45" width="6" bestFit="1" customWidth="1"/>
    <col min="46" max="46" width="7.85546875" bestFit="1" customWidth="1"/>
    <col min="47" max="47" width="5.28515625" bestFit="1" customWidth="1"/>
    <col min="48" max="48" width="9.5703125" bestFit="1" customWidth="1"/>
    <col min="49" max="49" width="6.42578125" bestFit="1" customWidth="1"/>
    <col min="50" max="50" width="7.28515625" bestFit="1" customWidth="1"/>
    <col min="51" max="51" width="8.28515625" bestFit="1" customWidth="1"/>
    <col min="52" max="52" width="8.85546875" bestFit="1" customWidth="1"/>
    <col min="53" max="53" width="7.85546875" bestFit="1" customWidth="1"/>
    <col min="54" max="54" width="5.28515625" bestFit="1" customWidth="1"/>
    <col min="55" max="55" width="8.140625" bestFit="1" customWidth="1"/>
    <col min="56" max="56" width="6.42578125" bestFit="1" customWidth="1"/>
    <col min="57" max="57" width="7.28515625" bestFit="1" customWidth="1"/>
    <col min="58" max="58" width="8.28515625" bestFit="1" customWidth="1"/>
  </cols>
  <sheetData>
    <row r="1" spans="1:58" x14ac:dyDescent="0.25">
      <c r="A1" s="71">
        <v>43466</v>
      </c>
    </row>
    <row r="2" spans="1:58" x14ac:dyDescent="0.25">
      <c r="A2" t="s">
        <v>42</v>
      </c>
      <c r="B2" s="72">
        <f>SUM(B3-84)</f>
        <v>43885</v>
      </c>
      <c r="C2" s="72"/>
      <c r="E2" s="73"/>
      <c r="I2" s="74"/>
    </row>
    <row r="3" spans="1:58" x14ac:dyDescent="0.25">
      <c r="A3" t="s">
        <v>43</v>
      </c>
      <c r="B3" s="72">
        <v>43969</v>
      </c>
      <c r="C3" s="72"/>
    </row>
    <row r="4" spans="1:58" x14ac:dyDescent="0.25">
      <c r="A4" t="s">
        <v>44</v>
      </c>
      <c r="B4" s="72">
        <f>SUM(B3-14)</f>
        <v>43955</v>
      </c>
      <c r="C4" s="72"/>
    </row>
    <row r="6" spans="1:58" ht="15.75" x14ac:dyDescent="0.25">
      <c r="A6" s="75">
        <f>YEAR(A1)</f>
        <v>2019</v>
      </c>
    </row>
    <row r="7" spans="1:58" ht="15.75" thickBot="1" x14ac:dyDescent="0.3"/>
    <row r="8" spans="1:58" s="76" customFormat="1" ht="15.75" thickBot="1" x14ac:dyDescent="0.3">
      <c r="B8" s="77"/>
      <c r="C8" s="77"/>
      <c r="D8" s="78" t="s">
        <v>45</v>
      </c>
      <c r="E8" s="79"/>
      <c r="F8" s="79"/>
      <c r="G8" s="79"/>
      <c r="H8" s="79"/>
      <c r="I8" s="79"/>
      <c r="J8" s="80"/>
      <c r="K8" s="78" t="s">
        <v>46</v>
      </c>
      <c r="L8" s="79"/>
      <c r="M8" s="79"/>
      <c r="N8" s="79"/>
      <c r="O8" s="79"/>
      <c r="P8" s="79"/>
      <c r="Q8" s="80"/>
      <c r="R8" s="81" t="s">
        <v>47</v>
      </c>
      <c r="S8" s="82"/>
      <c r="T8" s="82"/>
      <c r="U8" s="82"/>
      <c r="V8" s="82"/>
      <c r="W8" s="82"/>
      <c r="X8" s="83"/>
      <c r="Y8" s="81" t="s">
        <v>48</v>
      </c>
      <c r="Z8" s="82"/>
      <c r="AA8" s="82"/>
      <c r="AB8" s="82"/>
      <c r="AC8" s="82"/>
      <c r="AD8" s="83"/>
      <c r="AE8" s="81" t="s">
        <v>49</v>
      </c>
      <c r="AF8" s="82"/>
      <c r="AG8" s="82"/>
      <c r="AH8" s="82"/>
      <c r="AI8" s="82"/>
      <c r="AJ8" s="82"/>
      <c r="AK8" s="83"/>
      <c r="AL8" s="81" t="s">
        <v>50</v>
      </c>
      <c r="AM8" s="82"/>
      <c r="AN8" s="82"/>
      <c r="AO8" s="82"/>
      <c r="AP8" s="82"/>
      <c r="AQ8" s="82"/>
      <c r="AR8" s="83"/>
      <c r="AS8" s="81" t="s">
        <v>51</v>
      </c>
      <c r="AT8" s="82"/>
      <c r="AU8" s="82"/>
      <c r="AV8" s="82"/>
      <c r="AW8" s="82"/>
      <c r="AX8" s="82"/>
      <c r="AY8" s="83"/>
      <c r="AZ8" s="81" t="s">
        <v>52</v>
      </c>
      <c r="BA8" s="82"/>
      <c r="BB8" s="82"/>
      <c r="BC8" s="82"/>
      <c r="BD8" s="82"/>
      <c r="BE8" s="82"/>
      <c r="BF8" s="83"/>
    </row>
    <row r="9" spans="1:58" ht="15.75" thickBot="1" x14ac:dyDescent="0.3">
      <c r="B9" s="77"/>
      <c r="C9" s="77"/>
      <c r="D9" s="84" t="s">
        <v>53</v>
      </c>
      <c r="E9" s="85" t="s">
        <v>54</v>
      </c>
      <c r="F9" s="85" t="s">
        <v>55</v>
      </c>
      <c r="G9" s="85" t="s">
        <v>56</v>
      </c>
      <c r="H9" s="85" t="s">
        <v>57</v>
      </c>
      <c r="I9" s="85" t="s">
        <v>58</v>
      </c>
      <c r="J9" s="86" t="s">
        <v>59</v>
      </c>
      <c r="K9" s="87" t="s">
        <v>53</v>
      </c>
      <c r="L9" s="88" t="s">
        <v>54</v>
      </c>
      <c r="M9" s="88" t="s">
        <v>55</v>
      </c>
      <c r="N9" s="88" t="s">
        <v>56</v>
      </c>
      <c r="O9" s="88" t="s">
        <v>57</v>
      </c>
      <c r="P9" s="88" t="s">
        <v>58</v>
      </c>
      <c r="Q9" s="89" t="s">
        <v>59</v>
      </c>
      <c r="R9" s="90" t="s">
        <v>60</v>
      </c>
      <c r="S9" s="91" t="s">
        <v>54</v>
      </c>
      <c r="T9" s="91" t="s">
        <v>55</v>
      </c>
      <c r="U9" s="91" t="s">
        <v>56</v>
      </c>
      <c r="V9" s="91" t="s">
        <v>57</v>
      </c>
      <c r="W9" s="91" t="s">
        <v>58</v>
      </c>
      <c r="X9" s="92" t="s">
        <v>59</v>
      </c>
      <c r="Y9" s="87" t="s">
        <v>54</v>
      </c>
      <c r="Z9" s="88" t="s">
        <v>55</v>
      </c>
      <c r="AA9" s="88" t="s">
        <v>56</v>
      </c>
      <c r="AB9" s="88" t="s">
        <v>57</v>
      </c>
      <c r="AC9" s="88" t="s">
        <v>58</v>
      </c>
      <c r="AD9" s="89" t="s">
        <v>59</v>
      </c>
      <c r="AE9" s="93" t="s">
        <v>61</v>
      </c>
      <c r="AF9" s="94" t="s">
        <v>54</v>
      </c>
      <c r="AG9" s="94" t="s">
        <v>55</v>
      </c>
      <c r="AH9" s="94" t="s">
        <v>56</v>
      </c>
      <c r="AI9" s="94" t="s">
        <v>57</v>
      </c>
      <c r="AJ9" s="94" t="s">
        <v>58</v>
      </c>
      <c r="AK9" s="95" t="s">
        <v>59</v>
      </c>
      <c r="AL9" s="93" t="s">
        <v>61</v>
      </c>
      <c r="AM9" s="94" t="s">
        <v>54</v>
      </c>
      <c r="AN9" s="94" t="s">
        <v>55</v>
      </c>
      <c r="AO9" s="94" t="s">
        <v>56</v>
      </c>
      <c r="AP9" s="94" t="s">
        <v>57</v>
      </c>
      <c r="AQ9" s="94" t="s">
        <v>58</v>
      </c>
      <c r="AR9" s="95" t="s">
        <v>59</v>
      </c>
      <c r="AS9" s="96" t="s">
        <v>9</v>
      </c>
      <c r="AT9" s="97" t="s">
        <v>54</v>
      </c>
      <c r="AU9" s="97" t="s">
        <v>55</v>
      </c>
      <c r="AV9" s="97" t="s">
        <v>56</v>
      </c>
      <c r="AW9" s="98" t="s">
        <v>57</v>
      </c>
      <c r="AX9" s="97" t="s">
        <v>58</v>
      </c>
      <c r="AY9" s="99" t="s">
        <v>59</v>
      </c>
      <c r="AZ9" s="100" t="s">
        <v>62</v>
      </c>
      <c r="BA9" s="100" t="s">
        <v>54</v>
      </c>
      <c r="BB9" s="100" t="s">
        <v>55</v>
      </c>
      <c r="BC9" s="100" t="s">
        <v>56</v>
      </c>
      <c r="BD9" s="100" t="s">
        <v>57</v>
      </c>
      <c r="BE9" s="100" t="s">
        <v>58</v>
      </c>
      <c r="BF9" s="101" t="s">
        <v>59</v>
      </c>
    </row>
    <row r="10" spans="1:58" x14ac:dyDescent="0.25">
      <c r="B10" s="102">
        <f>B2</f>
        <v>43885</v>
      </c>
      <c r="C10" s="21" t="str">
        <f>VLOOKUP(WEEKDAY(B10),A164:B170,2)</f>
        <v>L</v>
      </c>
      <c r="D10" s="103">
        <f>COUNTIF('[1]Suivi PR_CAB'!$G4:$G$475,B10)</f>
        <v>0</v>
      </c>
      <c r="E10" s="104">
        <f>SUM($D$10:$D$10)</f>
        <v>0</v>
      </c>
      <c r="F10" s="105"/>
      <c r="G10" s="106">
        <f t="shared" ref="G10:G73" si="0">IF($F$157&lt;&gt;0,SUM(1-($F$157-H10)/$F$157),0)</f>
        <v>0</v>
      </c>
      <c r="H10" s="105">
        <f>SUM($F$10:F10)</f>
        <v>0</v>
      </c>
      <c r="I10" s="105">
        <f>SUM(E10-H10)</f>
        <v>0</v>
      </c>
      <c r="J10" s="107">
        <f t="shared" ref="J10:J73" si="1">IF($F$157&lt;&gt;0,SUM(1-($F$157-E10)/$F$157),0)</f>
        <v>0</v>
      </c>
      <c r="K10" s="108">
        <f>COUNTIF('[1]Suivi PR_CAB'!$J4:$J$475,B10)</f>
        <v>0</v>
      </c>
      <c r="L10" s="44">
        <f>SUM($K$10:$K$10)</f>
        <v>0</v>
      </c>
      <c r="M10" s="44"/>
      <c r="N10" s="109">
        <f t="shared" ref="N10:N73" si="2">IF($M$157&lt;&gt;0,SUM(1-($M$157-O10)/$M$157),0)</f>
        <v>0</v>
      </c>
      <c r="O10" s="44">
        <f>SUM($M$10:M10)</f>
        <v>0</v>
      </c>
      <c r="P10" s="44">
        <f>SUM(L10-O10)</f>
        <v>0</v>
      </c>
      <c r="Q10" s="110">
        <f>IF($M$157&lt;&gt;0,SUM(1-($M$157-L10)/$M$157),0)</f>
        <v>0</v>
      </c>
      <c r="R10" s="108">
        <f>COUNTIF('[1]Suivi PR_CAB'!$T$4:$T$475,B10)</f>
        <v>0</v>
      </c>
      <c r="S10" s="44">
        <f>SUM($R$10:$R$10)</f>
        <v>0</v>
      </c>
      <c r="T10" s="44"/>
      <c r="U10" s="109">
        <f>IF($T$157&lt;&gt;0,SUM(1-($T$157-V10)/$T$157),0)</f>
        <v>0</v>
      </c>
      <c r="V10" s="44">
        <f>SUM($T$10:T10)</f>
        <v>0</v>
      </c>
      <c r="W10" s="44">
        <f>SUM(S10-V10)</f>
        <v>0</v>
      </c>
      <c r="X10" s="110">
        <f>IF($T$157&lt;&gt;0,SUM(1-($T$157-S10)/$T$157),0)</f>
        <v>0</v>
      </c>
      <c r="Y10" s="108">
        <f>SUM($K$10:$K$10)</f>
        <v>0</v>
      </c>
      <c r="Z10" s="44"/>
      <c r="AA10" s="109">
        <f t="shared" ref="AA10:AA73" si="3">IF($Z$157&lt;&gt;0,SUM(1-($Z$157-AB10)/$Z$157),0)</f>
        <v>0</v>
      </c>
      <c r="AB10" s="44">
        <f>SUM($Z$10:Z10)</f>
        <v>0</v>
      </c>
      <c r="AC10" s="44">
        <f>SUM(Y10-AB10)</f>
        <v>0</v>
      </c>
      <c r="AD10" s="110">
        <f t="shared" ref="AD10:AD73" si="4">IF($Z$157&lt;&gt;0,SUM(1-($Z$157-Y10)/$Z$157),0)</f>
        <v>0</v>
      </c>
      <c r="AE10" s="108">
        <f>COUNTIF('[1]Suivi Component'!$H$4:$H$400,B10)</f>
        <v>0</v>
      </c>
      <c r="AF10" s="111">
        <f>SUM($AE$10:$AE$10)</f>
        <v>0</v>
      </c>
      <c r="AG10" s="44"/>
      <c r="AH10" s="109">
        <f>IF($AG$157&lt;&gt;0,SUM(1-($AG$157-AI10)/$AG$157),0)</f>
        <v>0</v>
      </c>
      <c r="AI10" s="44">
        <f>SUM(AG$10:AG10)</f>
        <v>0</v>
      </c>
      <c r="AJ10" s="44">
        <f>SUM(AF10-AI10)</f>
        <v>0</v>
      </c>
      <c r="AK10" s="110">
        <f>IF($AG$157&lt;&gt;0,SUM(1-($AG$157-AF10)/$AG$157),0)</f>
        <v>0</v>
      </c>
      <c r="AL10" s="108">
        <f>COUNTIF('[1]Suivi Component'!$K$4:$K$400,B10)</f>
        <v>0</v>
      </c>
      <c r="AM10" s="111">
        <f>SUM($AL$10:$AL$10)</f>
        <v>0</v>
      </c>
      <c r="AN10" s="44"/>
      <c r="AO10" s="109">
        <f t="shared" ref="AO10:AO73" si="5">IF($AN$157&lt;&gt;0,SUM(1-($AN$157-AP10)/$AN$157),0)</f>
        <v>0</v>
      </c>
      <c r="AP10" s="44">
        <f>SUM(AN$10:AN10)</f>
        <v>0</v>
      </c>
      <c r="AQ10" s="44">
        <f>SUM(AM10-AP10)</f>
        <v>0</v>
      </c>
      <c r="AR10" s="110">
        <f t="shared" ref="AR10:AR73" si="6">IF($AN$157&lt;&gt;0,SUM(1-($AN$157-AM10)/$AN$157),0)</f>
        <v>0</v>
      </c>
      <c r="AS10" s="108">
        <f>COUNTIF('[1]Suivi Implantation'!$I$4:$I$700,B10)</f>
        <v>0</v>
      </c>
      <c r="AT10" s="111">
        <f>SUM($AS$10:$AS$10)</f>
        <v>0</v>
      </c>
      <c r="AU10" s="44"/>
      <c r="AV10" s="109">
        <f>IF($AU$157&lt;&gt;0,SUM(1-($AU$157-AW10)/$AU$157),0)</f>
        <v>0</v>
      </c>
      <c r="AW10" s="44">
        <f>SUM(AU$10:AU10)</f>
        <v>0</v>
      </c>
      <c r="AX10" s="44">
        <f>SUM(AT10-AW10)</f>
        <v>0</v>
      </c>
      <c r="AY10" s="110">
        <f>IF($AU$157&lt;&gt;0,SUM(1-($AU$157-AT10)/$AU$157),0)</f>
        <v>0</v>
      </c>
      <c r="AZ10" s="108">
        <f>COUNTIF('[1]Suivi Connectique'!$L$3:$L600,B10)</f>
        <v>0</v>
      </c>
      <c r="BA10" s="111">
        <f>SUM($AZ$10:$AZ$10)</f>
        <v>0</v>
      </c>
      <c r="BB10" s="44"/>
      <c r="BC10" s="109">
        <f>IF($BB$157&lt;&gt;0,SUM(1-($BB$157-BD10)/$BB$157),0)</f>
        <v>0</v>
      </c>
      <c r="BD10" s="44">
        <f>SUM(BB$10:BB10)</f>
        <v>0</v>
      </c>
      <c r="BE10" s="44">
        <f>SUM(BA10-BD10)</f>
        <v>0</v>
      </c>
      <c r="BF10" s="110">
        <f>IF($BB$157&lt;&gt;0,SUM(1-($BB$157-BA10)/$BB$157),0)</f>
        <v>0</v>
      </c>
    </row>
    <row r="11" spans="1:58" x14ac:dyDescent="0.25">
      <c r="B11" s="102">
        <f>B10+1</f>
        <v>43886</v>
      </c>
      <c r="C11" s="21" t="str">
        <f>VLOOKUP(WEEKDAY(B11),A164:B170,2)</f>
        <v>M</v>
      </c>
      <c r="D11" s="108">
        <f>COUNTIF('[1]Suivi PR_CAB'!$G$4:$G$475,B11)</f>
        <v>0</v>
      </c>
      <c r="E11" s="44">
        <f>SUM($D$10:$D$11)</f>
        <v>0</v>
      </c>
      <c r="F11" s="44"/>
      <c r="G11" s="109">
        <f t="shared" si="0"/>
        <v>0</v>
      </c>
      <c r="H11" s="44">
        <f>SUM($F$10:F11)</f>
        <v>0</v>
      </c>
      <c r="I11" s="44">
        <f t="shared" ref="I11:I74" si="7">SUM(E11-H11)</f>
        <v>0</v>
      </c>
      <c r="J11" s="110">
        <f t="shared" si="1"/>
        <v>0</v>
      </c>
      <c r="K11" s="108">
        <f>COUNTIF('[1]Suivi PR_CAB'!$J$4:$J$475,B11)</f>
        <v>0</v>
      </c>
      <c r="L11" s="44">
        <f>SUM($K$10:$K$11)</f>
        <v>0</v>
      </c>
      <c r="M11" s="44"/>
      <c r="N11" s="109">
        <f t="shared" si="2"/>
        <v>0</v>
      </c>
      <c r="O11" s="44">
        <f>SUM($M$10:M11)</f>
        <v>0</v>
      </c>
      <c r="P11" s="44">
        <f>SUM(L11-O11)</f>
        <v>0</v>
      </c>
      <c r="Q11" s="110">
        <f>IF($M$157&lt;&gt;0,SUM(1-($M$157-L11)/$M$157),0)</f>
        <v>0</v>
      </c>
      <c r="R11" s="108">
        <f>COUNTIF('[1]Suivi PR_CAB'!$T$4:$T$475,B11)</f>
        <v>0</v>
      </c>
      <c r="S11" s="44">
        <f>SUM($K$10:$K$11)</f>
        <v>0</v>
      </c>
      <c r="T11" s="44"/>
      <c r="U11" s="109">
        <f t="shared" ref="U11:U74" si="8">IF($T$157&lt;&gt;0,SUM(1-($T$157-V11)/$T$157),0)</f>
        <v>0</v>
      </c>
      <c r="V11" s="44">
        <f>SUM($T$10:T11)</f>
        <v>0</v>
      </c>
      <c r="W11" s="44">
        <f t="shared" ref="W11:W74" si="9">SUM(S11-V11)</f>
        <v>0</v>
      </c>
      <c r="X11" s="110">
        <f t="shared" ref="X11:X74" si="10">IF($T$157&lt;&gt;0,SUM(1-($T$157-S11)/$T$157),0)</f>
        <v>0</v>
      </c>
      <c r="Y11" s="108">
        <f>SUM($K$10:$K$11)</f>
        <v>0</v>
      </c>
      <c r="Z11" s="44"/>
      <c r="AA11" s="109">
        <f t="shared" si="3"/>
        <v>0</v>
      </c>
      <c r="AB11" s="44">
        <f>SUM($Z$10:Z11)</f>
        <v>0</v>
      </c>
      <c r="AC11" s="44">
        <f t="shared" ref="AC11:AC74" si="11">SUM(Y11-AB11)</f>
        <v>0</v>
      </c>
      <c r="AD11" s="110">
        <f t="shared" si="4"/>
        <v>0</v>
      </c>
      <c r="AE11" s="108">
        <f>COUNTIF('[1]Suivi Component'!$H$4:$H$400,B11)</f>
        <v>0</v>
      </c>
      <c r="AF11" s="111">
        <f>SUM($AE$10:$AE$11)</f>
        <v>0</v>
      </c>
      <c r="AG11" s="44"/>
      <c r="AH11" s="109">
        <f t="shared" ref="AH11:AH74" si="12">IF($AG$157&lt;&gt;0,SUM(1-($AG$157-AI11)/$AG$157),0)</f>
        <v>0</v>
      </c>
      <c r="AI11" s="44">
        <f>SUM(AG$10:AG11)</f>
        <v>0</v>
      </c>
      <c r="AJ11" s="44">
        <f t="shared" ref="AJ11:AJ74" si="13">SUM(AF11-AI11)</f>
        <v>0</v>
      </c>
      <c r="AK11" s="110">
        <f t="shared" ref="AK11:AK74" si="14">IF($AG$157&lt;&gt;0,SUM(1-($AG$157-AF11)/$AG$157),0)</f>
        <v>0</v>
      </c>
      <c r="AL11" s="108">
        <f>COUNTIF('[1]Suivi Component'!$K$4:$K$400,B11)</f>
        <v>0</v>
      </c>
      <c r="AM11" s="111">
        <f>SUM($AL$10:$AL11)</f>
        <v>0</v>
      </c>
      <c r="AN11" s="44"/>
      <c r="AO11" s="109">
        <f t="shared" si="5"/>
        <v>0</v>
      </c>
      <c r="AP11" s="44">
        <f>SUM(AN$10:AN11)</f>
        <v>0</v>
      </c>
      <c r="AQ11" s="44">
        <f t="shared" ref="AQ11:AQ74" si="15">SUM(AM11-AP11)</f>
        <v>0</v>
      </c>
      <c r="AR11" s="110">
        <f t="shared" si="6"/>
        <v>0</v>
      </c>
      <c r="AS11" s="108">
        <f>COUNTIF('[1]Suivi Implantation'!$I$4:$I$700,B11)</f>
        <v>0</v>
      </c>
      <c r="AT11" s="111">
        <f>SUM($AS$10:$AS11)</f>
        <v>0</v>
      </c>
      <c r="AU11" s="44"/>
      <c r="AV11" s="109">
        <f t="shared" ref="AV11:AV74" si="16">IF($AU$157&lt;&gt;0,SUM(1-($AU$157-AW11)/$AU$157),0)</f>
        <v>0</v>
      </c>
      <c r="AW11" s="44">
        <f>SUM(AU$10:AU11)</f>
        <v>0</v>
      </c>
      <c r="AX11" s="44">
        <f t="shared" ref="AX11:AX74" si="17">SUM(AT11-AW11)</f>
        <v>0</v>
      </c>
      <c r="AY11" s="110">
        <f t="shared" ref="AY11:AY74" si="18">IF($AU$157&lt;&gt;0,SUM(1-($AU$157-AT11)/$AU$157),0)</f>
        <v>0</v>
      </c>
      <c r="AZ11" s="108">
        <f>COUNTIF('[1]Suivi Connectique'!$L$3:$L601,B11)</f>
        <v>0</v>
      </c>
      <c r="BA11" s="111">
        <f>SUM($AZ$10:$AZ11)</f>
        <v>0</v>
      </c>
      <c r="BB11" s="44"/>
      <c r="BC11" s="109">
        <f t="shared" ref="BC11:BC74" si="19">IF($BB$157&lt;&gt;0,SUM(1-($BB$157-BD11)/$BB$157),0)</f>
        <v>0</v>
      </c>
      <c r="BD11" s="44">
        <f>SUM(BB$10:BB11)</f>
        <v>0</v>
      </c>
      <c r="BE11" s="44">
        <f t="shared" ref="BE11:BE74" si="20">SUM(BA11-BD11)</f>
        <v>0</v>
      </c>
      <c r="BF11" s="110">
        <f t="shared" ref="BF11:BF74" si="21">IF($BB$157&lt;&gt;0,SUM(1-($BB$157-BA11)/$BB$157),0)</f>
        <v>0</v>
      </c>
    </row>
    <row r="12" spans="1:58" x14ac:dyDescent="0.25">
      <c r="B12" s="102">
        <f>B11+1</f>
        <v>43887</v>
      </c>
      <c r="C12" s="21" t="str">
        <f>VLOOKUP(WEEKDAY(B12),A164:B170,2)</f>
        <v>M</v>
      </c>
      <c r="D12" s="108">
        <f>COUNTIF('[1]Suivi PR_CAB'!$G$4:$G$475,B12)</f>
        <v>0</v>
      </c>
      <c r="E12" s="44">
        <f>SUM($D$10:$D$12)</f>
        <v>0</v>
      </c>
      <c r="F12" s="44"/>
      <c r="G12" s="109">
        <f t="shared" si="0"/>
        <v>0</v>
      </c>
      <c r="H12" s="44">
        <f>SUM($F$10:F12)</f>
        <v>0</v>
      </c>
      <c r="I12" s="44">
        <f t="shared" si="7"/>
        <v>0</v>
      </c>
      <c r="J12" s="110">
        <f t="shared" si="1"/>
        <v>0</v>
      </c>
      <c r="K12" s="108">
        <f>COUNTIF('[1]Suivi PR_CAB'!$J$4:$J$475,B12)</f>
        <v>0</v>
      </c>
      <c r="L12" s="44">
        <f>SUM($K$10:$K$12)</f>
        <v>0</v>
      </c>
      <c r="M12" s="44"/>
      <c r="N12" s="109">
        <f t="shared" si="2"/>
        <v>0</v>
      </c>
      <c r="O12" s="44">
        <f>SUM($M$10:M12)</f>
        <v>0</v>
      </c>
      <c r="P12" s="44">
        <f>SUM(L12-O12)</f>
        <v>0</v>
      </c>
      <c r="Q12" s="110">
        <f>IF($M$157&lt;&gt;0,SUM(1-($M$157-L12)/$M$157),0)</f>
        <v>0</v>
      </c>
      <c r="R12" s="108">
        <f>COUNTIF('[1]Suivi PR_CAB'!$T$4:$T$475,B12)</f>
        <v>0</v>
      </c>
      <c r="S12" s="44">
        <f>SUM($K$10:$K$12)</f>
        <v>0</v>
      </c>
      <c r="T12" s="44"/>
      <c r="U12" s="109">
        <f t="shared" si="8"/>
        <v>0</v>
      </c>
      <c r="V12" s="44">
        <f>SUM($T$10:T12)</f>
        <v>0</v>
      </c>
      <c r="W12" s="44">
        <f t="shared" si="9"/>
        <v>0</v>
      </c>
      <c r="X12" s="110">
        <f t="shared" si="10"/>
        <v>0</v>
      </c>
      <c r="Y12" s="108">
        <f>SUM($K$10:$K$12)</f>
        <v>0</v>
      </c>
      <c r="Z12" s="44"/>
      <c r="AA12" s="109">
        <f t="shared" si="3"/>
        <v>0</v>
      </c>
      <c r="AB12" s="44">
        <f>SUM($Z$10:Z12)</f>
        <v>0</v>
      </c>
      <c r="AC12" s="44">
        <f t="shared" si="11"/>
        <v>0</v>
      </c>
      <c r="AD12" s="110">
        <f t="shared" si="4"/>
        <v>0</v>
      </c>
      <c r="AE12" s="108">
        <f>COUNTIF('[1]Suivi Component'!$H$4:$H$400,B12)</f>
        <v>0</v>
      </c>
      <c r="AF12" s="111">
        <f>SUM($AE$10:$AE$12)</f>
        <v>0</v>
      </c>
      <c r="AG12" s="44"/>
      <c r="AH12" s="109">
        <f t="shared" si="12"/>
        <v>0</v>
      </c>
      <c r="AI12" s="44">
        <f>SUM(AG$10:AG12)</f>
        <v>0</v>
      </c>
      <c r="AJ12" s="44">
        <f t="shared" si="13"/>
        <v>0</v>
      </c>
      <c r="AK12" s="110">
        <f t="shared" si="14"/>
        <v>0</v>
      </c>
      <c r="AL12" s="108">
        <f>COUNTIF('[1]Suivi Component'!$K$4:$K$400,B12)</f>
        <v>0</v>
      </c>
      <c r="AM12" s="111">
        <f>SUM($AL$10:$AL12)</f>
        <v>0</v>
      </c>
      <c r="AN12" s="44"/>
      <c r="AO12" s="109">
        <f t="shared" si="5"/>
        <v>0</v>
      </c>
      <c r="AP12" s="44">
        <f>SUM(AN$10:AN12)</f>
        <v>0</v>
      </c>
      <c r="AQ12" s="44">
        <f t="shared" si="15"/>
        <v>0</v>
      </c>
      <c r="AR12" s="110">
        <f t="shared" si="6"/>
        <v>0</v>
      </c>
      <c r="AS12" s="108">
        <f>COUNTIF('[1]Suivi Implantation'!$I$4:$I$700,B12)</f>
        <v>0</v>
      </c>
      <c r="AT12" s="111">
        <f>SUM($AS$10:$AS12)</f>
        <v>0</v>
      </c>
      <c r="AU12" s="44"/>
      <c r="AV12" s="109">
        <f t="shared" si="16"/>
        <v>0</v>
      </c>
      <c r="AW12" s="44">
        <f>SUM(AU$10:AU12)</f>
        <v>0</v>
      </c>
      <c r="AX12" s="44">
        <f t="shared" si="17"/>
        <v>0</v>
      </c>
      <c r="AY12" s="110">
        <f t="shared" si="18"/>
        <v>0</v>
      </c>
      <c r="AZ12" s="108">
        <f>COUNTIF('[1]Suivi Connectique'!$L$3:$L602,B12)</f>
        <v>0</v>
      </c>
      <c r="BA12" s="111">
        <f>SUM($AZ$10:$AZ12)</f>
        <v>0</v>
      </c>
      <c r="BB12" s="44"/>
      <c r="BC12" s="109">
        <f t="shared" si="19"/>
        <v>0</v>
      </c>
      <c r="BD12" s="44">
        <f>SUM(BB$10:BB12)</f>
        <v>0</v>
      </c>
      <c r="BE12" s="44">
        <f t="shared" si="20"/>
        <v>0</v>
      </c>
      <c r="BF12" s="110">
        <f t="shared" si="21"/>
        <v>0</v>
      </c>
    </row>
    <row r="13" spans="1:58" x14ac:dyDescent="0.25">
      <c r="B13" s="102">
        <f>B12+1</f>
        <v>43888</v>
      </c>
      <c r="C13" s="21" t="str">
        <f>VLOOKUP(WEEKDAY(B13),A164:B170,2)</f>
        <v>J</v>
      </c>
      <c r="D13" s="108">
        <f>COUNTIF('[1]Suivi PR_CAB'!$G$4:$G$475,B13)</f>
        <v>0</v>
      </c>
      <c r="E13" s="44">
        <f>SUM($D$10:$D$13)</f>
        <v>0</v>
      </c>
      <c r="F13" s="44"/>
      <c r="G13" s="109">
        <f t="shared" si="0"/>
        <v>0</v>
      </c>
      <c r="H13" s="44">
        <f>SUM($F$10:F13)</f>
        <v>0</v>
      </c>
      <c r="I13" s="44">
        <f t="shared" si="7"/>
        <v>0</v>
      </c>
      <c r="J13" s="110">
        <f t="shared" si="1"/>
        <v>0</v>
      </c>
      <c r="K13" s="108">
        <f>COUNTIF('[1]Suivi PR_CAB'!$J$4:$J$475,B13)</f>
        <v>0</v>
      </c>
      <c r="L13" s="44">
        <f>SUM($K$10:$K$13)</f>
        <v>0</v>
      </c>
      <c r="M13" s="44"/>
      <c r="N13" s="109">
        <f t="shared" si="2"/>
        <v>0</v>
      </c>
      <c r="O13" s="44">
        <f>SUM($M$10:M13)</f>
        <v>0</v>
      </c>
      <c r="P13" s="44">
        <f>SUM(L13-O13)</f>
        <v>0</v>
      </c>
      <c r="Q13" s="110">
        <f>IF($M$157&lt;&gt;0,SUM(1-($M$157-L13)/$M$157),0)</f>
        <v>0</v>
      </c>
      <c r="R13" s="108">
        <f>COUNTIF('[1]Suivi PR_CAB'!$T$4:$T$475,B13)</f>
        <v>0</v>
      </c>
      <c r="S13" s="44">
        <f>SUM($K$10:$K$13)</f>
        <v>0</v>
      </c>
      <c r="T13" s="44"/>
      <c r="U13" s="109">
        <f t="shared" si="8"/>
        <v>0</v>
      </c>
      <c r="V13" s="44">
        <f>SUM($T$10:T13)</f>
        <v>0</v>
      </c>
      <c r="W13" s="44">
        <f t="shared" si="9"/>
        <v>0</v>
      </c>
      <c r="X13" s="110">
        <f t="shared" si="10"/>
        <v>0</v>
      </c>
      <c r="Y13" s="108">
        <f>SUM($K$10:$K$13)</f>
        <v>0</v>
      </c>
      <c r="Z13" s="44"/>
      <c r="AA13" s="109">
        <f t="shared" si="3"/>
        <v>0</v>
      </c>
      <c r="AB13" s="44">
        <f>SUM($Z$10:Z13)</f>
        <v>0</v>
      </c>
      <c r="AC13" s="44">
        <f t="shared" si="11"/>
        <v>0</v>
      </c>
      <c r="AD13" s="110">
        <f t="shared" si="4"/>
        <v>0</v>
      </c>
      <c r="AE13" s="108">
        <f>COUNTIF('[1]Suivi Component'!$H$4:$H$400,B13)</f>
        <v>0</v>
      </c>
      <c r="AF13" s="111">
        <f>SUM($AE$10:$AE$13)</f>
        <v>0</v>
      </c>
      <c r="AG13" s="44"/>
      <c r="AH13" s="109">
        <f t="shared" si="12"/>
        <v>0</v>
      </c>
      <c r="AI13" s="44">
        <f>SUM(AG$10:AG13)</f>
        <v>0</v>
      </c>
      <c r="AJ13" s="44">
        <f t="shared" si="13"/>
        <v>0</v>
      </c>
      <c r="AK13" s="110">
        <f t="shared" si="14"/>
        <v>0</v>
      </c>
      <c r="AL13" s="108">
        <f>COUNTIF('[1]Suivi Component'!$K$4:$K$400,B13)</f>
        <v>0</v>
      </c>
      <c r="AM13" s="111">
        <f>SUM($AL$10:$AL13)</f>
        <v>0</v>
      </c>
      <c r="AN13" s="44"/>
      <c r="AO13" s="109">
        <f t="shared" si="5"/>
        <v>0</v>
      </c>
      <c r="AP13" s="44">
        <f>SUM(AN$10:AN13)</f>
        <v>0</v>
      </c>
      <c r="AQ13" s="44">
        <f t="shared" si="15"/>
        <v>0</v>
      </c>
      <c r="AR13" s="110">
        <f t="shared" si="6"/>
        <v>0</v>
      </c>
      <c r="AS13" s="108">
        <f>COUNTIF('[1]Suivi Implantation'!$I$4:$I$700,B13)</f>
        <v>0</v>
      </c>
      <c r="AT13" s="111">
        <f>SUM($AS$10:$AS13)</f>
        <v>0</v>
      </c>
      <c r="AU13" s="44"/>
      <c r="AV13" s="109">
        <f t="shared" si="16"/>
        <v>0</v>
      </c>
      <c r="AW13" s="44">
        <f>SUM(AU$10:AU13)</f>
        <v>0</v>
      </c>
      <c r="AX13" s="44">
        <f t="shared" si="17"/>
        <v>0</v>
      </c>
      <c r="AY13" s="110">
        <f t="shared" si="18"/>
        <v>0</v>
      </c>
      <c r="AZ13" s="108">
        <f>COUNTIF('[1]Suivi Connectique'!$L$3:$L603,B13)</f>
        <v>0</v>
      </c>
      <c r="BA13" s="111">
        <f>SUM($AZ$10:$AZ13)</f>
        <v>0</v>
      </c>
      <c r="BB13" s="44"/>
      <c r="BC13" s="109">
        <f t="shared" si="19"/>
        <v>0</v>
      </c>
      <c r="BD13" s="44">
        <f>SUM(BB$10:BB13)</f>
        <v>0</v>
      </c>
      <c r="BE13" s="44">
        <f t="shared" si="20"/>
        <v>0</v>
      </c>
      <c r="BF13" s="110">
        <f t="shared" si="21"/>
        <v>0</v>
      </c>
    </row>
    <row r="14" spans="1:58" x14ac:dyDescent="0.25">
      <c r="B14" s="102">
        <f>B13+1</f>
        <v>43889</v>
      </c>
      <c r="C14" s="21" t="str">
        <f>VLOOKUP(WEEKDAY(B14),A164:B170,2)</f>
        <v>V</v>
      </c>
      <c r="D14" s="108">
        <f>COUNTIF('[1]Suivi PR_CAB'!$G$4:$G$475,B14)</f>
        <v>0</v>
      </c>
      <c r="E14" s="44">
        <f>SUM($D$10:$D$14)</f>
        <v>0</v>
      </c>
      <c r="F14" s="44"/>
      <c r="G14" s="109">
        <f t="shared" si="0"/>
        <v>0</v>
      </c>
      <c r="H14" s="44">
        <f>SUM($F$10:F14)</f>
        <v>0</v>
      </c>
      <c r="I14" s="44">
        <f t="shared" si="7"/>
        <v>0</v>
      </c>
      <c r="J14" s="110">
        <f t="shared" si="1"/>
        <v>0</v>
      </c>
      <c r="K14" s="108">
        <f>COUNTIF('[1]Suivi PR_CAB'!$J$4:$J$475,B14)</f>
        <v>0</v>
      </c>
      <c r="L14" s="44">
        <f>SUM($K$10:$K$14)</f>
        <v>0</v>
      </c>
      <c r="M14" s="44"/>
      <c r="N14" s="109">
        <f t="shared" si="2"/>
        <v>0</v>
      </c>
      <c r="O14" s="44">
        <f>SUM($M$10:M14)</f>
        <v>0</v>
      </c>
      <c r="P14" s="44">
        <f t="shared" ref="P14:P77" si="22">SUM(L14-O14)</f>
        <v>0</v>
      </c>
      <c r="Q14" s="110">
        <f t="shared" ref="Q14:Q77" si="23">IF($M$157&lt;&gt;0,SUM(1-($M$157-L14)/$M$157),0)</f>
        <v>0</v>
      </c>
      <c r="R14" s="108">
        <f>COUNTIF('[1]Suivi PR_CAB'!$T$4:$T$475,B14)</f>
        <v>0</v>
      </c>
      <c r="S14" s="44">
        <f>SUM($K$10:$K$14)</f>
        <v>0</v>
      </c>
      <c r="T14" s="44"/>
      <c r="U14" s="109">
        <f t="shared" si="8"/>
        <v>0</v>
      </c>
      <c r="V14" s="44">
        <f>SUM($T$10:T14)</f>
        <v>0</v>
      </c>
      <c r="W14" s="44">
        <f t="shared" si="9"/>
        <v>0</v>
      </c>
      <c r="X14" s="110">
        <f t="shared" si="10"/>
        <v>0</v>
      </c>
      <c r="Y14" s="108">
        <f>SUM($K$10:$K$14)</f>
        <v>0</v>
      </c>
      <c r="Z14" s="44"/>
      <c r="AA14" s="109">
        <f t="shared" si="3"/>
        <v>0</v>
      </c>
      <c r="AB14" s="44">
        <f>SUM($Z$10:Z14)</f>
        <v>0</v>
      </c>
      <c r="AC14" s="44">
        <f t="shared" si="11"/>
        <v>0</v>
      </c>
      <c r="AD14" s="110">
        <f t="shared" si="4"/>
        <v>0</v>
      </c>
      <c r="AE14" s="108">
        <f>COUNTIF('[1]Suivi Component'!$H$4:$H$400,B14)</f>
        <v>0</v>
      </c>
      <c r="AF14" s="111">
        <f>SUM($AE$10:$AE$14)</f>
        <v>0</v>
      </c>
      <c r="AG14" s="44"/>
      <c r="AH14" s="109">
        <f t="shared" si="12"/>
        <v>0</v>
      </c>
      <c r="AI14" s="44">
        <f>SUM(AG$10:AG14)</f>
        <v>0</v>
      </c>
      <c r="AJ14" s="44">
        <f t="shared" si="13"/>
        <v>0</v>
      </c>
      <c r="AK14" s="110">
        <f t="shared" si="14"/>
        <v>0</v>
      </c>
      <c r="AL14" s="108">
        <f>COUNTIF('[1]Suivi Component'!$K$4:$K$400,B14)</f>
        <v>0</v>
      </c>
      <c r="AM14" s="111">
        <f>SUM($AL$10:$AL14)</f>
        <v>0</v>
      </c>
      <c r="AN14" s="44"/>
      <c r="AO14" s="109">
        <f t="shared" si="5"/>
        <v>0</v>
      </c>
      <c r="AP14" s="44">
        <f>SUM(AN$10:AN14)</f>
        <v>0</v>
      </c>
      <c r="AQ14" s="44">
        <f t="shared" si="15"/>
        <v>0</v>
      </c>
      <c r="AR14" s="110">
        <f t="shared" si="6"/>
        <v>0</v>
      </c>
      <c r="AS14" s="108">
        <f>COUNTIF('[1]Suivi Implantation'!$I$4:$I$700,B14)</f>
        <v>0</v>
      </c>
      <c r="AT14" s="111">
        <f>SUM($AS$10:$AS14)</f>
        <v>0</v>
      </c>
      <c r="AU14" s="44"/>
      <c r="AV14" s="109">
        <f t="shared" si="16"/>
        <v>0</v>
      </c>
      <c r="AW14" s="44">
        <f>SUM(AU$10:AU14)</f>
        <v>0</v>
      </c>
      <c r="AX14" s="44">
        <f t="shared" si="17"/>
        <v>0</v>
      </c>
      <c r="AY14" s="110">
        <f t="shared" si="18"/>
        <v>0</v>
      </c>
      <c r="AZ14" s="108">
        <f>COUNTIF('[1]Suivi Connectique'!$L$3:$L604,B14)</f>
        <v>0</v>
      </c>
      <c r="BA14" s="111">
        <f>SUM($AZ$10:$AZ14)</f>
        <v>0</v>
      </c>
      <c r="BB14" s="44"/>
      <c r="BC14" s="109">
        <f t="shared" si="19"/>
        <v>0</v>
      </c>
      <c r="BD14" s="44">
        <f>SUM(BB$10:BB14)</f>
        <v>0</v>
      </c>
      <c r="BE14" s="44">
        <f t="shared" si="20"/>
        <v>0</v>
      </c>
      <c r="BF14" s="110">
        <f t="shared" si="21"/>
        <v>0</v>
      </c>
    </row>
    <row r="15" spans="1:58" x14ac:dyDescent="0.25">
      <c r="B15" s="102">
        <f t="shared" ref="B15:B78" si="24">B14+1</f>
        <v>43890</v>
      </c>
      <c r="C15" s="21" t="str">
        <f>VLOOKUP(WEEKDAY(B15),A164:B170,2)</f>
        <v>S</v>
      </c>
      <c r="D15" s="108">
        <f>COUNTIF('[1]Suivi PR_CAB'!$G$4:$G$475,B15)</f>
        <v>0</v>
      </c>
      <c r="E15" s="44">
        <f>SUM($D$10:$D$15)</f>
        <v>0</v>
      </c>
      <c r="F15" s="44"/>
      <c r="G15" s="109">
        <f t="shared" si="0"/>
        <v>0</v>
      </c>
      <c r="H15" s="44">
        <f>SUM($F$10:F15)</f>
        <v>0</v>
      </c>
      <c r="I15" s="44">
        <f t="shared" si="7"/>
        <v>0</v>
      </c>
      <c r="J15" s="110">
        <f t="shared" si="1"/>
        <v>0</v>
      </c>
      <c r="K15" s="108">
        <f>COUNTIF('[1]Suivi PR_CAB'!$J$4:$J$475,B15)</f>
        <v>0</v>
      </c>
      <c r="L15" s="44">
        <f>SUM($K$10:$K$15)</f>
        <v>0</v>
      </c>
      <c r="M15" s="44"/>
      <c r="N15" s="109">
        <f t="shared" si="2"/>
        <v>0</v>
      </c>
      <c r="O15" s="44">
        <f>SUM($M$10:M15)</f>
        <v>0</v>
      </c>
      <c r="P15" s="44">
        <f t="shared" si="22"/>
        <v>0</v>
      </c>
      <c r="Q15" s="110">
        <f t="shared" si="23"/>
        <v>0</v>
      </c>
      <c r="R15" s="108">
        <f>COUNTIF('[1]Suivi PR_CAB'!$T$4:$T$475,B15)</f>
        <v>0</v>
      </c>
      <c r="S15" s="44">
        <f>SUM($K$10:$K$15)</f>
        <v>0</v>
      </c>
      <c r="T15" s="44"/>
      <c r="U15" s="109">
        <f t="shared" si="8"/>
        <v>0</v>
      </c>
      <c r="V15" s="44">
        <f>SUM($T$10:T15)</f>
        <v>0</v>
      </c>
      <c r="W15" s="44">
        <f t="shared" si="9"/>
        <v>0</v>
      </c>
      <c r="X15" s="110">
        <f t="shared" si="10"/>
        <v>0</v>
      </c>
      <c r="Y15" s="108">
        <f>SUM($K$10:$K$15)</f>
        <v>0</v>
      </c>
      <c r="Z15" s="44"/>
      <c r="AA15" s="109">
        <f t="shared" si="3"/>
        <v>0</v>
      </c>
      <c r="AB15" s="44">
        <f>SUM($Z$10:Z15)</f>
        <v>0</v>
      </c>
      <c r="AC15" s="44">
        <f t="shared" si="11"/>
        <v>0</v>
      </c>
      <c r="AD15" s="110">
        <f t="shared" si="4"/>
        <v>0</v>
      </c>
      <c r="AE15" s="108">
        <f>COUNTIF('[1]Suivi Component'!$H$4:$H$400,B15)</f>
        <v>0</v>
      </c>
      <c r="AF15" s="111">
        <f>SUM($AE$10:$AE$15)</f>
        <v>0</v>
      </c>
      <c r="AG15" s="44"/>
      <c r="AH15" s="109">
        <f t="shared" si="12"/>
        <v>0</v>
      </c>
      <c r="AI15" s="44">
        <f>SUM(AG$10:AG15)</f>
        <v>0</v>
      </c>
      <c r="AJ15" s="44">
        <f t="shared" si="13"/>
        <v>0</v>
      </c>
      <c r="AK15" s="110">
        <f t="shared" si="14"/>
        <v>0</v>
      </c>
      <c r="AL15" s="108">
        <f>COUNTIF('[1]Suivi Component'!$K$4:$K$400,B15)</f>
        <v>0</v>
      </c>
      <c r="AM15" s="111">
        <f>SUM($AL$10:$AL15)</f>
        <v>0</v>
      </c>
      <c r="AN15" s="44"/>
      <c r="AO15" s="109">
        <f t="shared" si="5"/>
        <v>0</v>
      </c>
      <c r="AP15" s="44">
        <f>SUM(AN$10:AN15)</f>
        <v>0</v>
      </c>
      <c r="AQ15" s="44">
        <f t="shared" si="15"/>
        <v>0</v>
      </c>
      <c r="AR15" s="110">
        <f t="shared" si="6"/>
        <v>0</v>
      </c>
      <c r="AS15" s="108">
        <f>COUNTIF('[1]Suivi Implantation'!$I$4:$I$700,B15)</f>
        <v>0</v>
      </c>
      <c r="AT15" s="111">
        <f>SUM($AS$10:$AS15)</f>
        <v>0</v>
      </c>
      <c r="AU15" s="44"/>
      <c r="AV15" s="109">
        <f t="shared" si="16"/>
        <v>0</v>
      </c>
      <c r="AW15" s="44">
        <f>SUM(AU$10:AU15)</f>
        <v>0</v>
      </c>
      <c r="AX15" s="44">
        <f t="shared" si="17"/>
        <v>0</v>
      </c>
      <c r="AY15" s="110">
        <f t="shared" si="18"/>
        <v>0</v>
      </c>
      <c r="AZ15" s="108">
        <f>COUNTIF('[1]Suivi Connectique'!$L$3:$L605,B15)</f>
        <v>0</v>
      </c>
      <c r="BA15" s="111">
        <f>SUM($AZ$10:$AZ15)</f>
        <v>0</v>
      </c>
      <c r="BB15" s="44"/>
      <c r="BC15" s="109">
        <f t="shared" si="19"/>
        <v>0</v>
      </c>
      <c r="BD15" s="44">
        <f>SUM(BB$10:BB15)</f>
        <v>0</v>
      </c>
      <c r="BE15" s="44">
        <f t="shared" si="20"/>
        <v>0</v>
      </c>
      <c r="BF15" s="110">
        <f t="shared" si="21"/>
        <v>0</v>
      </c>
    </row>
    <row r="16" spans="1:58" x14ac:dyDescent="0.25">
      <c r="B16" s="102">
        <f t="shared" si="24"/>
        <v>43891</v>
      </c>
      <c r="C16" s="21" t="str">
        <f>VLOOKUP(WEEKDAY(B16),A164:B170,2)</f>
        <v>D</v>
      </c>
      <c r="D16" s="108">
        <f>COUNTIF('[1]Suivi PR_CAB'!$G$4:$G$475,B16)</f>
        <v>0</v>
      </c>
      <c r="E16" s="44">
        <f>SUM($D$10:$D$16)</f>
        <v>0</v>
      </c>
      <c r="F16" s="44"/>
      <c r="G16" s="109">
        <f t="shared" si="0"/>
        <v>0</v>
      </c>
      <c r="H16" s="44">
        <f>SUM($F$10:F16)</f>
        <v>0</v>
      </c>
      <c r="I16" s="44">
        <f t="shared" si="7"/>
        <v>0</v>
      </c>
      <c r="J16" s="110">
        <f t="shared" si="1"/>
        <v>0</v>
      </c>
      <c r="K16" s="108">
        <f>COUNTIF('[1]Suivi PR_CAB'!$J$4:$J$475,B16)</f>
        <v>0</v>
      </c>
      <c r="L16" s="44">
        <f>SUM($K$10:$K$16)</f>
        <v>0</v>
      </c>
      <c r="M16" s="44"/>
      <c r="N16" s="109">
        <f t="shared" si="2"/>
        <v>0</v>
      </c>
      <c r="O16" s="44">
        <f>SUM($M$10:M16)</f>
        <v>0</v>
      </c>
      <c r="P16" s="44">
        <f t="shared" si="22"/>
        <v>0</v>
      </c>
      <c r="Q16" s="110">
        <f t="shared" si="23"/>
        <v>0</v>
      </c>
      <c r="R16" s="108">
        <f>COUNTIF('[1]Suivi PR_CAB'!$T$4:$T$475,B16)</f>
        <v>0</v>
      </c>
      <c r="S16" s="44">
        <f>SUM($K$10:$K$16)</f>
        <v>0</v>
      </c>
      <c r="T16" s="44"/>
      <c r="U16" s="109">
        <f t="shared" si="8"/>
        <v>0</v>
      </c>
      <c r="V16" s="44">
        <f>SUM($T$10:T16)</f>
        <v>0</v>
      </c>
      <c r="W16" s="44">
        <f t="shared" si="9"/>
        <v>0</v>
      </c>
      <c r="X16" s="110">
        <f t="shared" si="10"/>
        <v>0</v>
      </c>
      <c r="Y16" s="108">
        <f>SUM($K$10:$K$16)</f>
        <v>0</v>
      </c>
      <c r="Z16" s="44"/>
      <c r="AA16" s="109">
        <f t="shared" si="3"/>
        <v>0</v>
      </c>
      <c r="AB16" s="44">
        <f>SUM($Z$10:Z16)</f>
        <v>0</v>
      </c>
      <c r="AC16" s="44">
        <f t="shared" si="11"/>
        <v>0</v>
      </c>
      <c r="AD16" s="110">
        <f t="shared" si="4"/>
        <v>0</v>
      </c>
      <c r="AE16" s="108">
        <f>COUNTIF('[1]Suivi Component'!$H$4:$H$400,B16)</f>
        <v>0</v>
      </c>
      <c r="AF16" s="111">
        <f>SUM($AE$10:$AE$16)</f>
        <v>0</v>
      </c>
      <c r="AG16" s="44"/>
      <c r="AH16" s="109">
        <f t="shared" si="12"/>
        <v>0</v>
      </c>
      <c r="AI16" s="44">
        <f>SUM(AG$10:AG16)</f>
        <v>0</v>
      </c>
      <c r="AJ16" s="44">
        <f t="shared" si="13"/>
        <v>0</v>
      </c>
      <c r="AK16" s="110">
        <f t="shared" si="14"/>
        <v>0</v>
      </c>
      <c r="AL16" s="108">
        <f>COUNTIF('[1]Suivi Component'!$K$4:$K$400,B16)</f>
        <v>0</v>
      </c>
      <c r="AM16" s="111">
        <f>SUM($AL$10:$AL16)</f>
        <v>0</v>
      </c>
      <c r="AN16" s="44"/>
      <c r="AO16" s="109">
        <f t="shared" si="5"/>
        <v>0</v>
      </c>
      <c r="AP16" s="44">
        <f>SUM(AN$10:AN16)</f>
        <v>0</v>
      </c>
      <c r="AQ16" s="44">
        <f t="shared" si="15"/>
        <v>0</v>
      </c>
      <c r="AR16" s="110">
        <f t="shared" si="6"/>
        <v>0</v>
      </c>
      <c r="AS16" s="108">
        <f>COUNTIF('[1]Suivi Implantation'!$I$4:$I$700,B16)</f>
        <v>0</v>
      </c>
      <c r="AT16" s="111">
        <f>SUM($AS$10:$AS16)</f>
        <v>0</v>
      </c>
      <c r="AU16" s="44"/>
      <c r="AV16" s="109">
        <f t="shared" si="16"/>
        <v>0</v>
      </c>
      <c r="AW16" s="44">
        <f>SUM(AU$10:AU16)</f>
        <v>0</v>
      </c>
      <c r="AX16" s="44">
        <f t="shared" si="17"/>
        <v>0</v>
      </c>
      <c r="AY16" s="110">
        <f t="shared" si="18"/>
        <v>0</v>
      </c>
      <c r="AZ16" s="108">
        <f>COUNTIF('[1]Suivi Connectique'!$L$3:$L606,B16)</f>
        <v>0</v>
      </c>
      <c r="BA16" s="111">
        <f>SUM($AZ$10:$AZ16)</f>
        <v>0</v>
      </c>
      <c r="BB16" s="44"/>
      <c r="BC16" s="109">
        <f t="shared" si="19"/>
        <v>0</v>
      </c>
      <c r="BD16" s="44">
        <f>SUM(BB$10:BB16)</f>
        <v>0</v>
      </c>
      <c r="BE16" s="44">
        <f t="shared" si="20"/>
        <v>0</v>
      </c>
      <c r="BF16" s="110">
        <f t="shared" si="21"/>
        <v>0</v>
      </c>
    </row>
    <row r="17" spans="2:58" x14ac:dyDescent="0.25">
      <c r="B17" s="102">
        <f t="shared" si="24"/>
        <v>43892</v>
      </c>
      <c r="C17" s="21" t="str">
        <f>VLOOKUP(WEEKDAY(B17),A164:B170,2)</f>
        <v>L</v>
      </c>
      <c r="D17" s="108">
        <f>COUNTIF('[1]Suivi PR_CAB'!$G$4:$G$475,B17)</f>
        <v>0</v>
      </c>
      <c r="E17" s="44">
        <f>SUM($D$10:$D$17)</f>
        <v>0</v>
      </c>
      <c r="F17" s="44"/>
      <c r="G17" s="109">
        <f t="shared" si="0"/>
        <v>0</v>
      </c>
      <c r="H17" s="44">
        <f>SUM($F$10:F17)</f>
        <v>0</v>
      </c>
      <c r="I17" s="44">
        <f t="shared" si="7"/>
        <v>0</v>
      </c>
      <c r="J17" s="110">
        <f t="shared" si="1"/>
        <v>0</v>
      </c>
      <c r="K17" s="108">
        <f>COUNTIF('[1]Suivi PR_CAB'!$J$4:$J$475,B17)</f>
        <v>0</v>
      </c>
      <c r="L17" s="44">
        <f>SUM($K$10:$K$17)</f>
        <v>0</v>
      </c>
      <c r="M17" s="44"/>
      <c r="N17" s="109">
        <f t="shared" si="2"/>
        <v>0</v>
      </c>
      <c r="O17" s="44">
        <f>SUM($M$10:M17)</f>
        <v>0</v>
      </c>
      <c r="P17" s="44">
        <f t="shared" si="22"/>
        <v>0</v>
      </c>
      <c r="Q17" s="110">
        <f t="shared" si="23"/>
        <v>0</v>
      </c>
      <c r="R17" s="108">
        <f>COUNTIF('[1]Suivi PR_CAB'!$T$4:$T$475,B17)</f>
        <v>0</v>
      </c>
      <c r="S17" s="44">
        <f>SUM($K$10:$K$17)</f>
        <v>0</v>
      </c>
      <c r="T17" s="44"/>
      <c r="U17" s="109">
        <f t="shared" si="8"/>
        <v>0</v>
      </c>
      <c r="V17" s="44">
        <f>SUM($T$10:T17)</f>
        <v>0</v>
      </c>
      <c r="W17" s="44">
        <f t="shared" si="9"/>
        <v>0</v>
      </c>
      <c r="X17" s="110">
        <f t="shared" si="10"/>
        <v>0</v>
      </c>
      <c r="Y17" s="108">
        <f>SUM($K$10:$K$17)</f>
        <v>0</v>
      </c>
      <c r="Z17" s="44"/>
      <c r="AA17" s="109">
        <f t="shared" si="3"/>
        <v>0</v>
      </c>
      <c r="AB17" s="44">
        <f>SUM($Z$10:Z17)</f>
        <v>0</v>
      </c>
      <c r="AC17" s="44">
        <f t="shared" si="11"/>
        <v>0</v>
      </c>
      <c r="AD17" s="110">
        <f t="shared" si="4"/>
        <v>0</v>
      </c>
      <c r="AE17" s="108">
        <f>COUNTIF('[1]Suivi Component'!$H$4:$H$400,B17)</f>
        <v>0</v>
      </c>
      <c r="AF17" s="111">
        <f>SUM($AE$10:$AE$17)</f>
        <v>0</v>
      </c>
      <c r="AG17" s="44"/>
      <c r="AH17" s="109">
        <f t="shared" si="12"/>
        <v>0</v>
      </c>
      <c r="AI17" s="44">
        <f>SUM(AG$10:AG17)</f>
        <v>0</v>
      </c>
      <c r="AJ17" s="44">
        <f t="shared" si="13"/>
        <v>0</v>
      </c>
      <c r="AK17" s="110">
        <f t="shared" si="14"/>
        <v>0</v>
      </c>
      <c r="AL17" s="108">
        <f>COUNTIF('[1]Suivi Component'!$K$4:$K$400,B17)</f>
        <v>0</v>
      </c>
      <c r="AM17" s="111">
        <f>SUM($AL$10:$AL17)</f>
        <v>0</v>
      </c>
      <c r="AN17" s="44"/>
      <c r="AO17" s="109">
        <f t="shared" si="5"/>
        <v>0</v>
      </c>
      <c r="AP17" s="44">
        <f>SUM(AN$10:AN17)</f>
        <v>0</v>
      </c>
      <c r="AQ17" s="44">
        <f t="shared" si="15"/>
        <v>0</v>
      </c>
      <c r="AR17" s="110">
        <f t="shared" si="6"/>
        <v>0</v>
      </c>
      <c r="AS17" s="108">
        <f>COUNTIF('[1]Suivi Implantation'!$I$4:$I$700,B17)</f>
        <v>0</v>
      </c>
      <c r="AT17" s="111">
        <f>SUM($AS$10:$AS17)</f>
        <v>0</v>
      </c>
      <c r="AU17" s="44"/>
      <c r="AV17" s="109">
        <f t="shared" si="16"/>
        <v>0</v>
      </c>
      <c r="AW17" s="44">
        <f>SUM(AU$10:AU17)</f>
        <v>0</v>
      </c>
      <c r="AX17" s="44">
        <f t="shared" si="17"/>
        <v>0</v>
      </c>
      <c r="AY17" s="110">
        <f t="shared" si="18"/>
        <v>0</v>
      </c>
      <c r="AZ17" s="108">
        <f>COUNTIF('[1]Suivi Connectique'!$L$3:$L607,B17)</f>
        <v>0</v>
      </c>
      <c r="BA17" s="111">
        <f>SUM($AZ$10:$AZ17)</f>
        <v>0</v>
      </c>
      <c r="BB17" s="44"/>
      <c r="BC17" s="109">
        <f t="shared" si="19"/>
        <v>0</v>
      </c>
      <c r="BD17" s="44">
        <f>SUM(BB$10:BB17)</f>
        <v>0</v>
      </c>
      <c r="BE17" s="44">
        <f t="shared" si="20"/>
        <v>0</v>
      </c>
      <c r="BF17" s="110">
        <f t="shared" si="21"/>
        <v>0</v>
      </c>
    </row>
    <row r="18" spans="2:58" x14ac:dyDescent="0.25">
      <c r="B18" s="102">
        <f t="shared" si="24"/>
        <v>43893</v>
      </c>
      <c r="C18" s="21" t="str">
        <f>VLOOKUP(WEEKDAY(B18),A164:B170,2)</f>
        <v>M</v>
      </c>
      <c r="D18" s="108">
        <f>COUNTIF('[1]Suivi PR_CAB'!$G$4:$G$475,B18)</f>
        <v>0</v>
      </c>
      <c r="E18" s="44">
        <f>SUM($D$10:$D$18)</f>
        <v>0</v>
      </c>
      <c r="F18" s="44"/>
      <c r="G18" s="109">
        <f t="shared" si="0"/>
        <v>0</v>
      </c>
      <c r="H18" s="44">
        <f>SUM($F$10:F18)</f>
        <v>0</v>
      </c>
      <c r="I18" s="44">
        <f t="shared" si="7"/>
        <v>0</v>
      </c>
      <c r="J18" s="110">
        <f t="shared" si="1"/>
        <v>0</v>
      </c>
      <c r="K18" s="108">
        <f>COUNTIF('[1]Suivi PR_CAB'!$J$4:$J$475,B18)</f>
        <v>0</v>
      </c>
      <c r="L18" s="44">
        <f>SUM($K$10:$K$18)</f>
        <v>0</v>
      </c>
      <c r="M18" s="44"/>
      <c r="N18" s="109">
        <f t="shared" si="2"/>
        <v>0</v>
      </c>
      <c r="O18" s="44">
        <f>SUM($M$10:M18)</f>
        <v>0</v>
      </c>
      <c r="P18" s="44">
        <f t="shared" si="22"/>
        <v>0</v>
      </c>
      <c r="Q18" s="110">
        <f t="shared" si="23"/>
        <v>0</v>
      </c>
      <c r="R18" s="108">
        <f>COUNTIF('[1]Suivi PR_CAB'!$T$4:$T$475,B18)</f>
        <v>0</v>
      </c>
      <c r="S18" s="44">
        <f>SUM($K$10:$K$18)</f>
        <v>0</v>
      </c>
      <c r="T18" s="44"/>
      <c r="U18" s="109">
        <f t="shared" si="8"/>
        <v>0</v>
      </c>
      <c r="V18" s="44">
        <f>SUM($T$10:T18)</f>
        <v>0</v>
      </c>
      <c r="W18" s="44">
        <f t="shared" si="9"/>
        <v>0</v>
      </c>
      <c r="X18" s="110">
        <f t="shared" si="10"/>
        <v>0</v>
      </c>
      <c r="Y18" s="108">
        <f>SUM($K$10:$K$18)</f>
        <v>0</v>
      </c>
      <c r="Z18" s="44"/>
      <c r="AA18" s="109">
        <f t="shared" si="3"/>
        <v>0</v>
      </c>
      <c r="AB18" s="44">
        <f>SUM($Z$10:Z18)</f>
        <v>0</v>
      </c>
      <c r="AC18" s="44">
        <f t="shared" si="11"/>
        <v>0</v>
      </c>
      <c r="AD18" s="110">
        <f t="shared" si="4"/>
        <v>0</v>
      </c>
      <c r="AE18" s="108">
        <f>COUNTIF('[1]Suivi Component'!$H$4:$H$400,B18)</f>
        <v>0</v>
      </c>
      <c r="AF18" s="111">
        <f>SUM($AE$10:$AE$18)</f>
        <v>0</v>
      </c>
      <c r="AG18" s="44"/>
      <c r="AH18" s="109">
        <f t="shared" si="12"/>
        <v>0</v>
      </c>
      <c r="AI18" s="44">
        <f>SUM(AG$10:AG18)</f>
        <v>0</v>
      </c>
      <c r="AJ18" s="44">
        <f t="shared" si="13"/>
        <v>0</v>
      </c>
      <c r="AK18" s="110">
        <f t="shared" si="14"/>
        <v>0</v>
      </c>
      <c r="AL18" s="108">
        <f>COUNTIF('[1]Suivi Component'!$K$4:$K$400,B18)</f>
        <v>0</v>
      </c>
      <c r="AM18" s="111">
        <f>SUM($AL$10:$AL18)</f>
        <v>0</v>
      </c>
      <c r="AN18" s="44"/>
      <c r="AO18" s="109">
        <f t="shared" si="5"/>
        <v>0</v>
      </c>
      <c r="AP18" s="44">
        <f>SUM(AN$10:AN18)</f>
        <v>0</v>
      </c>
      <c r="AQ18" s="44">
        <f t="shared" si="15"/>
        <v>0</v>
      </c>
      <c r="AR18" s="110">
        <f t="shared" si="6"/>
        <v>0</v>
      </c>
      <c r="AS18" s="108">
        <f>COUNTIF('[1]Suivi Implantation'!$I$4:$I$700,B18)</f>
        <v>0</v>
      </c>
      <c r="AT18" s="111">
        <f>SUM($AS$10:$AS18)</f>
        <v>0</v>
      </c>
      <c r="AU18" s="44"/>
      <c r="AV18" s="109">
        <f t="shared" si="16"/>
        <v>0</v>
      </c>
      <c r="AW18" s="44">
        <f>SUM(AU$10:AU18)</f>
        <v>0</v>
      </c>
      <c r="AX18" s="44">
        <f t="shared" si="17"/>
        <v>0</v>
      </c>
      <c r="AY18" s="110">
        <f t="shared" si="18"/>
        <v>0</v>
      </c>
      <c r="AZ18" s="108">
        <f>COUNTIF('[1]Suivi Connectique'!$L$3:$L608,B18)</f>
        <v>0</v>
      </c>
      <c r="BA18" s="111">
        <f>SUM($AZ$10:$AZ18)</f>
        <v>0</v>
      </c>
      <c r="BB18" s="44"/>
      <c r="BC18" s="109">
        <f t="shared" si="19"/>
        <v>0</v>
      </c>
      <c r="BD18" s="44">
        <f>SUM(BB$10:BB18)</f>
        <v>0</v>
      </c>
      <c r="BE18" s="44">
        <f t="shared" si="20"/>
        <v>0</v>
      </c>
      <c r="BF18" s="110">
        <f t="shared" si="21"/>
        <v>0</v>
      </c>
    </row>
    <row r="19" spans="2:58" x14ac:dyDescent="0.25">
      <c r="B19" s="102">
        <f t="shared" si="24"/>
        <v>43894</v>
      </c>
      <c r="C19" s="21" t="str">
        <f>VLOOKUP(WEEKDAY(B19),A164:B170,2)</f>
        <v>M</v>
      </c>
      <c r="D19" s="108">
        <f>COUNTIF('[1]Suivi PR_CAB'!$G$4:$G$475,B19)</f>
        <v>0</v>
      </c>
      <c r="E19" s="44">
        <f>SUM($D$10:$D$19)</f>
        <v>0</v>
      </c>
      <c r="F19" s="44"/>
      <c r="G19" s="109">
        <f t="shared" si="0"/>
        <v>0</v>
      </c>
      <c r="H19" s="44">
        <f>SUM($F$10:F19)</f>
        <v>0</v>
      </c>
      <c r="I19" s="44">
        <f t="shared" si="7"/>
        <v>0</v>
      </c>
      <c r="J19" s="110">
        <f t="shared" si="1"/>
        <v>0</v>
      </c>
      <c r="K19" s="108">
        <f>COUNTIF('[1]Suivi PR_CAB'!$J$4:$J$475,B19)</f>
        <v>0</v>
      </c>
      <c r="L19" s="44">
        <f>SUM($K$10:$K$19)</f>
        <v>0</v>
      </c>
      <c r="M19" s="44"/>
      <c r="N19" s="109">
        <f t="shared" si="2"/>
        <v>0</v>
      </c>
      <c r="O19" s="44">
        <f>SUM($M$10:M19)</f>
        <v>0</v>
      </c>
      <c r="P19" s="44">
        <f t="shared" si="22"/>
        <v>0</v>
      </c>
      <c r="Q19" s="110">
        <f t="shared" si="23"/>
        <v>0</v>
      </c>
      <c r="R19" s="108">
        <f>COUNTIF('[1]Suivi PR_CAB'!$T$4:$T$475,B19)</f>
        <v>0</v>
      </c>
      <c r="S19" s="44">
        <f>SUM($K$10:$K$19)</f>
        <v>0</v>
      </c>
      <c r="T19" s="44"/>
      <c r="U19" s="109">
        <f t="shared" si="8"/>
        <v>0</v>
      </c>
      <c r="V19" s="44">
        <f>SUM($T$10:T19)</f>
        <v>0</v>
      </c>
      <c r="W19" s="44">
        <f t="shared" si="9"/>
        <v>0</v>
      </c>
      <c r="X19" s="110">
        <f t="shared" si="10"/>
        <v>0</v>
      </c>
      <c r="Y19" s="108">
        <f>SUM($K$10:$K$19)</f>
        <v>0</v>
      </c>
      <c r="Z19" s="44"/>
      <c r="AA19" s="109">
        <f t="shared" si="3"/>
        <v>0</v>
      </c>
      <c r="AB19" s="44">
        <f>SUM($Z$10:Z19)</f>
        <v>0</v>
      </c>
      <c r="AC19" s="44">
        <f t="shared" si="11"/>
        <v>0</v>
      </c>
      <c r="AD19" s="110">
        <f t="shared" si="4"/>
        <v>0</v>
      </c>
      <c r="AE19" s="108">
        <f>COUNTIF('[1]Suivi Component'!$H$4:$H$400,B19)</f>
        <v>0</v>
      </c>
      <c r="AF19" s="111">
        <f>SUM($AE$10:$AE$19)</f>
        <v>0</v>
      </c>
      <c r="AG19" s="44"/>
      <c r="AH19" s="109">
        <f t="shared" si="12"/>
        <v>0</v>
      </c>
      <c r="AI19" s="44">
        <f>SUM(AG$10:AG19)</f>
        <v>0</v>
      </c>
      <c r="AJ19" s="44">
        <f t="shared" si="13"/>
        <v>0</v>
      </c>
      <c r="AK19" s="110">
        <f t="shared" si="14"/>
        <v>0</v>
      </c>
      <c r="AL19" s="108">
        <f>COUNTIF('[1]Suivi Component'!$K$4:$K$400,B19)</f>
        <v>0</v>
      </c>
      <c r="AM19" s="111">
        <f>SUM($AL$10:$AL19)</f>
        <v>0</v>
      </c>
      <c r="AN19" s="44"/>
      <c r="AO19" s="109">
        <f t="shared" si="5"/>
        <v>0</v>
      </c>
      <c r="AP19" s="44">
        <f>SUM(AN$10:AN19)</f>
        <v>0</v>
      </c>
      <c r="AQ19" s="44">
        <f t="shared" si="15"/>
        <v>0</v>
      </c>
      <c r="AR19" s="110">
        <f t="shared" si="6"/>
        <v>0</v>
      </c>
      <c r="AS19" s="108">
        <f>COUNTIF('[1]Suivi Implantation'!$I$4:$I$700,B19)</f>
        <v>0</v>
      </c>
      <c r="AT19" s="111">
        <f>SUM($AS$10:$AS19)</f>
        <v>0</v>
      </c>
      <c r="AU19" s="44"/>
      <c r="AV19" s="109">
        <f t="shared" si="16"/>
        <v>0</v>
      </c>
      <c r="AW19" s="44">
        <f>SUM(AU$10:AU19)</f>
        <v>0</v>
      </c>
      <c r="AX19" s="44">
        <f t="shared" si="17"/>
        <v>0</v>
      </c>
      <c r="AY19" s="110">
        <f t="shared" si="18"/>
        <v>0</v>
      </c>
      <c r="AZ19" s="108">
        <f>COUNTIF('[1]Suivi Connectique'!$L$3:$L609,B19)</f>
        <v>0</v>
      </c>
      <c r="BA19" s="111">
        <f>SUM($AZ$10:$AZ19)</f>
        <v>0</v>
      </c>
      <c r="BB19" s="44"/>
      <c r="BC19" s="109">
        <f t="shared" si="19"/>
        <v>0</v>
      </c>
      <c r="BD19" s="44">
        <f>SUM(BB$10:BB19)</f>
        <v>0</v>
      </c>
      <c r="BE19" s="44">
        <f t="shared" si="20"/>
        <v>0</v>
      </c>
      <c r="BF19" s="110">
        <f t="shared" si="21"/>
        <v>0</v>
      </c>
    </row>
    <row r="20" spans="2:58" x14ac:dyDescent="0.25">
      <c r="B20" s="102">
        <f t="shared" si="24"/>
        <v>43895</v>
      </c>
      <c r="C20" s="21" t="str">
        <f>VLOOKUP(WEEKDAY(B20),A164:B170,2)</f>
        <v>J</v>
      </c>
      <c r="D20" s="108">
        <f>COUNTIF('[1]Suivi PR_CAB'!$G$4:$G$475,B20)</f>
        <v>0</v>
      </c>
      <c r="E20" s="44">
        <f>SUM($D$10:$D$20)</f>
        <v>0</v>
      </c>
      <c r="F20" s="44"/>
      <c r="G20" s="109">
        <f t="shared" si="0"/>
        <v>0</v>
      </c>
      <c r="H20" s="44">
        <f>SUM($F$10:F20)</f>
        <v>0</v>
      </c>
      <c r="I20" s="44">
        <f t="shared" si="7"/>
        <v>0</v>
      </c>
      <c r="J20" s="110">
        <f t="shared" si="1"/>
        <v>0</v>
      </c>
      <c r="K20" s="108">
        <f>COUNTIF('[1]Suivi PR_CAB'!$J$4:$J$475,B20)</f>
        <v>0</v>
      </c>
      <c r="L20" s="44">
        <f>SUM($K$10:$K$20)</f>
        <v>0</v>
      </c>
      <c r="M20" s="44"/>
      <c r="N20" s="109">
        <f t="shared" si="2"/>
        <v>0</v>
      </c>
      <c r="O20" s="44">
        <f>SUM($M$10:M20)</f>
        <v>0</v>
      </c>
      <c r="P20" s="44">
        <f t="shared" si="22"/>
        <v>0</v>
      </c>
      <c r="Q20" s="110">
        <f t="shared" si="23"/>
        <v>0</v>
      </c>
      <c r="R20" s="108">
        <f>COUNTIF('[1]Suivi PR_CAB'!$T$4:$T$475,B20)</f>
        <v>0</v>
      </c>
      <c r="S20" s="44">
        <f>SUM($K$10:$K$20)</f>
        <v>0</v>
      </c>
      <c r="T20" s="44"/>
      <c r="U20" s="109">
        <f t="shared" si="8"/>
        <v>0</v>
      </c>
      <c r="V20" s="44">
        <f>SUM($T$10:T20)</f>
        <v>0</v>
      </c>
      <c r="W20" s="44">
        <f t="shared" si="9"/>
        <v>0</v>
      </c>
      <c r="X20" s="110">
        <f t="shared" si="10"/>
        <v>0</v>
      </c>
      <c r="Y20" s="108">
        <f>SUM($K$10:$K$20)</f>
        <v>0</v>
      </c>
      <c r="Z20" s="44"/>
      <c r="AA20" s="109">
        <f t="shared" si="3"/>
        <v>0</v>
      </c>
      <c r="AB20" s="44">
        <f>SUM($Z$10:Z20)</f>
        <v>0</v>
      </c>
      <c r="AC20" s="44">
        <f t="shared" si="11"/>
        <v>0</v>
      </c>
      <c r="AD20" s="110">
        <f t="shared" si="4"/>
        <v>0</v>
      </c>
      <c r="AE20" s="108">
        <f>COUNTIF('[1]Suivi Component'!$H$4:$H$400,B20)</f>
        <v>0</v>
      </c>
      <c r="AF20" s="111">
        <f>SUM($AE$10:$AE$20)</f>
        <v>0</v>
      </c>
      <c r="AG20" s="44"/>
      <c r="AH20" s="109">
        <f t="shared" si="12"/>
        <v>0</v>
      </c>
      <c r="AI20" s="44">
        <f>SUM(AG$10:AG20)</f>
        <v>0</v>
      </c>
      <c r="AJ20" s="44">
        <f t="shared" si="13"/>
        <v>0</v>
      </c>
      <c r="AK20" s="110">
        <f t="shared" si="14"/>
        <v>0</v>
      </c>
      <c r="AL20" s="108">
        <f>COUNTIF('[1]Suivi Component'!$K$4:$K$400,B20)</f>
        <v>0</v>
      </c>
      <c r="AM20" s="111">
        <f>SUM($AL$10:$AL20)</f>
        <v>0</v>
      </c>
      <c r="AN20" s="44"/>
      <c r="AO20" s="109">
        <f t="shared" si="5"/>
        <v>0</v>
      </c>
      <c r="AP20" s="44">
        <f>SUM(AN$10:AN20)</f>
        <v>0</v>
      </c>
      <c r="AQ20" s="44">
        <f t="shared" si="15"/>
        <v>0</v>
      </c>
      <c r="AR20" s="110">
        <f t="shared" si="6"/>
        <v>0</v>
      </c>
      <c r="AS20" s="108">
        <f>COUNTIF('[1]Suivi Implantation'!$I$4:$I$700,B20)</f>
        <v>0</v>
      </c>
      <c r="AT20" s="111">
        <f>SUM($AS$10:$AS20)</f>
        <v>0</v>
      </c>
      <c r="AU20" s="44"/>
      <c r="AV20" s="109">
        <f t="shared" si="16"/>
        <v>0</v>
      </c>
      <c r="AW20" s="44">
        <f>SUM(AU$10:AU20)</f>
        <v>0</v>
      </c>
      <c r="AX20" s="44">
        <f t="shared" si="17"/>
        <v>0</v>
      </c>
      <c r="AY20" s="110">
        <f t="shared" si="18"/>
        <v>0</v>
      </c>
      <c r="AZ20" s="108">
        <f>COUNTIF('[1]Suivi Connectique'!$L$3:$L610,B20)</f>
        <v>0</v>
      </c>
      <c r="BA20" s="111">
        <f>SUM($AZ$10:$AZ20)</f>
        <v>0</v>
      </c>
      <c r="BB20" s="44"/>
      <c r="BC20" s="109">
        <f t="shared" si="19"/>
        <v>0</v>
      </c>
      <c r="BD20" s="44">
        <f>SUM(BB$10:BB20)</f>
        <v>0</v>
      </c>
      <c r="BE20" s="44">
        <f t="shared" si="20"/>
        <v>0</v>
      </c>
      <c r="BF20" s="110">
        <f t="shared" si="21"/>
        <v>0</v>
      </c>
    </row>
    <row r="21" spans="2:58" x14ac:dyDescent="0.25">
      <c r="B21" s="102">
        <f t="shared" si="24"/>
        <v>43896</v>
      </c>
      <c r="C21" s="21" t="str">
        <f>VLOOKUP(WEEKDAY(B21),A164:B170,2)</f>
        <v>V</v>
      </c>
      <c r="D21" s="108">
        <f>COUNTIF('[1]Suivi PR_CAB'!$G$4:$G$475,B21)</f>
        <v>0</v>
      </c>
      <c r="E21" s="44">
        <f>SUM($D$10:$D$21)</f>
        <v>0</v>
      </c>
      <c r="F21" s="44"/>
      <c r="G21" s="109">
        <f t="shared" si="0"/>
        <v>0</v>
      </c>
      <c r="H21" s="44">
        <f>SUM($F$10:F21)</f>
        <v>0</v>
      </c>
      <c r="I21" s="44">
        <f t="shared" si="7"/>
        <v>0</v>
      </c>
      <c r="J21" s="110">
        <f t="shared" si="1"/>
        <v>0</v>
      </c>
      <c r="K21" s="108">
        <f>COUNTIF('[1]Suivi PR_CAB'!$J$4:$J$475,B21)</f>
        <v>0</v>
      </c>
      <c r="L21" s="44">
        <f>SUM($K$10:$K$21)</f>
        <v>0</v>
      </c>
      <c r="M21" s="44"/>
      <c r="N21" s="109">
        <f t="shared" si="2"/>
        <v>0</v>
      </c>
      <c r="O21" s="44">
        <f>SUM($M$10:M21)</f>
        <v>0</v>
      </c>
      <c r="P21" s="44">
        <f t="shared" si="22"/>
        <v>0</v>
      </c>
      <c r="Q21" s="110">
        <f t="shared" si="23"/>
        <v>0</v>
      </c>
      <c r="R21" s="108">
        <f>COUNTIF('[1]Suivi PR_CAB'!$T$4:$T$475,B21)</f>
        <v>0</v>
      </c>
      <c r="S21" s="44">
        <f>SUM($K$10:$K$21)</f>
        <v>0</v>
      </c>
      <c r="T21" s="44"/>
      <c r="U21" s="109">
        <f t="shared" si="8"/>
        <v>0</v>
      </c>
      <c r="V21" s="44">
        <f>SUM($T$10:T21)</f>
        <v>0</v>
      </c>
      <c r="W21" s="44">
        <f t="shared" si="9"/>
        <v>0</v>
      </c>
      <c r="X21" s="110">
        <f t="shared" si="10"/>
        <v>0</v>
      </c>
      <c r="Y21" s="108">
        <f>SUM($K$10:$K$21)</f>
        <v>0</v>
      </c>
      <c r="Z21" s="44"/>
      <c r="AA21" s="109">
        <f t="shared" si="3"/>
        <v>0</v>
      </c>
      <c r="AB21" s="44">
        <f>SUM($Z$10:Z21)</f>
        <v>0</v>
      </c>
      <c r="AC21" s="44">
        <f t="shared" si="11"/>
        <v>0</v>
      </c>
      <c r="AD21" s="110">
        <f t="shared" si="4"/>
        <v>0</v>
      </c>
      <c r="AE21" s="108">
        <f>COUNTIF('[1]Suivi Component'!$H$4:$H$400,B21)</f>
        <v>0</v>
      </c>
      <c r="AF21" s="111">
        <f>SUM($AE$10:$AE$21)</f>
        <v>0</v>
      </c>
      <c r="AG21" s="44"/>
      <c r="AH21" s="109">
        <f t="shared" si="12"/>
        <v>0</v>
      </c>
      <c r="AI21" s="44">
        <f>SUM(AG$10:AG21)</f>
        <v>0</v>
      </c>
      <c r="AJ21" s="44">
        <f t="shared" si="13"/>
        <v>0</v>
      </c>
      <c r="AK21" s="110">
        <f t="shared" si="14"/>
        <v>0</v>
      </c>
      <c r="AL21" s="108">
        <f>COUNTIF('[1]Suivi Component'!$K$4:$K$400,B21)</f>
        <v>0</v>
      </c>
      <c r="AM21" s="111">
        <f>SUM($AL$10:$AL21)</f>
        <v>0</v>
      </c>
      <c r="AN21" s="44"/>
      <c r="AO21" s="109">
        <f t="shared" si="5"/>
        <v>0</v>
      </c>
      <c r="AP21" s="44">
        <f>SUM(AN$10:AN21)</f>
        <v>0</v>
      </c>
      <c r="AQ21" s="44">
        <f t="shared" si="15"/>
        <v>0</v>
      </c>
      <c r="AR21" s="110">
        <f t="shared" si="6"/>
        <v>0</v>
      </c>
      <c r="AS21" s="108">
        <f>COUNTIF('[1]Suivi Implantation'!$I$4:$I$700,B21)</f>
        <v>0</v>
      </c>
      <c r="AT21" s="111">
        <f>SUM($AS$10:$AS21)</f>
        <v>0</v>
      </c>
      <c r="AU21" s="44"/>
      <c r="AV21" s="109">
        <f t="shared" si="16"/>
        <v>0</v>
      </c>
      <c r="AW21" s="44">
        <f>SUM(AU$10:AU21)</f>
        <v>0</v>
      </c>
      <c r="AX21" s="44">
        <f t="shared" si="17"/>
        <v>0</v>
      </c>
      <c r="AY21" s="110">
        <f t="shared" si="18"/>
        <v>0</v>
      </c>
      <c r="AZ21" s="108">
        <f>COUNTIF('[1]Suivi Connectique'!$L$3:$L611,B21)</f>
        <v>0</v>
      </c>
      <c r="BA21" s="111">
        <f>SUM($AZ$10:$AZ21)</f>
        <v>0</v>
      </c>
      <c r="BB21" s="44"/>
      <c r="BC21" s="109">
        <f t="shared" si="19"/>
        <v>0</v>
      </c>
      <c r="BD21" s="44">
        <f>SUM(BB$10:BB21)</f>
        <v>0</v>
      </c>
      <c r="BE21" s="44">
        <f t="shared" si="20"/>
        <v>0</v>
      </c>
      <c r="BF21" s="110">
        <f t="shared" si="21"/>
        <v>0</v>
      </c>
    </row>
    <row r="22" spans="2:58" x14ac:dyDescent="0.25">
      <c r="B22" s="102">
        <f t="shared" si="24"/>
        <v>43897</v>
      </c>
      <c r="C22" s="21" t="str">
        <f>VLOOKUP(WEEKDAY(B22),A164:B170,2)</f>
        <v>S</v>
      </c>
      <c r="D22" s="108">
        <f>COUNTIF('[1]Suivi PR_CAB'!$G$4:$G$475,B22)</f>
        <v>0</v>
      </c>
      <c r="E22" s="44">
        <f>SUM($D$10:$D$22)</f>
        <v>0</v>
      </c>
      <c r="F22" s="44"/>
      <c r="G22" s="109">
        <f t="shared" si="0"/>
        <v>0</v>
      </c>
      <c r="H22" s="44">
        <f>SUM($F$10:F22)</f>
        <v>0</v>
      </c>
      <c r="I22" s="44">
        <f t="shared" si="7"/>
        <v>0</v>
      </c>
      <c r="J22" s="110">
        <f t="shared" si="1"/>
        <v>0</v>
      </c>
      <c r="K22" s="108">
        <f>COUNTIF('[1]Suivi PR_CAB'!$J$4:$J$475,B22)</f>
        <v>0</v>
      </c>
      <c r="L22" s="44">
        <f>SUM($K$10:$K$22)</f>
        <v>0</v>
      </c>
      <c r="M22" s="44"/>
      <c r="N22" s="109">
        <f t="shared" si="2"/>
        <v>0</v>
      </c>
      <c r="O22" s="44">
        <f>SUM($M$10:M22)</f>
        <v>0</v>
      </c>
      <c r="P22" s="44">
        <f t="shared" si="22"/>
        <v>0</v>
      </c>
      <c r="Q22" s="110">
        <f t="shared" si="23"/>
        <v>0</v>
      </c>
      <c r="R22" s="108">
        <f>COUNTIF('[1]Suivi PR_CAB'!$T$4:$T$475,B22)</f>
        <v>0</v>
      </c>
      <c r="S22" s="44">
        <f>SUM($K$10:$K$22)</f>
        <v>0</v>
      </c>
      <c r="T22" s="44"/>
      <c r="U22" s="109">
        <f t="shared" si="8"/>
        <v>0</v>
      </c>
      <c r="V22" s="44">
        <f>SUM($T$10:T22)</f>
        <v>0</v>
      </c>
      <c r="W22" s="44">
        <f t="shared" si="9"/>
        <v>0</v>
      </c>
      <c r="X22" s="110">
        <f t="shared" si="10"/>
        <v>0</v>
      </c>
      <c r="Y22" s="108">
        <f>SUM($K$10:$K$22)</f>
        <v>0</v>
      </c>
      <c r="Z22" s="44"/>
      <c r="AA22" s="109">
        <f t="shared" si="3"/>
        <v>0</v>
      </c>
      <c r="AB22" s="44">
        <f>SUM($Z$10:Z22)</f>
        <v>0</v>
      </c>
      <c r="AC22" s="44">
        <f t="shared" si="11"/>
        <v>0</v>
      </c>
      <c r="AD22" s="110">
        <f t="shared" si="4"/>
        <v>0</v>
      </c>
      <c r="AE22" s="108">
        <f>COUNTIF('[1]Suivi Component'!$H$4:$H$400,B22)</f>
        <v>0</v>
      </c>
      <c r="AF22" s="111">
        <f>SUM($AE$10:$AE$22)</f>
        <v>0</v>
      </c>
      <c r="AG22" s="44"/>
      <c r="AH22" s="109">
        <f t="shared" si="12"/>
        <v>0</v>
      </c>
      <c r="AI22" s="44">
        <f>SUM(AG$10:AG22)</f>
        <v>0</v>
      </c>
      <c r="AJ22" s="44">
        <f t="shared" si="13"/>
        <v>0</v>
      </c>
      <c r="AK22" s="110">
        <f t="shared" si="14"/>
        <v>0</v>
      </c>
      <c r="AL22" s="108">
        <f>COUNTIF('[1]Suivi Component'!$K$4:$K$400,B22)</f>
        <v>0</v>
      </c>
      <c r="AM22" s="111">
        <f>SUM($AL$10:$AL22)</f>
        <v>0</v>
      </c>
      <c r="AN22" s="44"/>
      <c r="AO22" s="109">
        <f t="shared" si="5"/>
        <v>0</v>
      </c>
      <c r="AP22" s="44">
        <f>SUM(AN$10:AN22)</f>
        <v>0</v>
      </c>
      <c r="AQ22" s="44">
        <f t="shared" si="15"/>
        <v>0</v>
      </c>
      <c r="AR22" s="110">
        <f t="shared" si="6"/>
        <v>0</v>
      </c>
      <c r="AS22" s="108">
        <f>COUNTIF('[1]Suivi Implantation'!$I$4:$I$700,B22)</f>
        <v>0</v>
      </c>
      <c r="AT22" s="111">
        <f>SUM($AS$10:$AS22)</f>
        <v>0</v>
      </c>
      <c r="AU22" s="44"/>
      <c r="AV22" s="109">
        <f t="shared" si="16"/>
        <v>0</v>
      </c>
      <c r="AW22" s="44">
        <f>SUM(AU$10:AU22)</f>
        <v>0</v>
      </c>
      <c r="AX22" s="44">
        <f t="shared" si="17"/>
        <v>0</v>
      </c>
      <c r="AY22" s="110">
        <f t="shared" si="18"/>
        <v>0</v>
      </c>
      <c r="AZ22" s="108">
        <f>COUNTIF('[1]Suivi Connectique'!$L$3:$L612,B22)</f>
        <v>0</v>
      </c>
      <c r="BA22" s="111">
        <f>SUM($AZ$10:$AZ22)</f>
        <v>0</v>
      </c>
      <c r="BB22" s="44"/>
      <c r="BC22" s="109">
        <f t="shared" si="19"/>
        <v>0</v>
      </c>
      <c r="BD22" s="44">
        <f>SUM(BB$10:BB22)</f>
        <v>0</v>
      </c>
      <c r="BE22" s="44">
        <f t="shared" si="20"/>
        <v>0</v>
      </c>
      <c r="BF22" s="110">
        <f t="shared" si="21"/>
        <v>0</v>
      </c>
    </row>
    <row r="23" spans="2:58" x14ac:dyDescent="0.25">
      <c r="B23" s="102">
        <f t="shared" si="24"/>
        <v>43898</v>
      </c>
      <c r="C23" s="21" t="str">
        <f>VLOOKUP(WEEKDAY(B23),A164:B170,2)</f>
        <v>D</v>
      </c>
      <c r="D23" s="108">
        <f>COUNTIF('[1]Suivi PR_CAB'!$G$4:$G$475,B23)</f>
        <v>0</v>
      </c>
      <c r="E23" s="44">
        <f>SUM($D$10:$D$23)</f>
        <v>0</v>
      </c>
      <c r="F23" s="44"/>
      <c r="G23" s="109">
        <f t="shared" si="0"/>
        <v>0</v>
      </c>
      <c r="H23" s="44">
        <f>SUM($F$10:F23)</f>
        <v>0</v>
      </c>
      <c r="I23" s="44">
        <f t="shared" si="7"/>
        <v>0</v>
      </c>
      <c r="J23" s="110">
        <f t="shared" si="1"/>
        <v>0</v>
      </c>
      <c r="K23" s="108">
        <f>COUNTIF('[1]Suivi PR_CAB'!$J$4:$J$475,B23)</f>
        <v>0</v>
      </c>
      <c r="L23" s="44">
        <f>SUM($K$10:$K$23)</f>
        <v>0</v>
      </c>
      <c r="M23" s="44"/>
      <c r="N23" s="109">
        <f t="shared" si="2"/>
        <v>0</v>
      </c>
      <c r="O23" s="44">
        <f>SUM($M$10:M23)</f>
        <v>0</v>
      </c>
      <c r="P23" s="44">
        <f t="shared" si="22"/>
        <v>0</v>
      </c>
      <c r="Q23" s="110">
        <f t="shared" si="23"/>
        <v>0</v>
      </c>
      <c r="R23" s="108">
        <f>COUNTIF('[1]Suivi PR_CAB'!$T$4:$T$475,B23)</f>
        <v>0</v>
      </c>
      <c r="S23" s="44">
        <f>SUM($K$10:$K$23)</f>
        <v>0</v>
      </c>
      <c r="T23" s="44"/>
      <c r="U23" s="109">
        <f t="shared" si="8"/>
        <v>0</v>
      </c>
      <c r="V23" s="44">
        <f>SUM($T$10:T23)</f>
        <v>0</v>
      </c>
      <c r="W23" s="44">
        <f t="shared" si="9"/>
        <v>0</v>
      </c>
      <c r="X23" s="110">
        <f t="shared" si="10"/>
        <v>0</v>
      </c>
      <c r="Y23" s="108">
        <f>SUM($K$10:$K$23)</f>
        <v>0</v>
      </c>
      <c r="Z23" s="44"/>
      <c r="AA23" s="109">
        <f t="shared" si="3"/>
        <v>0</v>
      </c>
      <c r="AB23" s="44">
        <f>SUM($Z$10:Z23)</f>
        <v>0</v>
      </c>
      <c r="AC23" s="44">
        <f t="shared" si="11"/>
        <v>0</v>
      </c>
      <c r="AD23" s="110">
        <f t="shared" si="4"/>
        <v>0</v>
      </c>
      <c r="AE23" s="108">
        <f>COUNTIF('[1]Suivi Component'!$H$4:$H$400,B23)</f>
        <v>0</v>
      </c>
      <c r="AF23" s="111">
        <f>SUM($AE$10:$AE$23)</f>
        <v>0</v>
      </c>
      <c r="AG23" s="44"/>
      <c r="AH23" s="109">
        <f t="shared" si="12"/>
        <v>0</v>
      </c>
      <c r="AI23" s="44">
        <f>SUM(AG$10:AG23)</f>
        <v>0</v>
      </c>
      <c r="AJ23" s="44">
        <f t="shared" si="13"/>
        <v>0</v>
      </c>
      <c r="AK23" s="110">
        <f t="shared" si="14"/>
        <v>0</v>
      </c>
      <c r="AL23" s="108">
        <f>COUNTIF('[1]Suivi Component'!$K$4:$K$400,B23)</f>
        <v>0</v>
      </c>
      <c r="AM23" s="111">
        <f>SUM($AL$10:$AL23)</f>
        <v>0</v>
      </c>
      <c r="AN23" s="44"/>
      <c r="AO23" s="109">
        <f t="shared" si="5"/>
        <v>0</v>
      </c>
      <c r="AP23" s="44">
        <f>SUM(AN$10:AN23)</f>
        <v>0</v>
      </c>
      <c r="AQ23" s="44">
        <f t="shared" si="15"/>
        <v>0</v>
      </c>
      <c r="AR23" s="110">
        <f t="shared" si="6"/>
        <v>0</v>
      </c>
      <c r="AS23" s="108">
        <f>COUNTIF('[1]Suivi Implantation'!$I$4:$I$700,B23)</f>
        <v>0</v>
      </c>
      <c r="AT23" s="111">
        <f>SUM($AS$10:$AS23)</f>
        <v>0</v>
      </c>
      <c r="AU23" s="44"/>
      <c r="AV23" s="109">
        <f t="shared" si="16"/>
        <v>0</v>
      </c>
      <c r="AW23" s="44">
        <f>SUM(AU$10:AU23)</f>
        <v>0</v>
      </c>
      <c r="AX23" s="44">
        <f t="shared" si="17"/>
        <v>0</v>
      </c>
      <c r="AY23" s="110">
        <f t="shared" si="18"/>
        <v>0</v>
      </c>
      <c r="AZ23" s="108">
        <f>COUNTIF('[1]Suivi Connectique'!$L$3:$L613,B23)</f>
        <v>0</v>
      </c>
      <c r="BA23" s="111">
        <f>SUM($AZ$10:$AZ23)</f>
        <v>0</v>
      </c>
      <c r="BB23" s="44"/>
      <c r="BC23" s="109">
        <f t="shared" si="19"/>
        <v>0</v>
      </c>
      <c r="BD23" s="44">
        <f>SUM(BB$10:BB23)</f>
        <v>0</v>
      </c>
      <c r="BE23" s="44">
        <f t="shared" si="20"/>
        <v>0</v>
      </c>
      <c r="BF23" s="110">
        <f t="shared" si="21"/>
        <v>0</v>
      </c>
    </row>
    <row r="24" spans="2:58" x14ac:dyDescent="0.25">
      <c r="B24" s="102">
        <f t="shared" si="24"/>
        <v>43899</v>
      </c>
      <c r="C24" s="21" t="str">
        <f>VLOOKUP(WEEKDAY(B24),A164:B170,2)</f>
        <v>L</v>
      </c>
      <c r="D24" s="108">
        <f>COUNTIF('[1]Suivi PR_CAB'!$G$4:$G$475,B24)</f>
        <v>0</v>
      </c>
      <c r="E24" s="44">
        <f>SUM($D$10:$D$24)</f>
        <v>0</v>
      </c>
      <c r="F24" s="44"/>
      <c r="G24" s="109">
        <f t="shared" si="0"/>
        <v>0</v>
      </c>
      <c r="H24" s="44">
        <f>SUM($F$10:F24)</f>
        <v>0</v>
      </c>
      <c r="I24" s="44">
        <f t="shared" si="7"/>
        <v>0</v>
      </c>
      <c r="J24" s="110">
        <f t="shared" si="1"/>
        <v>0</v>
      </c>
      <c r="K24" s="108">
        <f>COUNTIF('[1]Suivi PR_CAB'!$J$4:$J$475,B24)</f>
        <v>0</v>
      </c>
      <c r="L24" s="44">
        <f>SUM($K$10:$K$24)</f>
        <v>0</v>
      </c>
      <c r="M24" s="44"/>
      <c r="N24" s="109">
        <f t="shared" si="2"/>
        <v>0</v>
      </c>
      <c r="O24" s="44">
        <f>SUM($M$10:M24)</f>
        <v>0</v>
      </c>
      <c r="P24" s="44">
        <f t="shared" si="22"/>
        <v>0</v>
      </c>
      <c r="Q24" s="110">
        <f t="shared" si="23"/>
        <v>0</v>
      </c>
      <c r="R24" s="108">
        <f>COUNTIF('[1]Suivi PR_CAB'!$T$4:$T$475,B24)</f>
        <v>0</v>
      </c>
      <c r="S24" s="44">
        <f>SUM($K$10:$K$24)</f>
        <v>0</v>
      </c>
      <c r="T24" s="44"/>
      <c r="U24" s="109">
        <f t="shared" si="8"/>
        <v>0</v>
      </c>
      <c r="V24" s="44">
        <f>SUM($T$10:T24)</f>
        <v>0</v>
      </c>
      <c r="W24" s="44">
        <f t="shared" si="9"/>
        <v>0</v>
      </c>
      <c r="X24" s="110">
        <f t="shared" si="10"/>
        <v>0</v>
      </c>
      <c r="Y24" s="108">
        <f>SUM($K$10:$K$24)</f>
        <v>0</v>
      </c>
      <c r="Z24" s="44"/>
      <c r="AA24" s="109">
        <f t="shared" si="3"/>
        <v>0</v>
      </c>
      <c r="AB24" s="44">
        <f>SUM($Z$10:Z24)</f>
        <v>0</v>
      </c>
      <c r="AC24" s="44">
        <f t="shared" si="11"/>
        <v>0</v>
      </c>
      <c r="AD24" s="110">
        <f t="shared" si="4"/>
        <v>0</v>
      </c>
      <c r="AE24" s="108">
        <f>COUNTIF('[1]Suivi Component'!$H$4:$H$400,B24)</f>
        <v>0</v>
      </c>
      <c r="AF24" s="111">
        <f>SUM($AE$10:$AE$24)</f>
        <v>0</v>
      </c>
      <c r="AG24" s="44"/>
      <c r="AH24" s="109">
        <f t="shared" si="12"/>
        <v>0</v>
      </c>
      <c r="AI24" s="44">
        <f>SUM(AG$10:AG24)</f>
        <v>0</v>
      </c>
      <c r="AJ24" s="44">
        <f t="shared" si="13"/>
        <v>0</v>
      </c>
      <c r="AK24" s="110">
        <f t="shared" si="14"/>
        <v>0</v>
      </c>
      <c r="AL24" s="108">
        <f>COUNTIF('[1]Suivi Component'!$K$4:$K$400,B24)</f>
        <v>0</v>
      </c>
      <c r="AM24" s="111">
        <f>SUM($AL$10:$AL24)</f>
        <v>0</v>
      </c>
      <c r="AN24" s="44"/>
      <c r="AO24" s="109">
        <f t="shared" si="5"/>
        <v>0</v>
      </c>
      <c r="AP24" s="44">
        <f>SUM(AN$10:AN24)</f>
        <v>0</v>
      </c>
      <c r="AQ24" s="44">
        <f t="shared" si="15"/>
        <v>0</v>
      </c>
      <c r="AR24" s="110">
        <f t="shared" si="6"/>
        <v>0</v>
      </c>
      <c r="AS24" s="108">
        <f>COUNTIF('[1]Suivi Implantation'!$I$4:$I$700,B24)</f>
        <v>0</v>
      </c>
      <c r="AT24" s="111">
        <f>SUM($AS$10:$AS24)</f>
        <v>0</v>
      </c>
      <c r="AU24" s="44"/>
      <c r="AV24" s="109">
        <f t="shared" si="16"/>
        <v>0</v>
      </c>
      <c r="AW24" s="44">
        <f>SUM(AU$10:AU24)</f>
        <v>0</v>
      </c>
      <c r="AX24" s="44">
        <f t="shared" si="17"/>
        <v>0</v>
      </c>
      <c r="AY24" s="110">
        <f t="shared" si="18"/>
        <v>0</v>
      </c>
      <c r="AZ24" s="108">
        <f>COUNTIF('[1]Suivi Connectique'!$L$3:$L614,B24)</f>
        <v>0</v>
      </c>
      <c r="BA24" s="111">
        <f>SUM($AZ$10:$AZ24)</f>
        <v>0</v>
      </c>
      <c r="BB24" s="44"/>
      <c r="BC24" s="109">
        <f t="shared" si="19"/>
        <v>0</v>
      </c>
      <c r="BD24" s="44">
        <f>SUM(BB$10:BB24)</f>
        <v>0</v>
      </c>
      <c r="BE24" s="44">
        <f t="shared" si="20"/>
        <v>0</v>
      </c>
      <c r="BF24" s="110">
        <f t="shared" si="21"/>
        <v>0</v>
      </c>
    </row>
    <row r="25" spans="2:58" x14ac:dyDescent="0.25">
      <c r="B25" s="102">
        <f t="shared" si="24"/>
        <v>43900</v>
      </c>
      <c r="C25" s="21" t="str">
        <f>VLOOKUP(WEEKDAY(B25),A164:B170,2)</f>
        <v>M</v>
      </c>
      <c r="D25" s="108">
        <f>COUNTIF('[1]Suivi PR_CAB'!$G$4:$G$475,B25)</f>
        <v>0</v>
      </c>
      <c r="E25" s="44">
        <f>SUM($D$10:$D$25)</f>
        <v>0</v>
      </c>
      <c r="F25" s="44"/>
      <c r="G25" s="109">
        <f t="shared" si="0"/>
        <v>0</v>
      </c>
      <c r="H25" s="44">
        <f>SUM($F$10:F25)</f>
        <v>0</v>
      </c>
      <c r="I25" s="44">
        <f t="shared" si="7"/>
        <v>0</v>
      </c>
      <c r="J25" s="110">
        <f t="shared" si="1"/>
        <v>0</v>
      </c>
      <c r="K25" s="108">
        <f>COUNTIF('[1]Suivi PR_CAB'!$J$4:$J$475,B25)</f>
        <v>0</v>
      </c>
      <c r="L25" s="44">
        <f>SUM($K$10:$K$25)</f>
        <v>0</v>
      </c>
      <c r="M25" s="44"/>
      <c r="N25" s="109">
        <f t="shared" si="2"/>
        <v>0</v>
      </c>
      <c r="O25" s="44">
        <f>SUM($M$10:M25)</f>
        <v>0</v>
      </c>
      <c r="P25" s="44">
        <f t="shared" si="22"/>
        <v>0</v>
      </c>
      <c r="Q25" s="110">
        <f t="shared" si="23"/>
        <v>0</v>
      </c>
      <c r="R25" s="108">
        <f>COUNTIF('[1]Suivi PR_CAB'!$T$4:$T$475,B25)</f>
        <v>0</v>
      </c>
      <c r="S25" s="44">
        <f>SUM($K$10:$K$25)</f>
        <v>0</v>
      </c>
      <c r="T25" s="44"/>
      <c r="U25" s="109">
        <f t="shared" si="8"/>
        <v>0</v>
      </c>
      <c r="V25" s="44">
        <f>SUM($T$10:T25)</f>
        <v>0</v>
      </c>
      <c r="W25" s="44">
        <f t="shared" si="9"/>
        <v>0</v>
      </c>
      <c r="X25" s="110">
        <f t="shared" si="10"/>
        <v>0</v>
      </c>
      <c r="Y25" s="108">
        <f>SUM($K$10:$K$25)</f>
        <v>0</v>
      </c>
      <c r="Z25" s="44"/>
      <c r="AA25" s="109">
        <f t="shared" si="3"/>
        <v>0</v>
      </c>
      <c r="AB25" s="44">
        <f>SUM($Z$10:Z25)</f>
        <v>0</v>
      </c>
      <c r="AC25" s="44">
        <f t="shared" si="11"/>
        <v>0</v>
      </c>
      <c r="AD25" s="110">
        <f t="shared" si="4"/>
        <v>0</v>
      </c>
      <c r="AE25" s="108">
        <f>COUNTIF('[1]Suivi Component'!$H$4:$H$400,B25)</f>
        <v>0</v>
      </c>
      <c r="AF25" s="111">
        <f>SUM($AE$10:$AE$25)</f>
        <v>0</v>
      </c>
      <c r="AG25" s="44"/>
      <c r="AH25" s="109">
        <f t="shared" si="12"/>
        <v>0</v>
      </c>
      <c r="AI25" s="44">
        <f>SUM(AG$10:AG25)</f>
        <v>0</v>
      </c>
      <c r="AJ25" s="44">
        <f t="shared" si="13"/>
        <v>0</v>
      </c>
      <c r="AK25" s="110">
        <f t="shared" si="14"/>
        <v>0</v>
      </c>
      <c r="AL25" s="108">
        <f>COUNTIF('[1]Suivi Component'!$K$4:$K$400,B25)</f>
        <v>0</v>
      </c>
      <c r="AM25" s="111">
        <f>SUM($AL$10:$AL25)</f>
        <v>0</v>
      </c>
      <c r="AN25" s="44"/>
      <c r="AO25" s="109">
        <f t="shared" si="5"/>
        <v>0</v>
      </c>
      <c r="AP25" s="44">
        <f>SUM(AN$10:AN25)</f>
        <v>0</v>
      </c>
      <c r="AQ25" s="44">
        <f t="shared" si="15"/>
        <v>0</v>
      </c>
      <c r="AR25" s="110">
        <f t="shared" si="6"/>
        <v>0</v>
      </c>
      <c r="AS25" s="108">
        <f>COUNTIF('[1]Suivi Implantation'!$I$4:$I$700,B25)</f>
        <v>0</v>
      </c>
      <c r="AT25" s="111">
        <f>SUM($AS$10:$AS25)</f>
        <v>0</v>
      </c>
      <c r="AU25" s="44"/>
      <c r="AV25" s="109">
        <f t="shared" si="16"/>
        <v>0</v>
      </c>
      <c r="AW25" s="44">
        <f>SUM(AU$10:AU25)</f>
        <v>0</v>
      </c>
      <c r="AX25" s="44">
        <f t="shared" si="17"/>
        <v>0</v>
      </c>
      <c r="AY25" s="110">
        <f t="shared" si="18"/>
        <v>0</v>
      </c>
      <c r="AZ25" s="108">
        <f>COUNTIF('[1]Suivi Connectique'!$L$3:$L615,B25)</f>
        <v>0</v>
      </c>
      <c r="BA25" s="111">
        <f>SUM($AZ$10:$AZ25)</f>
        <v>0</v>
      </c>
      <c r="BB25" s="44"/>
      <c r="BC25" s="109">
        <f t="shared" si="19"/>
        <v>0</v>
      </c>
      <c r="BD25" s="44">
        <f>SUM(BB$10:BB25)</f>
        <v>0</v>
      </c>
      <c r="BE25" s="44">
        <f t="shared" si="20"/>
        <v>0</v>
      </c>
      <c r="BF25" s="110">
        <f t="shared" si="21"/>
        <v>0</v>
      </c>
    </row>
    <row r="26" spans="2:58" x14ac:dyDescent="0.25">
      <c r="B26" s="102">
        <f t="shared" si="24"/>
        <v>43901</v>
      </c>
      <c r="C26" s="21" t="str">
        <f>VLOOKUP(WEEKDAY(B26),A164:B170,2)</f>
        <v>M</v>
      </c>
      <c r="D26" s="108">
        <f>COUNTIF('[1]Suivi PR_CAB'!$G$4:$G$475,B26)</f>
        <v>0</v>
      </c>
      <c r="E26" s="44">
        <f>SUM($D$10:$D$26)</f>
        <v>0</v>
      </c>
      <c r="F26" s="44"/>
      <c r="G26" s="109">
        <f t="shared" si="0"/>
        <v>0</v>
      </c>
      <c r="H26" s="44">
        <f>SUM($F$10:F26)</f>
        <v>0</v>
      </c>
      <c r="I26" s="44">
        <f t="shared" si="7"/>
        <v>0</v>
      </c>
      <c r="J26" s="110">
        <f t="shared" si="1"/>
        <v>0</v>
      </c>
      <c r="K26" s="108">
        <f>COUNTIF('[1]Suivi PR_CAB'!$J$4:$J$475,B26)</f>
        <v>0</v>
      </c>
      <c r="L26" s="44">
        <f>SUM($K$10:$K$26)</f>
        <v>0</v>
      </c>
      <c r="M26" s="44"/>
      <c r="N26" s="109">
        <f t="shared" si="2"/>
        <v>0</v>
      </c>
      <c r="O26" s="44">
        <f>SUM($M$10:M26)</f>
        <v>0</v>
      </c>
      <c r="P26" s="44">
        <f t="shared" si="22"/>
        <v>0</v>
      </c>
      <c r="Q26" s="110">
        <f t="shared" si="23"/>
        <v>0</v>
      </c>
      <c r="R26" s="108">
        <f>COUNTIF('[1]Suivi PR_CAB'!$T$4:$T$475,B26)</f>
        <v>0</v>
      </c>
      <c r="S26" s="44">
        <f>SUM($K$10:$K$26)</f>
        <v>0</v>
      </c>
      <c r="T26" s="44"/>
      <c r="U26" s="109">
        <f t="shared" si="8"/>
        <v>0</v>
      </c>
      <c r="V26" s="44">
        <f>SUM($T$10:T26)</f>
        <v>0</v>
      </c>
      <c r="W26" s="44">
        <f t="shared" si="9"/>
        <v>0</v>
      </c>
      <c r="X26" s="110">
        <f t="shared" si="10"/>
        <v>0</v>
      </c>
      <c r="Y26" s="108">
        <f>SUM($K$10:$K$26)</f>
        <v>0</v>
      </c>
      <c r="Z26" s="44"/>
      <c r="AA26" s="109">
        <f t="shared" si="3"/>
        <v>0</v>
      </c>
      <c r="AB26" s="44">
        <f>SUM($Z$10:Z26)</f>
        <v>0</v>
      </c>
      <c r="AC26" s="44">
        <f t="shared" si="11"/>
        <v>0</v>
      </c>
      <c r="AD26" s="110">
        <f t="shared" si="4"/>
        <v>0</v>
      </c>
      <c r="AE26" s="108">
        <f>COUNTIF('[1]Suivi Component'!$H$4:$H$400,B26)</f>
        <v>0</v>
      </c>
      <c r="AF26" s="111">
        <f>SUM($AE$10:$AE$26)</f>
        <v>0</v>
      </c>
      <c r="AG26" s="44"/>
      <c r="AH26" s="109">
        <f t="shared" si="12"/>
        <v>0</v>
      </c>
      <c r="AI26" s="44">
        <f>SUM(AG$10:AG26)</f>
        <v>0</v>
      </c>
      <c r="AJ26" s="44">
        <f t="shared" si="13"/>
        <v>0</v>
      </c>
      <c r="AK26" s="110">
        <f t="shared" si="14"/>
        <v>0</v>
      </c>
      <c r="AL26" s="108">
        <f>COUNTIF('[1]Suivi Component'!$K$4:$K$400,B26)</f>
        <v>0</v>
      </c>
      <c r="AM26" s="111">
        <f>SUM($AL$10:$AL26)</f>
        <v>0</v>
      </c>
      <c r="AN26" s="44"/>
      <c r="AO26" s="109">
        <f t="shared" si="5"/>
        <v>0</v>
      </c>
      <c r="AP26" s="44">
        <f>SUM(AN$10:AN26)</f>
        <v>0</v>
      </c>
      <c r="AQ26" s="44">
        <f t="shared" si="15"/>
        <v>0</v>
      </c>
      <c r="AR26" s="110">
        <f t="shared" si="6"/>
        <v>0</v>
      </c>
      <c r="AS26" s="108">
        <f>COUNTIF('[1]Suivi Implantation'!$I$4:$I$700,B26)</f>
        <v>0</v>
      </c>
      <c r="AT26" s="111">
        <f>SUM($AS$10:$AS26)</f>
        <v>0</v>
      </c>
      <c r="AU26" s="44"/>
      <c r="AV26" s="109">
        <f t="shared" si="16"/>
        <v>0</v>
      </c>
      <c r="AW26" s="44">
        <f>SUM(AU$10:AU26)</f>
        <v>0</v>
      </c>
      <c r="AX26" s="44">
        <f t="shared" si="17"/>
        <v>0</v>
      </c>
      <c r="AY26" s="110">
        <f t="shared" si="18"/>
        <v>0</v>
      </c>
      <c r="AZ26" s="108">
        <f>COUNTIF('[1]Suivi Connectique'!$L$3:$L616,B26)</f>
        <v>0</v>
      </c>
      <c r="BA26" s="111">
        <f>SUM($AZ$10:$AZ26)</f>
        <v>0</v>
      </c>
      <c r="BB26" s="44"/>
      <c r="BC26" s="109">
        <f t="shared" si="19"/>
        <v>0</v>
      </c>
      <c r="BD26" s="44">
        <f>SUM(BB$10:BB26)</f>
        <v>0</v>
      </c>
      <c r="BE26" s="44">
        <f t="shared" si="20"/>
        <v>0</v>
      </c>
      <c r="BF26" s="110">
        <f t="shared" si="21"/>
        <v>0</v>
      </c>
    </row>
    <row r="27" spans="2:58" x14ac:dyDescent="0.25">
      <c r="B27" s="102">
        <f t="shared" si="24"/>
        <v>43902</v>
      </c>
      <c r="C27" s="21" t="str">
        <f>VLOOKUP(WEEKDAY(B27),A164:B170,2)</f>
        <v>J</v>
      </c>
      <c r="D27" s="108">
        <f>COUNTIF('[1]Suivi PR_CAB'!$G$4:$G$475,B27)</f>
        <v>0</v>
      </c>
      <c r="E27" s="44">
        <f>SUM($D$10:$D$27)</f>
        <v>0</v>
      </c>
      <c r="F27" s="44"/>
      <c r="G27" s="109">
        <f t="shared" si="0"/>
        <v>0</v>
      </c>
      <c r="H27" s="44">
        <f>SUM($F$10:F27)</f>
        <v>0</v>
      </c>
      <c r="I27" s="44">
        <f t="shared" si="7"/>
        <v>0</v>
      </c>
      <c r="J27" s="110">
        <f t="shared" si="1"/>
        <v>0</v>
      </c>
      <c r="K27" s="108">
        <f>COUNTIF('[1]Suivi PR_CAB'!$J$4:$J$475,B27)</f>
        <v>0</v>
      </c>
      <c r="L27" s="44">
        <f>SUM($K$10:$K$27)</f>
        <v>0</v>
      </c>
      <c r="M27" s="44"/>
      <c r="N27" s="109">
        <f t="shared" si="2"/>
        <v>0</v>
      </c>
      <c r="O27" s="44">
        <f>SUM($M$10:M27)</f>
        <v>0</v>
      </c>
      <c r="P27" s="44">
        <f t="shared" si="22"/>
        <v>0</v>
      </c>
      <c r="Q27" s="110">
        <f t="shared" si="23"/>
        <v>0</v>
      </c>
      <c r="R27" s="108">
        <f>COUNTIF('[1]Suivi PR_CAB'!$T$4:$T$475,B27)</f>
        <v>0</v>
      </c>
      <c r="S27" s="44">
        <f>SUM($K$10:$K$27)</f>
        <v>0</v>
      </c>
      <c r="T27" s="44"/>
      <c r="U27" s="109">
        <f t="shared" si="8"/>
        <v>0</v>
      </c>
      <c r="V27" s="44">
        <f>SUM($T$10:T27)</f>
        <v>0</v>
      </c>
      <c r="W27" s="44">
        <f t="shared" si="9"/>
        <v>0</v>
      </c>
      <c r="X27" s="110">
        <f t="shared" si="10"/>
        <v>0</v>
      </c>
      <c r="Y27" s="108">
        <f>SUM($K$10:$K$27)</f>
        <v>0</v>
      </c>
      <c r="Z27" s="44"/>
      <c r="AA27" s="109">
        <f t="shared" si="3"/>
        <v>0</v>
      </c>
      <c r="AB27" s="44">
        <f>SUM($Z$10:Z27)</f>
        <v>0</v>
      </c>
      <c r="AC27" s="44">
        <f t="shared" si="11"/>
        <v>0</v>
      </c>
      <c r="AD27" s="110">
        <f t="shared" si="4"/>
        <v>0</v>
      </c>
      <c r="AE27" s="108">
        <f>COUNTIF('[1]Suivi Component'!$H$4:$H$400,B27)</f>
        <v>0</v>
      </c>
      <c r="AF27" s="111">
        <f>SUM($AE$10:$AE$27)</f>
        <v>0</v>
      </c>
      <c r="AG27" s="44"/>
      <c r="AH27" s="109">
        <f t="shared" si="12"/>
        <v>0</v>
      </c>
      <c r="AI27" s="44">
        <f>SUM(AG$10:AG27)</f>
        <v>0</v>
      </c>
      <c r="AJ27" s="44">
        <f t="shared" si="13"/>
        <v>0</v>
      </c>
      <c r="AK27" s="110">
        <f t="shared" si="14"/>
        <v>0</v>
      </c>
      <c r="AL27" s="108">
        <f>COUNTIF('[1]Suivi Component'!$K$4:$K$400,B27)</f>
        <v>0</v>
      </c>
      <c r="AM27" s="111">
        <f>SUM($AL$10:$AL27)</f>
        <v>0</v>
      </c>
      <c r="AN27" s="44"/>
      <c r="AO27" s="109">
        <f t="shared" si="5"/>
        <v>0</v>
      </c>
      <c r="AP27" s="44">
        <f>SUM(AN$10:AN27)</f>
        <v>0</v>
      </c>
      <c r="AQ27" s="44">
        <f t="shared" si="15"/>
        <v>0</v>
      </c>
      <c r="AR27" s="110">
        <f t="shared" si="6"/>
        <v>0</v>
      </c>
      <c r="AS27" s="108">
        <f>COUNTIF('[1]Suivi Implantation'!$I$4:$I$700,B27)</f>
        <v>0</v>
      </c>
      <c r="AT27" s="111">
        <f>SUM($AS$10:$AS27)</f>
        <v>0</v>
      </c>
      <c r="AU27" s="44"/>
      <c r="AV27" s="109">
        <f t="shared" si="16"/>
        <v>0</v>
      </c>
      <c r="AW27" s="44">
        <f>SUM(AU$10:AU27)</f>
        <v>0</v>
      </c>
      <c r="AX27" s="44">
        <f t="shared" si="17"/>
        <v>0</v>
      </c>
      <c r="AY27" s="110">
        <f t="shared" si="18"/>
        <v>0</v>
      </c>
      <c r="AZ27" s="108">
        <f>COUNTIF('[1]Suivi Connectique'!$L$3:$L617,B27)</f>
        <v>0</v>
      </c>
      <c r="BA27" s="111">
        <f>SUM($AZ$10:$AZ27)</f>
        <v>0</v>
      </c>
      <c r="BB27" s="44"/>
      <c r="BC27" s="109">
        <f t="shared" si="19"/>
        <v>0</v>
      </c>
      <c r="BD27" s="44">
        <f>SUM(BB$10:BB27)</f>
        <v>0</v>
      </c>
      <c r="BE27" s="44">
        <f t="shared" si="20"/>
        <v>0</v>
      </c>
      <c r="BF27" s="110">
        <f t="shared" si="21"/>
        <v>0</v>
      </c>
    </row>
    <row r="28" spans="2:58" x14ac:dyDescent="0.25">
      <c r="B28" s="102">
        <f t="shared" si="24"/>
        <v>43903</v>
      </c>
      <c r="C28" s="21" t="str">
        <f>VLOOKUP(WEEKDAY(B28),A164:B170,2)</f>
        <v>V</v>
      </c>
      <c r="D28" s="108">
        <f>COUNTIF('[1]Suivi PR_CAB'!$G$4:$G$475,B28)</f>
        <v>0</v>
      </c>
      <c r="E28" s="44">
        <f>SUM($D$10:$D$28)</f>
        <v>0</v>
      </c>
      <c r="F28" s="44"/>
      <c r="G28" s="109">
        <f t="shared" si="0"/>
        <v>0</v>
      </c>
      <c r="H28" s="44">
        <f>SUM($F$10:F28)</f>
        <v>0</v>
      </c>
      <c r="I28" s="44">
        <f t="shared" si="7"/>
        <v>0</v>
      </c>
      <c r="J28" s="110">
        <f t="shared" si="1"/>
        <v>0</v>
      </c>
      <c r="K28" s="108">
        <f>COUNTIF('[1]Suivi PR_CAB'!$J$4:$J$475,B28)</f>
        <v>0</v>
      </c>
      <c r="L28" s="44">
        <f>SUM($K$10:$K$28)</f>
        <v>0</v>
      </c>
      <c r="M28" s="44"/>
      <c r="N28" s="109">
        <f t="shared" si="2"/>
        <v>0</v>
      </c>
      <c r="O28" s="44">
        <f>SUM($M$10:M28)</f>
        <v>0</v>
      </c>
      <c r="P28" s="44">
        <f t="shared" si="22"/>
        <v>0</v>
      </c>
      <c r="Q28" s="110">
        <f t="shared" si="23"/>
        <v>0</v>
      </c>
      <c r="R28" s="108">
        <f>COUNTIF('[1]Suivi PR_CAB'!$T$4:$T$475,B28)</f>
        <v>0</v>
      </c>
      <c r="S28" s="44">
        <f>SUM($K$10:$K$28)</f>
        <v>0</v>
      </c>
      <c r="T28" s="44"/>
      <c r="U28" s="109">
        <f t="shared" si="8"/>
        <v>0</v>
      </c>
      <c r="V28" s="44">
        <f>SUM($T$10:T28)</f>
        <v>0</v>
      </c>
      <c r="W28" s="44">
        <f t="shared" si="9"/>
        <v>0</v>
      </c>
      <c r="X28" s="110">
        <f t="shared" si="10"/>
        <v>0</v>
      </c>
      <c r="Y28" s="108">
        <f>SUM($K$10:$K$28)</f>
        <v>0</v>
      </c>
      <c r="Z28" s="44"/>
      <c r="AA28" s="109">
        <f t="shared" si="3"/>
        <v>0</v>
      </c>
      <c r="AB28" s="44">
        <f>SUM($Z$10:Z28)</f>
        <v>0</v>
      </c>
      <c r="AC28" s="44">
        <f t="shared" si="11"/>
        <v>0</v>
      </c>
      <c r="AD28" s="110">
        <f t="shared" si="4"/>
        <v>0</v>
      </c>
      <c r="AE28" s="108">
        <f>COUNTIF('[1]Suivi Component'!$H$4:$H$400,B28)</f>
        <v>0</v>
      </c>
      <c r="AF28" s="111">
        <f>SUM($AE$10:$AE$28)</f>
        <v>0</v>
      </c>
      <c r="AG28" s="44"/>
      <c r="AH28" s="109">
        <f t="shared" si="12"/>
        <v>0</v>
      </c>
      <c r="AI28" s="44">
        <f>SUM(AG$10:AG28)</f>
        <v>0</v>
      </c>
      <c r="AJ28" s="44">
        <f t="shared" si="13"/>
        <v>0</v>
      </c>
      <c r="AK28" s="110">
        <f t="shared" si="14"/>
        <v>0</v>
      </c>
      <c r="AL28" s="108">
        <f>COUNTIF('[1]Suivi Component'!$K$4:$K$400,B28)</f>
        <v>0</v>
      </c>
      <c r="AM28" s="111">
        <f>SUM($AL$10:$AL28)</f>
        <v>0</v>
      </c>
      <c r="AN28" s="44"/>
      <c r="AO28" s="109">
        <f t="shared" si="5"/>
        <v>0</v>
      </c>
      <c r="AP28" s="44">
        <f>SUM(AN$10:AN28)</f>
        <v>0</v>
      </c>
      <c r="AQ28" s="44">
        <f t="shared" si="15"/>
        <v>0</v>
      </c>
      <c r="AR28" s="110">
        <f t="shared" si="6"/>
        <v>0</v>
      </c>
      <c r="AS28" s="108">
        <f>COUNTIF('[1]Suivi Implantation'!$I$4:$I$700,B28)</f>
        <v>0</v>
      </c>
      <c r="AT28" s="111">
        <f>SUM($AS$10:$AS28)</f>
        <v>0</v>
      </c>
      <c r="AU28" s="44"/>
      <c r="AV28" s="109">
        <f t="shared" si="16"/>
        <v>0</v>
      </c>
      <c r="AW28" s="44">
        <f>SUM(AU$10:AU28)</f>
        <v>0</v>
      </c>
      <c r="AX28" s="44">
        <f t="shared" si="17"/>
        <v>0</v>
      </c>
      <c r="AY28" s="110">
        <f t="shared" si="18"/>
        <v>0</v>
      </c>
      <c r="AZ28" s="108">
        <f>COUNTIF('[1]Suivi Connectique'!$L$3:$L618,B28)</f>
        <v>0</v>
      </c>
      <c r="BA28" s="111">
        <f>SUM($AZ$10:$AZ28)</f>
        <v>0</v>
      </c>
      <c r="BB28" s="44"/>
      <c r="BC28" s="109">
        <f t="shared" si="19"/>
        <v>0</v>
      </c>
      <c r="BD28" s="44">
        <f>SUM(BB$10:BB28)</f>
        <v>0</v>
      </c>
      <c r="BE28" s="44">
        <f t="shared" si="20"/>
        <v>0</v>
      </c>
      <c r="BF28" s="110">
        <f t="shared" si="21"/>
        <v>0</v>
      </c>
    </row>
    <row r="29" spans="2:58" x14ac:dyDescent="0.25">
      <c r="B29" s="102">
        <f t="shared" si="24"/>
        <v>43904</v>
      </c>
      <c r="C29" s="21" t="str">
        <f>VLOOKUP(WEEKDAY(B29),A164:B170,2)</f>
        <v>S</v>
      </c>
      <c r="D29" s="108">
        <f>COUNTIF('[1]Suivi PR_CAB'!$G$4:$G$475,B29)</f>
        <v>0</v>
      </c>
      <c r="E29" s="44">
        <f>SUM($D$10:$D$29)</f>
        <v>0</v>
      </c>
      <c r="F29" s="44"/>
      <c r="G29" s="109">
        <f t="shared" si="0"/>
        <v>0</v>
      </c>
      <c r="H29" s="44">
        <f>SUM($F$10:F29)</f>
        <v>0</v>
      </c>
      <c r="I29" s="44">
        <f t="shared" si="7"/>
        <v>0</v>
      </c>
      <c r="J29" s="110">
        <f t="shared" si="1"/>
        <v>0</v>
      </c>
      <c r="K29" s="108">
        <f>COUNTIF('[1]Suivi PR_CAB'!$J$4:$J$475,B29)</f>
        <v>0</v>
      </c>
      <c r="L29" s="44">
        <f>SUM($K$10:$K$29)</f>
        <v>0</v>
      </c>
      <c r="M29" s="44"/>
      <c r="N29" s="109">
        <f t="shared" si="2"/>
        <v>0</v>
      </c>
      <c r="O29" s="44">
        <f>SUM($M$10:M29)</f>
        <v>0</v>
      </c>
      <c r="P29" s="44">
        <f t="shared" si="22"/>
        <v>0</v>
      </c>
      <c r="Q29" s="110">
        <f t="shared" si="23"/>
        <v>0</v>
      </c>
      <c r="R29" s="108">
        <f>COUNTIF('[1]Suivi PR_CAB'!$T$4:$T$475,B29)</f>
        <v>0</v>
      </c>
      <c r="S29" s="44">
        <f>SUM($K$10:$K$29)</f>
        <v>0</v>
      </c>
      <c r="T29" s="44"/>
      <c r="U29" s="109">
        <f t="shared" si="8"/>
        <v>0</v>
      </c>
      <c r="V29" s="44">
        <f>SUM($T$10:T29)</f>
        <v>0</v>
      </c>
      <c r="W29" s="44">
        <f t="shared" si="9"/>
        <v>0</v>
      </c>
      <c r="X29" s="110">
        <f t="shared" si="10"/>
        <v>0</v>
      </c>
      <c r="Y29" s="108">
        <f>SUM($K$10:$K$29)</f>
        <v>0</v>
      </c>
      <c r="Z29" s="44"/>
      <c r="AA29" s="109">
        <f t="shared" si="3"/>
        <v>0</v>
      </c>
      <c r="AB29" s="44">
        <f>SUM($Z$10:Z29)</f>
        <v>0</v>
      </c>
      <c r="AC29" s="44">
        <f t="shared" si="11"/>
        <v>0</v>
      </c>
      <c r="AD29" s="110">
        <f t="shared" si="4"/>
        <v>0</v>
      </c>
      <c r="AE29" s="108">
        <f>COUNTIF('[1]Suivi Component'!$H$4:$H$400,B29)</f>
        <v>0</v>
      </c>
      <c r="AF29" s="111">
        <f>SUM($AE$10:$AE$29)</f>
        <v>0</v>
      </c>
      <c r="AG29" s="44"/>
      <c r="AH29" s="109">
        <f t="shared" si="12"/>
        <v>0</v>
      </c>
      <c r="AI29" s="44">
        <f>SUM(AG$10:AG29)</f>
        <v>0</v>
      </c>
      <c r="AJ29" s="44">
        <f t="shared" si="13"/>
        <v>0</v>
      </c>
      <c r="AK29" s="110">
        <f t="shared" si="14"/>
        <v>0</v>
      </c>
      <c r="AL29" s="108">
        <f>COUNTIF('[1]Suivi Component'!$K$4:$K$400,B29)</f>
        <v>0</v>
      </c>
      <c r="AM29" s="111">
        <f>SUM($AL$10:$AL29)</f>
        <v>0</v>
      </c>
      <c r="AN29" s="44"/>
      <c r="AO29" s="109">
        <f t="shared" si="5"/>
        <v>0</v>
      </c>
      <c r="AP29" s="44">
        <f>SUM(AN$10:AN29)</f>
        <v>0</v>
      </c>
      <c r="AQ29" s="44">
        <f t="shared" si="15"/>
        <v>0</v>
      </c>
      <c r="AR29" s="110">
        <f t="shared" si="6"/>
        <v>0</v>
      </c>
      <c r="AS29" s="108">
        <f>COUNTIF('[1]Suivi Implantation'!$I$4:$I$700,B29)</f>
        <v>0</v>
      </c>
      <c r="AT29" s="111">
        <f>SUM($AS$10:$AS29)</f>
        <v>0</v>
      </c>
      <c r="AU29" s="44"/>
      <c r="AV29" s="109">
        <f t="shared" si="16"/>
        <v>0</v>
      </c>
      <c r="AW29" s="44">
        <f>SUM(AU$10:AU29)</f>
        <v>0</v>
      </c>
      <c r="AX29" s="44">
        <f t="shared" si="17"/>
        <v>0</v>
      </c>
      <c r="AY29" s="110">
        <f t="shared" si="18"/>
        <v>0</v>
      </c>
      <c r="AZ29" s="108">
        <f>COUNTIF('[1]Suivi Connectique'!$L$3:$L619,B29)</f>
        <v>0</v>
      </c>
      <c r="BA29" s="111">
        <f>SUM($AZ$10:$AZ29)</f>
        <v>0</v>
      </c>
      <c r="BB29" s="44"/>
      <c r="BC29" s="109">
        <f t="shared" si="19"/>
        <v>0</v>
      </c>
      <c r="BD29" s="44">
        <f>SUM(BB$10:BB29)</f>
        <v>0</v>
      </c>
      <c r="BE29" s="44">
        <f t="shared" si="20"/>
        <v>0</v>
      </c>
      <c r="BF29" s="110">
        <f t="shared" si="21"/>
        <v>0</v>
      </c>
    </row>
    <row r="30" spans="2:58" x14ac:dyDescent="0.25">
      <c r="B30" s="102">
        <f t="shared" si="24"/>
        <v>43905</v>
      </c>
      <c r="C30" s="21" t="str">
        <f>VLOOKUP(WEEKDAY(B30),A164:B170,2)</f>
        <v>D</v>
      </c>
      <c r="D30" s="108">
        <f>COUNTIF('[1]Suivi PR_CAB'!$G$4:$G$475,B30)</f>
        <v>0</v>
      </c>
      <c r="E30" s="44">
        <f>SUM($D$10:$D$30)</f>
        <v>0</v>
      </c>
      <c r="F30" s="44"/>
      <c r="G30" s="109">
        <f t="shared" si="0"/>
        <v>0</v>
      </c>
      <c r="H30" s="44">
        <f>SUM($F$10:F30)</f>
        <v>0</v>
      </c>
      <c r="I30" s="44">
        <f t="shared" si="7"/>
        <v>0</v>
      </c>
      <c r="J30" s="110">
        <f t="shared" si="1"/>
        <v>0</v>
      </c>
      <c r="K30" s="108">
        <f>COUNTIF('[1]Suivi PR_CAB'!$J$4:$J$475,B30)</f>
        <v>0</v>
      </c>
      <c r="L30" s="44">
        <f>SUM($K$10:$K$30)</f>
        <v>0</v>
      </c>
      <c r="M30" s="44"/>
      <c r="N30" s="109">
        <f t="shared" si="2"/>
        <v>0</v>
      </c>
      <c r="O30" s="44">
        <f>SUM($M$10:M30)</f>
        <v>0</v>
      </c>
      <c r="P30" s="44">
        <f t="shared" si="22"/>
        <v>0</v>
      </c>
      <c r="Q30" s="110">
        <f t="shared" si="23"/>
        <v>0</v>
      </c>
      <c r="R30" s="108">
        <f>COUNTIF('[1]Suivi PR_CAB'!$T$4:$T$475,B30)</f>
        <v>0</v>
      </c>
      <c r="S30" s="44">
        <f>SUM($K$10:$K$30)</f>
        <v>0</v>
      </c>
      <c r="T30" s="44"/>
      <c r="U30" s="109">
        <f t="shared" si="8"/>
        <v>0</v>
      </c>
      <c r="V30" s="44">
        <f>SUM($T$10:T30)</f>
        <v>0</v>
      </c>
      <c r="W30" s="44">
        <f t="shared" si="9"/>
        <v>0</v>
      </c>
      <c r="X30" s="110">
        <f t="shared" si="10"/>
        <v>0</v>
      </c>
      <c r="Y30" s="108">
        <f>SUM($K$10:$K$30)</f>
        <v>0</v>
      </c>
      <c r="Z30" s="44"/>
      <c r="AA30" s="109">
        <f t="shared" si="3"/>
        <v>0</v>
      </c>
      <c r="AB30" s="44">
        <f>SUM($Z$10:Z30)</f>
        <v>0</v>
      </c>
      <c r="AC30" s="44">
        <f t="shared" si="11"/>
        <v>0</v>
      </c>
      <c r="AD30" s="110">
        <f t="shared" si="4"/>
        <v>0</v>
      </c>
      <c r="AE30" s="108">
        <f>COUNTIF('[1]Suivi Component'!$H$4:$H$400,B30)</f>
        <v>0</v>
      </c>
      <c r="AF30" s="111">
        <f>SUM($AE$10:$AE$30)</f>
        <v>0</v>
      </c>
      <c r="AG30" s="44"/>
      <c r="AH30" s="109">
        <f t="shared" si="12"/>
        <v>0</v>
      </c>
      <c r="AI30" s="44">
        <f>SUM(AG$10:AG30)</f>
        <v>0</v>
      </c>
      <c r="AJ30" s="44">
        <f t="shared" si="13"/>
        <v>0</v>
      </c>
      <c r="AK30" s="110">
        <f t="shared" si="14"/>
        <v>0</v>
      </c>
      <c r="AL30" s="108">
        <f>COUNTIF('[1]Suivi Component'!$K$4:$K$400,B30)</f>
        <v>0</v>
      </c>
      <c r="AM30" s="111">
        <f>SUM($AL$10:$AL30)</f>
        <v>0</v>
      </c>
      <c r="AN30" s="44"/>
      <c r="AO30" s="109">
        <f t="shared" si="5"/>
        <v>0</v>
      </c>
      <c r="AP30" s="44">
        <f>SUM(AN$10:AN30)</f>
        <v>0</v>
      </c>
      <c r="AQ30" s="44">
        <f t="shared" si="15"/>
        <v>0</v>
      </c>
      <c r="AR30" s="110">
        <f t="shared" si="6"/>
        <v>0</v>
      </c>
      <c r="AS30" s="108">
        <f>COUNTIF('[1]Suivi Implantation'!$I$4:$I$700,B30)</f>
        <v>0</v>
      </c>
      <c r="AT30" s="111">
        <f>SUM($AS$10:$AS30)</f>
        <v>0</v>
      </c>
      <c r="AU30" s="44"/>
      <c r="AV30" s="109">
        <f t="shared" si="16"/>
        <v>0</v>
      </c>
      <c r="AW30" s="44">
        <f>SUM(AU$10:AU30)</f>
        <v>0</v>
      </c>
      <c r="AX30" s="44">
        <f t="shared" si="17"/>
        <v>0</v>
      </c>
      <c r="AY30" s="110">
        <f t="shared" si="18"/>
        <v>0</v>
      </c>
      <c r="AZ30" s="108">
        <f>COUNTIF('[1]Suivi Connectique'!$L$3:$L620,B30)</f>
        <v>0</v>
      </c>
      <c r="BA30" s="111">
        <f>SUM($AZ$10:$AZ30)</f>
        <v>0</v>
      </c>
      <c r="BB30" s="44"/>
      <c r="BC30" s="109">
        <f t="shared" si="19"/>
        <v>0</v>
      </c>
      <c r="BD30" s="44">
        <f>SUM(BB$10:BB30)</f>
        <v>0</v>
      </c>
      <c r="BE30" s="44">
        <f t="shared" si="20"/>
        <v>0</v>
      </c>
      <c r="BF30" s="110">
        <f t="shared" si="21"/>
        <v>0</v>
      </c>
    </row>
    <row r="31" spans="2:58" x14ac:dyDescent="0.25">
      <c r="B31" s="102">
        <f t="shared" si="24"/>
        <v>43906</v>
      </c>
      <c r="C31" s="21" t="str">
        <f>VLOOKUP(WEEKDAY(B31),A164:B170,2)</f>
        <v>L</v>
      </c>
      <c r="D31" s="108">
        <f>COUNTIF('[1]Suivi PR_CAB'!$G$4:$G$475,B31)</f>
        <v>0</v>
      </c>
      <c r="E31" s="44">
        <f>SUM($D$10:$D$31)</f>
        <v>0</v>
      </c>
      <c r="F31" s="44"/>
      <c r="G31" s="109">
        <f t="shared" si="0"/>
        <v>0</v>
      </c>
      <c r="H31" s="44">
        <f>SUM($F$10:F31)</f>
        <v>0</v>
      </c>
      <c r="I31" s="44">
        <f t="shared" si="7"/>
        <v>0</v>
      </c>
      <c r="J31" s="110">
        <f t="shared" si="1"/>
        <v>0</v>
      </c>
      <c r="K31" s="108">
        <f>COUNTIF('[1]Suivi PR_CAB'!$J$4:$J$475,B31)</f>
        <v>0</v>
      </c>
      <c r="L31" s="44">
        <f>SUM($K$10:$K$31)</f>
        <v>0</v>
      </c>
      <c r="M31" s="44"/>
      <c r="N31" s="109">
        <f t="shared" si="2"/>
        <v>0</v>
      </c>
      <c r="O31" s="44">
        <f>SUM($M$10:M31)</f>
        <v>0</v>
      </c>
      <c r="P31" s="44">
        <f t="shared" si="22"/>
        <v>0</v>
      </c>
      <c r="Q31" s="110">
        <f t="shared" si="23"/>
        <v>0</v>
      </c>
      <c r="R31" s="108">
        <f>COUNTIF('[1]Suivi PR_CAB'!$T$4:$T$475,B31)</f>
        <v>0</v>
      </c>
      <c r="S31" s="44">
        <f>SUM($K$10:$K$31)</f>
        <v>0</v>
      </c>
      <c r="T31" s="44"/>
      <c r="U31" s="109">
        <f t="shared" si="8"/>
        <v>0</v>
      </c>
      <c r="V31" s="44">
        <f>SUM($T$10:T31)</f>
        <v>0</v>
      </c>
      <c r="W31" s="44">
        <f t="shared" si="9"/>
        <v>0</v>
      </c>
      <c r="X31" s="110">
        <f t="shared" si="10"/>
        <v>0</v>
      </c>
      <c r="Y31" s="108">
        <f>SUM($K$10:$K$31)</f>
        <v>0</v>
      </c>
      <c r="Z31" s="44"/>
      <c r="AA31" s="109">
        <f t="shared" si="3"/>
        <v>0</v>
      </c>
      <c r="AB31" s="44">
        <f>SUM($Z$10:Z31)</f>
        <v>0</v>
      </c>
      <c r="AC31" s="44">
        <f t="shared" si="11"/>
        <v>0</v>
      </c>
      <c r="AD31" s="110">
        <f t="shared" si="4"/>
        <v>0</v>
      </c>
      <c r="AE31" s="108">
        <f>COUNTIF('[1]Suivi Component'!$H$4:$H$400,B31)</f>
        <v>0</v>
      </c>
      <c r="AF31" s="111">
        <f>SUM($AE$10:$AE$31)</f>
        <v>0</v>
      </c>
      <c r="AG31" s="44"/>
      <c r="AH31" s="109">
        <f t="shared" si="12"/>
        <v>0</v>
      </c>
      <c r="AI31" s="44">
        <f>SUM(AG$10:AG31)</f>
        <v>0</v>
      </c>
      <c r="AJ31" s="44">
        <f t="shared" si="13"/>
        <v>0</v>
      </c>
      <c r="AK31" s="110">
        <f t="shared" si="14"/>
        <v>0</v>
      </c>
      <c r="AL31" s="108">
        <f>COUNTIF('[1]Suivi Component'!$K$4:$K$400,B31)</f>
        <v>0</v>
      </c>
      <c r="AM31" s="111">
        <f>SUM($AL$10:$AL31)</f>
        <v>0</v>
      </c>
      <c r="AN31" s="44"/>
      <c r="AO31" s="109">
        <f t="shared" si="5"/>
        <v>0</v>
      </c>
      <c r="AP31" s="44">
        <f>SUM(AN$10:AN31)</f>
        <v>0</v>
      </c>
      <c r="AQ31" s="44">
        <f t="shared" si="15"/>
        <v>0</v>
      </c>
      <c r="AR31" s="110">
        <f t="shared" si="6"/>
        <v>0</v>
      </c>
      <c r="AS31" s="108">
        <f>COUNTIF('[1]Suivi Implantation'!$I$4:$I$700,B31)</f>
        <v>0</v>
      </c>
      <c r="AT31" s="111">
        <f>SUM($AS$10:$AS31)</f>
        <v>0</v>
      </c>
      <c r="AU31" s="44"/>
      <c r="AV31" s="109">
        <f t="shared" si="16"/>
        <v>0</v>
      </c>
      <c r="AW31" s="44">
        <f>SUM(AU$10:AU31)</f>
        <v>0</v>
      </c>
      <c r="AX31" s="44">
        <f t="shared" si="17"/>
        <v>0</v>
      </c>
      <c r="AY31" s="110">
        <f t="shared" si="18"/>
        <v>0</v>
      </c>
      <c r="AZ31" s="108">
        <f>COUNTIF('[1]Suivi Connectique'!$L$3:$L621,B31)</f>
        <v>0</v>
      </c>
      <c r="BA31" s="111">
        <f>SUM($AZ$10:$AZ31)</f>
        <v>0</v>
      </c>
      <c r="BB31" s="44"/>
      <c r="BC31" s="109">
        <f t="shared" si="19"/>
        <v>0</v>
      </c>
      <c r="BD31" s="44">
        <f>SUM(BB$10:BB31)</f>
        <v>0</v>
      </c>
      <c r="BE31" s="44">
        <f t="shared" si="20"/>
        <v>0</v>
      </c>
      <c r="BF31" s="110">
        <f t="shared" si="21"/>
        <v>0</v>
      </c>
    </row>
    <row r="32" spans="2:58" x14ac:dyDescent="0.25">
      <c r="B32" s="102">
        <f t="shared" si="24"/>
        <v>43907</v>
      </c>
      <c r="C32" s="21" t="str">
        <f>VLOOKUP(WEEKDAY(B32),A164:B170,2)</f>
        <v>M</v>
      </c>
      <c r="D32" s="108">
        <f>COUNTIF('[1]Suivi PR_CAB'!$G$4:$G$475,B32)</f>
        <v>0</v>
      </c>
      <c r="E32" s="44">
        <f>SUM($D$10:$D$32)</f>
        <v>0</v>
      </c>
      <c r="F32" s="44"/>
      <c r="G32" s="109">
        <f t="shared" si="0"/>
        <v>0</v>
      </c>
      <c r="H32" s="44">
        <f>SUM($F$10:F32)</f>
        <v>0</v>
      </c>
      <c r="I32" s="44">
        <f t="shared" si="7"/>
        <v>0</v>
      </c>
      <c r="J32" s="110">
        <f t="shared" si="1"/>
        <v>0</v>
      </c>
      <c r="K32" s="108">
        <f>COUNTIF('[1]Suivi PR_CAB'!$J$4:$J$475,B32)</f>
        <v>0</v>
      </c>
      <c r="L32" s="44">
        <f>SUM($K$10:$K$32)</f>
        <v>0</v>
      </c>
      <c r="M32" s="44"/>
      <c r="N32" s="109">
        <f t="shared" si="2"/>
        <v>0</v>
      </c>
      <c r="O32" s="44">
        <f>SUM($M$10:M32)</f>
        <v>0</v>
      </c>
      <c r="P32" s="44">
        <f t="shared" si="22"/>
        <v>0</v>
      </c>
      <c r="Q32" s="110">
        <f t="shared" si="23"/>
        <v>0</v>
      </c>
      <c r="R32" s="108">
        <f>COUNTIF('[1]Suivi PR_CAB'!$T$4:$T$475,B32)</f>
        <v>0</v>
      </c>
      <c r="S32" s="44">
        <f>SUM($K$10:$K$32)</f>
        <v>0</v>
      </c>
      <c r="T32" s="44"/>
      <c r="U32" s="109">
        <f t="shared" si="8"/>
        <v>0</v>
      </c>
      <c r="V32" s="44">
        <f>SUM($T$10:T32)</f>
        <v>0</v>
      </c>
      <c r="W32" s="44">
        <f t="shared" si="9"/>
        <v>0</v>
      </c>
      <c r="X32" s="110">
        <f t="shared" si="10"/>
        <v>0</v>
      </c>
      <c r="Y32" s="108">
        <f>SUM($K$10:$K$32)</f>
        <v>0</v>
      </c>
      <c r="Z32" s="44"/>
      <c r="AA32" s="109">
        <f t="shared" si="3"/>
        <v>0</v>
      </c>
      <c r="AB32" s="44">
        <f>SUM($Z$10:Z32)</f>
        <v>0</v>
      </c>
      <c r="AC32" s="44">
        <f t="shared" si="11"/>
        <v>0</v>
      </c>
      <c r="AD32" s="110">
        <f t="shared" si="4"/>
        <v>0</v>
      </c>
      <c r="AE32" s="108">
        <f>COUNTIF('[1]Suivi Component'!$H$4:$H$400,B32)</f>
        <v>0</v>
      </c>
      <c r="AF32" s="111">
        <f>SUM($AE$10:$AE$32)</f>
        <v>0</v>
      </c>
      <c r="AG32" s="44"/>
      <c r="AH32" s="109">
        <f t="shared" si="12"/>
        <v>0</v>
      </c>
      <c r="AI32" s="44">
        <f>SUM(AG$10:AG32)</f>
        <v>0</v>
      </c>
      <c r="AJ32" s="44">
        <f t="shared" si="13"/>
        <v>0</v>
      </c>
      <c r="AK32" s="110">
        <f t="shared" si="14"/>
        <v>0</v>
      </c>
      <c r="AL32" s="108">
        <f>COUNTIF('[1]Suivi Component'!$K$4:$K$400,B32)</f>
        <v>0</v>
      </c>
      <c r="AM32" s="111">
        <f>SUM($AL$10:$AL32)</f>
        <v>0</v>
      </c>
      <c r="AN32" s="44"/>
      <c r="AO32" s="109">
        <f t="shared" si="5"/>
        <v>0</v>
      </c>
      <c r="AP32" s="44">
        <f>SUM(AN$10:AN32)</f>
        <v>0</v>
      </c>
      <c r="AQ32" s="44">
        <f t="shared" si="15"/>
        <v>0</v>
      </c>
      <c r="AR32" s="110">
        <f t="shared" si="6"/>
        <v>0</v>
      </c>
      <c r="AS32" s="108">
        <f>COUNTIF('[1]Suivi Implantation'!$I$4:$I$700,B32)</f>
        <v>0</v>
      </c>
      <c r="AT32" s="111">
        <f>SUM($AS$10:$AS32)</f>
        <v>0</v>
      </c>
      <c r="AU32" s="44"/>
      <c r="AV32" s="109">
        <f t="shared" si="16"/>
        <v>0</v>
      </c>
      <c r="AW32" s="44">
        <f>SUM(AU$10:AU32)</f>
        <v>0</v>
      </c>
      <c r="AX32" s="44">
        <f t="shared" si="17"/>
        <v>0</v>
      </c>
      <c r="AY32" s="110">
        <f t="shared" si="18"/>
        <v>0</v>
      </c>
      <c r="AZ32" s="108">
        <f>COUNTIF('[1]Suivi Connectique'!$L$3:$L622,B32)</f>
        <v>0</v>
      </c>
      <c r="BA32" s="111">
        <f>SUM($AZ$10:$AZ32)</f>
        <v>0</v>
      </c>
      <c r="BB32" s="44"/>
      <c r="BC32" s="109">
        <f t="shared" si="19"/>
        <v>0</v>
      </c>
      <c r="BD32" s="44">
        <f>SUM(BB$10:BB32)</f>
        <v>0</v>
      </c>
      <c r="BE32" s="44">
        <f t="shared" si="20"/>
        <v>0</v>
      </c>
      <c r="BF32" s="110">
        <f t="shared" si="21"/>
        <v>0</v>
      </c>
    </row>
    <row r="33" spans="2:58" x14ac:dyDescent="0.25">
      <c r="B33" s="102">
        <f t="shared" si="24"/>
        <v>43908</v>
      </c>
      <c r="C33" s="21" t="str">
        <f>VLOOKUP(WEEKDAY(B33),A164:B170,2)</f>
        <v>M</v>
      </c>
      <c r="D33" s="108">
        <f>COUNTIF('[1]Suivi PR_CAB'!$G$4:$G$475,B33)</f>
        <v>0</v>
      </c>
      <c r="E33" s="44">
        <f>SUM($D$10:$D$33)</f>
        <v>0</v>
      </c>
      <c r="F33" s="44"/>
      <c r="G33" s="109">
        <f t="shared" si="0"/>
        <v>0</v>
      </c>
      <c r="H33" s="44">
        <f>SUM($F$10:F33)</f>
        <v>0</v>
      </c>
      <c r="I33" s="44">
        <f t="shared" si="7"/>
        <v>0</v>
      </c>
      <c r="J33" s="110">
        <f t="shared" si="1"/>
        <v>0</v>
      </c>
      <c r="K33" s="108">
        <f>COUNTIF('[1]Suivi PR_CAB'!$J$4:$J$475,B33)</f>
        <v>0</v>
      </c>
      <c r="L33" s="44">
        <f>SUM($K$10:$K$33)</f>
        <v>0</v>
      </c>
      <c r="M33" s="44"/>
      <c r="N33" s="109">
        <f t="shared" si="2"/>
        <v>0</v>
      </c>
      <c r="O33" s="44">
        <f>SUM($M$10:M33)</f>
        <v>0</v>
      </c>
      <c r="P33" s="44">
        <f t="shared" si="22"/>
        <v>0</v>
      </c>
      <c r="Q33" s="110">
        <f t="shared" si="23"/>
        <v>0</v>
      </c>
      <c r="R33" s="108">
        <f>COUNTIF('[1]Suivi PR_CAB'!$T$4:$T$475,B33)</f>
        <v>0</v>
      </c>
      <c r="S33" s="44">
        <f>SUM($K$10:$K$33)</f>
        <v>0</v>
      </c>
      <c r="T33" s="44"/>
      <c r="U33" s="109">
        <f t="shared" si="8"/>
        <v>0</v>
      </c>
      <c r="V33" s="44">
        <f>SUM($T$10:T33)</f>
        <v>0</v>
      </c>
      <c r="W33" s="44">
        <f t="shared" si="9"/>
        <v>0</v>
      </c>
      <c r="X33" s="110">
        <f t="shared" si="10"/>
        <v>0</v>
      </c>
      <c r="Y33" s="108">
        <f>SUM($K$10:$K$33)</f>
        <v>0</v>
      </c>
      <c r="Z33" s="44"/>
      <c r="AA33" s="109">
        <f t="shared" si="3"/>
        <v>0</v>
      </c>
      <c r="AB33" s="44">
        <f>SUM($Z$10:Z33)</f>
        <v>0</v>
      </c>
      <c r="AC33" s="44">
        <f t="shared" si="11"/>
        <v>0</v>
      </c>
      <c r="AD33" s="110">
        <f t="shared" si="4"/>
        <v>0</v>
      </c>
      <c r="AE33" s="108">
        <f>COUNTIF('[1]Suivi Component'!$H$4:$H$400,B33)</f>
        <v>0</v>
      </c>
      <c r="AF33" s="111">
        <f>SUM($AE$10:$AE$33)</f>
        <v>0</v>
      </c>
      <c r="AG33" s="44"/>
      <c r="AH33" s="109">
        <f t="shared" si="12"/>
        <v>0</v>
      </c>
      <c r="AI33" s="44">
        <f>SUM(AG$10:AG33)</f>
        <v>0</v>
      </c>
      <c r="AJ33" s="44">
        <f t="shared" si="13"/>
        <v>0</v>
      </c>
      <c r="AK33" s="110">
        <f t="shared" si="14"/>
        <v>0</v>
      </c>
      <c r="AL33" s="108">
        <f>COUNTIF('[1]Suivi Component'!$K$4:$K$400,B33)</f>
        <v>0</v>
      </c>
      <c r="AM33" s="111">
        <f>SUM($AL$10:$AL33)</f>
        <v>0</v>
      </c>
      <c r="AN33" s="44"/>
      <c r="AO33" s="109">
        <f t="shared" si="5"/>
        <v>0</v>
      </c>
      <c r="AP33" s="44">
        <f>SUM(AN$10:AN33)</f>
        <v>0</v>
      </c>
      <c r="AQ33" s="44">
        <f t="shared" si="15"/>
        <v>0</v>
      </c>
      <c r="AR33" s="110">
        <f t="shared" si="6"/>
        <v>0</v>
      </c>
      <c r="AS33" s="108">
        <f>COUNTIF('[1]Suivi Implantation'!$I$4:$I$700,B33)</f>
        <v>0</v>
      </c>
      <c r="AT33" s="111">
        <f>SUM($AS$10:$AS33)</f>
        <v>0</v>
      </c>
      <c r="AU33" s="44"/>
      <c r="AV33" s="109">
        <f t="shared" si="16"/>
        <v>0</v>
      </c>
      <c r="AW33" s="44">
        <f>SUM(AU$10:AU33)</f>
        <v>0</v>
      </c>
      <c r="AX33" s="44">
        <f t="shared" si="17"/>
        <v>0</v>
      </c>
      <c r="AY33" s="110">
        <f t="shared" si="18"/>
        <v>0</v>
      </c>
      <c r="AZ33" s="108">
        <f>COUNTIF('[1]Suivi Connectique'!$L$3:$L623,B33)</f>
        <v>0</v>
      </c>
      <c r="BA33" s="111">
        <f>SUM($AZ$10:$AZ33)</f>
        <v>0</v>
      </c>
      <c r="BB33" s="44"/>
      <c r="BC33" s="109">
        <f t="shared" si="19"/>
        <v>0</v>
      </c>
      <c r="BD33" s="44">
        <f>SUM(BB$10:BB33)</f>
        <v>0</v>
      </c>
      <c r="BE33" s="44">
        <f t="shared" si="20"/>
        <v>0</v>
      </c>
      <c r="BF33" s="110">
        <f t="shared" si="21"/>
        <v>0</v>
      </c>
    </row>
    <row r="34" spans="2:58" x14ac:dyDescent="0.25">
      <c r="B34" s="102">
        <f t="shared" si="24"/>
        <v>43909</v>
      </c>
      <c r="C34" s="21" t="str">
        <f>VLOOKUP(WEEKDAY(B34),A164:B170,2)</f>
        <v>J</v>
      </c>
      <c r="D34" s="108">
        <f>COUNTIF('[1]Suivi PR_CAB'!$G$4:$G$475,B34)</f>
        <v>3</v>
      </c>
      <c r="E34" s="44">
        <f>SUM($D$10:$D$34)</f>
        <v>3</v>
      </c>
      <c r="F34" s="44"/>
      <c r="G34" s="109">
        <f t="shared" si="0"/>
        <v>0</v>
      </c>
      <c r="H34" s="44">
        <f>SUM($F$10:F34)</f>
        <v>0</v>
      </c>
      <c r="I34" s="44">
        <f t="shared" si="7"/>
        <v>3</v>
      </c>
      <c r="J34" s="110">
        <f t="shared" si="1"/>
        <v>3.4090909090909061E-2</v>
      </c>
      <c r="K34" s="108">
        <f>COUNTIF('[1]Suivi PR_CAB'!$J$4:$J$475,B34)</f>
        <v>0</v>
      </c>
      <c r="L34" s="44">
        <f>SUM($K$10:$K$34)</f>
        <v>0</v>
      </c>
      <c r="M34" s="44"/>
      <c r="N34" s="109">
        <f t="shared" si="2"/>
        <v>0</v>
      </c>
      <c r="O34" s="44">
        <f>SUM($M$10:M34)</f>
        <v>0</v>
      </c>
      <c r="P34" s="44">
        <f t="shared" si="22"/>
        <v>0</v>
      </c>
      <c r="Q34" s="110">
        <f t="shared" si="23"/>
        <v>0</v>
      </c>
      <c r="R34" s="108">
        <f>COUNTIF('[1]Suivi PR_CAB'!$T$4:$T$475,B34)</f>
        <v>0</v>
      </c>
      <c r="S34" s="44">
        <f>SUM($K$10:$K$34)</f>
        <v>0</v>
      </c>
      <c r="T34" s="44"/>
      <c r="U34" s="109">
        <f t="shared" si="8"/>
        <v>0</v>
      </c>
      <c r="V34" s="44">
        <f>SUM($T$10:T34)</f>
        <v>0</v>
      </c>
      <c r="W34" s="44">
        <f t="shared" si="9"/>
        <v>0</v>
      </c>
      <c r="X34" s="110">
        <f t="shared" si="10"/>
        <v>0</v>
      </c>
      <c r="Y34" s="108">
        <f>SUM($K$10:$K$34)</f>
        <v>0</v>
      </c>
      <c r="Z34" s="44"/>
      <c r="AA34" s="109">
        <f t="shared" si="3"/>
        <v>0</v>
      </c>
      <c r="AB34" s="44">
        <f>SUM($Z$10:Z34)</f>
        <v>0</v>
      </c>
      <c r="AC34" s="44">
        <f t="shared" si="11"/>
        <v>0</v>
      </c>
      <c r="AD34" s="110">
        <f t="shared" si="4"/>
        <v>0</v>
      </c>
      <c r="AE34" s="108">
        <f>COUNTIF('[1]Suivi Component'!$H$4:$H$400,B34)</f>
        <v>0</v>
      </c>
      <c r="AF34" s="111">
        <f>SUM($AE$10:$AE$34)</f>
        <v>0</v>
      </c>
      <c r="AG34" s="44"/>
      <c r="AH34" s="109">
        <f t="shared" si="12"/>
        <v>0</v>
      </c>
      <c r="AI34" s="44">
        <f>SUM(AG$10:AG34)</f>
        <v>0</v>
      </c>
      <c r="AJ34" s="44">
        <f t="shared" si="13"/>
        <v>0</v>
      </c>
      <c r="AK34" s="110">
        <f t="shared" si="14"/>
        <v>0</v>
      </c>
      <c r="AL34" s="108">
        <f>COUNTIF('[1]Suivi Component'!$K$4:$K$400,B34)</f>
        <v>0</v>
      </c>
      <c r="AM34" s="111">
        <f>SUM($AL$10:$AL34)</f>
        <v>0</v>
      </c>
      <c r="AN34" s="44"/>
      <c r="AO34" s="109">
        <f t="shared" si="5"/>
        <v>0</v>
      </c>
      <c r="AP34" s="44">
        <f>SUM(AN$10:AN34)</f>
        <v>0</v>
      </c>
      <c r="AQ34" s="44">
        <f t="shared" si="15"/>
        <v>0</v>
      </c>
      <c r="AR34" s="110">
        <f t="shared" si="6"/>
        <v>0</v>
      </c>
      <c r="AS34" s="108">
        <f>COUNTIF('[1]Suivi Implantation'!$I$4:$I$700,B34)</f>
        <v>0</v>
      </c>
      <c r="AT34" s="111">
        <f>SUM($AS$10:$AS34)</f>
        <v>0</v>
      </c>
      <c r="AU34" s="44"/>
      <c r="AV34" s="109">
        <f t="shared" si="16"/>
        <v>0</v>
      </c>
      <c r="AW34" s="44">
        <f>SUM(AU$10:AU34)</f>
        <v>0</v>
      </c>
      <c r="AX34" s="44">
        <f t="shared" si="17"/>
        <v>0</v>
      </c>
      <c r="AY34" s="110">
        <f t="shared" si="18"/>
        <v>0</v>
      </c>
      <c r="AZ34" s="108">
        <f>COUNTIF('[1]Suivi Connectique'!$L$3:$L624,B34)</f>
        <v>0</v>
      </c>
      <c r="BA34" s="111">
        <f>SUM($AZ$10:$AZ34)</f>
        <v>0</v>
      </c>
      <c r="BB34" s="44"/>
      <c r="BC34" s="109">
        <f t="shared" si="19"/>
        <v>0</v>
      </c>
      <c r="BD34" s="44">
        <f>SUM(BB$10:BB34)</f>
        <v>0</v>
      </c>
      <c r="BE34" s="44">
        <f t="shared" si="20"/>
        <v>0</v>
      </c>
      <c r="BF34" s="110">
        <f t="shared" si="21"/>
        <v>0</v>
      </c>
    </row>
    <row r="35" spans="2:58" x14ac:dyDescent="0.25">
      <c r="B35" s="102">
        <f t="shared" si="24"/>
        <v>43910</v>
      </c>
      <c r="C35" s="21" t="str">
        <f>VLOOKUP(WEEKDAY(B35),A164:B170,2)</f>
        <v>V</v>
      </c>
      <c r="D35" s="108">
        <f>COUNTIF('[1]Suivi PR_CAB'!$G$4:$G$475,B35)</f>
        <v>5</v>
      </c>
      <c r="E35" s="44">
        <f>SUM($D$10:$D$35)</f>
        <v>8</v>
      </c>
      <c r="F35" s="44"/>
      <c r="G35" s="109">
        <f t="shared" si="0"/>
        <v>0</v>
      </c>
      <c r="H35" s="44">
        <f>SUM($F$10:F35)</f>
        <v>0</v>
      </c>
      <c r="I35" s="44">
        <f t="shared" si="7"/>
        <v>8</v>
      </c>
      <c r="J35" s="110">
        <f t="shared" si="1"/>
        <v>9.0909090909090939E-2</v>
      </c>
      <c r="K35" s="108">
        <f>COUNTIF('[1]Suivi PR_CAB'!$J$4:$J$475,B35)</f>
        <v>0</v>
      </c>
      <c r="L35" s="44">
        <f>SUM($K$10:$K$35)</f>
        <v>0</v>
      </c>
      <c r="M35" s="44"/>
      <c r="N35" s="109">
        <f t="shared" si="2"/>
        <v>0</v>
      </c>
      <c r="O35" s="44">
        <f>SUM($M$10:M35)</f>
        <v>0</v>
      </c>
      <c r="P35" s="44">
        <f t="shared" si="22"/>
        <v>0</v>
      </c>
      <c r="Q35" s="110">
        <f t="shared" si="23"/>
        <v>0</v>
      </c>
      <c r="R35" s="108">
        <f>COUNTIF('[1]Suivi PR_CAB'!$T$4:$T$475,B35)</f>
        <v>0</v>
      </c>
      <c r="S35" s="44">
        <f>SUM($K$10:$K$35)</f>
        <v>0</v>
      </c>
      <c r="T35" s="44"/>
      <c r="U35" s="109">
        <f t="shared" si="8"/>
        <v>0</v>
      </c>
      <c r="V35" s="44">
        <f>SUM($T$10:T35)</f>
        <v>0</v>
      </c>
      <c r="W35" s="44">
        <f t="shared" si="9"/>
        <v>0</v>
      </c>
      <c r="X35" s="110">
        <f t="shared" si="10"/>
        <v>0</v>
      </c>
      <c r="Y35" s="108">
        <f>SUM($K$10:$K$35)</f>
        <v>0</v>
      </c>
      <c r="Z35" s="44"/>
      <c r="AA35" s="109">
        <f t="shared" si="3"/>
        <v>0</v>
      </c>
      <c r="AB35" s="44">
        <f>SUM($Z$10:Z35)</f>
        <v>0</v>
      </c>
      <c r="AC35" s="44">
        <f t="shared" si="11"/>
        <v>0</v>
      </c>
      <c r="AD35" s="110">
        <f t="shared" si="4"/>
        <v>0</v>
      </c>
      <c r="AE35" s="108">
        <f>COUNTIF('[1]Suivi Component'!$H$4:$H$400,B35)</f>
        <v>0</v>
      </c>
      <c r="AF35" s="111">
        <f>SUM($AE$10:$AE$35)</f>
        <v>0</v>
      </c>
      <c r="AG35" s="44"/>
      <c r="AH35" s="109">
        <f t="shared" si="12"/>
        <v>0</v>
      </c>
      <c r="AI35" s="44">
        <f>SUM(AG$10:AG35)</f>
        <v>0</v>
      </c>
      <c r="AJ35" s="44">
        <f t="shared" si="13"/>
        <v>0</v>
      </c>
      <c r="AK35" s="110">
        <f t="shared" si="14"/>
        <v>0</v>
      </c>
      <c r="AL35" s="108">
        <f>COUNTIF('[1]Suivi Component'!$K$4:$K$400,B35)</f>
        <v>0</v>
      </c>
      <c r="AM35" s="111">
        <f>SUM($AL$10:$AL35)</f>
        <v>0</v>
      </c>
      <c r="AN35" s="44"/>
      <c r="AO35" s="109">
        <f t="shared" si="5"/>
        <v>0</v>
      </c>
      <c r="AP35" s="44">
        <f>SUM(AN$10:AN35)</f>
        <v>0</v>
      </c>
      <c r="AQ35" s="44">
        <f t="shared" si="15"/>
        <v>0</v>
      </c>
      <c r="AR35" s="110">
        <f t="shared" si="6"/>
        <v>0</v>
      </c>
      <c r="AS35" s="108">
        <f>COUNTIF('[1]Suivi Implantation'!$I$4:$I$700,B35)</f>
        <v>0</v>
      </c>
      <c r="AT35" s="111">
        <f>SUM($AS$10:$AS35)</f>
        <v>0</v>
      </c>
      <c r="AU35" s="44"/>
      <c r="AV35" s="109">
        <f t="shared" si="16"/>
        <v>0</v>
      </c>
      <c r="AW35" s="44">
        <f>SUM(AU$10:AU35)</f>
        <v>0</v>
      </c>
      <c r="AX35" s="44">
        <f t="shared" si="17"/>
        <v>0</v>
      </c>
      <c r="AY35" s="110">
        <f t="shared" si="18"/>
        <v>0</v>
      </c>
      <c r="AZ35" s="108">
        <f>COUNTIF('[1]Suivi Connectique'!$L$3:$L625,B35)</f>
        <v>0</v>
      </c>
      <c r="BA35" s="111">
        <f>SUM($AZ$10:$AZ35)</f>
        <v>0</v>
      </c>
      <c r="BB35" s="44"/>
      <c r="BC35" s="109">
        <f t="shared" si="19"/>
        <v>0</v>
      </c>
      <c r="BD35" s="44">
        <f>SUM(BB$10:BB35)</f>
        <v>0</v>
      </c>
      <c r="BE35" s="44">
        <f t="shared" si="20"/>
        <v>0</v>
      </c>
      <c r="BF35" s="110">
        <f t="shared" si="21"/>
        <v>0</v>
      </c>
    </row>
    <row r="36" spans="2:58" x14ac:dyDescent="0.25">
      <c r="B36" s="102">
        <f t="shared" si="24"/>
        <v>43911</v>
      </c>
      <c r="C36" s="21" t="str">
        <f>VLOOKUP(WEEKDAY(B36),A164:B170,2)</f>
        <v>S</v>
      </c>
      <c r="D36" s="108">
        <f>COUNTIF('[1]Suivi PR_CAB'!$G$4:$G$475,B36)</f>
        <v>0</v>
      </c>
      <c r="E36" s="44">
        <f>SUM($D$10:$D$36)</f>
        <v>8</v>
      </c>
      <c r="F36" s="44"/>
      <c r="G36" s="109">
        <f t="shared" si="0"/>
        <v>0</v>
      </c>
      <c r="H36" s="44">
        <f>SUM($F$10:F36)</f>
        <v>0</v>
      </c>
      <c r="I36" s="44">
        <f t="shared" si="7"/>
        <v>8</v>
      </c>
      <c r="J36" s="110">
        <f t="shared" si="1"/>
        <v>9.0909090909090939E-2</v>
      </c>
      <c r="K36" s="108">
        <f>COUNTIF('[1]Suivi PR_CAB'!$J$4:$J$475,B36)</f>
        <v>0</v>
      </c>
      <c r="L36" s="44">
        <f>SUM($K$10:$K$36)</f>
        <v>0</v>
      </c>
      <c r="M36" s="44"/>
      <c r="N36" s="109">
        <f t="shared" si="2"/>
        <v>0</v>
      </c>
      <c r="O36" s="44">
        <f>SUM($M$10:M36)</f>
        <v>0</v>
      </c>
      <c r="P36" s="44">
        <f t="shared" si="22"/>
        <v>0</v>
      </c>
      <c r="Q36" s="110">
        <f t="shared" si="23"/>
        <v>0</v>
      </c>
      <c r="R36" s="108">
        <f>COUNTIF('[1]Suivi PR_CAB'!$T$4:$T$475,B36)</f>
        <v>0</v>
      </c>
      <c r="S36" s="44">
        <f>SUM($K$10:$K$36)</f>
        <v>0</v>
      </c>
      <c r="T36" s="44"/>
      <c r="U36" s="109">
        <f t="shared" si="8"/>
        <v>0</v>
      </c>
      <c r="V36" s="44">
        <f>SUM($T$10:T36)</f>
        <v>0</v>
      </c>
      <c r="W36" s="44">
        <f t="shared" si="9"/>
        <v>0</v>
      </c>
      <c r="X36" s="110">
        <f t="shared" si="10"/>
        <v>0</v>
      </c>
      <c r="Y36" s="108">
        <f>SUM($K$10:$K$36)</f>
        <v>0</v>
      </c>
      <c r="Z36" s="44"/>
      <c r="AA36" s="109">
        <f t="shared" si="3"/>
        <v>0</v>
      </c>
      <c r="AB36" s="44">
        <f>SUM($Z$10:Z36)</f>
        <v>0</v>
      </c>
      <c r="AC36" s="44">
        <f t="shared" si="11"/>
        <v>0</v>
      </c>
      <c r="AD36" s="110">
        <f t="shared" si="4"/>
        <v>0</v>
      </c>
      <c r="AE36" s="108">
        <f>COUNTIF('[1]Suivi Component'!$H$4:$H$400,B36)</f>
        <v>0</v>
      </c>
      <c r="AF36" s="111">
        <f>SUM($AE$10:$AE$36)</f>
        <v>0</v>
      </c>
      <c r="AG36" s="44"/>
      <c r="AH36" s="109">
        <f t="shared" si="12"/>
        <v>0</v>
      </c>
      <c r="AI36" s="44">
        <f>SUM(AG$10:AG36)</f>
        <v>0</v>
      </c>
      <c r="AJ36" s="44">
        <f t="shared" si="13"/>
        <v>0</v>
      </c>
      <c r="AK36" s="110">
        <f t="shared" si="14"/>
        <v>0</v>
      </c>
      <c r="AL36" s="108">
        <f>COUNTIF('[1]Suivi Component'!$K$4:$K$400,B36)</f>
        <v>0</v>
      </c>
      <c r="AM36" s="111">
        <f>SUM($AL$10:$AL36)</f>
        <v>0</v>
      </c>
      <c r="AN36" s="44"/>
      <c r="AO36" s="109">
        <f t="shared" si="5"/>
        <v>0</v>
      </c>
      <c r="AP36" s="44">
        <f>SUM(AN$10:AN36)</f>
        <v>0</v>
      </c>
      <c r="AQ36" s="44">
        <f t="shared" si="15"/>
        <v>0</v>
      </c>
      <c r="AR36" s="110">
        <f t="shared" si="6"/>
        <v>0</v>
      </c>
      <c r="AS36" s="108">
        <f>COUNTIF('[1]Suivi Implantation'!$I$4:$I$700,B36)</f>
        <v>0</v>
      </c>
      <c r="AT36" s="111">
        <f>SUM($AS$10:$AS36)</f>
        <v>0</v>
      </c>
      <c r="AU36" s="44"/>
      <c r="AV36" s="109">
        <f t="shared" si="16"/>
        <v>0</v>
      </c>
      <c r="AW36" s="44">
        <f>SUM(AU$10:AU36)</f>
        <v>0</v>
      </c>
      <c r="AX36" s="44">
        <f t="shared" si="17"/>
        <v>0</v>
      </c>
      <c r="AY36" s="110">
        <f t="shared" si="18"/>
        <v>0</v>
      </c>
      <c r="AZ36" s="108">
        <f>COUNTIF('[1]Suivi Connectique'!$L$3:$L626,B36)</f>
        <v>0</v>
      </c>
      <c r="BA36" s="111">
        <f>SUM($AZ$10:$AZ36)</f>
        <v>0</v>
      </c>
      <c r="BB36" s="44"/>
      <c r="BC36" s="109">
        <f t="shared" si="19"/>
        <v>0</v>
      </c>
      <c r="BD36" s="44">
        <f>SUM(BB$10:BB36)</f>
        <v>0</v>
      </c>
      <c r="BE36" s="44">
        <f t="shared" si="20"/>
        <v>0</v>
      </c>
      <c r="BF36" s="110">
        <f t="shared" si="21"/>
        <v>0</v>
      </c>
    </row>
    <row r="37" spans="2:58" x14ac:dyDescent="0.25">
      <c r="B37" s="102">
        <f t="shared" si="24"/>
        <v>43912</v>
      </c>
      <c r="C37" s="21" t="str">
        <f>VLOOKUP(WEEKDAY(B37),A164:B170,2)</f>
        <v>D</v>
      </c>
      <c r="D37" s="108">
        <f>COUNTIF('[1]Suivi PR_CAB'!$G$4:$G$475,B37)</f>
        <v>0</v>
      </c>
      <c r="E37" s="44">
        <f>SUM($D$10:$D$37)</f>
        <v>8</v>
      </c>
      <c r="F37" s="44"/>
      <c r="G37" s="109">
        <f t="shared" si="0"/>
        <v>0</v>
      </c>
      <c r="H37" s="44">
        <f>SUM($F$10:F37)</f>
        <v>0</v>
      </c>
      <c r="I37" s="44">
        <f t="shared" si="7"/>
        <v>8</v>
      </c>
      <c r="J37" s="110">
        <f t="shared" si="1"/>
        <v>9.0909090909090939E-2</v>
      </c>
      <c r="K37" s="108">
        <f>COUNTIF('[1]Suivi PR_CAB'!$J$4:$J$475,B37)</f>
        <v>0</v>
      </c>
      <c r="L37" s="44">
        <f>SUM($K$10:$K$37)</f>
        <v>0</v>
      </c>
      <c r="M37" s="44"/>
      <c r="N37" s="109">
        <f t="shared" si="2"/>
        <v>0</v>
      </c>
      <c r="O37" s="44">
        <f>SUM($M$10:M37)</f>
        <v>0</v>
      </c>
      <c r="P37" s="44">
        <f t="shared" si="22"/>
        <v>0</v>
      </c>
      <c r="Q37" s="110">
        <f t="shared" si="23"/>
        <v>0</v>
      </c>
      <c r="R37" s="108">
        <f>COUNTIF('[1]Suivi PR_CAB'!$T$4:$T$475,B37)</f>
        <v>0</v>
      </c>
      <c r="S37" s="44">
        <f>SUM($K$10:$K$37)</f>
        <v>0</v>
      </c>
      <c r="T37" s="44"/>
      <c r="U37" s="109">
        <f t="shared" si="8"/>
        <v>0</v>
      </c>
      <c r="V37" s="44">
        <f>SUM($T$10:T37)</f>
        <v>0</v>
      </c>
      <c r="W37" s="44">
        <f t="shared" si="9"/>
        <v>0</v>
      </c>
      <c r="X37" s="110">
        <f t="shared" si="10"/>
        <v>0</v>
      </c>
      <c r="Y37" s="108">
        <f>SUM($K$10:$K$37)</f>
        <v>0</v>
      </c>
      <c r="Z37" s="44"/>
      <c r="AA37" s="109">
        <f t="shared" si="3"/>
        <v>0</v>
      </c>
      <c r="AB37" s="44">
        <f>SUM($Z$10:Z37)</f>
        <v>0</v>
      </c>
      <c r="AC37" s="44">
        <f t="shared" si="11"/>
        <v>0</v>
      </c>
      <c r="AD37" s="110">
        <f t="shared" si="4"/>
        <v>0</v>
      </c>
      <c r="AE37" s="108">
        <f>COUNTIF('[1]Suivi Component'!$H$4:$H$400,B37)</f>
        <v>0</v>
      </c>
      <c r="AF37" s="111">
        <f>SUM($AE$10:$AE$37)</f>
        <v>0</v>
      </c>
      <c r="AG37" s="44"/>
      <c r="AH37" s="109">
        <f t="shared" si="12"/>
        <v>0</v>
      </c>
      <c r="AI37" s="44">
        <f>SUM(AG$10:AG37)</f>
        <v>0</v>
      </c>
      <c r="AJ37" s="44">
        <f t="shared" si="13"/>
        <v>0</v>
      </c>
      <c r="AK37" s="110">
        <f t="shared" si="14"/>
        <v>0</v>
      </c>
      <c r="AL37" s="108">
        <f>COUNTIF('[1]Suivi Component'!$K$4:$K$400,B37)</f>
        <v>0</v>
      </c>
      <c r="AM37" s="111">
        <f>SUM($AL$10:$AL37)</f>
        <v>0</v>
      </c>
      <c r="AN37" s="44"/>
      <c r="AO37" s="109">
        <f t="shared" si="5"/>
        <v>0</v>
      </c>
      <c r="AP37" s="44">
        <f>SUM(AN$10:AN37)</f>
        <v>0</v>
      </c>
      <c r="AQ37" s="44">
        <f t="shared" si="15"/>
        <v>0</v>
      </c>
      <c r="AR37" s="110">
        <f t="shared" si="6"/>
        <v>0</v>
      </c>
      <c r="AS37" s="108">
        <f>COUNTIF('[1]Suivi Implantation'!$I$4:$I$700,B37)</f>
        <v>0</v>
      </c>
      <c r="AT37" s="111">
        <f>SUM($AS$10:$AS37)</f>
        <v>0</v>
      </c>
      <c r="AU37" s="44"/>
      <c r="AV37" s="109">
        <f t="shared" si="16"/>
        <v>0</v>
      </c>
      <c r="AW37" s="44">
        <f>SUM(AU$10:AU37)</f>
        <v>0</v>
      </c>
      <c r="AX37" s="44">
        <f t="shared" si="17"/>
        <v>0</v>
      </c>
      <c r="AY37" s="110">
        <f t="shared" si="18"/>
        <v>0</v>
      </c>
      <c r="AZ37" s="108">
        <f>COUNTIF('[1]Suivi Connectique'!$L$3:$L627,B37)</f>
        <v>0</v>
      </c>
      <c r="BA37" s="111">
        <f>SUM($AZ$10:$AZ37)</f>
        <v>0</v>
      </c>
      <c r="BB37" s="44"/>
      <c r="BC37" s="109">
        <f t="shared" si="19"/>
        <v>0</v>
      </c>
      <c r="BD37" s="44">
        <f>SUM(BB$10:BB37)</f>
        <v>0</v>
      </c>
      <c r="BE37" s="44">
        <f t="shared" si="20"/>
        <v>0</v>
      </c>
      <c r="BF37" s="110">
        <f t="shared" si="21"/>
        <v>0</v>
      </c>
    </row>
    <row r="38" spans="2:58" x14ac:dyDescent="0.25">
      <c r="B38" s="102">
        <f t="shared" si="24"/>
        <v>43913</v>
      </c>
      <c r="C38" s="21" t="str">
        <f>VLOOKUP(WEEKDAY(B38),A164:B170,2)</f>
        <v>L</v>
      </c>
      <c r="D38" s="108">
        <f>COUNTIF('[1]Suivi PR_CAB'!$G$4:$G$475,B38)</f>
        <v>4</v>
      </c>
      <c r="E38" s="44">
        <f>SUM($D$10:$D$38)</f>
        <v>12</v>
      </c>
      <c r="F38" s="44">
        <v>5</v>
      </c>
      <c r="G38" s="109">
        <f t="shared" si="0"/>
        <v>5.6818181818181768E-2</v>
      </c>
      <c r="H38" s="44">
        <f>SUM($F$10:F38)</f>
        <v>5</v>
      </c>
      <c r="I38" s="44">
        <f t="shared" si="7"/>
        <v>7</v>
      </c>
      <c r="J38" s="110">
        <f t="shared" si="1"/>
        <v>0.13636363636363635</v>
      </c>
      <c r="K38" s="108">
        <f>COUNTIF('[1]Suivi PR_CAB'!$J$4:$J$475,B38)</f>
        <v>3</v>
      </c>
      <c r="L38" s="44">
        <f>SUM($K$10:$K$38)</f>
        <v>3</v>
      </c>
      <c r="M38" s="44"/>
      <c r="N38" s="109">
        <f t="shared" si="2"/>
        <v>0</v>
      </c>
      <c r="O38" s="44">
        <f>SUM($M$10:M38)</f>
        <v>0</v>
      </c>
      <c r="P38" s="44">
        <f t="shared" si="22"/>
        <v>3</v>
      </c>
      <c r="Q38" s="110">
        <f t="shared" si="23"/>
        <v>3.4090909090909061E-2</v>
      </c>
      <c r="R38" s="108">
        <f>COUNTIF('[1]Suivi PR_CAB'!$T$4:$T$475,B38)</f>
        <v>0</v>
      </c>
      <c r="S38" s="44">
        <f>SUM($K$10:$K$38)</f>
        <v>3</v>
      </c>
      <c r="T38" s="44"/>
      <c r="U38" s="109">
        <f t="shared" si="8"/>
        <v>0</v>
      </c>
      <c r="V38" s="44">
        <f>SUM($T$10:T38)</f>
        <v>0</v>
      </c>
      <c r="W38" s="44">
        <f t="shared" si="9"/>
        <v>3</v>
      </c>
      <c r="X38" s="110">
        <f t="shared" si="10"/>
        <v>3.4090909090909061E-2</v>
      </c>
      <c r="Y38" s="108">
        <f>SUM($K$10:$K$38)</f>
        <v>3</v>
      </c>
      <c r="Z38" s="44"/>
      <c r="AA38" s="109">
        <f t="shared" si="3"/>
        <v>0</v>
      </c>
      <c r="AB38" s="44">
        <f>SUM($Z$10:Z38)</f>
        <v>0</v>
      </c>
      <c r="AC38" s="44">
        <f t="shared" si="11"/>
        <v>3</v>
      </c>
      <c r="AD38" s="110">
        <f t="shared" si="4"/>
        <v>3.4090909090909061E-2</v>
      </c>
      <c r="AE38" s="108">
        <f>COUNTIF('[1]Suivi Component'!$H$4:$H$400,B38)</f>
        <v>0</v>
      </c>
      <c r="AF38" s="111">
        <f>SUM($AE$10:$AE$38)</f>
        <v>0</v>
      </c>
      <c r="AG38" s="44"/>
      <c r="AH38" s="109">
        <f>IF($AG$157&lt;&gt;0,SUM(1-($AG$157-AI38)/$AG$157),0)</f>
        <v>0</v>
      </c>
      <c r="AI38" s="44">
        <f>SUM(AG$10:AG38)</f>
        <v>0</v>
      </c>
      <c r="AJ38" s="44">
        <f t="shared" si="13"/>
        <v>0</v>
      </c>
      <c r="AK38" s="110">
        <f t="shared" si="14"/>
        <v>0</v>
      </c>
      <c r="AL38" s="108">
        <f>COUNTIF('[1]Suivi Component'!$K$4:$K$400,B38)</f>
        <v>0</v>
      </c>
      <c r="AM38" s="111">
        <f>SUM($AL$10:$AL38)</f>
        <v>0</v>
      </c>
      <c r="AN38" s="44"/>
      <c r="AO38" s="109">
        <f t="shared" si="5"/>
        <v>0</v>
      </c>
      <c r="AP38" s="44">
        <f>SUM(AN$10:AN38)</f>
        <v>0</v>
      </c>
      <c r="AQ38" s="44">
        <f t="shared" si="15"/>
        <v>0</v>
      </c>
      <c r="AR38" s="110">
        <f t="shared" si="6"/>
        <v>0</v>
      </c>
      <c r="AS38" s="108">
        <f>COUNTIF('[1]Suivi Implantation'!$I$4:$I$700,B38)</f>
        <v>0</v>
      </c>
      <c r="AT38" s="111">
        <f>SUM($AS$10:$AS38)</f>
        <v>0</v>
      </c>
      <c r="AU38" s="44"/>
      <c r="AV38" s="109">
        <f t="shared" si="16"/>
        <v>0</v>
      </c>
      <c r="AW38" s="44">
        <f>SUM(AU$10:AU38)</f>
        <v>0</v>
      </c>
      <c r="AX38" s="44">
        <f t="shared" si="17"/>
        <v>0</v>
      </c>
      <c r="AY38" s="110">
        <f t="shared" si="18"/>
        <v>0</v>
      </c>
      <c r="AZ38" s="108">
        <f>COUNTIF('[1]Suivi Connectique'!$L$3:$L628,B38)</f>
        <v>0</v>
      </c>
      <c r="BA38" s="111">
        <f>SUM($AZ$10:$AZ38)</f>
        <v>0</v>
      </c>
      <c r="BB38" s="44"/>
      <c r="BC38" s="109">
        <f t="shared" si="19"/>
        <v>0</v>
      </c>
      <c r="BD38" s="44">
        <f>SUM(BB$10:BB38)</f>
        <v>0</v>
      </c>
      <c r="BE38" s="44">
        <f t="shared" si="20"/>
        <v>0</v>
      </c>
      <c r="BF38" s="110">
        <f t="shared" si="21"/>
        <v>0</v>
      </c>
    </row>
    <row r="39" spans="2:58" x14ac:dyDescent="0.25">
      <c r="B39" s="102">
        <f t="shared" si="24"/>
        <v>43914</v>
      </c>
      <c r="C39" s="21" t="str">
        <f>VLOOKUP(WEEKDAY(B39),A164:B170,2)</f>
        <v>M</v>
      </c>
      <c r="D39" s="108">
        <f>COUNTIF('[1]Suivi PR_CAB'!$G$4:$G$475,B39)</f>
        <v>6</v>
      </c>
      <c r="E39" s="44">
        <f>SUM($D$10:$D$39)</f>
        <v>18</v>
      </c>
      <c r="F39" s="44">
        <v>5</v>
      </c>
      <c r="G39" s="109">
        <f t="shared" si="0"/>
        <v>0.11363636363636365</v>
      </c>
      <c r="H39" s="44">
        <f>SUM($F$10:F39)</f>
        <v>10</v>
      </c>
      <c r="I39" s="44">
        <f t="shared" si="7"/>
        <v>8</v>
      </c>
      <c r="J39" s="110">
        <f t="shared" si="1"/>
        <v>0.20454545454545459</v>
      </c>
      <c r="K39" s="108">
        <f>COUNTIF('[1]Suivi PR_CAB'!$J$4:$J$475,B39)</f>
        <v>3</v>
      </c>
      <c r="L39" s="44">
        <f>SUM($K$10:$K$39)</f>
        <v>6</v>
      </c>
      <c r="M39" s="44"/>
      <c r="N39" s="109">
        <f t="shared" si="2"/>
        <v>0</v>
      </c>
      <c r="O39" s="44">
        <f>SUM($M$10:M39)</f>
        <v>0</v>
      </c>
      <c r="P39" s="44">
        <f t="shared" si="22"/>
        <v>6</v>
      </c>
      <c r="Q39" s="110">
        <f t="shared" si="23"/>
        <v>6.8181818181818232E-2</v>
      </c>
      <c r="R39" s="108">
        <f>COUNTIF('[1]Suivi PR_CAB'!$T$4:$T$475,B39)</f>
        <v>2</v>
      </c>
      <c r="S39" s="44">
        <f>SUM($K$10:$K$39)</f>
        <v>6</v>
      </c>
      <c r="T39" s="44"/>
      <c r="U39" s="109">
        <f t="shared" si="8"/>
        <v>0</v>
      </c>
      <c r="V39" s="44">
        <f>SUM($T$10:T39)</f>
        <v>0</v>
      </c>
      <c r="W39" s="44">
        <f t="shared" si="9"/>
        <v>6</v>
      </c>
      <c r="X39" s="110">
        <f t="shared" si="10"/>
        <v>6.8181818181818232E-2</v>
      </c>
      <c r="Y39" s="108">
        <f>SUM($K$10:$K$39)</f>
        <v>6</v>
      </c>
      <c r="Z39" s="44"/>
      <c r="AA39" s="109">
        <f t="shared" si="3"/>
        <v>0</v>
      </c>
      <c r="AB39" s="44">
        <f>SUM($Z$10:Z39)</f>
        <v>0</v>
      </c>
      <c r="AC39" s="44">
        <f t="shared" si="11"/>
        <v>6</v>
      </c>
      <c r="AD39" s="110">
        <f t="shared" si="4"/>
        <v>6.8181818181818232E-2</v>
      </c>
      <c r="AE39" s="108">
        <f>COUNTIF('[1]Suivi Component'!$H$4:$H$400,B39)</f>
        <v>0</v>
      </c>
      <c r="AF39" s="111">
        <f>SUM($AE$10:$AE$39)</f>
        <v>0</v>
      </c>
      <c r="AG39" s="44"/>
      <c r="AH39" s="109">
        <f t="shared" si="12"/>
        <v>0</v>
      </c>
      <c r="AI39" s="44">
        <f>SUM(AG$10:AG39)</f>
        <v>0</v>
      </c>
      <c r="AJ39" s="44">
        <f t="shared" si="13"/>
        <v>0</v>
      </c>
      <c r="AK39" s="110">
        <f t="shared" si="14"/>
        <v>0</v>
      </c>
      <c r="AL39" s="108">
        <f>COUNTIF('[1]Suivi Component'!$K$4:$K$400,B39)</f>
        <v>0</v>
      </c>
      <c r="AM39" s="111">
        <f>SUM($AL$10:$AL39)</f>
        <v>0</v>
      </c>
      <c r="AN39" s="44"/>
      <c r="AO39" s="109">
        <f t="shared" si="5"/>
        <v>0</v>
      </c>
      <c r="AP39" s="44">
        <f>SUM(AN$10:AN39)</f>
        <v>0</v>
      </c>
      <c r="AQ39" s="44">
        <f t="shared" si="15"/>
        <v>0</v>
      </c>
      <c r="AR39" s="110">
        <f t="shared" si="6"/>
        <v>0</v>
      </c>
      <c r="AS39" s="108">
        <f>COUNTIF('[1]Suivi Implantation'!$I$4:$I$700,B39)</f>
        <v>0</v>
      </c>
      <c r="AT39" s="111">
        <f>SUM($AS$10:$AS39)</f>
        <v>0</v>
      </c>
      <c r="AU39" s="44"/>
      <c r="AV39" s="109">
        <f t="shared" si="16"/>
        <v>0</v>
      </c>
      <c r="AW39" s="44">
        <f>SUM(AU$10:AU39)</f>
        <v>0</v>
      </c>
      <c r="AX39" s="44">
        <f t="shared" si="17"/>
        <v>0</v>
      </c>
      <c r="AY39" s="110">
        <f t="shared" si="18"/>
        <v>0</v>
      </c>
      <c r="AZ39" s="108">
        <f>COUNTIF('[1]Suivi Connectique'!$L$3:$L629,B39)</f>
        <v>0</v>
      </c>
      <c r="BA39" s="111">
        <f>SUM($AZ$10:$AZ39)</f>
        <v>0</v>
      </c>
      <c r="BB39" s="44"/>
      <c r="BC39" s="109">
        <f t="shared" si="19"/>
        <v>0</v>
      </c>
      <c r="BD39" s="44">
        <f>SUM(BB$10:BB39)</f>
        <v>0</v>
      </c>
      <c r="BE39" s="44">
        <f t="shared" si="20"/>
        <v>0</v>
      </c>
      <c r="BF39" s="110">
        <f t="shared" si="21"/>
        <v>0</v>
      </c>
    </row>
    <row r="40" spans="2:58" x14ac:dyDescent="0.25">
      <c r="B40" s="102">
        <f t="shared" si="24"/>
        <v>43915</v>
      </c>
      <c r="C40" s="21" t="str">
        <f>VLOOKUP(WEEKDAY(B40),A164:B170,2)</f>
        <v>M</v>
      </c>
      <c r="D40" s="108">
        <f>COUNTIF('[1]Suivi PR_CAB'!$G$4:$G$475,B40)</f>
        <v>3</v>
      </c>
      <c r="E40" s="44">
        <f>SUM($D$10:$D$40)</f>
        <v>21</v>
      </c>
      <c r="F40" s="44">
        <v>5</v>
      </c>
      <c r="G40" s="109">
        <f t="shared" si="0"/>
        <v>0.17045454545454541</v>
      </c>
      <c r="H40" s="44">
        <f>SUM($F$10:F40)</f>
        <v>15</v>
      </c>
      <c r="I40" s="44">
        <f t="shared" si="7"/>
        <v>6</v>
      </c>
      <c r="J40" s="110">
        <f t="shared" si="1"/>
        <v>0.23863636363636365</v>
      </c>
      <c r="K40" s="108">
        <f>COUNTIF('[1]Suivi PR_CAB'!$J$4:$J$475,B40)</f>
        <v>3</v>
      </c>
      <c r="L40" s="44">
        <f>SUM($K$10:$K$40)</f>
        <v>9</v>
      </c>
      <c r="M40" s="44"/>
      <c r="N40" s="109">
        <f t="shared" si="2"/>
        <v>0</v>
      </c>
      <c r="O40" s="44">
        <f>SUM($M$10:M40)</f>
        <v>0</v>
      </c>
      <c r="P40" s="44">
        <f t="shared" si="22"/>
        <v>9</v>
      </c>
      <c r="Q40" s="110">
        <f t="shared" si="23"/>
        <v>0.10227272727272729</v>
      </c>
      <c r="R40" s="108">
        <f>COUNTIF('[1]Suivi PR_CAB'!$T$4:$T$475,B40)</f>
        <v>1</v>
      </c>
      <c r="S40" s="44">
        <f>SUM($K$10:$K$40)</f>
        <v>9</v>
      </c>
      <c r="T40" s="44"/>
      <c r="U40" s="109">
        <f t="shared" si="8"/>
        <v>0</v>
      </c>
      <c r="V40" s="44">
        <f>SUM($T$10:T40)</f>
        <v>0</v>
      </c>
      <c r="W40" s="44">
        <f t="shared" si="9"/>
        <v>9</v>
      </c>
      <c r="X40" s="110">
        <f t="shared" si="10"/>
        <v>0.10227272727272729</v>
      </c>
      <c r="Y40" s="108">
        <f>SUM($K$10:$K$40)</f>
        <v>9</v>
      </c>
      <c r="Z40" s="44"/>
      <c r="AA40" s="109">
        <f t="shared" si="3"/>
        <v>0</v>
      </c>
      <c r="AB40" s="44">
        <f>SUM($Z$10:Z40)</f>
        <v>0</v>
      </c>
      <c r="AC40" s="44">
        <f t="shared" si="11"/>
        <v>9</v>
      </c>
      <c r="AD40" s="110">
        <f t="shared" si="4"/>
        <v>0.10227272727272729</v>
      </c>
      <c r="AE40" s="108">
        <f>COUNTIF('[1]Suivi Component'!$H$4:$H$400,B40)</f>
        <v>0</v>
      </c>
      <c r="AF40" s="111">
        <f>SUM($AE$10:$AE$40)</f>
        <v>0</v>
      </c>
      <c r="AG40" s="44"/>
      <c r="AH40" s="109">
        <f t="shared" si="12"/>
        <v>0</v>
      </c>
      <c r="AI40" s="44">
        <f>SUM(AG$10:AG40)</f>
        <v>0</v>
      </c>
      <c r="AJ40" s="44">
        <f t="shared" si="13"/>
        <v>0</v>
      </c>
      <c r="AK40" s="110">
        <f t="shared" si="14"/>
        <v>0</v>
      </c>
      <c r="AL40" s="108">
        <f>COUNTIF('[1]Suivi Component'!$K$4:$K$400,B40)</f>
        <v>0</v>
      </c>
      <c r="AM40" s="111">
        <f>SUM($AL$10:$AL40)</f>
        <v>0</v>
      </c>
      <c r="AN40" s="44"/>
      <c r="AO40" s="109">
        <f t="shared" si="5"/>
        <v>0</v>
      </c>
      <c r="AP40" s="44">
        <f>SUM(AN$10:AN40)</f>
        <v>0</v>
      </c>
      <c r="AQ40" s="44">
        <f t="shared" si="15"/>
        <v>0</v>
      </c>
      <c r="AR40" s="110">
        <f t="shared" si="6"/>
        <v>0</v>
      </c>
      <c r="AS40" s="108">
        <f>COUNTIF('[1]Suivi Implantation'!$I$4:$I$700,B40)</f>
        <v>0</v>
      </c>
      <c r="AT40" s="111">
        <f>SUM($AS$10:$AS40)</f>
        <v>0</v>
      </c>
      <c r="AU40" s="44">
        <v>15</v>
      </c>
      <c r="AV40" s="109">
        <f t="shared" si="16"/>
        <v>4.870129870129869E-2</v>
      </c>
      <c r="AW40" s="44">
        <f>SUM(AU$10:AU40)</f>
        <v>15</v>
      </c>
      <c r="AX40" s="44">
        <f t="shared" si="17"/>
        <v>-15</v>
      </c>
      <c r="AY40" s="110">
        <f t="shared" si="18"/>
        <v>0</v>
      </c>
      <c r="AZ40" s="108">
        <f>COUNTIF('[1]Suivi Connectique'!$L$3:$L630,B40)</f>
        <v>0</v>
      </c>
      <c r="BA40" s="111">
        <f>SUM($AZ$10:$AZ40)</f>
        <v>0</v>
      </c>
      <c r="BB40" s="44"/>
      <c r="BC40" s="109">
        <f t="shared" si="19"/>
        <v>0</v>
      </c>
      <c r="BD40" s="44">
        <f>SUM(BB$10:BB40)</f>
        <v>0</v>
      </c>
      <c r="BE40" s="44">
        <f t="shared" si="20"/>
        <v>0</v>
      </c>
      <c r="BF40" s="110">
        <f t="shared" si="21"/>
        <v>0</v>
      </c>
    </row>
    <row r="41" spans="2:58" x14ac:dyDescent="0.25">
      <c r="B41" s="102">
        <f t="shared" si="24"/>
        <v>43916</v>
      </c>
      <c r="C41" s="21" t="str">
        <f>VLOOKUP(WEEKDAY(B41),A164:B170,2)</f>
        <v>J</v>
      </c>
      <c r="D41" s="108">
        <f>COUNTIF('[1]Suivi PR_CAB'!$G$4:$G$475,B41)</f>
        <v>0</v>
      </c>
      <c r="E41" s="44">
        <f>SUM($D$10:$D$41)</f>
        <v>21</v>
      </c>
      <c r="F41" s="44">
        <v>5</v>
      </c>
      <c r="G41" s="109">
        <f t="shared" si="0"/>
        <v>0.22727272727272729</v>
      </c>
      <c r="H41" s="44">
        <f>SUM($F$10:F41)</f>
        <v>20</v>
      </c>
      <c r="I41" s="44">
        <f t="shared" si="7"/>
        <v>1</v>
      </c>
      <c r="J41" s="110">
        <f t="shared" si="1"/>
        <v>0.23863636363636365</v>
      </c>
      <c r="K41" s="108">
        <f>COUNTIF('[1]Suivi PR_CAB'!$J$4:$J$475,B41)</f>
        <v>3</v>
      </c>
      <c r="L41" s="44">
        <f>SUM($K$10:$K$41)</f>
        <v>12</v>
      </c>
      <c r="M41" s="44"/>
      <c r="N41" s="109">
        <f t="shared" si="2"/>
        <v>0</v>
      </c>
      <c r="O41" s="44">
        <f>SUM($M$10:M41)</f>
        <v>0</v>
      </c>
      <c r="P41" s="44">
        <f t="shared" si="22"/>
        <v>12</v>
      </c>
      <c r="Q41" s="110">
        <f t="shared" si="23"/>
        <v>0.13636363636363635</v>
      </c>
      <c r="R41" s="108">
        <f>COUNTIF('[1]Suivi PR_CAB'!$T$4:$T$475,B41)</f>
        <v>3</v>
      </c>
      <c r="S41" s="44">
        <f>SUM($K$10:$K$41)</f>
        <v>12</v>
      </c>
      <c r="T41" s="44"/>
      <c r="U41" s="109">
        <f t="shared" si="8"/>
        <v>0</v>
      </c>
      <c r="V41" s="44">
        <f>SUM($T$10:T41)</f>
        <v>0</v>
      </c>
      <c r="W41" s="44">
        <f t="shared" si="9"/>
        <v>12</v>
      </c>
      <c r="X41" s="110">
        <f t="shared" si="10"/>
        <v>0.13636363636363635</v>
      </c>
      <c r="Y41" s="108">
        <f>SUM($K$10:$K$41)</f>
        <v>12</v>
      </c>
      <c r="Z41" s="44"/>
      <c r="AA41" s="109">
        <f t="shared" si="3"/>
        <v>0</v>
      </c>
      <c r="AB41" s="44">
        <f>SUM($Z$10:Z41)</f>
        <v>0</v>
      </c>
      <c r="AC41" s="44">
        <f t="shared" si="11"/>
        <v>12</v>
      </c>
      <c r="AD41" s="110">
        <f t="shared" si="4"/>
        <v>0.13636363636363635</v>
      </c>
      <c r="AE41" s="108">
        <f>COUNTIF('[1]Suivi Component'!$H$4:$H$400,B41)</f>
        <v>0</v>
      </c>
      <c r="AF41" s="111">
        <f>SUM($AE$10:$AE$41)</f>
        <v>0</v>
      </c>
      <c r="AG41" s="44"/>
      <c r="AH41" s="109">
        <f t="shared" si="12"/>
        <v>0</v>
      </c>
      <c r="AI41" s="44">
        <f>SUM(AG$10:AG41)</f>
        <v>0</v>
      </c>
      <c r="AJ41" s="44">
        <f t="shared" si="13"/>
        <v>0</v>
      </c>
      <c r="AK41" s="110">
        <f t="shared" si="14"/>
        <v>0</v>
      </c>
      <c r="AL41" s="108">
        <f>COUNTIF('[1]Suivi Component'!$K$4:$K$400,B41)</f>
        <v>0</v>
      </c>
      <c r="AM41" s="111">
        <f>SUM($AL$10:$AL41)</f>
        <v>0</v>
      </c>
      <c r="AN41" s="44"/>
      <c r="AO41" s="109">
        <f t="shared" si="5"/>
        <v>0</v>
      </c>
      <c r="AP41" s="44">
        <f>SUM(AN$10:AN41)</f>
        <v>0</v>
      </c>
      <c r="AQ41" s="44">
        <f t="shared" si="15"/>
        <v>0</v>
      </c>
      <c r="AR41" s="110">
        <f t="shared" si="6"/>
        <v>0</v>
      </c>
      <c r="AS41" s="108">
        <f>COUNTIF('[1]Suivi Implantation'!$I$4:$I$700,B41)</f>
        <v>0</v>
      </c>
      <c r="AT41" s="111">
        <f>SUM($AS$10:$AS41)</f>
        <v>0</v>
      </c>
      <c r="AU41" s="44">
        <v>15</v>
      </c>
      <c r="AV41" s="109">
        <f t="shared" si="16"/>
        <v>9.740259740259738E-2</v>
      </c>
      <c r="AW41" s="44">
        <f>SUM(AU$10:AU41)</f>
        <v>30</v>
      </c>
      <c r="AX41" s="44">
        <f t="shared" si="17"/>
        <v>-30</v>
      </c>
      <c r="AY41" s="110">
        <f t="shared" si="18"/>
        <v>0</v>
      </c>
      <c r="AZ41" s="108">
        <f>COUNTIF('[1]Suivi Connectique'!$L$3:$L631,B41)</f>
        <v>0</v>
      </c>
      <c r="BA41" s="111">
        <f>SUM($AZ$10:$AZ41)</f>
        <v>0</v>
      </c>
      <c r="BB41" s="44"/>
      <c r="BC41" s="109">
        <f t="shared" si="19"/>
        <v>0</v>
      </c>
      <c r="BD41" s="44">
        <f>SUM(BB$10:BB41)</f>
        <v>0</v>
      </c>
      <c r="BE41" s="44">
        <f t="shared" si="20"/>
        <v>0</v>
      </c>
      <c r="BF41" s="110">
        <f t="shared" si="21"/>
        <v>0</v>
      </c>
    </row>
    <row r="42" spans="2:58" x14ac:dyDescent="0.25">
      <c r="B42" s="102">
        <f t="shared" si="24"/>
        <v>43917</v>
      </c>
      <c r="C42" s="21" t="str">
        <f>VLOOKUP(WEEKDAY(B42),A164:B170,2)</f>
        <v>V</v>
      </c>
      <c r="D42" s="108">
        <f>COUNTIF('[1]Suivi PR_CAB'!$G$4:$G$475,B42)</f>
        <v>2</v>
      </c>
      <c r="E42" s="44">
        <f>SUM($D$10:$D$42)</f>
        <v>23</v>
      </c>
      <c r="F42" s="44">
        <v>5</v>
      </c>
      <c r="G42" s="109">
        <f t="shared" si="0"/>
        <v>0.28409090909090906</v>
      </c>
      <c r="H42" s="44">
        <f>SUM($F$10:F42)</f>
        <v>25</v>
      </c>
      <c r="I42" s="44">
        <f t="shared" si="7"/>
        <v>-2</v>
      </c>
      <c r="J42" s="110">
        <f t="shared" si="1"/>
        <v>0.26136363636363635</v>
      </c>
      <c r="K42" s="108">
        <f>COUNTIF('[1]Suivi PR_CAB'!$J$4:$J$475,B42)</f>
        <v>3</v>
      </c>
      <c r="L42" s="44">
        <f>SUM($K$10:$K$42)</f>
        <v>15</v>
      </c>
      <c r="M42" s="44"/>
      <c r="N42" s="109">
        <f t="shared" si="2"/>
        <v>0</v>
      </c>
      <c r="O42" s="44">
        <f>SUM($M$10:M42)</f>
        <v>0</v>
      </c>
      <c r="P42" s="44">
        <f t="shared" si="22"/>
        <v>15</v>
      </c>
      <c r="Q42" s="110">
        <f t="shared" si="23"/>
        <v>0.17045454545454541</v>
      </c>
      <c r="R42" s="108">
        <f>COUNTIF('[1]Suivi PR_CAB'!$T$4:$T$475,B42)</f>
        <v>7</v>
      </c>
      <c r="S42" s="44">
        <f>SUM($K$10:$K$42)</f>
        <v>15</v>
      </c>
      <c r="T42" s="44"/>
      <c r="U42" s="109">
        <f t="shared" si="8"/>
        <v>0</v>
      </c>
      <c r="V42" s="44">
        <f>SUM($T$10:T42)</f>
        <v>0</v>
      </c>
      <c r="W42" s="44">
        <f t="shared" si="9"/>
        <v>15</v>
      </c>
      <c r="X42" s="110">
        <f t="shared" si="10"/>
        <v>0.17045454545454541</v>
      </c>
      <c r="Y42" s="108">
        <f>SUM($K$10:$K$42)</f>
        <v>15</v>
      </c>
      <c r="Z42" s="44"/>
      <c r="AA42" s="109">
        <f t="shared" si="3"/>
        <v>0</v>
      </c>
      <c r="AB42" s="44">
        <f>SUM($Z$10:Z42)</f>
        <v>0</v>
      </c>
      <c r="AC42" s="44">
        <f t="shared" si="11"/>
        <v>15</v>
      </c>
      <c r="AD42" s="110">
        <f t="shared" si="4"/>
        <v>0.17045454545454541</v>
      </c>
      <c r="AE42" s="108">
        <f>COUNTIF('[1]Suivi Component'!$H$4:$H$400,B42)</f>
        <v>0</v>
      </c>
      <c r="AF42" s="111">
        <f>SUM($AE$10:$AE$42)</f>
        <v>0</v>
      </c>
      <c r="AG42" s="44"/>
      <c r="AH42" s="109">
        <f t="shared" si="12"/>
        <v>0</v>
      </c>
      <c r="AI42" s="44">
        <f>SUM(AG$10:AG42)</f>
        <v>0</v>
      </c>
      <c r="AJ42" s="44">
        <f t="shared" si="13"/>
        <v>0</v>
      </c>
      <c r="AK42" s="110">
        <f t="shared" si="14"/>
        <v>0</v>
      </c>
      <c r="AL42" s="108">
        <f>COUNTIF('[1]Suivi Component'!$K$4:$K$400,B42)</f>
        <v>0</v>
      </c>
      <c r="AM42" s="111">
        <f>SUM($AL$10:$AL42)</f>
        <v>0</v>
      </c>
      <c r="AN42" s="44"/>
      <c r="AO42" s="109">
        <f t="shared" si="5"/>
        <v>0</v>
      </c>
      <c r="AP42" s="44">
        <f>SUM(AN$10:AN42)</f>
        <v>0</v>
      </c>
      <c r="AQ42" s="44">
        <f t="shared" si="15"/>
        <v>0</v>
      </c>
      <c r="AR42" s="110">
        <f t="shared" si="6"/>
        <v>0</v>
      </c>
      <c r="AS42" s="108">
        <f>COUNTIF('[1]Suivi Implantation'!$I$4:$I$700,B42)</f>
        <v>0</v>
      </c>
      <c r="AT42" s="111">
        <f>SUM($AS$10:$AS42)</f>
        <v>0</v>
      </c>
      <c r="AU42" s="44">
        <v>15</v>
      </c>
      <c r="AV42" s="109">
        <f t="shared" si="16"/>
        <v>0.14610389610389607</v>
      </c>
      <c r="AW42" s="44">
        <f>SUM(AU$10:AU42)</f>
        <v>45</v>
      </c>
      <c r="AX42" s="44">
        <f t="shared" si="17"/>
        <v>-45</v>
      </c>
      <c r="AY42" s="110">
        <f t="shared" si="18"/>
        <v>0</v>
      </c>
      <c r="AZ42" s="108">
        <f>COUNTIF('[1]Suivi Connectique'!$L$3:$L632,B42)</f>
        <v>0</v>
      </c>
      <c r="BA42" s="111">
        <f>SUM($AZ$10:$AZ42)</f>
        <v>0</v>
      </c>
      <c r="BB42" s="44"/>
      <c r="BC42" s="109">
        <f t="shared" si="19"/>
        <v>0</v>
      </c>
      <c r="BD42" s="44">
        <f>SUM(BB$10:BB42)</f>
        <v>0</v>
      </c>
      <c r="BE42" s="44">
        <f t="shared" si="20"/>
        <v>0</v>
      </c>
      <c r="BF42" s="110">
        <f t="shared" si="21"/>
        <v>0</v>
      </c>
    </row>
    <row r="43" spans="2:58" x14ac:dyDescent="0.25">
      <c r="B43" s="102">
        <f t="shared" si="24"/>
        <v>43918</v>
      </c>
      <c r="C43" s="21" t="str">
        <f>VLOOKUP(WEEKDAY(B43),A164:B170,2)</f>
        <v>S</v>
      </c>
      <c r="D43" s="108">
        <f>COUNTIF('[1]Suivi PR_CAB'!$G$4:$G$475,B43)</f>
        <v>0</v>
      </c>
      <c r="E43" s="44">
        <f>SUM($D$10:$D$43)</f>
        <v>23</v>
      </c>
      <c r="F43" s="44"/>
      <c r="G43" s="109">
        <f t="shared" si="0"/>
        <v>0.28409090909090906</v>
      </c>
      <c r="H43" s="44">
        <f>SUM($F$10:F43)</f>
        <v>25</v>
      </c>
      <c r="I43" s="44">
        <f t="shared" si="7"/>
        <v>-2</v>
      </c>
      <c r="J43" s="110">
        <f t="shared" si="1"/>
        <v>0.26136363636363635</v>
      </c>
      <c r="K43" s="108">
        <f>COUNTIF('[1]Suivi PR_CAB'!$J$4:$J$475,B43)</f>
        <v>0</v>
      </c>
      <c r="L43" s="44">
        <f>SUM($K$10:$K$43)</f>
        <v>15</v>
      </c>
      <c r="M43" s="44"/>
      <c r="N43" s="109">
        <f t="shared" si="2"/>
        <v>0</v>
      </c>
      <c r="O43" s="44">
        <f>SUM($M$10:M43)</f>
        <v>0</v>
      </c>
      <c r="P43" s="44">
        <f t="shared" si="22"/>
        <v>15</v>
      </c>
      <c r="Q43" s="110">
        <f t="shared" si="23"/>
        <v>0.17045454545454541</v>
      </c>
      <c r="R43" s="108">
        <f>COUNTIF('[1]Suivi PR_CAB'!$T$4:$T$475,B43)</f>
        <v>0</v>
      </c>
      <c r="S43" s="44">
        <f>SUM($K$10:$K$43)</f>
        <v>15</v>
      </c>
      <c r="T43" s="44"/>
      <c r="U43" s="109">
        <f t="shared" si="8"/>
        <v>0</v>
      </c>
      <c r="V43" s="44">
        <f>SUM($T$10:T43)</f>
        <v>0</v>
      </c>
      <c r="W43" s="44">
        <f t="shared" si="9"/>
        <v>15</v>
      </c>
      <c r="X43" s="110">
        <f t="shared" si="10"/>
        <v>0.17045454545454541</v>
      </c>
      <c r="Y43" s="108">
        <f>SUM($K$10:$K$43)</f>
        <v>15</v>
      </c>
      <c r="Z43" s="44"/>
      <c r="AA43" s="109">
        <f t="shared" si="3"/>
        <v>0</v>
      </c>
      <c r="AB43" s="44">
        <f>SUM($Z$10:Z43)</f>
        <v>0</v>
      </c>
      <c r="AC43" s="44">
        <f t="shared" si="11"/>
        <v>15</v>
      </c>
      <c r="AD43" s="110">
        <f t="shared" si="4"/>
        <v>0.17045454545454541</v>
      </c>
      <c r="AE43" s="108">
        <f>COUNTIF('[1]Suivi Component'!$H$4:$H$400,B43)</f>
        <v>0</v>
      </c>
      <c r="AF43" s="111">
        <f>SUM($AE$10:$AE$43)</f>
        <v>0</v>
      </c>
      <c r="AG43" s="44"/>
      <c r="AH43" s="109">
        <f t="shared" si="12"/>
        <v>0</v>
      </c>
      <c r="AI43" s="44">
        <f>SUM(AG$10:AG43)</f>
        <v>0</v>
      </c>
      <c r="AJ43" s="44">
        <f t="shared" si="13"/>
        <v>0</v>
      </c>
      <c r="AK43" s="110">
        <f t="shared" si="14"/>
        <v>0</v>
      </c>
      <c r="AL43" s="108">
        <f>COUNTIF('[1]Suivi Component'!$K$4:$K$400,B43)</f>
        <v>0</v>
      </c>
      <c r="AM43" s="111">
        <f>SUM($AL$10:$AL43)</f>
        <v>0</v>
      </c>
      <c r="AN43" s="44"/>
      <c r="AO43" s="109">
        <f t="shared" si="5"/>
        <v>0</v>
      </c>
      <c r="AP43" s="44">
        <f>SUM(AN$10:AN43)</f>
        <v>0</v>
      </c>
      <c r="AQ43" s="44">
        <f t="shared" si="15"/>
        <v>0</v>
      </c>
      <c r="AR43" s="110">
        <f t="shared" si="6"/>
        <v>0</v>
      </c>
      <c r="AS43" s="108">
        <f>COUNTIF('[1]Suivi Implantation'!$I$4:$I$700,B43)</f>
        <v>0</v>
      </c>
      <c r="AT43" s="111">
        <f>SUM($AS$10:$AS43)</f>
        <v>0</v>
      </c>
      <c r="AU43" s="44"/>
      <c r="AV43" s="109">
        <f t="shared" si="16"/>
        <v>0.14610389610389607</v>
      </c>
      <c r="AW43" s="44">
        <f>SUM(AU$10:AU43)</f>
        <v>45</v>
      </c>
      <c r="AX43" s="44">
        <f t="shared" si="17"/>
        <v>-45</v>
      </c>
      <c r="AY43" s="110">
        <f t="shared" si="18"/>
        <v>0</v>
      </c>
      <c r="AZ43" s="108">
        <f>COUNTIF('[1]Suivi Connectique'!$L$3:$L633,B43)</f>
        <v>0</v>
      </c>
      <c r="BA43" s="111">
        <f>SUM($AZ$10:$AZ43)</f>
        <v>0</v>
      </c>
      <c r="BB43" s="44"/>
      <c r="BC43" s="109">
        <f t="shared" si="19"/>
        <v>0</v>
      </c>
      <c r="BD43" s="44">
        <f>SUM(BB$10:BB43)</f>
        <v>0</v>
      </c>
      <c r="BE43" s="44">
        <f t="shared" si="20"/>
        <v>0</v>
      </c>
      <c r="BF43" s="110">
        <f t="shared" si="21"/>
        <v>0</v>
      </c>
    </row>
    <row r="44" spans="2:58" x14ac:dyDescent="0.25">
      <c r="B44" s="102">
        <f t="shared" si="24"/>
        <v>43919</v>
      </c>
      <c r="C44" s="21" t="str">
        <f>VLOOKUP(WEEKDAY(B44),A164:B170,2)</f>
        <v>D</v>
      </c>
      <c r="D44" s="108">
        <f>COUNTIF('[1]Suivi PR_CAB'!$G$4:$G$475,B44)</f>
        <v>0</v>
      </c>
      <c r="E44" s="44">
        <f>SUM($D$10:$D$44)</f>
        <v>23</v>
      </c>
      <c r="F44" s="44"/>
      <c r="G44" s="109">
        <f t="shared" si="0"/>
        <v>0.28409090909090906</v>
      </c>
      <c r="H44" s="44">
        <f>SUM($F$10:F44)</f>
        <v>25</v>
      </c>
      <c r="I44" s="44">
        <f t="shared" si="7"/>
        <v>-2</v>
      </c>
      <c r="J44" s="110">
        <f t="shared" si="1"/>
        <v>0.26136363636363635</v>
      </c>
      <c r="K44" s="108">
        <f>COUNTIF('[1]Suivi PR_CAB'!$J$4:$J$475,B44)</f>
        <v>0</v>
      </c>
      <c r="L44" s="44">
        <f>SUM($K$10:$K$44)</f>
        <v>15</v>
      </c>
      <c r="M44" s="44"/>
      <c r="N44" s="109">
        <f t="shared" si="2"/>
        <v>0</v>
      </c>
      <c r="O44" s="44">
        <f>SUM($M$10:M44)</f>
        <v>0</v>
      </c>
      <c r="P44" s="44">
        <f t="shared" si="22"/>
        <v>15</v>
      </c>
      <c r="Q44" s="110">
        <f t="shared" si="23"/>
        <v>0.17045454545454541</v>
      </c>
      <c r="R44" s="108">
        <f>COUNTIF('[1]Suivi PR_CAB'!$T$4:$T$475,B44)</f>
        <v>0</v>
      </c>
      <c r="S44" s="44">
        <f>SUM($K$10:$K$44)</f>
        <v>15</v>
      </c>
      <c r="T44" s="44"/>
      <c r="U44" s="109">
        <f t="shared" si="8"/>
        <v>0</v>
      </c>
      <c r="V44" s="44">
        <f>SUM($T$10:T44)</f>
        <v>0</v>
      </c>
      <c r="W44" s="44">
        <f t="shared" si="9"/>
        <v>15</v>
      </c>
      <c r="X44" s="110">
        <f t="shared" si="10"/>
        <v>0.17045454545454541</v>
      </c>
      <c r="Y44" s="108">
        <f>SUM($K$10:$K$44)</f>
        <v>15</v>
      </c>
      <c r="Z44" s="44"/>
      <c r="AA44" s="109">
        <f t="shared" si="3"/>
        <v>0</v>
      </c>
      <c r="AB44" s="44">
        <f>SUM($Z$10:Z44)</f>
        <v>0</v>
      </c>
      <c r="AC44" s="44">
        <f t="shared" si="11"/>
        <v>15</v>
      </c>
      <c r="AD44" s="110">
        <f t="shared" si="4"/>
        <v>0.17045454545454541</v>
      </c>
      <c r="AE44" s="108">
        <f>COUNTIF('[1]Suivi Component'!$H$4:$H$400,B44)</f>
        <v>0</v>
      </c>
      <c r="AF44" s="111">
        <f>SUM($AE$10:$AE$44)</f>
        <v>0</v>
      </c>
      <c r="AG44" s="44"/>
      <c r="AH44" s="109">
        <f t="shared" si="12"/>
        <v>0</v>
      </c>
      <c r="AI44" s="44">
        <f>SUM(AG$10:AG44)</f>
        <v>0</v>
      </c>
      <c r="AJ44" s="44">
        <f t="shared" si="13"/>
        <v>0</v>
      </c>
      <c r="AK44" s="110">
        <f t="shared" si="14"/>
        <v>0</v>
      </c>
      <c r="AL44" s="108">
        <f>COUNTIF('[1]Suivi Component'!$K$4:$K$400,B44)</f>
        <v>0</v>
      </c>
      <c r="AM44" s="111">
        <f>SUM($AL$10:$AL44)</f>
        <v>0</v>
      </c>
      <c r="AN44" s="44"/>
      <c r="AO44" s="109">
        <f t="shared" si="5"/>
        <v>0</v>
      </c>
      <c r="AP44" s="44">
        <f>SUM(AN$10:AN44)</f>
        <v>0</v>
      </c>
      <c r="AQ44" s="44">
        <f t="shared" si="15"/>
        <v>0</v>
      </c>
      <c r="AR44" s="110">
        <f t="shared" si="6"/>
        <v>0</v>
      </c>
      <c r="AS44" s="108">
        <f>COUNTIF('[1]Suivi Implantation'!$I$4:$I$700,B44)</f>
        <v>0</v>
      </c>
      <c r="AT44" s="111">
        <f>SUM($AS$10:$AS44)</f>
        <v>0</v>
      </c>
      <c r="AU44" s="44"/>
      <c r="AV44" s="109">
        <f t="shared" si="16"/>
        <v>0.14610389610389607</v>
      </c>
      <c r="AW44" s="44">
        <f>SUM(AU$10:AU44)</f>
        <v>45</v>
      </c>
      <c r="AX44" s="44">
        <f t="shared" si="17"/>
        <v>-45</v>
      </c>
      <c r="AY44" s="110">
        <f t="shared" si="18"/>
        <v>0</v>
      </c>
      <c r="AZ44" s="108">
        <f>COUNTIF('[1]Suivi Connectique'!$L$3:$L634,B44)</f>
        <v>0</v>
      </c>
      <c r="BA44" s="111">
        <f>SUM($AZ$10:$AZ44)</f>
        <v>0</v>
      </c>
      <c r="BB44" s="44"/>
      <c r="BC44" s="109">
        <f t="shared" si="19"/>
        <v>0</v>
      </c>
      <c r="BD44" s="44">
        <f>SUM(BB$10:BB44)</f>
        <v>0</v>
      </c>
      <c r="BE44" s="44">
        <f t="shared" si="20"/>
        <v>0</v>
      </c>
      <c r="BF44" s="110">
        <f t="shared" si="21"/>
        <v>0</v>
      </c>
    </row>
    <row r="45" spans="2:58" x14ac:dyDescent="0.25">
      <c r="B45" s="102">
        <f t="shared" si="24"/>
        <v>43920</v>
      </c>
      <c r="C45" s="21" t="str">
        <f>VLOOKUP(WEEKDAY(B45),A164:B170,2)</f>
        <v>L</v>
      </c>
      <c r="D45" s="108">
        <f>COUNTIF('[1]Suivi PR_CAB'!$G$4:$G$475,B45)</f>
        <v>3</v>
      </c>
      <c r="E45" s="44">
        <f>SUM($D$10:$D$45)</f>
        <v>26</v>
      </c>
      <c r="F45" s="44">
        <v>5</v>
      </c>
      <c r="G45" s="109">
        <f t="shared" si="0"/>
        <v>0.34090909090909094</v>
      </c>
      <c r="H45" s="44">
        <f>SUM($F$10:F45)</f>
        <v>30</v>
      </c>
      <c r="I45" s="44">
        <f t="shared" si="7"/>
        <v>-4</v>
      </c>
      <c r="J45" s="110">
        <f t="shared" si="1"/>
        <v>0.29545454545454541</v>
      </c>
      <c r="K45" s="108">
        <f>COUNTIF('[1]Suivi PR_CAB'!$J$4:$J$475,B45)</f>
        <v>2</v>
      </c>
      <c r="L45" s="44">
        <f>SUM($K$10:$K$45)</f>
        <v>17</v>
      </c>
      <c r="M45" s="44"/>
      <c r="N45" s="109">
        <f t="shared" si="2"/>
        <v>0</v>
      </c>
      <c r="O45" s="44">
        <f>SUM($M$10:M45)</f>
        <v>0</v>
      </c>
      <c r="P45" s="44">
        <f t="shared" si="22"/>
        <v>17</v>
      </c>
      <c r="Q45" s="110">
        <f t="shared" si="23"/>
        <v>0.19318181818181823</v>
      </c>
      <c r="R45" s="108">
        <f>COUNTIF('[1]Suivi PR_CAB'!$T$4:$T$475,B45)</f>
        <v>2</v>
      </c>
      <c r="S45" s="44">
        <f>SUM($K$10:$K$45)</f>
        <v>17</v>
      </c>
      <c r="T45" s="44"/>
      <c r="U45" s="109">
        <f t="shared" si="8"/>
        <v>0</v>
      </c>
      <c r="V45" s="44">
        <f>SUM($T$10:T45)</f>
        <v>0</v>
      </c>
      <c r="W45" s="44">
        <f t="shared" si="9"/>
        <v>17</v>
      </c>
      <c r="X45" s="110">
        <f t="shared" si="10"/>
        <v>0.19318181818181823</v>
      </c>
      <c r="Y45" s="108">
        <f>SUM($K$10:$K$45)</f>
        <v>17</v>
      </c>
      <c r="Z45" s="44"/>
      <c r="AA45" s="109">
        <f t="shared" si="3"/>
        <v>0</v>
      </c>
      <c r="AB45" s="44">
        <f>SUM($Z$10:Z45)</f>
        <v>0</v>
      </c>
      <c r="AC45" s="44">
        <f t="shared" si="11"/>
        <v>17</v>
      </c>
      <c r="AD45" s="110">
        <f t="shared" si="4"/>
        <v>0.19318181818181823</v>
      </c>
      <c r="AE45" s="108">
        <f>COUNTIF('[1]Suivi Component'!$H$4:$H$400,B45)</f>
        <v>0</v>
      </c>
      <c r="AF45" s="111">
        <f>SUM($AE$10:$AE$45)</f>
        <v>0</v>
      </c>
      <c r="AG45" s="44">
        <v>10</v>
      </c>
      <c r="AH45" s="109">
        <f t="shared" si="12"/>
        <v>4.8780487804878092E-2</v>
      </c>
      <c r="AI45" s="44">
        <f>SUM(AG$10:AG45)</f>
        <v>10</v>
      </c>
      <c r="AJ45" s="44">
        <f t="shared" si="13"/>
        <v>-10</v>
      </c>
      <c r="AK45" s="110">
        <f t="shared" si="14"/>
        <v>0</v>
      </c>
      <c r="AL45" s="108">
        <f>COUNTIF('[1]Suivi Component'!$K$4:$K$400,B45)</f>
        <v>0</v>
      </c>
      <c r="AM45" s="111">
        <f>SUM($AL$10:$AL45)</f>
        <v>0</v>
      </c>
      <c r="AN45" s="44"/>
      <c r="AO45" s="109">
        <f t="shared" si="5"/>
        <v>0</v>
      </c>
      <c r="AP45" s="44">
        <f>SUM(AN$10:AN45)</f>
        <v>0</v>
      </c>
      <c r="AQ45" s="44">
        <f t="shared" si="15"/>
        <v>0</v>
      </c>
      <c r="AR45" s="110">
        <f t="shared" si="6"/>
        <v>0</v>
      </c>
      <c r="AS45" s="108">
        <f>COUNTIF('[1]Suivi Implantation'!$I$4:$I$700,B45)</f>
        <v>0</v>
      </c>
      <c r="AT45" s="111">
        <f>SUM($AS$10:$AS45)</f>
        <v>0</v>
      </c>
      <c r="AU45" s="44">
        <v>15</v>
      </c>
      <c r="AV45" s="109">
        <f t="shared" si="16"/>
        <v>0.19480519480519476</v>
      </c>
      <c r="AW45" s="44">
        <f>SUM(AU$10:AU45)</f>
        <v>60</v>
      </c>
      <c r="AX45" s="44">
        <f t="shared" si="17"/>
        <v>-60</v>
      </c>
      <c r="AY45" s="110">
        <f t="shared" si="18"/>
        <v>0</v>
      </c>
      <c r="AZ45" s="108">
        <f>COUNTIF('[1]Suivi Connectique'!$L$3:$L635,B45)</f>
        <v>0</v>
      </c>
      <c r="BA45" s="111">
        <f>SUM($AZ$10:$AZ45)</f>
        <v>0</v>
      </c>
      <c r="BB45" s="44"/>
      <c r="BC45" s="109">
        <f t="shared" si="19"/>
        <v>0</v>
      </c>
      <c r="BD45" s="44">
        <f>SUM(BB$10:BB45)</f>
        <v>0</v>
      </c>
      <c r="BE45" s="44">
        <f t="shared" si="20"/>
        <v>0</v>
      </c>
      <c r="BF45" s="110">
        <f t="shared" si="21"/>
        <v>0</v>
      </c>
    </row>
    <row r="46" spans="2:58" x14ac:dyDescent="0.25">
      <c r="B46" s="102">
        <f t="shared" si="24"/>
        <v>43921</v>
      </c>
      <c r="C46" s="21" t="str">
        <f>VLOOKUP(WEEKDAY(B46),A164:B170,2)</f>
        <v>M</v>
      </c>
      <c r="D46" s="108">
        <f>COUNTIF('[1]Suivi PR_CAB'!$G$4:$G$475,B46)</f>
        <v>1</v>
      </c>
      <c r="E46" s="44">
        <f>SUM($D$10:$D$46)</f>
        <v>27</v>
      </c>
      <c r="F46" s="44">
        <v>5</v>
      </c>
      <c r="G46" s="109">
        <f t="shared" si="0"/>
        <v>0.39772727272727271</v>
      </c>
      <c r="H46" s="44">
        <f>SUM($F$10:F46)</f>
        <v>35</v>
      </c>
      <c r="I46" s="44">
        <f t="shared" si="7"/>
        <v>-8</v>
      </c>
      <c r="J46" s="110">
        <f t="shared" si="1"/>
        <v>0.30681818181818177</v>
      </c>
      <c r="K46" s="108">
        <f>COUNTIF('[1]Suivi PR_CAB'!$J$4:$J$475,B46)</f>
        <v>1</v>
      </c>
      <c r="L46" s="44">
        <f>SUM($K$10:$K$46)</f>
        <v>18</v>
      </c>
      <c r="M46" s="44"/>
      <c r="N46" s="109">
        <f t="shared" si="2"/>
        <v>0</v>
      </c>
      <c r="O46" s="44">
        <f>SUM($M$10:M46)</f>
        <v>0</v>
      </c>
      <c r="P46" s="44">
        <f t="shared" si="22"/>
        <v>18</v>
      </c>
      <c r="Q46" s="110">
        <f t="shared" si="23"/>
        <v>0.20454545454545459</v>
      </c>
      <c r="R46" s="108">
        <f>COUNTIF('[1]Suivi PR_CAB'!$T$4:$T$475,B46)</f>
        <v>3</v>
      </c>
      <c r="S46" s="44">
        <f>SUM($K$10:$K$46)</f>
        <v>18</v>
      </c>
      <c r="T46" s="44"/>
      <c r="U46" s="109">
        <f t="shared" si="8"/>
        <v>0</v>
      </c>
      <c r="V46" s="44">
        <f>SUM($T$10:T46)</f>
        <v>0</v>
      </c>
      <c r="W46" s="44">
        <f t="shared" si="9"/>
        <v>18</v>
      </c>
      <c r="X46" s="110">
        <f t="shared" si="10"/>
        <v>0.20454545454545459</v>
      </c>
      <c r="Y46" s="108">
        <f>SUM($K$10:$K$46)</f>
        <v>18</v>
      </c>
      <c r="Z46" s="44"/>
      <c r="AA46" s="109">
        <f t="shared" si="3"/>
        <v>0</v>
      </c>
      <c r="AB46" s="44">
        <f>SUM($Z$10:Z46)</f>
        <v>0</v>
      </c>
      <c r="AC46" s="44">
        <f t="shared" si="11"/>
        <v>18</v>
      </c>
      <c r="AD46" s="110">
        <f t="shared" si="4"/>
        <v>0.20454545454545459</v>
      </c>
      <c r="AE46" s="108">
        <f>COUNTIF('[1]Suivi Component'!$H$4:$H$400,B46)</f>
        <v>0</v>
      </c>
      <c r="AF46" s="111">
        <f>SUM($AE$10:$AE$46)</f>
        <v>0</v>
      </c>
      <c r="AG46" s="44">
        <v>10</v>
      </c>
      <c r="AH46" s="109">
        <f t="shared" si="12"/>
        <v>9.7560975609756073E-2</v>
      </c>
      <c r="AI46" s="44">
        <f>SUM(AG$10:AG46)</f>
        <v>20</v>
      </c>
      <c r="AJ46" s="44">
        <f t="shared" si="13"/>
        <v>-20</v>
      </c>
      <c r="AK46" s="110">
        <f t="shared" si="14"/>
        <v>0</v>
      </c>
      <c r="AL46" s="108">
        <f>COUNTIF('[1]Suivi Component'!$K$4:$K$400,B46)</f>
        <v>0</v>
      </c>
      <c r="AM46" s="111">
        <f>SUM($AL$10:$AL46)</f>
        <v>0</v>
      </c>
      <c r="AN46" s="44"/>
      <c r="AO46" s="109">
        <f t="shared" si="5"/>
        <v>0</v>
      </c>
      <c r="AP46" s="44">
        <f>SUM(AN$10:AN46)</f>
        <v>0</v>
      </c>
      <c r="AQ46" s="44">
        <f t="shared" si="15"/>
        <v>0</v>
      </c>
      <c r="AR46" s="110">
        <f t="shared" si="6"/>
        <v>0</v>
      </c>
      <c r="AS46" s="108">
        <f>COUNTIF('[1]Suivi Implantation'!$I$4:$I$700,B46)</f>
        <v>0</v>
      </c>
      <c r="AT46" s="111">
        <f>SUM($AS$10:$AS46)</f>
        <v>0</v>
      </c>
      <c r="AU46" s="44">
        <v>15</v>
      </c>
      <c r="AV46" s="109">
        <f t="shared" si="16"/>
        <v>0.24350649350649356</v>
      </c>
      <c r="AW46" s="44">
        <f>SUM(AU$10:AU46)</f>
        <v>75</v>
      </c>
      <c r="AX46" s="44">
        <f t="shared" si="17"/>
        <v>-75</v>
      </c>
      <c r="AY46" s="110">
        <f t="shared" si="18"/>
        <v>0</v>
      </c>
      <c r="AZ46" s="108">
        <f>COUNTIF('[1]Suivi Connectique'!$L$3:$L636,B46)</f>
        <v>0</v>
      </c>
      <c r="BA46" s="111">
        <f>SUM($AZ$10:$AZ46)</f>
        <v>0</v>
      </c>
      <c r="BB46" s="44"/>
      <c r="BC46" s="109">
        <f t="shared" si="19"/>
        <v>0</v>
      </c>
      <c r="BD46" s="44">
        <f>SUM(BB$10:BB46)</f>
        <v>0</v>
      </c>
      <c r="BE46" s="44">
        <f t="shared" si="20"/>
        <v>0</v>
      </c>
      <c r="BF46" s="110">
        <f t="shared" si="21"/>
        <v>0</v>
      </c>
    </row>
    <row r="47" spans="2:58" x14ac:dyDescent="0.25">
      <c r="B47" s="102">
        <f t="shared" si="24"/>
        <v>43922</v>
      </c>
      <c r="C47" s="21" t="str">
        <f>VLOOKUP(WEEKDAY(B47),A164:B170,2)</f>
        <v>M</v>
      </c>
      <c r="D47" s="108">
        <f>COUNTIF('[1]Suivi PR_CAB'!$G$4:$G$475,B47)</f>
        <v>1</v>
      </c>
      <c r="E47" s="44">
        <f>SUM($D$10:$D$47)</f>
        <v>28</v>
      </c>
      <c r="F47" s="44">
        <v>5</v>
      </c>
      <c r="G47" s="109">
        <f t="shared" si="0"/>
        <v>0.45454545454545459</v>
      </c>
      <c r="H47" s="44">
        <f>SUM($F$10:F47)</f>
        <v>40</v>
      </c>
      <c r="I47" s="44">
        <f t="shared" si="7"/>
        <v>-12</v>
      </c>
      <c r="J47" s="110">
        <f t="shared" si="1"/>
        <v>0.31818181818181823</v>
      </c>
      <c r="K47" s="108">
        <f>COUNTIF('[1]Suivi PR_CAB'!$J$4:$J$475,B47)</f>
        <v>3</v>
      </c>
      <c r="L47" s="44">
        <f>SUM($K$10:$K$47)</f>
        <v>21</v>
      </c>
      <c r="M47" s="44"/>
      <c r="N47" s="109">
        <f t="shared" si="2"/>
        <v>0</v>
      </c>
      <c r="O47" s="44">
        <f>SUM($M$10:M47)</f>
        <v>0</v>
      </c>
      <c r="P47" s="44">
        <f t="shared" si="22"/>
        <v>21</v>
      </c>
      <c r="Q47" s="110">
        <f t="shared" si="23"/>
        <v>0.23863636363636365</v>
      </c>
      <c r="R47" s="108">
        <f>COUNTIF('[1]Suivi PR_CAB'!$T$4:$T$475,B47)</f>
        <v>0</v>
      </c>
      <c r="S47" s="44">
        <f>SUM($K$10:$K$47)</f>
        <v>21</v>
      </c>
      <c r="T47" s="44"/>
      <c r="U47" s="109">
        <f t="shared" si="8"/>
        <v>0</v>
      </c>
      <c r="V47" s="44">
        <f>SUM($T$10:T47)</f>
        <v>0</v>
      </c>
      <c r="W47" s="44">
        <f t="shared" si="9"/>
        <v>21</v>
      </c>
      <c r="X47" s="110">
        <f t="shared" si="10"/>
        <v>0.23863636363636365</v>
      </c>
      <c r="Y47" s="108">
        <f>SUM($K$10:$K$47)</f>
        <v>21</v>
      </c>
      <c r="Z47" s="44"/>
      <c r="AA47" s="109">
        <f t="shared" si="3"/>
        <v>0</v>
      </c>
      <c r="AB47" s="44">
        <f>SUM($Z$10:Z47)</f>
        <v>0</v>
      </c>
      <c r="AC47" s="44">
        <f t="shared" si="11"/>
        <v>21</v>
      </c>
      <c r="AD47" s="110">
        <f t="shared" si="4"/>
        <v>0.23863636363636365</v>
      </c>
      <c r="AE47" s="108">
        <f>COUNTIF('[1]Suivi Component'!$H$4:$H$400,B47)</f>
        <v>0</v>
      </c>
      <c r="AF47" s="111">
        <f>SUM($AE$10:$AE$47)</f>
        <v>0</v>
      </c>
      <c r="AG47" s="44">
        <v>10</v>
      </c>
      <c r="AH47" s="109">
        <f t="shared" si="12"/>
        <v>0.14634146341463417</v>
      </c>
      <c r="AI47" s="44">
        <f>SUM(AG$10:AG47)</f>
        <v>30</v>
      </c>
      <c r="AJ47" s="44">
        <f t="shared" si="13"/>
        <v>-30</v>
      </c>
      <c r="AK47" s="110">
        <f t="shared" si="14"/>
        <v>0</v>
      </c>
      <c r="AL47" s="108">
        <f>COUNTIF('[1]Suivi Component'!$K$4:$K$400,B47)</f>
        <v>0</v>
      </c>
      <c r="AM47" s="111">
        <f>SUM($AL$10:$AL47)</f>
        <v>0</v>
      </c>
      <c r="AN47" s="44"/>
      <c r="AO47" s="109">
        <f t="shared" si="5"/>
        <v>0</v>
      </c>
      <c r="AP47" s="44">
        <f>SUM(AN$10:AN47)</f>
        <v>0</v>
      </c>
      <c r="AQ47" s="44">
        <f t="shared" si="15"/>
        <v>0</v>
      </c>
      <c r="AR47" s="110">
        <f t="shared" si="6"/>
        <v>0</v>
      </c>
      <c r="AS47" s="108">
        <f>COUNTIF('[1]Suivi Implantation'!$I$4:$I$700,B47)</f>
        <v>0</v>
      </c>
      <c r="AT47" s="111">
        <f>SUM($AS$10:$AS47)</f>
        <v>0</v>
      </c>
      <c r="AU47" s="44">
        <v>15</v>
      </c>
      <c r="AV47" s="109">
        <f t="shared" si="16"/>
        <v>0.29220779220779225</v>
      </c>
      <c r="AW47" s="44">
        <f>SUM(AU$10:AU47)</f>
        <v>90</v>
      </c>
      <c r="AX47" s="44">
        <f t="shared" si="17"/>
        <v>-90</v>
      </c>
      <c r="AY47" s="110">
        <f t="shared" si="18"/>
        <v>0</v>
      </c>
      <c r="AZ47" s="108">
        <f>COUNTIF('[1]Suivi Connectique'!$L$3:$L637,B47)</f>
        <v>0</v>
      </c>
      <c r="BA47" s="111">
        <f>SUM($AZ$10:$AZ47)</f>
        <v>0</v>
      </c>
      <c r="BB47" s="44"/>
      <c r="BC47" s="109">
        <f t="shared" si="19"/>
        <v>0</v>
      </c>
      <c r="BD47" s="44">
        <f>SUM(BB$10:BB47)</f>
        <v>0</v>
      </c>
      <c r="BE47" s="44">
        <f t="shared" si="20"/>
        <v>0</v>
      </c>
      <c r="BF47" s="110">
        <f t="shared" si="21"/>
        <v>0</v>
      </c>
    </row>
    <row r="48" spans="2:58" x14ac:dyDescent="0.25">
      <c r="B48" s="102">
        <f t="shared" si="24"/>
        <v>43923</v>
      </c>
      <c r="C48" s="21" t="str">
        <f>VLOOKUP(WEEKDAY(B48),A164:B170,2)</f>
        <v>J</v>
      </c>
      <c r="D48" s="108">
        <f>COUNTIF('[1]Suivi PR_CAB'!$G$4:$G$475,B48)</f>
        <v>2</v>
      </c>
      <c r="E48" s="44">
        <f>SUM($D$10:$D$48)</f>
        <v>30</v>
      </c>
      <c r="F48" s="44">
        <v>5</v>
      </c>
      <c r="G48" s="109">
        <f t="shared" si="0"/>
        <v>0.51136363636363635</v>
      </c>
      <c r="H48" s="44">
        <f>SUM($F$10:F48)</f>
        <v>45</v>
      </c>
      <c r="I48" s="44">
        <f t="shared" si="7"/>
        <v>-15</v>
      </c>
      <c r="J48" s="110">
        <f t="shared" si="1"/>
        <v>0.34090909090909094</v>
      </c>
      <c r="K48" s="108">
        <f>COUNTIF('[1]Suivi PR_CAB'!$J$4:$J$475,B48)</f>
        <v>3</v>
      </c>
      <c r="L48" s="44">
        <f>SUM($K$10:$K$48)</f>
        <v>24</v>
      </c>
      <c r="M48" s="44"/>
      <c r="N48" s="109">
        <f t="shared" si="2"/>
        <v>0</v>
      </c>
      <c r="O48" s="44">
        <f>SUM($M$10:M48)</f>
        <v>0</v>
      </c>
      <c r="P48" s="44">
        <f t="shared" si="22"/>
        <v>24</v>
      </c>
      <c r="Q48" s="110">
        <f t="shared" si="23"/>
        <v>0.27272727272727271</v>
      </c>
      <c r="R48" s="108">
        <f>COUNTIF('[1]Suivi PR_CAB'!$T$4:$T$475,B48)</f>
        <v>1</v>
      </c>
      <c r="S48" s="44">
        <f>SUM($K$10:$K$48)</f>
        <v>24</v>
      </c>
      <c r="T48" s="44"/>
      <c r="U48" s="109">
        <f t="shared" si="8"/>
        <v>0</v>
      </c>
      <c r="V48" s="44">
        <f>SUM($T$10:T48)</f>
        <v>0</v>
      </c>
      <c r="W48" s="44">
        <f t="shared" si="9"/>
        <v>24</v>
      </c>
      <c r="X48" s="110">
        <f t="shared" si="10"/>
        <v>0.27272727272727271</v>
      </c>
      <c r="Y48" s="108">
        <f>SUM($K$10:$K$48)</f>
        <v>24</v>
      </c>
      <c r="Z48" s="44"/>
      <c r="AA48" s="109">
        <f t="shared" si="3"/>
        <v>0</v>
      </c>
      <c r="AB48" s="44">
        <f>SUM($Z$10:Z48)</f>
        <v>0</v>
      </c>
      <c r="AC48" s="44">
        <f t="shared" si="11"/>
        <v>24</v>
      </c>
      <c r="AD48" s="110">
        <f t="shared" si="4"/>
        <v>0.27272727272727271</v>
      </c>
      <c r="AE48" s="108">
        <f>COUNTIF('[1]Suivi Component'!$H$4:$H$400,B48)</f>
        <v>0</v>
      </c>
      <c r="AF48" s="111">
        <f>SUM($AE$10:$AE$48)</f>
        <v>0</v>
      </c>
      <c r="AG48" s="44">
        <v>10</v>
      </c>
      <c r="AH48" s="109">
        <f t="shared" si="12"/>
        <v>0.19512195121951215</v>
      </c>
      <c r="AI48" s="44">
        <f>SUM(AG$10:AG48)</f>
        <v>40</v>
      </c>
      <c r="AJ48" s="44">
        <f t="shared" si="13"/>
        <v>-40</v>
      </c>
      <c r="AK48" s="110">
        <f t="shared" si="14"/>
        <v>0</v>
      </c>
      <c r="AL48" s="108">
        <f>COUNTIF('[1]Suivi Component'!$K$4:$K$400,B48)</f>
        <v>0</v>
      </c>
      <c r="AM48" s="111">
        <f>SUM($AL$10:$AL48)</f>
        <v>0</v>
      </c>
      <c r="AN48" s="44"/>
      <c r="AO48" s="109">
        <f t="shared" si="5"/>
        <v>0</v>
      </c>
      <c r="AP48" s="44">
        <f>SUM(AN$10:AN48)</f>
        <v>0</v>
      </c>
      <c r="AQ48" s="44">
        <f t="shared" si="15"/>
        <v>0</v>
      </c>
      <c r="AR48" s="110">
        <f t="shared" si="6"/>
        <v>0</v>
      </c>
      <c r="AS48" s="108">
        <f>COUNTIF('[1]Suivi Implantation'!$I$4:$I$700,B48)</f>
        <v>0</v>
      </c>
      <c r="AT48" s="111">
        <f>SUM($AS$10:$AS48)</f>
        <v>0</v>
      </c>
      <c r="AU48" s="44">
        <v>15</v>
      </c>
      <c r="AV48" s="109">
        <f t="shared" si="16"/>
        <v>0.34090909090909094</v>
      </c>
      <c r="AW48" s="44">
        <f>SUM(AU$10:AU48)</f>
        <v>105</v>
      </c>
      <c r="AX48" s="44">
        <f t="shared" si="17"/>
        <v>-105</v>
      </c>
      <c r="AY48" s="110">
        <f t="shared" si="18"/>
        <v>0</v>
      </c>
      <c r="AZ48" s="108">
        <f>COUNTIF('[1]Suivi Connectique'!$L$3:$L638,B48)</f>
        <v>0</v>
      </c>
      <c r="BA48" s="111">
        <f>SUM($AZ$10:$AZ48)</f>
        <v>0</v>
      </c>
      <c r="BB48" s="44"/>
      <c r="BC48" s="109">
        <f t="shared" si="19"/>
        <v>0</v>
      </c>
      <c r="BD48" s="44">
        <f>SUM(BB$10:BB48)</f>
        <v>0</v>
      </c>
      <c r="BE48" s="44">
        <f t="shared" si="20"/>
        <v>0</v>
      </c>
      <c r="BF48" s="110">
        <f t="shared" si="21"/>
        <v>0</v>
      </c>
    </row>
    <row r="49" spans="2:58" x14ac:dyDescent="0.25">
      <c r="B49" s="102">
        <f t="shared" si="24"/>
        <v>43924</v>
      </c>
      <c r="C49" s="21" t="str">
        <f>VLOOKUP(WEEKDAY(B49),A164:B170,2)</f>
        <v>V</v>
      </c>
      <c r="D49" s="108">
        <f>COUNTIF('[1]Suivi PR_CAB'!$G$4:$G$475,B49)</f>
        <v>1</v>
      </c>
      <c r="E49" s="44">
        <f>SUM($D$10:$D$49)</f>
        <v>31</v>
      </c>
      <c r="F49" s="44">
        <v>5</v>
      </c>
      <c r="G49" s="109">
        <f t="shared" si="0"/>
        <v>0.56818181818181812</v>
      </c>
      <c r="H49" s="44">
        <f>SUM($F$10:F49)</f>
        <v>50</v>
      </c>
      <c r="I49" s="44">
        <f t="shared" si="7"/>
        <v>-19</v>
      </c>
      <c r="J49" s="110">
        <f t="shared" si="1"/>
        <v>0.35227272727272729</v>
      </c>
      <c r="K49" s="108">
        <f>COUNTIF('[1]Suivi PR_CAB'!$J$4:$J$475,B49)</f>
        <v>1</v>
      </c>
      <c r="L49" s="44">
        <f>SUM($K$10:$K$49)</f>
        <v>25</v>
      </c>
      <c r="M49" s="44"/>
      <c r="N49" s="109">
        <f t="shared" si="2"/>
        <v>0</v>
      </c>
      <c r="O49" s="44">
        <f>SUM($M$10:M49)</f>
        <v>0</v>
      </c>
      <c r="P49" s="44">
        <f t="shared" si="22"/>
        <v>25</v>
      </c>
      <c r="Q49" s="110">
        <f t="shared" si="23"/>
        <v>0.28409090909090906</v>
      </c>
      <c r="R49" s="108">
        <f>COUNTIF('[1]Suivi PR_CAB'!$T$4:$T$475,B49)</f>
        <v>5</v>
      </c>
      <c r="S49" s="44">
        <f>SUM($K$10:$K$49)</f>
        <v>25</v>
      </c>
      <c r="T49" s="44"/>
      <c r="U49" s="109">
        <f t="shared" si="8"/>
        <v>0</v>
      </c>
      <c r="V49" s="44">
        <f>SUM($T$10:T49)</f>
        <v>0</v>
      </c>
      <c r="W49" s="44">
        <f t="shared" si="9"/>
        <v>25</v>
      </c>
      <c r="X49" s="110">
        <f t="shared" si="10"/>
        <v>0.28409090909090906</v>
      </c>
      <c r="Y49" s="108">
        <f>SUM($K$10:$K$49)</f>
        <v>25</v>
      </c>
      <c r="Z49" s="44"/>
      <c r="AA49" s="109">
        <f t="shared" si="3"/>
        <v>0</v>
      </c>
      <c r="AB49" s="44">
        <f>SUM($Z$10:Z49)</f>
        <v>0</v>
      </c>
      <c r="AC49" s="44">
        <f t="shared" si="11"/>
        <v>25</v>
      </c>
      <c r="AD49" s="110">
        <f t="shared" si="4"/>
        <v>0.28409090909090906</v>
      </c>
      <c r="AE49" s="108">
        <f>COUNTIF('[1]Suivi Component'!$H$4:$H$400,B49)</f>
        <v>0</v>
      </c>
      <c r="AF49" s="111">
        <f>SUM($AE$10:$AE$49)</f>
        <v>0</v>
      </c>
      <c r="AG49" s="44">
        <v>10</v>
      </c>
      <c r="AH49" s="109">
        <f t="shared" si="12"/>
        <v>0.24390243902439024</v>
      </c>
      <c r="AI49" s="44">
        <f>SUM(AG$10:AG49)</f>
        <v>50</v>
      </c>
      <c r="AJ49" s="44">
        <f t="shared" si="13"/>
        <v>-50</v>
      </c>
      <c r="AK49" s="110">
        <f t="shared" si="14"/>
        <v>0</v>
      </c>
      <c r="AL49" s="108">
        <f>COUNTIF('[1]Suivi Component'!$K$4:$K$400,B49)</f>
        <v>0</v>
      </c>
      <c r="AM49" s="111">
        <f>SUM($AL$10:$AL49)</f>
        <v>0</v>
      </c>
      <c r="AN49" s="44"/>
      <c r="AO49" s="109">
        <f t="shared" si="5"/>
        <v>0</v>
      </c>
      <c r="AP49" s="44">
        <f>SUM(AN$10:AN49)</f>
        <v>0</v>
      </c>
      <c r="AQ49" s="44">
        <f t="shared" si="15"/>
        <v>0</v>
      </c>
      <c r="AR49" s="110">
        <f t="shared" si="6"/>
        <v>0</v>
      </c>
      <c r="AS49" s="108">
        <f>COUNTIF('[1]Suivi Implantation'!$I$4:$I$700,B49)</f>
        <v>0</v>
      </c>
      <c r="AT49" s="111">
        <f>SUM($AS$10:$AS49)</f>
        <v>0</v>
      </c>
      <c r="AU49" s="44">
        <v>15</v>
      </c>
      <c r="AV49" s="109">
        <f t="shared" si="16"/>
        <v>0.38961038961038963</v>
      </c>
      <c r="AW49" s="44">
        <f>SUM(AU$10:AU49)</f>
        <v>120</v>
      </c>
      <c r="AX49" s="44">
        <f t="shared" si="17"/>
        <v>-120</v>
      </c>
      <c r="AY49" s="110">
        <f t="shared" si="18"/>
        <v>0</v>
      </c>
      <c r="AZ49" s="108">
        <f>COUNTIF('[1]Suivi Connectique'!$L$3:$L639,B49)</f>
        <v>0</v>
      </c>
      <c r="BA49" s="111">
        <f>SUM($AZ$10:$AZ49)</f>
        <v>0</v>
      </c>
      <c r="BB49" s="44"/>
      <c r="BC49" s="109">
        <f t="shared" si="19"/>
        <v>0</v>
      </c>
      <c r="BD49" s="44">
        <f>SUM(BB$10:BB49)</f>
        <v>0</v>
      </c>
      <c r="BE49" s="44">
        <f t="shared" si="20"/>
        <v>0</v>
      </c>
      <c r="BF49" s="110">
        <f t="shared" si="21"/>
        <v>0</v>
      </c>
    </row>
    <row r="50" spans="2:58" x14ac:dyDescent="0.25">
      <c r="B50" s="102">
        <f t="shared" si="24"/>
        <v>43925</v>
      </c>
      <c r="C50" s="21" t="str">
        <f>VLOOKUP(WEEKDAY(B50),A164:B170,2)</f>
        <v>S</v>
      </c>
      <c r="D50" s="108">
        <f>COUNTIF('[1]Suivi PR_CAB'!$G$4:$G$475,B50)</f>
        <v>1</v>
      </c>
      <c r="E50" s="44">
        <f>SUM($D$10:$D$50)</f>
        <v>32</v>
      </c>
      <c r="F50" s="44"/>
      <c r="G50" s="109">
        <f t="shared" si="0"/>
        <v>0.56818181818181812</v>
      </c>
      <c r="H50" s="44">
        <f>SUM($F$10:F50)</f>
        <v>50</v>
      </c>
      <c r="I50" s="44">
        <f t="shared" si="7"/>
        <v>-18</v>
      </c>
      <c r="J50" s="110">
        <f t="shared" si="1"/>
        <v>0.36363636363636365</v>
      </c>
      <c r="K50" s="108">
        <f>COUNTIF('[1]Suivi PR_CAB'!$J$4:$J$475,B50)</f>
        <v>0</v>
      </c>
      <c r="L50" s="44">
        <f>SUM($K$10:$K$50)</f>
        <v>25</v>
      </c>
      <c r="M50" s="44"/>
      <c r="N50" s="109">
        <f t="shared" si="2"/>
        <v>0</v>
      </c>
      <c r="O50" s="44">
        <f>SUM($M$10:M50)</f>
        <v>0</v>
      </c>
      <c r="P50" s="44">
        <f t="shared" si="22"/>
        <v>25</v>
      </c>
      <c r="Q50" s="110">
        <f t="shared" si="23"/>
        <v>0.28409090909090906</v>
      </c>
      <c r="R50" s="108">
        <f>COUNTIF('[1]Suivi PR_CAB'!$T$4:$T$475,B50)</f>
        <v>0</v>
      </c>
      <c r="S50" s="44">
        <f>SUM($K$10:$K$50)</f>
        <v>25</v>
      </c>
      <c r="T50" s="44"/>
      <c r="U50" s="109">
        <f t="shared" si="8"/>
        <v>0</v>
      </c>
      <c r="V50" s="44">
        <f>SUM($T$10:T50)</f>
        <v>0</v>
      </c>
      <c r="W50" s="44">
        <f t="shared" si="9"/>
        <v>25</v>
      </c>
      <c r="X50" s="110">
        <f t="shared" si="10"/>
        <v>0.28409090909090906</v>
      </c>
      <c r="Y50" s="108">
        <f>SUM($K$10:$K$50)</f>
        <v>25</v>
      </c>
      <c r="Z50" s="44"/>
      <c r="AA50" s="109">
        <f t="shared" si="3"/>
        <v>0</v>
      </c>
      <c r="AB50" s="44">
        <f>SUM($Z$10:Z50)</f>
        <v>0</v>
      </c>
      <c r="AC50" s="44">
        <f t="shared" si="11"/>
        <v>25</v>
      </c>
      <c r="AD50" s="110">
        <f t="shared" si="4"/>
        <v>0.28409090909090906</v>
      </c>
      <c r="AE50" s="108">
        <f>COUNTIF('[1]Suivi Component'!$H$4:$H$400,B50)</f>
        <v>0</v>
      </c>
      <c r="AF50" s="111">
        <f>SUM($AE$10:$AE$50)</f>
        <v>0</v>
      </c>
      <c r="AG50" s="44"/>
      <c r="AH50" s="109">
        <f t="shared" si="12"/>
        <v>0.24390243902439024</v>
      </c>
      <c r="AI50" s="44">
        <f>SUM(AG$10:AG50)</f>
        <v>50</v>
      </c>
      <c r="AJ50" s="44">
        <f t="shared" si="13"/>
        <v>-50</v>
      </c>
      <c r="AK50" s="110">
        <f t="shared" si="14"/>
        <v>0</v>
      </c>
      <c r="AL50" s="108">
        <f>COUNTIF('[1]Suivi Component'!$K$4:$K$400,B50)</f>
        <v>0</v>
      </c>
      <c r="AM50" s="111">
        <f>SUM($AL$10:$AL50)</f>
        <v>0</v>
      </c>
      <c r="AN50" s="44"/>
      <c r="AO50" s="109">
        <f t="shared" si="5"/>
        <v>0</v>
      </c>
      <c r="AP50" s="44">
        <f>SUM(AN$10:AN50)</f>
        <v>0</v>
      </c>
      <c r="AQ50" s="44">
        <f t="shared" si="15"/>
        <v>0</v>
      </c>
      <c r="AR50" s="110">
        <f t="shared" si="6"/>
        <v>0</v>
      </c>
      <c r="AS50" s="108">
        <f>COUNTIF('[1]Suivi Implantation'!$I$4:$I$700,B50)</f>
        <v>0</v>
      </c>
      <c r="AT50" s="111">
        <f>SUM($AS$10:$AS50)</f>
        <v>0</v>
      </c>
      <c r="AU50" s="44"/>
      <c r="AV50" s="109">
        <f t="shared" si="16"/>
        <v>0.38961038961038963</v>
      </c>
      <c r="AW50" s="44">
        <f>SUM(AU$10:AU50)</f>
        <v>120</v>
      </c>
      <c r="AX50" s="44">
        <f t="shared" si="17"/>
        <v>-120</v>
      </c>
      <c r="AY50" s="110">
        <f t="shared" si="18"/>
        <v>0</v>
      </c>
      <c r="AZ50" s="108">
        <f>COUNTIF('[1]Suivi Connectique'!$L$3:$L640,B50)</f>
        <v>0</v>
      </c>
      <c r="BA50" s="111">
        <f>SUM($AZ$10:$AZ50)</f>
        <v>0</v>
      </c>
      <c r="BB50" s="44"/>
      <c r="BC50" s="109">
        <f t="shared" si="19"/>
        <v>0</v>
      </c>
      <c r="BD50" s="44">
        <f>SUM(BB$10:BB50)</f>
        <v>0</v>
      </c>
      <c r="BE50" s="44">
        <f t="shared" si="20"/>
        <v>0</v>
      </c>
      <c r="BF50" s="110">
        <f t="shared" si="21"/>
        <v>0</v>
      </c>
    </row>
    <row r="51" spans="2:58" x14ac:dyDescent="0.25">
      <c r="B51" s="102">
        <f t="shared" si="24"/>
        <v>43926</v>
      </c>
      <c r="C51" s="21" t="str">
        <f>VLOOKUP(WEEKDAY(B51),A164:B170,2)</f>
        <v>D</v>
      </c>
      <c r="D51" s="108">
        <f>COUNTIF('[1]Suivi PR_CAB'!$G$4:$G$475,B51)</f>
        <v>3</v>
      </c>
      <c r="E51" s="44">
        <f>SUM($D$10:$D$51)</f>
        <v>35</v>
      </c>
      <c r="F51" s="44"/>
      <c r="G51" s="109">
        <f t="shared" si="0"/>
        <v>0.56818181818181812</v>
      </c>
      <c r="H51" s="44">
        <f>SUM($F$10:F51)</f>
        <v>50</v>
      </c>
      <c r="I51" s="44">
        <f t="shared" si="7"/>
        <v>-15</v>
      </c>
      <c r="J51" s="110">
        <f t="shared" si="1"/>
        <v>0.39772727272727271</v>
      </c>
      <c r="K51" s="108">
        <f>COUNTIF('[1]Suivi PR_CAB'!$J$4:$J$475,B51)</f>
        <v>1</v>
      </c>
      <c r="L51" s="44">
        <f>SUM($K$10:$K$51)</f>
        <v>26</v>
      </c>
      <c r="M51" s="44"/>
      <c r="N51" s="109">
        <f t="shared" si="2"/>
        <v>0</v>
      </c>
      <c r="O51" s="44">
        <f>SUM($M$10:M51)</f>
        <v>0</v>
      </c>
      <c r="P51" s="44">
        <f t="shared" si="22"/>
        <v>26</v>
      </c>
      <c r="Q51" s="110">
        <f t="shared" si="23"/>
        <v>0.29545454545454541</v>
      </c>
      <c r="R51" s="108">
        <f>COUNTIF('[1]Suivi PR_CAB'!$T$4:$T$475,B51)</f>
        <v>0</v>
      </c>
      <c r="S51" s="44">
        <f>SUM($K$10:$K$51)</f>
        <v>26</v>
      </c>
      <c r="T51" s="44"/>
      <c r="U51" s="109">
        <f t="shared" si="8"/>
        <v>0</v>
      </c>
      <c r="V51" s="44">
        <f>SUM($T$10:T51)</f>
        <v>0</v>
      </c>
      <c r="W51" s="44">
        <f t="shared" si="9"/>
        <v>26</v>
      </c>
      <c r="X51" s="110">
        <f t="shared" si="10"/>
        <v>0.29545454545454541</v>
      </c>
      <c r="Y51" s="108">
        <f>SUM($K$10:$K$51)</f>
        <v>26</v>
      </c>
      <c r="Z51" s="44"/>
      <c r="AA51" s="109">
        <f t="shared" si="3"/>
        <v>0</v>
      </c>
      <c r="AB51" s="44">
        <f>SUM($Z$10:Z51)</f>
        <v>0</v>
      </c>
      <c r="AC51" s="44">
        <f t="shared" si="11"/>
        <v>26</v>
      </c>
      <c r="AD51" s="110">
        <f t="shared" si="4"/>
        <v>0.29545454545454541</v>
      </c>
      <c r="AE51" s="108">
        <f>COUNTIF('[1]Suivi Component'!$H$4:$H$400,B51)</f>
        <v>0</v>
      </c>
      <c r="AF51" s="111">
        <f>SUM($AE$10:$AE$51)</f>
        <v>0</v>
      </c>
      <c r="AG51" s="44"/>
      <c r="AH51" s="109">
        <f t="shared" si="12"/>
        <v>0.24390243902439024</v>
      </c>
      <c r="AI51" s="44">
        <f>SUM(AG$10:AG51)</f>
        <v>50</v>
      </c>
      <c r="AJ51" s="44">
        <f t="shared" si="13"/>
        <v>-50</v>
      </c>
      <c r="AK51" s="110">
        <f t="shared" si="14"/>
        <v>0</v>
      </c>
      <c r="AL51" s="108">
        <f>COUNTIF('[1]Suivi Component'!$K$4:$K$400,B51)</f>
        <v>0</v>
      </c>
      <c r="AM51" s="111">
        <f>SUM($AL$10:$AL51)</f>
        <v>0</v>
      </c>
      <c r="AN51" s="44"/>
      <c r="AO51" s="109">
        <f t="shared" si="5"/>
        <v>0</v>
      </c>
      <c r="AP51" s="44">
        <f>SUM(AN$10:AN51)</f>
        <v>0</v>
      </c>
      <c r="AQ51" s="44">
        <f t="shared" si="15"/>
        <v>0</v>
      </c>
      <c r="AR51" s="110">
        <f t="shared" si="6"/>
        <v>0</v>
      </c>
      <c r="AS51" s="108">
        <f>COUNTIF('[1]Suivi Implantation'!$I$4:$I$700,B51)</f>
        <v>0</v>
      </c>
      <c r="AT51" s="111">
        <f>SUM($AS$10:$AS51)</f>
        <v>0</v>
      </c>
      <c r="AU51" s="44"/>
      <c r="AV51" s="109">
        <f t="shared" si="16"/>
        <v>0.38961038961038963</v>
      </c>
      <c r="AW51" s="44">
        <f>SUM(AU$10:AU51)</f>
        <v>120</v>
      </c>
      <c r="AX51" s="44">
        <f t="shared" si="17"/>
        <v>-120</v>
      </c>
      <c r="AY51" s="110">
        <f t="shared" si="18"/>
        <v>0</v>
      </c>
      <c r="AZ51" s="108">
        <f>COUNTIF('[1]Suivi Connectique'!$L$3:$L641,B51)</f>
        <v>0</v>
      </c>
      <c r="BA51" s="111">
        <f>SUM($AZ$10:$AZ51)</f>
        <v>0</v>
      </c>
      <c r="BB51" s="44"/>
      <c r="BC51" s="109">
        <f t="shared" si="19"/>
        <v>0</v>
      </c>
      <c r="BD51" s="44">
        <f>SUM(BB$10:BB51)</f>
        <v>0</v>
      </c>
      <c r="BE51" s="44">
        <f t="shared" si="20"/>
        <v>0</v>
      </c>
      <c r="BF51" s="110">
        <f t="shared" si="21"/>
        <v>0</v>
      </c>
    </row>
    <row r="52" spans="2:58" x14ac:dyDescent="0.25">
      <c r="B52" s="102">
        <f t="shared" si="24"/>
        <v>43927</v>
      </c>
      <c r="C52" s="21" t="str">
        <f>VLOOKUP(WEEKDAY(B52),A164:B170,2)</f>
        <v>L</v>
      </c>
      <c r="D52" s="108">
        <f>COUNTIF('[1]Suivi PR_CAB'!$G$4:$G$475,B52)</f>
        <v>3</v>
      </c>
      <c r="E52" s="44">
        <f>SUM($D$10:$D$52)</f>
        <v>38</v>
      </c>
      <c r="F52" s="44">
        <v>5</v>
      </c>
      <c r="G52" s="109">
        <f t="shared" si="0"/>
        <v>0.625</v>
      </c>
      <c r="H52" s="44">
        <f>SUM($F$10:F52)</f>
        <v>55</v>
      </c>
      <c r="I52" s="44">
        <f t="shared" si="7"/>
        <v>-17</v>
      </c>
      <c r="J52" s="110">
        <f t="shared" si="1"/>
        <v>0.43181818181818177</v>
      </c>
      <c r="K52" s="108">
        <f>COUNTIF('[1]Suivi PR_CAB'!$J$4:$J$475,B52)</f>
        <v>4</v>
      </c>
      <c r="L52" s="44">
        <f>SUM($K$10:$K$52)</f>
        <v>30</v>
      </c>
      <c r="M52" s="44">
        <v>8</v>
      </c>
      <c r="N52" s="109">
        <f t="shared" si="2"/>
        <v>9.0909090909090939E-2</v>
      </c>
      <c r="O52" s="44">
        <f>SUM($M$10:M52)</f>
        <v>8</v>
      </c>
      <c r="P52" s="44">
        <f t="shared" si="22"/>
        <v>22</v>
      </c>
      <c r="Q52" s="110">
        <f t="shared" si="23"/>
        <v>0.34090909090909094</v>
      </c>
      <c r="R52" s="108">
        <f>COUNTIF('[1]Suivi PR_CAB'!$T$4:$T$475,B52)</f>
        <v>1</v>
      </c>
      <c r="S52" s="44">
        <f>SUM($K$10:$K$52)</f>
        <v>30</v>
      </c>
      <c r="T52" s="44"/>
      <c r="U52" s="109">
        <f t="shared" si="8"/>
        <v>0</v>
      </c>
      <c r="V52" s="44">
        <f>SUM($T$10:T52)</f>
        <v>0</v>
      </c>
      <c r="W52" s="44">
        <f t="shared" si="9"/>
        <v>30</v>
      </c>
      <c r="X52" s="110">
        <f t="shared" si="10"/>
        <v>0.34090909090909094</v>
      </c>
      <c r="Y52" s="108">
        <f>SUM($K$10:$K$52)</f>
        <v>30</v>
      </c>
      <c r="Z52" s="44"/>
      <c r="AA52" s="109">
        <f t="shared" si="3"/>
        <v>0</v>
      </c>
      <c r="AB52" s="44">
        <f>SUM($Z$10:Z52)</f>
        <v>0</v>
      </c>
      <c r="AC52" s="44">
        <f t="shared" si="11"/>
        <v>30</v>
      </c>
      <c r="AD52" s="110">
        <f t="shared" si="4"/>
        <v>0.34090909090909094</v>
      </c>
      <c r="AE52" s="108">
        <f>COUNTIF('[1]Suivi Component'!$H$4:$H$400,B52)</f>
        <v>0</v>
      </c>
      <c r="AF52" s="111">
        <f>SUM($AE$10:$AE$52)</f>
        <v>0</v>
      </c>
      <c r="AG52" s="44">
        <v>10</v>
      </c>
      <c r="AH52" s="109">
        <f t="shared" si="12"/>
        <v>0.29268292682926833</v>
      </c>
      <c r="AI52" s="44">
        <f>SUM(AG$10:AG52)</f>
        <v>60</v>
      </c>
      <c r="AJ52" s="44">
        <f t="shared" si="13"/>
        <v>-60</v>
      </c>
      <c r="AK52" s="110">
        <f t="shared" si="14"/>
        <v>0</v>
      </c>
      <c r="AL52" s="108">
        <f>COUNTIF('[1]Suivi Component'!$K$4:$K$400,B52)</f>
        <v>0</v>
      </c>
      <c r="AM52" s="111">
        <f>SUM($AL$10:$AL52)</f>
        <v>0</v>
      </c>
      <c r="AN52" s="44"/>
      <c r="AO52" s="109">
        <f t="shared" si="5"/>
        <v>0</v>
      </c>
      <c r="AP52" s="44">
        <f>SUM(AN$10:AN52)</f>
        <v>0</v>
      </c>
      <c r="AQ52" s="44">
        <f t="shared" si="15"/>
        <v>0</v>
      </c>
      <c r="AR52" s="110">
        <f t="shared" si="6"/>
        <v>0</v>
      </c>
      <c r="AS52" s="108">
        <f>COUNTIF('[1]Suivi Implantation'!$I$4:$I$700,B52)</f>
        <v>0</v>
      </c>
      <c r="AT52" s="111">
        <f>SUM($AS$10:$AS52)</f>
        <v>0</v>
      </c>
      <c r="AU52" s="44">
        <v>15</v>
      </c>
      <c r="AV52" s="109">
        <f t="shared" si="16"/>
        <v>0.43831168831168832</v>
      </c>
      <c r="AW52" s="44">
        <f>SUM(AU$10:AU52)</f>
        <v>135</v>
      </c>
      <c r="AX52" s="44">
        <f t="shared" si="17"/>
        <v>-135</v>
      </c>
      <c r="AY52" s="110">
        <f t="shared" si="18"/>
        <v>0</v>
      </c>
      <c r="AZ52" s="108">
        <f>COUNTIF('[1]Suivi Connectique'!$L$3:$L642,B52)</f>
        <v>0</v>
      </c>
      <c r="BA52" s="111">
        <f>SUM($AZ$10:$AZ52)</f>
        <v>0</v>
      </c>
      <c r="BB52" s="44"/>
      <c r="BC52" s="109">
        <f t="shared" si="19"/>
        <v>0</v>
      </c>
      <c r="BD52" s="44">
        <f>SUM(BB$10:BB52)</f>
        <v>0</v>
      </c>
      <c r="BE52" s="44">
        <f t="shared" si="20"/>
        <v>0</v>
      </c>
      <c r="BF52" s="110">
        <f t="shared" si="21"/>
        <v>0</v>
      </c>
    </row>
    <row r="53" spans="2:58" x14ac:dyDescent="0.25">
      <c r="B53" s="102">
        <f t="shared" si="24"/>
        <v>43928</v>
      </c>
      <c r="C53" s="21" t="str">
        <f>VLOOKUP(WEEKDAY(B53),A164:B170,2)</f>
        <v>M</v>
      </c>
      <c r="D53" s="108">
        <f>COUNTIF('[1]Suivi PR_CAB'!$G$4:$G$475,B53)</f>
        <v>5</v>
      </c>
      <c r="E53" s="44">
        <f>SUM($D$10:$D$53)</f>
        <v>43</v>
      </c>
      <c r="F53" s="44">
        <v>5</v>
      </c>
      <c r="G53" s="109">
        <f t="shared" si="0"/>
        <v>0.68181818181818188</v>
      </c>
      <c r="H53" s="44">
        <f>SUM($F$10:F53)</f>
        <v>60</v>
      </c>
      <c r="I53" s="44">
        <f t="shared" si="7"/>
        <v>-17</v>
      </c>
      <c r="J53" s="110">
        <f t="shared" si="1"/>
        <v>0.48863636363636365</v>
      </c>
      <c r="K53" s="108">
        <f>COUNTIF('[1]Suivi PR_CAB'!$J$4:$J$475,B53)</f>
        <v>3</v>
      </c>
      <c r="L53" s="44">
        <f>SUM($K$10:$K$53)</f>
        <v>33</v>
      </c>
      <c r="M53" s="44">
        <v>10</v>
      </c>
      <c r="N53" s="109">
        <f t="shared" si="2"/>
        <v>0.20454545454545459</v>
      </c>
      <c r="O53" s="44">
        <f>SUM($M$10:M53)</f>
        <v>18</v>
      </c>
      <c r="P53" s="44">
        <f t="shared" si="22"/>
        <v>15</v>
      </c>
      <c r="Q53" s="110">
        <f t="shared" si="23"/>
        <v>0.375</v>
      </c>
      <c r="R53" s="108">
        <f>COUNTIF('[1]Suivi PR_CAB'!$T$4:$T$475,B53)</f>
        <v>3</v>
      </c>
      <c r="S53" s="44">
        <f>SUM($K$10:$K$53)</f>
        <v>33</v>
      </c>
      <c r="T53" s="44"/>
      <c r="U53" s="109">
        <f t="shared" si="8"/>
        <v>0</v>
      </c>
      <c r="V53" s="44">
        <f>SUM($T$10:T53)</f>
        <v>0</v>
      </c>
      <c r="W53" s="44">
        <f t="shared" si="9"/>
        <v>33</v>
      </c>
      <c r="X53" s="110">
        <f t="shared" si="10"/>
        <v>0.375</v>
      </c>
      <c r="Y53" s="108">
        <f>SUM($K$10:$K$53)</f>
        <v>33</v>
      </c>
      <c r="Z53" s="44">
        <v>5</v>
      </c>
      <c r="AA53" s="109">
        <f t="shared" si="3"/>
        <v>5.6818181818181768E-2</v>
      </c>
      <c r="AB53" s="44">
        <f>SUM($Z$10:Z53)</f>
        <v>5</v>
      </c>
      <c r="AC53" s="44">
        <f t="shared" si="11"/>
        <v>28</v>
      </c>
      <c r="AD53" s="110">
        <f t="shared" si="4"/>
        <v>0.375</v>
      </c>
      <c r="AE53" s="108">
        <f>COUNTIF('[1]Suivi Component'!$H$4:$H$400,B53)</f>
        <v>0</v>
      </c>
      <c r="AF53" s="111">
        <f>SUM($AE$10:$AE$53)</f>
        <v>0</v>
      </c>
      <c r="AG53" s="44">
        <v>10</v>
      </c>
      <c r="AH53" s="109">
        <f t="shared" si="12"/>
        <v>0.34146341463414631</v>
      </c>
      <c r="AI53" s="44">
        <f>SUM(AG$10:AG53)</f>
        <v>70</v>
      </c>
      <c r="AJ53" s="44">
        <f t="shared" si="13"/>
        <v>-70</v>
      </c>
      <c r="AK53" s="110">
        <f t="shared" si="14"/>
        <v>0</v>
      </c>
      <c r="AL53" s="108">
        <f>COUNTIF('[1]Suivi Component'!$K$4:$K$400,B53)</f>
        <v>0</v>
      </c>
      <c r="AM53" s="111">
        <f>SUM($AL$10:$AL53)</f>
        <v>0</v>
      </c>
      <c r="AN53" s="44"/>
      <c r="AO53" s="109">
        <f t="shared" si="5"/>
        <v>0</v>
      </c>
      <c r="AP53" s="44">
        <f>SUM(AN$10:AN53)</f>
        <v>0</v>
      </c>
      <c r="AQ53" s="44">
        <f t="shared" si="15"/>
        <v>0</v>
      </c>
      <c r="AR53" s="110">
        <f t="shared" si="6"/>
        <v>0</v>
      </c>
      <c r="AS53" s="108">
        <f>COUNTIF('[1]Suivi Implantation'!$I$4:$I$700,B53)</f>
        <v>0</v>
      </c>
      <c r="AT53" s="111">
        <f>SUM($AS$10:$AS53)</f>
        <v>0</v>
      </c>
      <c r="AU53" s="44">
        <v>15</v>
      </c>
      <c r="AV53" s="109">
        <f t="shared" si="16"/>
        <v>0.48701298701298701</v>
      </c>
      <c r="AW53" s="44">
        <f>SUM(AU$10:AU53)</f>
        <v>150</v>
      </c>
      <c r="AX53" s="44">
        <f t="shared" si="17"/>
        <v>-150</v>
      </c>
      <c r="AY53" s="110">
        <f t="shared" si="18"/>
        <v>0</v>
      </c>
      <c r="AZ53" s="108">
        <f>COUNTIF('[1]Suivi Connectique'!$L$3:$L643,B53)</f>
        <v>0</v>
      </c>
      <c r="BA53" s="111">
        <f>SUM($AZ$10:$AZ53)</f>
        <v>0</v>
      </c>
      <c r="BB53" s="44"/>
      <c r="BC53" s="109">
        <f t="shared" si="19"/>
        <v>0</v>
      </c>
      <c r="BD53" s="44">
        <f>SUM(BB$10:BB53)</f>
        <v>0</v>
      </c>
      <c r="BE53" s="44">
        <f t="shared" si="20"/>
        <v>0</v>
      </c>
      <c r="BF53" s="110">
        <f t="shared" si="21"/>
        <v>0</v>
      </c>
    </row>
    <row r="54" spans="2:58" x14ac:dyDescent="0.25">
      <c r="B54" s="102">
        <f t="shared" si="24"/>
        <v>43929</v>
      </c>
      <c r="C54" s="21" t="str">
        <f>VLOOKUP(WEEKDAY(B54),A164:B170,2)</f>
        <v>M</v>
      </c>
      <c r="D54" s="108">
        <f>COUNTIF('[1]Suivi PR_CAB'!$G$4:$G$475,B54)</f>
        <v>1</v>
      </c>
      <c r="E54" s="44">
        <f>SUM($D$10:$D$54)</f>
        <v>44</v>
      </c>
      <c r="F54" s="44">
        <v>5</v>
      </c>
      <c r="G54" s="109">
        <f t="shared" si="0"/>
        <v>0.73863636363636365</v>
      </c>
      <c r="H54" s="44">
        <f>SUM($F$10:F54)</f>
        <v>65</v>
      </c>
      <c r="I54" s="44">
        <f t="shared" si="7"/>
        <v>-21</v>
      </c>
      <c r="J54" s="110">
        <f t="shared" si="1"/>
        <v>0.5</v>
      </c>
      <c r="K54" s="108">
        <f>COUNTIF('[1]Suivi PR_CAB'!$J$4:$J$475,B54)</f>
        <v>2</v>
      </c>
      <c r="L54" s="44">
        <f>SUM($K$10:$K$54)</f>
        <v>35</v>
      </c>
      <c r="M54" s="44">
        <v>10</v>
      </c>
      <c r="N54" s="109">
        <f t="shared" si="2"/>
        <v>0.31818181818181823</v>
      </c>
      <c r="O54" s="44">
        <f>SUM($M$10:M54)</f>
        <v>28</v>
      </c>
      <c r="P54" s="44">
        <f t="shared" si="22"/>
        <v>7</v>
      </c>
      <c r="Q54" s="110">
        <f t="shared" si="23"/>
        <v>0.39772727272727271</v>
      </c>
      <c r="R54" s="108">
        <f>COUNTIF('[1]Suivi PR_CAB'!$T$4:$T$475,B54)</f>
        <v>0</v>
      </c>
      <c r="S54" s="44">
        <f>SUM($K$10:$K$54)</f>
        <v>35</v>
      </c>
      <c r="T54" s="44"/>
      <c r="U54" s="109">
        <f t="shared" si="8"/>
        <v>0</v>
      </c>
      <c r="V54" s="44">
        <f>SUM($T$10:T54)</f>
        <v>0</v>
      </c>
      <c r="W54" s="44">
        <f t="shared" si="9"/>
        <v>35</v>
      </c>
      <c r="X54" s="110">
        <f t="shared" si="10"/>
        <v>0.39772727272727271</v>
      </c>
      <c r="Y54" s="108">
        <f>SUM($K$10:$K$54)</f>
        <v>35</v>
      </c>
      <c r="Z54" s="44">
        <v>5</v>
      </c>
      <c r="AA54" s="109">
        <f t="shared" si="3"/>
        <v>0.11363636363636365</v>
      </c>
      <c r="AB54" s="44">
        <f>SUM($Z$10:Z54)</f>
        <v>10</v>
      </c>
      <c r="AC54" s="44">
        <f t="shared" si="11"/>
        <v>25</v>
      </c>
      <c r="AD54" s="110">
        <f t="shared" si="4"/>
        <v>0.39772727272727271</v>
      </c>
      <c r="AE54" s="108">
        <f>COUNTIF('[1]Suivi Component'!$H$4:$H$400,B54)</f>
        <v>0</v>
      </c>
      <c r="AF54" s="111">
        <f>SUM($AE$10:$AE$54)</f>
        <v>0</v>
      </c>
      <c r="AG54" s="44">
        <v>10</v>
      </c>
      <c r="AH54" s="109">
        <f t="shared" si="12"/>
        <v>0.3902439024390244</v>
      </c>
      <c r="AI54" s="44">
        <f>SUM(AG$10:AG54)</f>
        <v>80</v>
      </c>
      <c r="AJ54" s="44">
        <f t="shared" si="13"/>
        <v>-80</v>
      </c>
      <c r="AK54" s="110">
        <f t="shared" si="14"/>
        <v>0</v>
      </c>
      <c r="AL54" s="108">
        <f>COUNTIF('[1]Suivi Component'!$K$4:$K$400,B54)</f>
        <v>0</v>
      </c>
      <c r="AM54" s="111">
        <f>SUM($AL$10:$AL54)</f>
        <v>0</v>
      </c>
      <c r="AN54" s="44"/>
      <c r="AO54" s="109">
        <f t="shared" si="5"/>
        <v>0</v>
      </c>
      <c r="AP54" s="44">
        <f>SUM(AN$10:AN54)</f>
        <v>0</v>
      </c>
      <c r="AQ54" s="44">
        <f t="shared" si="15"/>
        <v>0</v>
      </c>
      <c r="AR54" s="110">
        <f t="shared" si="6"/>
        <v>0</v>
      </c>
      <c r="AS54" s="108">
        <f>COUNTIF('[1]Suivi Implantation'!$I$4:$I$700,B54)</f>
        <v>0</v>
      </c>
      <c r="AT54" s="111">
        <f>SUM($AS$10:$AS54)</f>
        <v>0</v>
      </c>
      <c r="AU54" s="44">
        <v>15</v>
      </c>
      <c r="AV54" s="109">
        <f t="shared" si="16"/>
        <v>0.5357142857142857</v>
      </c>
      <c r="AW54" s="44">
        <f>SUM(AU$10:AU54)</f>
        <v>165</v>
      </c>
      <c r="AX54" s="44">
        <f t="shared" si="17"/>
        <v>-165</v>
      </c>
      <c r="AY54" s="110">
        <f t="shared" si="18"/>
        <v>0</v>
      </c>
      <c r="AZ54" s="108">
        <f>COUNTIF('[1]Suivi Connectique'!$L$3:$L644,B54)</f>
        <v>0</v>
      </c>
      <c r="BA54" s="111">
        <f>SUM($AZ$10:$AZ54)</f>
        <v>0</v>
      </c>
      <c r="BB54" s="44"/>
      <c r="BC54" s="109">
        <f t="shared" si="19"/>
        <v>0</v>
      </c>
      <c r="BD54" s="44">
        <f>SUM(BB$10:BB54)</f>
        <v>0</v>
      </c>
      <c r="BE54" s="44">
        <f t="shared" si="20"/>
        <v>0</v>
      </c>
      <c r="BF54" s="110">
        <f t="shared" si="21"/>
        <v>0</v>
      </c>
    </row>
    <row r="55" spans="2:58" x14ac:dyDescent="0.25">
      <c r="B55" s="102">
        <f t="shared" si="24"/>
        <v>43930</v>
      </c>
      <c r="C55" s="21" t="str">
        <f>VLOOKUP(WEEKDAY(B55),A164:B170,2)</f>
        <v>J</v>
      </c>
      <c r="D55" s="108">
        <f>COUNTIF('[1]Suivi PR_CAB'!$G$4:$G$475,B55)</f>
        <v>0</v>
      </c>
      <c r="E55" s="44">
        <f>SUM($D$10:$D$55)</f>
        <v>44</v>
      </c>
      <c r="F55" s="44">
        <v>5</v>
      </c>
      <c r="G55" s="109">
        <f t="shared" si="0"/>
        <v>0.79545454545454541</v>
      </c>
      <c r="H55" s="44">
        <f>SUM($F$10:F55)</f>
        <v>70</v>
      </c>
      <c r="I55" s="44">
        <f t="shared" si="7"/>
        <v>-26</v>
      </c>
      <c r="J55" s="110">
        <f t="shared" si="1"/>
        <v>0.5</v>
      </c>
      <c r="K55" s="108">
        <f>COUNTIF('[1]Suivi PR_CAB'!$J$4:$J$475,B55)</f>
        <v>1</v>
      </c>
      <c r="L55" s="44">
        <f>SUM($K$10:$K$55)</f>
        <v>36</v>
      </c>
      <c r="M55" s="44">
        <v>10</v>
      </c>
      <c r="N55" s="109">
        <f t="shared" si="2"/>
        <v>0.43181818181818177</v>
      </c>
      <c r="O55" s="44">
        <f>SUM($M$10:M55)</f>
        <v>38</v>
      </c>
      <c r="P55" s="44">
        <f t="shared" si="22"/>
        <v>-2</v>
      </c>
      <c r="Q55" s="110">
        <f t="shared" si="23"/>
        <v>0.40909090909090906</v>
      </c>
      <c r="R55" s="108">
        <f>COUNTIF('[1]Suivi PR_CAB'!$T$4:$T$475,B55)</f>
        <v>6</v>
      </c>
      <c r="S55" s="44">
        <f>SUM($K$10:$K$55)</f>
        <v>36</v>
      </c>
      <c r="T55" s="44"/>
      <c r="U55" s="109">
        <f t="shared" si="8"/>
        <v>0</v>
      </c>
      <c r="V55" s="44">
        <f>SUM($T$10:T55)</f>
        <v>0</v>
      </c>
      <c r="W55" s="44">
        <f t="shared" si="9"/>
        <v>36</v>
      </c>
      <c r="X55" s="110">
        <f t="shared" si="10"/>
        <v>0.40909090909090906</v>
      </c>
      <c r="Y55" s="108">
        <f>SUM($K$10:$K$55)</f>
        <v>36</v>
      </c>
      <c r="Z55" s="44">
        <v>5</v>
      </c>
      <c r="AA55" s="109">
        <f t="shared" si="3"/>
        <v>0.17045454545454541</v>
      </c>
      <c r="AB55" s="44">
        <f>SUM($Z$10:Z55)</f>
        <v>15</v>
      </c>
      <c r="AC55" s="44">
        <f t="shared" si="11"/>
        <v>21</v>
      </c>
      <c r="AD55" s="110">
        <f t="shared" si="4"/>
        <v>0.40909090909090906</v>
      </c>
      <c r="AE55" s="108">
        <f>COUNTIF('[1]Suivi Component'!$H$4:$H$400,B55)</f>
        <v>0</v>
      </c>
      <c r="AF55" s="111">
        <f>SUM($AE$10:$AE$55)</f>
        <v>0</v>
      </c>
      <c r="AG55" s="44">
        <v>10</v>
      </c>
      <c r="AH55" s="109">
        <f t="shared" si="12"/>
        <v>0.43902439024390238</v>
      </c>
      <c r="AI55" s="44">
        <f>SUM(AG$10:AG55)</f>
        <v>90</v>
      </c>
      <c r="AJ55" s="44">
        <f t="shared" si="13"/>
        <v>-90</v>
      </c>
      <c r="AK55" s="110">
        <f t="shared" si="14"/>
        <v>0</v>
      </c>
      <c r="AL55" s="108">
        <f>COUNTIF('[1]Suivi Component'!$K$4:$K$400,B55)</f>
        <v>0</v>
      </c>
      <c r="AM55" s="111">
        <f>SUM($AL$10:$AL55)</f>
        <v>0</v>
      </c>
      <c r="AN55" s="44"/>
      <c r="AO55" s="109">
        <f t="shared" si="5"/>
        <v>0</v>
      </c>
      <c r="AP55" s="44">
        <f>SUM(AN$10:AN55)</f>
        <v>0</v>
      </c>
      <c r="AQ55" s="44">
        <f t="shared" si="15"/>
        <v>0</v>
      </c>
      <c r="AR55" s="110">
        <f t="shared" si="6"/>
        <v>0</v>
      </c>
      <c r="AS55" s="108">
        <f>COUNTIF('[1]Suivi Implantation'!$I$4:$I$700,B55)</f>
        <v>0</v>
      </c>
      <c r="AT55" s="111">
        <f>SUM($AS$10:$AS55)</f>
        <v>0</v>
      </c>
      <c r="AU55" s="44">
        <v>15</v>
      </c>
      <c r="AV55" s="109">
        <f t="shared" si="16"/>
        <v>0.58441558441558439</v>
      </c>
      <c r="AW55" s="44">
        <f>SUM(AU$10:AU55)</f>
        <v>180</v>
      </c>
      <c r="AX55" s="44">
        <f t="shared" si="17"/>
        <v>-180</v>
      </c>
      <c r="AY55" s="110">
        <f t="shared" si="18"/>
        <v>0</v>
      </c>
      <c r="AZ55" s="108">
        <f>COUNTIF('[1]Suivi Connectique'!$L$3:$L645,B55)</f>
        <v>0</v>
      </c>
      <c r="BA55" s="111">
        <f>SUM($AZ$10:$AZ55)</f>
        <v>0</v>
      </c>
      <c r="BB55" s="44"/>
      <c r="BC55" s="109">
        <f t="shared" si="19"/>
        <v>0</v>
      </c>
      <c r="BD55" s="44">
        <f>SUM(BB$10:BB55)</f>
        <v>0</v>
      </c>
      <c r="BE55" s="44">
        <f t="shared" si="20"/>
        <v>0</v>
      </c>
      <c r="BF55" s="110">
        <f t="shared" si="21"/>
        <v>0</v>
      </c>
    </row>
    <row r="56" spans="2:58" x14ac:dyDescent="0.25">
      <c r="B56" s="102">
        <f t="shared" si="24"/>
        <v>43931</v>
      </c>
      <c r="C56" s="21" t="str">
        <f>VLOOKUP(WEEKDAY(B56),A164:B170,2)</f>
        <v>V</v>
      </c>
      <c r="D56" s="108">
        <f>COUNTIF('[1]Suivi PR_CAB'!$G$4:$G$475,B56)</f>
        <v>6</v>
      </c>
      <c r="E56" s="44">
        <f>SUM($D$10:$D$56)</f>
        <v>50</v>
      </c>
      <c r="F56" s="44">
        <v>5</v>
      </c>
      <c r="G56" s="109">
        <f t="shared" si="0"/>
        <v>0.85227272727272729</v>
      </c>
      <c r="H56" s="44">
        <f>SUM($F$10:F56)</f>
        <v>75</v>
      </c>
      <c r="I56" s="44">
        <f t="shared" si="7"/>
        <v>-25</v>
      </c>
      <c r="J56" s="110">
        <f t="shared" si="1"/>
        <v>0.56818181818181812</v>
      </c>
      <c r="K56" s="108">
        <f>COUNTIF('[1]Suivi PR_CAB'!$J$4:$J$475,B56)</f>
        <v>1</v>
      </c>
      <c r="L56" s="44">
        <f>SUM($K$10:$K$56)</f>
        <v>37</v>
      </c>
      <c r="M56" s="44">
        <v>10</v>
      </c>
      <c r="N56" s="109">
        <f t="shared" si="2"/>
        <v>0.54545454545454541</v>
      </c>
      <c r="O56" s="44">
        <f>SUM($M$10:M56)</f>
        <v>48</v>
      </c>
      <c r="P56" s="44">
        <f t="shared" si="22"/>
        <v>-11</v>
      </c>
      <c r="Q56" s="110">
        <f t="shared" si="23"/>
        <v>0.42045454545454541</v>
      </c>
      <c r="R56" s="108">
        <f>COUNTIF('[1]Suivi PR_CAB'!$T$4:$T$475,B56)</f>
        <v>2</v>
      </c>
      <c r="S56" s="44">
        <f>SUM($K$10:$K$56)</f>
        <v>37</v>
      </c>
      <c r="T56" s="44"/>
      <c r="U56" s="109">
        <f t="shared" si="8"/>
        <v>0</v>
      </c>
      <c r="V56" s="44">
        <f>SUM($T$10:T56)</f>
        <v>0</v>
      </c>
      <c r="W56" s="44">
        <f t="shared" si="9"/>
        <v>37</v>
      </c>
      <c r="X56" s="110">
        <f t="shared" si="10"/>
        <v>0.42045454545454541</v>
      </c>
      <c r="Y56" s="108">
        <f>SUM($K$10:$K$56)</f>
        <v>37</v>
      </c>
      <c r="Z56" s="44">
        <v>5</v>
      </c>
      <c r="AA56" s="109">
        <f t="shared" si="3"/>
        <v>0.22727272727272729</v>
      </c>
      <c r="AB56" s="44">
        <f>SUM($Z$10:Z56)</f>
        <v>20</v>
      </c>
      <c r="AC56" s="44">
        <f t="shared" si="11"/>
        <v>17</v>
      </c>
      <c r="AD56" s="110">
        <f t="shared" si="4"/>
        <v>0.42045454545454541</v>
      </c>
      <c r="AE56" s="108">
        <f>COUNTIF('[1]Suivi Component'!$H$4:$H$400,B56)</f>
        <v>0</v>
      </c>
      <c r="AF56" s="111">
        <f>SUM($AE$10:$AE$56)</f>
        <v>0</v>
      </c>
      <c r="AG56" s="44">
        <v>10</v>
      </c>
      <c r="AH56" s="109">
        <f t="shared" si="12"/>
        <v>0.48780487804878048</v>
      </c>
      <c r="AI56" s="44">
        <f>SUM(AG$10:AG56)</f>
        <v>100</v>
      </c>
      <c r="AJ56" s="44">
        <f t="shared" si="13"/>
        <v>-100</v>
      </c>
      <c r="AK56" s="110">
        <f t="shared" si="14"/>
        <v>0</v>
      </c>
      <c r="AL56" s="108">
        <f>COUNTIF('[1]Suivi Component'!$K$4:$K$400,B56)</f>
        <v>0</v>
      </c>
      <c r="AM56" s="111">
        <f>SUM($AL$10:$AL56)</f>
        <v>0</v>
      </c>
      <c r="AN56" s="44"/>
      <c r="AO56" s="109">
        <f t="shared" si="5"/>
        <v>0</v>
      </c>
      <c r="AP56" s="44">
        <f>SUM(AN$10:AN56)</f>
        <v>0</v>
      </c>
      <c r="AQ56" s="44">
        <f t="shared" si="15"/>
        <v>0</v>
      </c>
      <c r="AR56" s="110">
        <f t="shared" si="6"/>
        <v>0</v>
      </c>
      <c r="AS56" s="108">
        <f>COUNTIF('[1]Suivi Implantation'!$I$4:$I$700,B56)</f>
        <v>0</v>
      </c>
      <c r="AT56" s="111">
        <f>SUM($AS$10:$AS56)</f>
        <v>0</v>
      </c>
      <c r="AU56" s="44">
        <v>15</v>
      </c>
      <c r="AV56" s="109">
        <f t="shared" si="16"/>
        <v>0.63311688311688319</v>
      </c>
      <c r="AW56" s="44">
        <f>SUM(AU$10:AU56)</f>
        <v>195</v>
      </c>
      <c r="AX56" s="44">
        <f t="shared" si="17"/>
        <v>-195</v>
      </c>
      <c r="AY56" s="110">
        <f t="shared" si="18"/>
        <v>0</v>
      </c>
      <c r="AZ56" s="108">
        <f>COUNTIF('[1]Suivi Connectique'!$L$3:$L646,B56)</f>
        <v>0</v>
      </c>
      <c r="BA56" s="111">
        <f>SUM($AZ$10:$AZ56)</f>
        <v>0</v>
      </c>
      <c r="BB56" s="44"/>
      <c r="BC56" s="109">
        <f t="shared" si="19"/>
        <v>0</v>
      </c>
      <c r="BD56" s="44">
        <f>SUM(BB$10:BB56)</f>
        <v>0</v>
      </c>
      <c r="BE56" s="44">
        <f t="shared" si="20"/>
        <v>0</v>
      </c>
      <c r="BF56" s="110">
        <f t="shared" si="21"/>
        <v>0</v>
      </c>
    </row>
    <row r="57" spans="2:58" x14ac:dyDescent="0.25">
      <c r="B57" s="102">
        <f t="shared" si="24"/>
        <v>43932</v>
      </c>
      <c r="C57" s="21" t="str">
        <f>VLOOKUP(WEEKDAY(B57),A164:B170,2)</f>
        <v>S</v>
      </c>
      <c r="D57" s="108">
        <f>COUNTIF('[1]Suivi PR_CAB'!$G$4:$G$475,B57)</f>
        <v>0</v>
      </c>
      <c r="E57" s="44">
        <f>SUM($D$10:$D$57)</f>
        <v>50</v>
      </c>
      <c r="F57" s="44"/>
      <c r="G57" s="109">
        <f t="shared" si="0"/>
        <v>0.85227272727272729</v>
      </c>
      <c r="H57" s="44">
        <f>SUM($F$10:F57)</f>
        <v>75</v>
      </c>
      <c r="I57" s="44">
        <f t="shared" si="7"/>
        <v>-25</v>
      </c>
      <c r="J57" s="110">
        <f t="shared" si="1"/>
        <v>0.56818181818181812</v>
      </c>
      <c r="K57" s="108">
        <f>COUNTIF('[1]Suivi PR_CAB'!$J$4:$J$475,B57)</f>
        <v>0</v>
      </c>
      <c r="L57" s="44">
        <f>SUM($K$10:$K$57)</f>
        <v>37</v>
      </c>
      <c r="M57" s="44"/>
      <c r="N57" s="109">
        <f t="shared" si="2"/>
        <v>0.54545454545454541</v>
      </c>
      <c r="O57" s="44">
        <f>SUM($M$10:M57)</f>
        <v>48</v>
      </c>
      <c r="P57" s="44">
        <f t="shared" si="22"/>
        <v>-11</v>
      </c>
      <c r="Q57" s="110">
        <f t="shared" si="23"/>
        <v>0.42045454545454541</v>
      </c>
      <c r="R57" s="108">
        <f>COUNTIF('[1]Suivi PR_CAB'!$T$4:$T$475,B57)</f>
        <v>0</v>
      </c>
      <c r="S57" s="44">
        <f>SUM($K$10:$K$57)</f>
        <v>37</v>
      </c>
      <c r="T57" s="44"/>
      <c r="U57" s="109">
        <f t="shared" si="8"/>
        <v>0</v>
      </c>
      <c r="V57" s="44">
        <f>SUM($T$10:T57)</f>
        <v>0</v>
      </c>
      <c r="W57" s="44">
        <f t="shared" si="9"/>
        <v>37</v>
      </c>
      <c r="X57" s="110">
        <f t="shared" si="10"/>
        <v>0.42045454545454541</v>
      </c>
      <c r="Y57" s="108">
        <f>SUM($K$10:$K$57)</f>
        <v>37</v>
      </c>
      <c r="Z57" s="44"/>
      <c r="AA57" s="109">
        <f t="shared" si="3"/>
        <v>0.22727272727272729</v>
      </c>
      <c r="AB57" s="44">
        <f>SUM($Z$10:Z57)</f>
        <v>20</v>
      </c>
      <c r="AC57" s="44">
        <f t="shared" si="11"/>
        <v>17</v>
      </c>
      <c r="AD57" s="110">
        <f t="shared" si="4"/>
        <v>0.42045454545454541</v>
      </c>
      <c r="AE57" s="108">
        <f>COUNTIF('[1]Suivi Component'!$H$4:$H$400,B57)</f>
        <v>0</v>
      </c>
      <c r="AF57" s="111">
        <f>SUM($AE$10:$AE$57)</f>
        <v>0</v>
      </c>
      <c r="AG57" s="44"/>
      <c r="AH57" s="109">
        <f t="shared" si="12"/>
        <v>0.48780487804878048</v>
      </c>
      <c r="AI57" s="44">
        <f>SUM(AG$10:AG57)</f>
        <v>100</v>
      </c>
      <c r="AJ57" s="44">
        <f t="shared" si="13"/>
        <v>-100</v>
      </c>
      <c r="AK57" s="110">
        <f t="shared" si="14"/>
        <v>0</v>
      </c>
      <c r="AL57" s="108">
        <f>COUNTIF('[1]Suivi Component'!$K$4:$K$400,B57)</f>
        <v>0</v>
      </c>
      <c r="AM57" s="111">
        <f>SUM($AL$10:$AL57)</f>
        <v>0</v>
      </c>
      <c r="AN57" s="44"/>
      <c r="AO57" s="109">
        <f t="shared" si="5"/>
        <v>0</v>
      </c>
      <c r="AP57" s="44">
        <f>SUM(AN$10:AN57)</f>
        <v>0</v>
      </c>
      <c r="AQ57" s="44">
        <f t="shared" si="15"/>
        <v>0</v>
      </c>
      <c r="AR57" s="110">
        <f t="shared" si="6"/>
        <v>0</v>
      </c>
      <c r="AS57" s="108">
        <f>COUNTIF('[1]Suivi Implantation'!$I$4:$I$700,B57)</f>
        <v>0</v>
      </c>
      <c r="AT57" s="111">
        <f>SUM($AS$10:$AS57)</f>
        <v>0</v>
      </c>
      <c r="AU57" s="44"/>
      <c r="AV57" s="109">
        <f t="shared" si="16"/>
        <v>0.63311688311688319</v>
      </c>
      <c r="AW57" s="44">
        <f>SUM(AU$10:AU57)</f>
        <v>195</v>
      </c>
      <c r="AX57" s="44">
        <f t="shared" si="17"/>
        <v>-195</v>
      </c>
      <c r="AY57" s="110">
        <f t="shared" si="18"/>
        <v>0</v>
      </c>
      <c r="AZ57" s="108">
        <f>COUNTIF('[1]Suivi Connectique'!$L$3:$L647,B57)</f>
        <v>0</v>
      </c>
      <c r="BA57" s="111">
        <f>SUM($AZ$10:$AZ57)</f>
        <v>0</v>
      </c>
      <c r="BB57" s="44"/>
      <c r="BC57" s="109">
        <f t="shared" si="19"/>
        <v>0</v>
      </c>
      <c r="BD57" s="44">
        <f>SUM(BB$10:BB57)</f>
        <v>0</v>
      </c>
      <c r="BE57" s="44">
        <f t="shared" si="20"/>
        <v>0</v>
      </c>
      <c r="BF57" s="110">
        <f t="shared" si="21"/>
        <v>0</v>
      </c>
    </row>
    <row r="58" spans="2:58" x14ac:dyDescent="0.25">
      <c r="B58" s="102">
        <f t="shared" si="24"/>
        <v>43933</v>
      </c>
      <c r="C58" s="21" t="str">
        <f>VLOOKUP(WEEKDAY(B58),A164:B170,2)</f>
        <v>D</v>
      </c>
      <c r="D58" s="108">
        <f>COUNTIF('[1]Suivi PR_CAB'!$G$4:$G$475,B58)</f>
        <v>0</v>
      </c>
      <c r="E58" s="44">
        <f>SUM($D$10:$D$58)</f>
        <v>50</v>
      </c>
      <c r="F58" s="44"/>
      <c r="G58" s="109">
        <f t="shared" si="0"/>
        <v>0.85227272727272729</v>
      </c>
      <c r="H58" s="44">
        <f>SUM($F$10:F58)</f>
        <v>75</v>
      </c>
      <c r="I58" s="44">
        <f t="shared" si="7"/>
        <v>-25</v>
      </c>
      <c r="J58" s="110">
        <f t="shared" si="1"/>
        <v>0.56818181818181812</v>
      </c>
      <c r="K58" s="108">
        <f>COUNTIF('[1]Suivi PR_CAB'!$J$4:$J$475,B58)</f>
        <v>0</v>
      </c>
      <c r="L58" s="44">
        <f>SUM($K$10:$K$58)</f>
        <v>37</v>
      </c>
      <c r="M58" s="44"/>
      <c r="N58" s="109">
        <f t="shared" si="2"/>
        <v>0.54545454545454541</v>
      </c>
      <c r="O58" s="44">
        <f>SUM($M$10:M58)</f>
        <v>48</v>
      </c>
      <c r="P58" s="44">
        <f t="shared" si="22"/>
        <v>-11</v>
      </c>
      <c r="Q58" s="110">
        <f t="shared" si="23"/>
        <v>0.42045454545454541</v>
      </c>
      <c r="R58" s="108">
        <f>COUNTIF('[1]Suivi PR_CAB'!$T$4:$T$475,B58)</f>
        <v>0</v>
      </c>
      <c r="S58" s="44">
        <f>SUM($K$10:$K$58)</f>
        <v>37</v>
      </c>
      <c r="T58" s="44"/>
      <c r="U58" s="109">
        <f t="shared" si="8"/>
        <v>0</v>
      </c>
      <c r="V58" s="44">
        <f>SUM($T$10:T58)</f>
        <v>0</v>
      </c>
      <c r="W58" s="44">
        <f t="shared" si="9"/>
        <v>37</v>
      </c>
      <c r="X58" s="110">
        <f t="shared" si="10"/>
        <v>0.42045454545454541</v>
      </c>
      <c r="Y58" s="108">
        <f>SUM($K$10:$K$58)</f>
        <v>37</v>
      </c>
      <c r="Z58" s="44"/>
      <c r="AA58" s="109">
        <f t="shared" si="3"/>
        <v>0.22727272727272729</v>
      </c>
      <c r="AB58" s="44">
        <f>SUM($Z$10:Z58)</f>
        <v>20</v>
      </c>
      <c r="AC58" s="44">
        <f t="shared" si="11"/>
        <v>17</v>
      </c>
      <c r="AD58" s="110">
        <f t="shared" si="4"/>
        <v>0.42045454545454541</v>
      </c>
      <c r="AE58" s="108">
        <f>COUNTIF('[1]Suivi Component'!$H$4:$H$400,B58)</f>
        <v>0</v>
      </c>
      <c r="AF58" s="111">
        <f>SUM($AE$10:$AE$58)</f>
        <v>0</v>
      </c>
      <c r="AG58" s="44"/>
      <c r="AH58" s="109">
        <f t="shared" si="12"/>
        <v>0.48780487804878048</v>
      </c>
      <c r="AI58" s="44">
        <f>SUM(AG$10:AG58)</f>
        <v>100</v>
      </c>
      <c r="AJ58" s="44">
        <f t="shared" si="13"/>
        <v>-100</v>
      </c>
      <c r="AK58" s="110">
        <f t="shared" si="14"/>
        <v>0</v>
      </c>
      <c r="AL58" s="108">
        <f>COUNTIF('[1]Suivi Component'!$K$4:$K$400,B58)</f>
        <v>0</v>
      </c>
      <c r="AM58" s="111">
        <f>SUM($AL$10:$AL58)</f>
        <v>0</v>
      </c>
      <c r="AN58" s="44"/>
      <c r="AO58" s="109">
        <f t="shared" si="5"/>
        <v>0</v>
      </c>
      <c r="AP58" s="44">
        <f>SUM(AN$10:AN58)</f>
        <v>0</v>
      </c>
      <c r="AQ58" s="44">
        <f t="shared" si="15"/>
        <v>0</v>
      </c>
      <c r="AR58" s="110">
        <f t="shared" si="6"/>
        <v>0</v>
      </c>
      <c r="AS58" s="108">
        <f>COUNTIF('[1]Suivi Implantation'!$I$4:$I$700,B58)</f>
        <v>0</v>
      </c>
      <c r="AT58" s="111">
        <f>SUM($AS$10:$AS58)</f>
        <v>0</v>
      </c>
      <c r="AU58" s="44"/>
      <c r="AV58" s="109">
        <f t="shared" si="16"/>
        <v>0.63311688311688319</v>
      </c>
      <c r="AW58" s="44">
        <f>SUM(AU$10:AU58)</f>
        <v>195</v>
      </c>
      <c r="AX58" s="44">
        <f t="shared" si="17"/>
        <v>-195</v>
      </c>
      <c r="AY58" s="110">
        <f t="shared" si="18"/>
        <v>0</v>
      </c>
      <c r="AZ58" s="108">
        <f>COUNTIF('[1]Suivi Connectique'!$L$3:$L648,B58)</f>
        <v>0</v>
      </c>
      <c r="BA58" s="111">
        <f>SUM($AZ$10:$AZ58)</f>
        <v>0</v>
      </c>
      <c r="BB58" s="44"/>
      <c r="BC58" s="109">
        <f t="shared" si="19"/>
        <v>0</v>
      </c>
      <c r="BD58" s="44">
        <f>SUM(BB$10:BB58)</f>
        <v>0</v>
      </c>
      <c r="BE58" s="44">
        <f t="shared" si="20"/>
        <v>0</v>
      </c>
      <c r="BF58" s="110">
        <f t="shared" si="21"/>
        <v>0</v>
      </c>
    </row>
    <row r="59" spans="2:58" x14ac:dyDescent="0.25">
      <c r="B59" s="102">
        <f t="shared" si="24"/>
        <v>43934</v>
      </c>
      <c r="C59" s="21" t="str">
        <f>VLOOKUP(WEEKDAY(B59),A164:B170,2)</f>
        <v>L</v>
      </c>
      <c r="D59" s="108">
        <f>COUNTIF('[1]Suivi PR_CAB'!$G$4:$G$475,B59)</f>
        <v>3</v>
      </c>
      <c r="E59" s="44">
        <f>SUM($D$10:$D$59)</f>
        <v>53</v>
      </c>
      <c r="F59" s="44">
        <v>5</v>
      </c>
      <c r="G59" s="109">
        <f t="shared" si="0"/>
        <v>0.90909090909090906</v>
      </c>
      <c r="H59" s="44">
        <f>SUM($F$10:F59)</f>
        <v>80</v>
      </c>
      <c r="I59" s="44">
        <f t="shared" si="7"/>
        <v>-27</v>
      </c>
      <c r="J59" s="110">
        <f t="shared" si="1"/>
        <v>0.60227272727272729</v>
      </c>
      <c r="K59" s="108">
        <f>COUNTIF('[1]Suivi PR_CAB'!$J$4:$J$475,B59)</f>
        <v>2</v>
      </c>
      <c r="L59" s="44">
        <f>SUM($K$10:$K$59)</f>
        <v>39</v>
      </c>
      <c r="M59" s="44">
        <v>10</v>
      </c>
      <c r="N59" s="109">
        <f t="shared" si="2"/>
        <v>0.65909090909090917</v>
      </c>
      <c r="O59" s="44">
        <f>SUM($M$10:M59)</f>
        <v>58</v>
      </c>
      <c r="P59" s="44">
        <f t="shared" si="22"/>
        <v>-19</v>
      </c>
      <c r="Q59" s="110">
        <f t="shared" si="23"/>
        <v>0.44318181818181823</v>
      </c>
      <c r="R59" s="108">
        <f>COUNTIF('[1]Suivi PR_CAB'!$T$4:$T$475,B59)</f>
        <v>0</v>
      </c>
      <c r="S59" s="44">
        <f>SUM($K$10:$K$59)</f>
        <v>39</v>
      </c>
      <c r="T59" s="44"/>
      <c r="U59" s="109">
        <f t="shared" si="8"/>
        <v>0</v>
      </c>
      <c r="V59" s="44">
        <f>SUM($T$10:T59)</f>
        <v>0</v>
      </c>
      <c r="W59" s="44">
        <f t="shared" si="9"/>
        <v>39</v>
      </c>
      <c r="X59" s="110">
        <f t="shared" si="10"/>
        <v>0.44318181818181823</v>
      </c>
      <c r="Y59" s="108">
        <f>SUM($K$10:$K$59)</f>
        <v>39</v>
      </c>
      <c r="Z59" s="44">
        <v>5</v>
      </c>
      <c r="AA59" s="109">
        <f t="shared" si="3"/>
        <v>0.28409090909090906</v>
      </c>
      <c r="AB59" s="44">
        <f>SUM($Z$10:Z59)</f>
        <v>25</v>
      </c>
      <c r="AC59" s="44">
        <f t="shared" si="11"/>
        <v>14</v>
      </c>
      <c r="AD59" s="110">
        <f t="shared" si="4"/>
        <v>0.44318181818181823</v>
      </c>
      <c r="AE59" s="108">
        <f>COUNTIF('[1]Suivi Component'!$H$4:$H$400,B59)</f>
        <v>0</v>
      </c>
      <c r="AF59" s="111">
        <f>SUM($AE$10:$AE$59)</f>
        <v>0</v>
      </c>
      <c r="AG59" s="44">
        <v>10</v>
      </c>
      <c r="AH59" s="109">
        <f t="shared" si="12"/>
        <v>0.53658536585365857</v>
      </c>
      <c r="AI59" s="44">
        <f>SUM(AG$10:AG59)</f>
        <v>110</v>
      </c>
      <c r="AJ59" s="44">
        <f t="shared" si="13"/>
        <v>-110</v>
      </c>
      <c r="AK59" s="110">
        <f t="shared" si="14"/>
        <v>0</v>
      </c>
      <c r="AL59" s="108">
        <f>COUNTIF('[1]Suivi Component'!$K$4:$K$400,B59)</f>
        <v>0</v>
      </c>
      <c r="AM59" s="111">
        <f>SUM($AL$10:$AL59)</f>
        <v>0</v>
      </c>
      <c r="AN59" s="44">
        <v>10</v>
      </c>
      <c r="AO59" s="109">
        <f t="shared" si="5"/>
        <v>4.8780487804878092E-2</v>
      </c>
      <c r="AP59" s="44">
        <f>SUM(AN$10:AN59)</f>
        <v>10</v>
      </c>
      <c r="AQ59" s="44">
        <f t="shared" si="15"/>
        <v>-10</v>
      </c>
      <c r="AR59" s="110">
        <f t="shared" si="6"/>
        <v>0</v>
      </c>
      <c r="AS59" s="108">
        <f>COUNTIF('[1]Suivi Implantation'!$I$4:$I$700,B59)</f>
        <v>0</v>
      </c>
      <c r="AT59" s="111">
        <f>SUM($AS$10:$AS59)</f>
        <v>0</v>
      </c>
      <c r="AU59" s="44">
        <v>15</v>
      </c>
      <c r="AV59" s="109">
        <f t="shared" si="16"/>
        <v>0.68181818181818188</v>
      </c>
      <c r="AW59" s="44">
        <f>SUM(AU$10:AU59)</f>
        <v>210</v>
      </c>
      <c r="AX59" s="44">
        <f t="shared" si="17"/>
        <v>-210</v>
      </c>
      <c r="AY59" s="110">
        <f t="shared" si="18"/>
        <v>0</v>
      </c>
      <c r="AZ59" s="108">
        <f>COUNTIF('[1]Suivi Connectique'!$L$3:$L649,B59)</f>
        <v>0</v>
      </c>
      <c r="BA59" s="111">
        <f>SUM($AZ$10:$AZ59)</f>
        <v>0</v>
      </c>
      <c r="BB59" s="44"/>
      <c r="BC59" s="109">
        <f t="shared" si="19"/>
        <v>0</v>
      </c>
      <c r="BD59" s="44">
        <f>SUM(BB$10:BB59)</f>
        <v>0</v>
      </c>
      <c r="BE59" s="44">
        <f t="shared" si="20"/>
        <v>0</v>
      </c>
      <c r="BF59" s="110">
        <f t="shared" si="21"/>
        <v>0</v>
      </c>
    </row>
    <row r="60" spans="2:58" x14ac:dyDescent="0.25">
      <c r="B60" s="102">
        <f t="shared" si="24"/>
        <v>43935</v>
      </c>
      <c r="C60" s="21" t="str">
        <f>VLOOKUP(WEEKDAY(B60),A164:B170,2)</f>
        <v>M</v>
      </c>
      <c r="D60" s="108">
        <f>COUNTIF('[1]Suivi PR_CAB'!$G$4:$G$475,B60)</f>
        <v>1</v>
      </c>
      <c r="E60" s="44">
        <f>SUM($D$10:$D$60)</f>
        <v>54</v>
      </c>
      <c r="F60" s="44">
        <v>5</v>
      </c>
      <c r="G60" s="109">
        <f t="shared" si="0"/>
        <v>0.96590909090909094</v>
      </c>
      <c r="H60" s="44">
        <f>SUM($F$10:F60)</f>
        <v>85</v>
      </c>
      <c r="I60" s="44">
        <f t="shared" si="7"/>
        <v>-31</v>
      </c>
      <c r="J60" s="110">
        <f t="shared" si="1"/>
        <v>0.61363636363636365</v>
      </c>
      <c r="K60" s="108">
        <f>COUNTIF('[1]Suivi PR_CAB'!$J$4:$J$475,B60)</f>
        <v>1</v>
      </c>
      <c r="L60" s="44">
        <f>SUM($K$10:$K$60)</f>
        <v>40</v>
      </c>
      <c r="M60" s="44">
        <v>10</v>
      </c>
      <c r="N60" s="109">
        <f t="shared" si="2"/>
        <v>0.77272727272727271</v>
      </c>
      <c r="O60" s="44">
        <f>SUM($M$10:M60)</f>
        <v>68</v>
      </c>
      <c r="P60" s="44">
        <f t="shared" si="22"/>
        <v>-28</v>
      </c>
      <c r="Q60" s="110">
        <f t="shared" si="23"/>
        <v>0.45454545454545459</v>
      </c>
      <c r="R60" s="108">
        <f>COUNTIF('[1]Suivi PR_CAB'!$T$4:$T$475,B60)</f>
        <v>3</v>
      </c>
      <c r="S60" s="44">
        <f>SUM($K$10:$K$60)</f>
        <v>40</v>
      </c>
      <c r="T60" s="44"/>
      <c r="U60" s="109">
        <f t="shared" si="8"/>
        <v>0</v>
      </c>
      <c r="V60" s="44">
        <f>SUM($T$10:T60)</f>
        <v>0</v>
      </c>
      <c r="W60" s="44">
        <f t="shared" si="9"/>
        <v>40</v>
      </c>
      <c r="X60" s="110">
        <f t="shared" si="10"/>
        <v>0.45454545454545459</v>
      </c>
      <c r="Y60" s="108">
        <f>SUM($K$10:$K$60)</f>
        <v>40</v>
      </c>
      <c r="Z60" s="44">
        <v>5</v>
      </c>
      <c r="AA60" s="109">
        <f t="shared" si="3"/>
        <v>0.34090909090909094</v>
      </c>
      <c r="AB60" s="44">
        <f>SUM($Z$10:Z60)</f>
        <v>30</v>
      </c>
      <c r="AC60" s="44">
        <f t="shared" si="11"/>
        <v>10</v>
      </c>
      <c r="AD60" s="110">
        <f t="shared" si="4"/>
        <v>0.45454545454545459</v>
      </c>
      <c r="AE60" s="108">
        <f>COUNTIF('[1]Suivi Component'!$H$4:$H$400,B60)</f>
        <v>0</v>
      </c>
      <c r="AF60" s="111">
        <f>SUM($AE$10:$AE$60)</f>
        <v>0</v>
      </c>
      <c r="AG60" s="44">
        <v>10</v>
      </c>
      <c r="AH60" s="109">
        <f t="shared" si="12"/>
        <v>0.58536585365853666</v>
      </c>
      <c r="AI60" s="44">
        <f>SUM(AG$10:AG60)</f>
        <v>120</v>
      </c>
      <c r="AJ60" s="44">
        <f t="shared" si="13"/>
        <v>-120</v>
      </c>
      <c r="AK60" s="110">
        <f t="shared" si="14"/>
        <v>0</v>
      </c>
      <c r="AL60" s="108">
        <f>COUNTIF('[1]Suivi Component'!$K$4:$K$400,B60)</f>
        <v>0</v>
      </c>
      <c r="AM60" s="111">
        <f>SUM($AL$10:$AL60)</f>
        <v>0</v>
      </c>
      <c r="AN60" s="44">
        <v>10</v>
      </c>
      <c r="AO60" s="109">
        <f t="shared" si="5"/>
        <v>9.7560975609756073E-2</v>
      </c>
      <c r="AP60" s="44">
        <f>SUM(AN$10:AN60)</f>
        <v>20</v>
      </c>
      <c r="AQ60" s="44">
        <f t="shared" si="15"/>
        <v>-20</v>
      </c>
      <c r="AR60" s="110">
        <f t="shared" si="6"/>
        <v>0</v>
      </c>
      <c r="AS60" s="108">
        <f>COUNTIF('[1]Suivi Implantation'!$I$4:$I$700,B60)</f>
        <v>0</v>
      </c>
      <c r="AT60" s="111">
        <f>SUM($AS$10:$AS60)</f>
        <v>0</v>
      </c>
      <c r="AU60" s="44">
        <v>15</v>
      </c>
      <c r="AV60" s="109">
        <f t="shared" si="16"/>
        <v>0.73051948051948057</v>
      </c>
      <c r="AW60" s="44">
        <f>SUM(AU$10:AU60)</f>
        <v>225</v>
      </c>
      <c r="AX60" s="44">
        <f t="shared" si="17"/>
        <v>-225</v>
      </c>
      <c r="AY60" s="110">
        <f t="shared" si="18"/>
        <v>0</v>
      </c>
      <c r="AZ60" s="108">
        <f>COUNTIF('[1]Suivi Connectique'!$L$3:$L650,B60)</f>
        <v>0</v>
      </c>
      <c r="BA60" s="111">
        <f>SUM($AZ$10:$AZ60)</f>
        <v>0</v>
      </c>
      <c r="BB60" s="44"/>
      <c r="BC60" s="109">
        <f t="shared" si="19"/>
        <v>0</v>
      </c>
      <c r="BD60" s="44">
        <f>SUM(BB$10:BB60)</f>
        <v>0</v>
      </c>
      <c r="BE60" s="44">
        <f t="shared" si="20"/>
        <v>0</v>
      </c>
      <c r="BF60" s="110">
        <f t="shared" si="21"/>
        <v>0</v>
      </c>
    </row>
    <row r="61" spans="2:58" x14ac:dyDescent="0.25">
      <c r="B61" s="102">
        <f t="shared" si="24"/>
        <v>43936</v>
      </c>
      <c r="C61" s="21" t="str">
        <f>VLOOKUP(WEEKDAY(B61),A164:B170,2)</f>
        <v>M</v>
      </c>
      <c r="D61" s="108">
        <f>COUNTIF('[1]Suivi PR_CAB'!$G$4:$G$475,B61)</f>
        <v>1</v>
      </c>
      <c r="E61" s="44">
        <f>SUM($D$10:$D$61)</f>
        <v>55</v>
      </c>
      <c r="F61" s="44">
        <v>3</v>
      </c>
      <c r="G61" s="109">
        <f t="shared" si="0"/>
        <v>1</v>
      </c>
      <c r="H61" s="44">
        <f>SUM($F$10:F61)</f>
        <v>88</v>
      </c>
      <c r="I61" s="44">
        <f t="shared" si="7"/>
        <v>-33</v>
      </c>
      <c r="J61" s="110">
        <f t="shared" si="1"/>
        <v>0.625</v>
      </c>
      <c r="K61" s="108">
        <f>COUNTIF('[1]Suivi PR_CAB'!$J$4:$J$475,B61)</f>
        <v>2</v>
      </c>
      <c r="L61" s="44">
        <f>SUM($K$10:$K$61)</f>
        <v>42</v>
      </c>
      <c r="M61" s="44">
        <v>10</v>
      </c>
      <c r="N61" s="109">
        <f t="shared" si="2"/>
        <v>0.88636363636363635</v>
      </c>
      <c r="O61" s="44">
        <f>SUM($M$10:M61)</f>
        <v>78</v>
      </c>
      <c r="P61" s="44">
        <f t="shared" si="22"/>
        <v>-36</v>
      </c>
      <c r="Q61" s="110">
        <f t="shared" si="23"/>
        <v>0.47727272727272729</v>
      </c>
      <c r="R61" s="108">
        <f>COUNTIF('[1]Suivi PR_CAB'!$T$4:$T$475,B61)</f>
        <v>0</v>
      </c>
      <c r="S61" s="44">
        <f>SUM($K$10:$K$61)</f>
        <v>42</v>
      </c>
      <c r="T61" s="44"/>
      <c r="U61" s="109">
        <f t="shared" si="8"/>
        <v>0</v>
      </c>
      <c r="V61" s="44">
        <f>SUM($T$10:T61)</f>
        <v>0</v>
      </c>
      <c r="W61" s="44">
        <f t="shared" si="9"/>
        <v>42</v>
      </c>
      <c r="X61" s="110">
        <f t="shared" si="10"/>
        <v>0.47727272727272729</v>
      </c>
      <c r="Y61" s="108">
        <f>SUM($K$10:$K$61)</f>
        <v>42</v>
      </c>
      <c r="Z61" s="44">
        <v>5</v>
      </c>
      <c r="AA61" s="109">
        <f t="shared" si="3"/>
        <v>0.39772727272727271</v>
      </c>
      <c r="AB61" s="44">
        <f>SUM($Z$10:Z61)</f>
        <v>35</v>
      </c>
      <c r="AC61" s="44">
        <f t="shared" si="11"/>
        <v>7</v>
      </c>
      <c r="AD61" s="110">
        <f t="shared" si="4"/>
        <v>0.47727272727272729</v>
      </c>
      <c r="AE61" s="108">
        <f>COUNTIF('[1]Suivi Component'!$H$4:$H$400,B61)</f>
        <v>0</v>
      </c>
      <c r="AF61" s="111">
        <f>SUM($AE$10:$AE$61)</f>
        <v>0</v>
      </c>
      <c r="AG61" s="44">
        <v>10</v>
      </c>
      <c r="AH61" s="109">
        <f t="shared" si="12"/>
        <v>0.63414634146341464</v>
      </c>
      <c r="AI61" s="44">
        <f>SUM(AG$10:AG61)</f>
        <v>130</v>
      </c>
      <c r="AJ61" s="44">
        <f t="shared" si="13"/>
        <v>-130</v>
      </c>
      <c r="AK61" s="110">
        <f t="shared" si="14"/>
        <v>0</v>
      </c>
      <c r="AL61" s="108">
        <f>COUNTIF('[1]Suivi Component'!$K$4:$K$400,B61)</f>
        <v>0</v>
      </c>
      <c r="AM61" s="111">
        <f>SUM($AL$10:$AL61)</f>
        <v>0</v>
      </c>
      <c r="AN61" s="44">
        <v>10</v>
      </c>
      <c r="AO61" s="109">
        <f t="shared" si="5"/>
        <v>0.14634146341463417</v>
      </c>
      <c r="AP61" s="44">
        <f>SUM(AN$10:AN61)</f>
        <v>30</v>
      </c>
      <c r="AQ61" s="44">
        <f t="shared" si="15"/>
        <v>-30</v>
      </c>
      <c r="AR61" s="110">
        <f t="shared" si="6"/>
        <v>0</v>
      </c>
      <c r="AS61" s="108">
        <f>COUNTIF('[1]Suivi Implantation'!$I$4:$I$700,B61)</f>
        <v>0</v>
      </c>
      <c r="AT61" s="111">
        <f>SUM($AS$10:$AS61)</f>
        <v>0</v>
      </c>
      <c r="AU61" s="44">
        <v>15</v>
      </c>
      <c r="AV61" s="109">
        <f t="shared" si="16"/>
        <v>0.77922077922077926</v>
      </c>
      <c r="AW61" s="44">
        <f>SUM(AU$10:AU61)</f>
        <v>240</v>
      </c>
      <c r="AX61" s="44">
        <f t="shared" si="17"/>
        <v>-240</v>
      </c>
      <c r="AY61" s="110">
        <f t="shared" si="18"/>
        <v>0</v>
      </c>
      <c r="AZ61" s="108">
        <f>COUNTIF('[1]Suivi Connectique'!$L$3:$L651,B61)</f>
        <v>0</v>
      </c>
      <c r="BA61" s="111">
        <f>SUM($AZ$10:$AZ61)</f>
        <v>0</v>
      </c>
      <c r="BB61" s="44"/>
      <c r="BC61" s="109">
        <f t="shared" si="19"/>
        <v>0</v>
      </c>
      <c r="BD61" s="44">
        <f>SUM(BB$10:BB61)</f>
        <v>0</v>
      </c>
      <c r="BE61" s="44">
        <f t="shared" si="20"/>
        <v>0</v>
      </c>
      <c r="BF61" s="110">
        <f t="shared" si="21"/>
        <v>0</v>
      </c>
    </row>
    <row r="62" spans="2:58" x14ac:dyDescent="0.25">
      <c r="B62" s="102">
        <f t="shared" si="24"/>
        <v>43937</v>
      </c>
      <c r="C62" s="21" t="str">
        <f>VLOOKUP(WEEKDAY(B62),A164:B170,2)</f>
        <v>J</v>
      </c>
      <c r="D62" s="108">
        <f>COUNTIF('[1]Suivi PR_CAB'!$G$4:$G$475,B62)</f>
        <v>2</v>
      </c>
      <c r="E62" s="44">
        <f>SUM($D$10:$D$62)</f>
        <v>57</v>
      </c>
      <c r="F62" s="44"/>
      <c r="G62" s="109">
        <f t="shared" si="0"/>
        <v>1</v>
      </c>
      <c r="H62" s="44">
        <f>SUM($F$10:F62)</f>
        <v>88</v>
      </c>
      <c r="I62" s="44">
        <f t="shared" si="7"/>
        <v>-31</v>
      </c>
      <c r="J62" s="110">
        <f t="shared" si="1"/>
        <v>0.64772727272727271</v>
      </c>
      <c r="K62" s="108">
        <f>COUNTIF('[1]Suivi PR_CAB'!$J$4:$J$475,B62)</f>
        <v>1</v>
      </c>
      <c r="L62" s="44">
        <f>SUM($K$10:$K$62)</f>
        <v>43</v>
      </c>
      <c r="M62" s="44">
        <v>10</v>
      </c>
      <c r="N62" s="109">
        <f t="shared" si="2"/>
        <v>1</v>
      </c>
      <c r="O62" s="44">
        <f>SUM($M$10:M62)</f>
        <v>88</v>
      </c>
      <c r="P62" s="44">
        <f t="shared" si="22"/>
        <v>-45</v>
      </c>
      <c r="Q62" s="110">
        <f t="shared" si="23"/>
        <v>0.48863636363636365</v>
      </c>
      <c r="R62" s="108">
        <f>COUNTIF('[1]Suivi PR_CAB'!$T$4:$T$475,B62)</f>
        <v>0</v>
      </c>
      <c r="S62" s="44">
        <f>SUM($K$10:$K$62)</f>
        <v>43</v>
      </c>
      <c r="T62" s="44"/>
      <c r="U62" s="109">
        <f t="shared" si="8"/>
        <v>0</v>
      </c>
      <c r="V62" s="44">
        <f>SUM($T$10:T62)</f>
        <v>0</v>
      </c>
      <c r="W62" s="44">
        <f t="shared" si="9"/>
        <v>43</v>
      </c>
      <c r="X62" s="110">
        <f t="shared" si="10"/>
        <v>0.48863636363636365</v>
      </c>
      <c r="Y62" s="108">
        <f>SUM($K$10:$K$62)</f>
        <v>43</v>
      </c>
      <c r="Z62" s="44">
        <v>5</v>
      </c>
      <c r="AA62" s="109">
        <f t="shared" si="3"/>
        <v>0.45454545454545459</v>
      </c>
      <c r="AB62" s="44">
        <f>SUM($Z$10:Z62)</f>
        <v>40</v>
      </c>
      <c r="AC62" s="44">
        <f t="shared" si="11"/>
        <v>3</v>
      </c>
      <c r="AD62" s="110">
        <f t="shared" si="4"/>
        <v>0.48863636363636365</v>
      </c>
      <c r="AE62" s="108">
        <f>COUNTIF('[1]Suivi Component'!$H$4:$H$400,B62)</f>
        <v>0</v>
      </c>
      <c r="AF62" s="111">
        <f>SUM($AE$10:$AE$62)</f>
        <v>0</v>
      </c>
      <c r="AG62" s="44">
        <v>10</v>
      </c>
      <c r="AH62" s="109">
        <f t="shared" si="12"/>
        <v>0.68292682926829262</v>
      </c>
      <c r="AI62" s="44">
        <f>SUM(AG$10:AG62)</f>
        <v>140</v>
      </c>
      <c r="AJ62" s="44">
        <f t="shared" si="13"/>
        <v>-140</v>
      </c>
      <c r="AK62" s="110">
        <f t="shared" si="14"/>
        <v>0</v>
      </c>
      <c r="AL62" s="108">
        <f>COUNTIF('[1]Suivi Component'!$K$4:$K$400,B62)</f>
        <v>0</v>
      </c>
      <c r="AM62" s="111">
        <f>SUM($AL$10:$AL62)</f>
        <v>0</v>
      </c>
      <c r="AN62" s="44">
        <v>10</v>
      </c>
      <c r="AO62" s="109">
        <f t="shared" si="5"/>
        <v>0.19512195121951215</v>
      </c>
      <c r="AP62" s="44">
        <f>SUM(AN$10:AN62)</f>
        <v>40</v>
      </c>
      <c r="AQ62" s="44">
        <f t="shared" si="15"/>
        <v>-40</v>
      </c>
      <c r="AR62" s="110">
        <f t="shared" si="6"/>
        <v>0</v>
      </c>
      <c r="AS62" s="108">
        <f>COUNTIF('[1]Suivi Implantation'!$I$4:$I$700,B62)</f>
        <v>0</v>
      </c>
      <c r="AT62" s="111">
        <f>SUM($AS$10:$AS62)</f>
        <v>0</v>
      </c>
      <c r="AU62" s="44">
        <v>15</v>
      </c>
      <c r="AV62" s="109">
        <f t="shared" si="16"/>
        <v>0.82792207792207795</v>
      </c>
      <c r="AW62" s="44">
        <f>SUM(AU$10:AU62)</f>
        <v>255</v>
      </c>
      <c r="AX62" s="44">
        <f t="shared" si="17"/>
        <v>-255</v>
      </c>
      <c r="AY62" s="110">
        <f t="shared" si="18"/>
        <v>0</v>
      </c>
      <c r="AZ62" s="108">
        <f>COUNTIF('[1]Suivi Connectique'!$L$3:$L652,B62)</f>
        <v>0</v>
      </c>
      <c r="BA62" s="111">
        <f>SUM($AZ$10:$AZ62)</f>
        <v>0</v>
      </c>
      <c r="BB62" s="44"/>
      <c r="BC62" s="109">
        <f t="shared" si="19"/>
        <v>0</v>
      </c>
      <c r="BD62" s="44">
        <f>SUM(BB$10:BB62)</f>
        <v>0</v>
      </c>
      <c r="BE62" s="44">
        <f t="shared" si="20"/>
        <v>0</v>
      </c>
      <c r="BF62" s="110">
        <f t="shared" si="21"/>
        <v>0</v>
      </c>
    </row>
    <row r="63" spans="2:58" x14ac:dyDescent="0.25">
      <c r="B63" s="102">
        <f t="shared" si="24"/>
        <v>43938</v>
      </c>
      <c r="C63" s="21" t="str">
        <f>VLOOKUP(WEEKDAY(B63),A164:B170,2)</f>
        <v>V</v>
      </c>
      <c r="D63" s="108">
        <f>COUNTIF('[1]Suivi PR_CAB'!$G$4:$G$475,B63)</f>
        <v>1</v>
      </c>
      <c r="E63" s="44">
        <f>SUM($D$10:$D$63)</f>
        <v>58</v>
      </c>
      <c r="F63" s="44"/>
      <c r="G63" s="109">
        <f t="shared" si="0"/>
        <v>1</v>
      </c>
      <c r="H63" s="44">
        <f>SUM($F$10:F63)</f>
        <v>88</v>
      </c>
      <c r="I63" s="44">
        <f t="shared" si="7"/>
        <v>-30</v>
      </c>
      <c r="J63" s="110">
        <f t="shared" si="1"/>
        <v>0.65909090909090917</v>
      </c>
      <c r="K63" s="108">
        <f>COUNTIF('[1]Suivi PR_CAB'!$J$4:$J$475,B63)</f>
        <v>2</v>
      </c>
      <c r="L63" s="44">
        <f>SUM($K$10:$K$63)</f>
        <v>45</v>
      </c>
      <c r="M63" s="44"/>
      <c r="N63" s="109">
        <f t="shared" si="2"/>
        <v>1</v>
      </c>
      <c r="O63" s="44">
        <f>SUM($M$10:M63)</f>
        <v>88</v>
      </c>
      <c r="P63" s="44">
        <f t="shared" si="22"/>
        <v>-43</v>
      </c>
      <c r="Q63" s="110">
        <f t="shared" si="23"/>
        <v>0.51136363636363635</v>
      </c>
      <c r="R63" s="108">
        <f>COUNTIF('[1]Suivi PR_CAB'!$T$4:$T$475,B63)</f>
        <v>0</v>
      </c>
      <c r="S63" s="44">
        <f>SUM($K$10:$K$63)</f>
        <v>45</v>
      </c>
      <c r="T63" s="44"/>
      <c r="U63" s="109">
        <f t="shared" si="8"/>
        <v>0</v>
      </c>
      <c r="V63" s="44">
        <f>SUM($T$10:T63)</f>
        <v>0</v>
      </c>
      <c r="W63" s="44">
        <f t="shared" si="9"/>
        <v>45</v>
      </c>
      <c r="X63" s="110">
        <f t="shared" si="10"/>
        <v>0.51136363636363635</v>
      </c>
      <c r="Y63" s="108">
        <f>SUM($K$10:$K$63)</f>
        <v>45</v>
      </c>
      <c r="Z63" s="44">
        <v>5</v>
      </c>
      <c r="AA63" s="109">
        <f t="shared" si="3"/>
        <v>0.51136363636363635</v>
      </c>
      <c r="AB63" s="44">
        <f>SUM($Z$10:Z63)</f>
        <v>45</v>
      </c>
      <c r="AC63" s="44">
        <f t="shared" si="11"/>
        <v>0</v>
      </c>
      <c r="AD63" s="110">
        <f t="shared" si="4"/>
        <v>0.51136363636363635</v>
      </c>
      <c r="AE63" s="108">
        <f>COUNTIF('[1]Suivi Component'!$H$4:$H$400,B63)</f>
        <v>0</v>
      </c>
      <c r="AF63" s="111">
        <f>SUM($AE$10:$AE$63)</f>
        <v>0</v>
      </c>
      <c r="AG63" s="44">
        <v>10</v>
      </c>
      <c r="AH63" s="109">
        <f t="shared" si="12"/>
        <v>0.73170731707317072</v>
      </c>
      <c r="AI63" s="44">
        <f>SUM(AG$10:AG63)</f>
        <v>150</v>
      </c>
      <c r="AJ63" s="44">
        <f t="shared" si="13"/>
        <v>-150</v>
      </c>
      <c r="AK63" s="110">
        <f t="shared" si="14"/>
        <v>0</v>
      </c>
      <c r="AL63" s="108">
        <f>COUNTIF('[1]Suivi Component'!$K$4:$K$400,B63)</f>
        <v>0</v>
      </c>
      <c r="AM63" s="111">
        <f>SUM($AL$10:$AL63)</f>
        <v>0</v>
      </c>
      <c r="AN63" s="44">
        <v>10</v>
      </c>
      <c r="AO63" s="109">
        <f t="shared" si="5"/>
        <v>0.24390243902439024</v>
      </c>
      <c r="AP63" s="44">
        <f>SUM(AN$10:AN63)</f>
        <v>50</v>
      </c>
      <c r="AQ63" s="44">
        <f t="shared" si="15"/>
        <v>-50</v>
      </c>
      <c r="AR63" s="110">
        <f t="shared" si="6"/>
        <v>0</v>
      </c>
      <c r="AS63" s="108">
        <f>COUNTIF('[1]Suivi Implantation'!$I$4:$I$700,B63)</f>
        <v>0</v>
      </c>
      <c r="AT63" s="111">
        <f>SUM($AS$10:$AS63)</f>
        <v>0</v>
      </c>
      <c r="AU63" s="44">
        <v>13</v>
      </c>
      <c r="AV63" s="109">
        <f t="shared" si="16"/>
        <v>0.87012987012987009</v>
      </c>
      <c r="AW63" s="44">
        <f>SUM(AU$10:AU63)</f>
        <v>268</v>
      </c>
      <c r="AX63" s="44">
        <f t="shared" si="17"/>
        <v>-268</v>
      </c>
      <c r="AY63" s="110">
        <f t="shared" si="18"/>
        <v>0</v>
      </c>
      <c r="AZ63" s="108">
        <f>COUNTIF('[1]Suivi Connectique'!$L$3:$L653,B63)</f>
        <v>0</v>
      </c>
      <c r="BA63" s="111">
        <f>SUM($AZ$10:$AZ63)</f>
        <v>0</v>
      </c>
      <c r="BB63" s="44"/>
      <c r="BC63" s="109">
        <f t="shared" si="19"/>
        <v>0</v>
      </c>
      <c r="BD63" s="44">
        <f>SUM(BB$10:BB63)</f>
        <v>0</v>
      </c>
      <c r="BE63" s="44">
        <f t="shared" si="20"/>
        <v>0</v>
      </c>
      <c r="BF63" s="110">
        <f t="shared" si="21"/>
        <v>0</v>
      </c>
    </row>
    <row r="64" spans="2:58" x14ac:dyDescent="0.25">
      <c r="B64" s="102">
        <f t="shared" si="24"/>
        <v>43939</v>
      </c>
      <c r="C64" s="21" t="str">
        <f>VLOOKUP(WEEKDAY(B64),A164:B170,2)</f>
        <v>S</v>
      </c>
      <c r="D64" s="108">
        <f>COUNTIF('[1]Suivi PR_CAB'!$G$4:$G$475,B64)</f>
        <v>0</v>
      </c>
      <c r="E64" s="44">
        <f>SUM($D$10:$D$64)</f>
        <v>58</v>
      </c>
      <c r="F64" s="44"/>
      <c r="G64" s="109">
        <f t="shared" si="0"/>
        <v>1</v>
      </c>
      <c r="H64" s="44">
        <f>SUM($F$10:F64)</f>
        <v>88</v>
      </c>
      <c r="I64" s="44">
        <f t="shared" si="7"/>
        <v>-30</v>
      </c>
      <c r="J64" s="110">
        <f t="shared" si="1"/>
        <v>0.65909090909090917</v>
      </c>
      <c r="K64" s="108">
        <f>COUNTIF('[1]Suivi PR_CAB'!$J$4:$J$475,B64)</f>
        <v>0</v>
      </c>
      <c r="L64" s="44">
        <f>SUM($K$10:$K$64)</f>
        <v>45</v>
      </c>
      <c r="M64" s="44"/>
      <c r="N64" s="109">
        <f t="shared" si="2"/>
        <v>1</v>
      </c>
      <c r="O64" s="44">
        <f>SUM($M$10:M64)</f>
        <v>88</v>
      </c>
      <c r="P64" s="44">
        <f t="shared" si="22"/>
        <v>-43</v>
      </c>
      <c r="Q64" s="110">
        <f t="shared" si="23"/>
        <v>0.51136363636363635</v>
      </c>
      <c r="R64" s="108">
        <f>COUNTIF('[1]Suivi PR_CAB'!$T$4:$T$475,B64)</f>
        <v>0</v>
      </c>
      <c r="S64" s="44">
        <f>SUM($K$10:$K$64)</f>
        <v>45</v>
      </c>
      <c r="T64" s="44"/>
      <c r="U64" s="109">
        <f t="shared" si="8"/>
        <v>0</v>
      </c>
      <c r="V64" s="44">
        <f>SUM($T$10:T64)</f>
        <v>0</v>
      </c>
      <c r="W64" s="44">
        <f t="shared" si="9"/>
        <v>45</v>
      </c>
      <c r="X64" s="110">
        <f t="shared" si="10"/>
        <v>0.51136363636363635</v>
      </c>
      <c r="Y64" s="108">
        <f>SUM($K$10:$K$64)</f>
        <v>45</v>
      </c>
      <c r="Z64" s="44"/>
      <c r="AA64" s="109">
        <f t="shared" si="3"/>
        <v>0.51136363636363635</v>
      </c>
      <c r="AB64" s="44">
        <f>SUM($Z$10:Z64)</f>
        <v>45</v>
      </c>
      <c r="AC64" s="44">
        <f t="shared" si="11"/>
        <v>0</v>
      </c>
      <c r="AD64" s="110">
        <f t="shared" si="4"/>
        <v>0.51136363636363635</v>
      </c>
      <c r="AE64" s="108">
        <f>COUNTIF('[1]Suivi Component'!$H$4:$H$400,B64)</f>
        <v>0</v>
      </c>
      <c r="AF64" s="111">
        <f>SUM($AE$10:$AE$64)</f>
        <v>0</v>
      </c>
      <c r="AG64" s="44"/>
      <c r="AH64" s="109">
        <f t="shared" si="12"/>
        <v>0.73170731707317072</v>
      </c>
      <c r="AI64" s="44">
        <f>SUM(AG$10:AG64)</f>
        <v>150</v>
      </c>
      <c r="AJ64" s="44">
        <f t="shared" si="13"/>
        <v>-150</v>
      </c>
      <c r="AK64" s="110">
        <f t="shared" si="14"/>
        <v>0</v>
      </c>
      <c r="AL64" s="108">
        <f>COUNTIF('[1]Suivi Component'!$K$4:$K$400,B64)</f>
        <v>0</v>
      </c>
      <c r="AM64" s="111">
        <f>SUM($AL$10:$AL64)</f>
        <v>0</v>
      </c>
      <c r="AN64" s="44"/>
      <c r="AO64" s="109">
        <f t="shared" si="5"/>
        <v>0.24390243902439024</v>
      </c>
      <c r="AP64" s="44">
        <f>SUM(AN$10:AN64)</f>
        <v>50</v>
      </c>
      <c r="AQ64" s="44">
        <f t="shared" si="15"/>
        <v>-50</v>
      </c>
      <c r="AR64" s="110">
        <f t="shared" si="6"/>
        <v>0</v>
      </c>
      <c r="AS64" s="108">
        <f>COUNTIF('[1]Suivi Implantation'!$I$4:$I$700,B64)</f>
        <v>0</v>
      </c>
      <c r="AT64" s="111">
        <f>SUM($AS$10:$AS64)</f>
        <v>0</v>
      </c>
      <c r="AU64" s="44"/>
      <c r="AV64" s="109">
        <f t="shared" si="16"/>
        <v>0.87012987012987009</v>
      </c>
      <c r="AW64" s="44">
        <f>SUM(AU$10:AU64)</f>
        <v>268</v>
      </c>
      <c r="AX64" s="44">
        <f t="shared" si="17"/>
        <v>-268</v>
      </c>
      <c r="AY64" s="110">
        <f t="shared" si="18"/>
        <v>0</v>
      </c>
      <c r="AZ64" s="108">
        <f>COUNTIF('[1]Suivi Connectique'!$L$3:$L654,B64)</f>
        <v>0</v>
      </c>
      <c r="BA64" s="111">
        <f>SUM($AZ$10:$AZ64)</f>
        <v>0</v>
      </c>
      <c r="BB64" s="44"/>
      <c r="BC64" s="109">
        <f t="shared" si="19"/>
        <v>0</v>
      </c>
      <c r="BD64" s="44">
        <f>SUM(BB$10:BB64)</f>
        <v>0</v>
      </c>
      <c r="BE64" s="44">
        <f t="shared" si="20"/>
        <v>0</v>
      </c>
      <c r="BF64" s="110">
        <f t="shared" si="21"/>
        <v>0</v>
      </c>
    </row>
    <row r="65" spans="2:58" x14ac:dyDescent="0.25">
      <c r="B65" s="102">
        <f t="shared" si="24"/>
        <v>43940</v>
      </c>
      <c r="C65" s="21" t="str">
        <f>VLOOKUP(WEEKDAY(B65),A164:B170,2)</f>
        <v>D</v>
      </c>
      <c r="D65" s="108">
        <f>COUNTIF('[1]Suivi PR_CAB'!$G$4:$G$475,B65)</f>
        <v>0</v>
      </c>
      <c r="E65" s="44">
        <f>SUM($D$10:$D$65)</f>
        <v>58</v>
      </c>
      <c r="F65" s="44"/>
      <c r="G65" s="109">
        <f t="shared" si="0"/>
        <v>1</v>
      </c>
      <c r="H65" s="44">
        <f>SUM($F$10:F65)</f>
        <v>88</v>
      </c>
      <c r="I65" s="44">
        <f t="shared" si="7"/>
        <v>-30</v>
      </c>
      <c r="J65" s="110">
        <f t="shared" si="1"/>
        <v>0.65909090909090917</v>
      </c>
      <c r="K65" s="108">
        <f>COUNTIF('[1]Suivi PR_CAB'!$J$4:$J$475,B65)</f>
        <v>0</v>
      </c>
      <c r="L65" s="44">
        <f>SUM($K$10:$K$65)</f>
        <v>45</v>
      </c>
      <c r="M65" s="44"/>
      <c r="N65" s="109">
        <f t="shared" si="2"/>
        <v>1</v>
      </c>
      <c r="O65" s="44">
        <f>SUM($M$10:M65)</f>
        <v>88</v>
      </c>
      <c r="P65" s="44">
        <f t="shared" si="22"/>
        <v>-43</v>
      </c>
      <c r="Q65" s="110">
        <f t="shared" si="23"/>
        <v>0.51136363636363635</v>
      </c>
      <c r="R65" s="108">
        <f>COUNTIF('[1]Suivi PR_CAB'!$T$4:$T$475,B65)</f>
        <v>0</v>
      </c>
      <c r="S65" s="44">
        <f>SUM($K$10:$K$65)</f>
        <v>45</v>
      </c>
      <c r="T65" s="44"/>
      <c r="U65" s="109">
        <f t="shared" si="8"/>
        <v>0</v>
      </c>
      <c r="V65" s="44">
        <f>SUM($T$10:T65)</f>
        <v>0</v>
      </c>
      <c r="W65" s="44">
        <f t="shared" si="9"/>
        <v>45</v>
      </c>
      <c r="X65" s="110">
        <f t="shared" si="10"/>
        <v>0.51136363636363635</v>
      </c>
      <c r="Y65" s="108">
        <f>SUM($K$10:$K$65)</f>
        <v>45</v>
      </c>
      <c r="Z65" s="44"/>
      <c r="AA65" s="109">
        <f t="shared" si="3"/>
        <v>0.51136363636363635</v>
      </c>
      <c r="AB65" s="44">
        <f>SUM($Z$10:Z65)</f>
        <v>45</v>
      </c>
      <c r="AC65" s="44">
        <f t="shared" si="11"/>
        <v>0</v>
      </c>
      <c r="AD65" s="110">
        <f t="shared" si="4"/>
        <v>0.51136363636363635</v>
      </c>
      <c r="AE65" s="108">
        <f>COUNTIF('[1]Suivi Component'!$H$4:$H$400,B65)</f>
        <v>0</v>
      </c>
      <c r="AF65" s="111">
        <f>SUM($AE$10:$AE$65)</f>
        <v>0</v>
      </c>
      <c r="AG65" s="44"/>
      <c r="AH65" s="109">
        <f t="shared" si="12"/>
        <v>0.73170731707317072</v>
      </c>
      <c r="AI65" s="44">
        <f>SUM(AG$10:AG65)</f>
        <v>150</v>
      </c>
      <c r="AJ65" s="44">
        <f t="shared" si="13"/>
        <v>-150</v>
      </c>
      <c r="AK65" s="110">
        <f t="shared" si="14"/>
        <v>0</v>
      </c>
      <c r="AL65" s="108">
        <f>COUNTIF('[1]Suivi Component'!$K$4:$K$400,B65)</f>
        <v>0</v>
      </c>
      <c r="AM65" s="111">
        <f>SUM($AL$10:$AL65)</f>
        <v>0</v>
      </c>
      <c r="AN65" s="44"/>
      <c r="AO65" s="109">
        <f t="shared" si="5"/>
        <v>0.24390243902439024</v>
      </c>
      <c r="AP65" s="44">
        <f>SUM(AN$10:AN65)</f>
        <v>50</v>
      </c>
      <c r="AQ65" s="44">
        <f t="shared" si="15"/>
        <v>-50</v>
      </c>
      <c r="AR65" s="110">
        <f t="shared" si="6"/>
        <v>0</v>
      </c>
      <c r="AS65" s="108">
        <f>COUNTIF('[1]Suivi Implantation'!$I$4:$I$700,B65)</f>
        <v>0</v>
      </c>
      <c r="AT65" s="111">
        <f>SUM($AS$10:$AS65)</f>
        <v>0</v>
      </c>
      <c r="AU65" s="44"/>
      <c r="AV65" s="109">
        <f t="shared" si="16"/>
        <v>0.87012987012987009</v>
      </c>
      <c r="AW65" s="44">
        <f>SUM(AU$10:AU65)</f>
        <v>268</v>
      </c>
      <c r="AX65" s="44">
        <f t="shared" si="17"/>
        <v>-268</v>
      </c>
      <c r="AY65" s="110">
        <f t="shared" si="18"/>
        <v>0</v>
      </c>
      <c r="AZ65" s="108">
        <f>COUNTIF('[1]Suivi Connectique'!$L$3:$L655,B65)</f>
        <v>0</v>
      </c>
      <c r="BA65" s="111">
        <f>SUM($AZ$10:$AZ65)</f>
        <v>0</v>
      </c>
      <c r="BB65" s="44"/>
      <c r="BC65" s="109">
        <f t="shared" si="19"/>
        <v>0</v>
      </c>
      <c r="BD65" s="44">
        <f>SUM(BB$10:BB65)</f>
        <v>0</v>
      </c>
      <c r="BE65" s="44">
        <f t="shared" si="20"/>
        <v>0</v>
      </c>
      <c r="BF65" s="110">
        <f t="shared" si="21"/>
        <v>0</v>
      </c>
    </row>
    <row r="66" spans="2:58" x14ac:dyDescent="0.25">
      <c r="B66" s="102">
        <f t="shared" si="24"/>
        <v>43941</v>
      </c>
      <c r="C66" s="21" t="str">
        <f>VLOOKUP(WEEKDAY(B66),A164:B170,2)</f>
        <v>L</v>
      </c>
      <c r="D66" s="108">
        <f>COUNTIF('[1]Suivi PR_CAB'!$G$4:$G$475,B66)</f>
        <v>2</v>
      </c>
      <c r="E66" s="44">
        <f>SUM($D$10:$D$66)</f>
        <v>60</v>
      </c>
      <c r="F66" s="44"/>
      <c r="G66" s="109">
        <f t="shared" si="0"/>
        <v>1</v>
      </c>
      <c r="H66" s="44">
        <f>SUM($F$10:F66)</f>
        <v>88</v>
      </c>
      <c r="I66" s="44">
        <f t="shared" si="7"/>
        <v>-28</v>
      </c>
      <c r="J66" s="110">
        <f t="shared" si="1"/>
        <v>0.68181818181818188</v>
      </c>
      <c r="K66" s="108">
        <f>COUNTIF('[1]Suivi PR_CAB'!$J$4:$J$475,B66)</f>
        <v>2</v>
      </c>
      <c r="L66" s="44">
        <f>SUM($K$10:$K$66)</f>
        <v>47</v>
      </c>
      <c r="M66" s="44"/>
      <c r="N66" s="109">
        <f t="shared" si="2"/>
        <v>1</v>
      </c>
      <c r="O66" s="44">
        <f>SUM($M$10:M66)</f>
        <v>88</v>
      </c>
      <c r="P66" s="44">
        <f t="shared" si="22"/>
        <v>-41</v>
      </c>
      <c r="Q66" s="110">
        <f t="shared" si="23"/>
        <v>0.53409090909090917</v>
      </c>
      <c r="R66" s="108">
        <f>COUNTIF('[1]Suivi PR_CAB'!$T$4:$T$475,B66)</f>
        <v>6</v>
      </c>
      <c r="S66" s="44">
        <f>SUM($K$10:$K$66)</f>
        <v>47</v>
      </c>
      <c r="T66" s="44"/>
      <c r="U66" s="109">
        <f t="shared" si="8"/>
        <v>0</v>
      </c>
      <c r="V66" s="44">
        <f>SUM($T$10:T66)</f>
        <v>0</v>
      </c>
      <c r="W66" s="44">
        <f t="shared" si="9"/>
        <v>47</v>
      </c>
      <c r="X66" s="110">
        <f t="shared" si="10"/>
        <v>0.53409090909090917</v>
      </c>
      <c r="Y66" s="108">
        <f>SUM($K$10:$K$66)</f>
        <v>47</v>
      </c>
      <c r="Z66" s="44">
        <v>5</v>
      </c>
      <c r="AA66" s="109">
        <f t="shared" si="3"/>
        <v>0.56818181818181812</v>
      </c>
      <c r="AB66" s="44">
        <f>SUM($Z$10:Z66)</f>
        <v>50</v>
      </c>
      <c r="AC66" s="44">
        <f t="shared" si="11"/>
        <v>-3</v>
      </c>
      <c r="AD66" s="110">
        <f t="shared" si="4"/>
        <v>0.53409090909090917</v>
      </c>
      <c r="AE66" s="108">
        <f>COUNTIF('[1]Suivi Component'!$H$4:$H$400,B66)</f>
        <v>0</v>
      </c>
      <c r="AF66" s="111">
        <f>SUM($AE$10:$AE$66)</f>
        <v>0</v>
      </c>
      <c r="AG66" s="44">
        <v>10</v>
      </c>
      <c r="AH66" s="109">
        <f t="shared" si="12"/>
        <v>0.78048780487804881</v>
      </c>
      <c r="AI66" s="44">
        <f>SUM(AG$10:AG66)</f>
        <v>160</v>
      </c>
      <c r="AJ66" s="44">
        <f t="shared" si="13"/>
        <v>-160</v>
      </c>
      <c r="AK66" s="110">
        <f t="shared" si="14"/>
        <v>0</v>
      </c>
      <c r="AL66" s="108">
        <f>COUNTIF('[1]Suivi Component'!$K$4:$K$400,B66)</f>
        <v>0</v>
      </c>
      <c r="AM66" s="111">
        <f>SUM($AL$10:$AL66)</f>
        <v>0</v>
      </c>
      <c r="AN66" s="44">
        <v>10</v>
      </c>
      <c r="AO66" s="109">
        <f t="shared" si="5"/>
        <v>0.29268292682926833</v>
      </c>
      <c r="AP66" s="44">
        <f>SUM(AN$10:AN66)</f>
        <v>60</v>
      </c>
      <c r="AQ66" s="44">
        <f t="shared" si="15"/>
        <v>-60</v>
      </c>
      <c r="AR66" s="110">
        <f t="shared" si="6"/>
        <v>0</v>
      </c>
      <c r="AS66" s="108">
        <f>COUNTIF('[1]Suivi Implantation'!$I$4:$I$700,B66)</f>
        <v>0</v>
      </c>
      <c r="AT66" s="111">
        <f>SUM($AS$10:$AS66)</f>
        <v>0</v>
      </c>
      <c r="AU66" s="44">
        <v>15</v>
      </c>
      <c r="AV66" s="109">
        <f t="shared" si="16"/>
        <v>0.91883116883116878</v>
      </c>
      <c r="AW66" s="44">
        <f>SUM(AU$10:AU66)</f>
        <v>283</v>
      </c>
      <c r="AX66" s="44">
        <f t="shared" si="17"/>
        <v>-283</v>
      </c>
      <c r="AY66" s="110">
        <f t="shared" si="18"/>
        <v>0</v>
      </c>
      <c r="AZ66" s="108">
        <f>COUNTIF('[1]Suivi Connectique'!$L$3:$L656,B66)</f>
        <v>0</v>
      </c>
      <c r="BA66" s="111">
        <f>SUM($AZ$10:$AZ66)</f>
        <v>0</v>
      </c>
      <c r="BB66" s="44"/>
      <c r="BC66" s="109">
        <f t="shared" si="19"/>
        <v>0</v>
      </c>
      <c r="BD66" s="44">
        <f>SUM(BB$10:BB66)</f>
        <v>0</v>
      </c>
      <c r="BE66" s="44">
        <f t="shared" si="20"/>
        <v>0</v>
      </c>
      <c r="BF66" s="110">
        <f t="shared" si="21"/>
        <v>0</v>
      </c>
    </row>
    <row r="67" spans="2:58" x14ac:dyDescent="0.25">
      <c r="B67" s="102">
        <f t="shared" si="24"/>
        <v>43942</v>
      </c>
      <c r="C67" s="21" t="str">
        <f>VLOOKUP(WEEKDAY(B67),A164:B170,2)</f>
        <v>M</v>
      </c>
      <c r="D67" s="108">
        <f>COUNTIF('[1]Suivi PR_CAB'!$G$4:$G$475,B67)</f>
        <v>3</v>
      </c>
      <c r="E67" s="44">
        <f>SUM($D$10:$D$67)</f>
        <v>63</v>
      </c>
      <c r="F67" s="44"/>
      <c r="G67" s="109">
        <f t="shared" si="0"/>
        <v>1</v>
      </c>
      <c r="H67" s="44">
        <f>SUM($F$10:F67)</f>
        <v>88</v>
      </c>
      <c r="I67" s="44">
        <f t="shared" si="7"/>
        <v>-25</v>
      </c>
      <c r="J67" s="110">
        <f t="shared" si="1"/>
        <v>0.71590909090909083</v>
      </c>
      <c r="K67" s="108">
        <f>COUNTIF('[1]Suivi PR_CAB'!$J$4:$J$475,B67)</f>
        <v>2</v>
      </c>
      <c r="L67" s="44">
        <f>SUM($K$10:$K$67)</f>
        <v>49</v>
      </c>
      <c r="M67" s="44"/>
      <c r="N67" s="109">
        <f t="shared" si="2"/>
        <v>1</v>
      </c>
      <c r="O67" s="44">
        <f>SUM($M$10:M67)</f>
        <v>88</v>
      </c>
      <c r="P67" s="44">
        <f t="shared" si="22"/>
        <v>-39</v>
      </c>
      <c r="Q67" s="110">
        <f t="shared" si="23"/>
        <v>0.55681818181818188</v>
      </c>
      <c r="R67" s="108">
        <f>COUNTIF('[1]Suivi PR_CAB'!$T$4:$T$475,B67)</f>
        <v>0</v>
      </c>
      <c r="S67" s="44">
        <f>SUM($K$10:$K$67)</f>
        <v>49</v>
      </c>
      <c r="T67" s="44">
        <v>10</v>
      </c>
      <c r="U67" s="109">
        <f t="shared" si="8"/>
        <v>0.11363636363636365</v>
      </c>
      <c r="V67" s="44">
        <f>SUM($T$10:T67)</f>
        <v>10</v>
      </c>
      <c r="W67" s="44">
        <f t="shared" si="9"/>
        <v>39</v>
      </c>
      <c r="X67" s="110">
        <f t="shared" si="10"/>
        <v>0.55681818181818188</v>
      </c>
      <c r="Y67" s="108">
        <f>SUM($K$10:$K$67)</f>
        <v>49</v>
      </c>
      <c r="Z67" s="44">
        <v>5</v>
      </c>
      <c r="AA67" s="109">
        <f t="shared" si="3"/>
        <v>0.625</v>
      </c>
      <c r="AB67" s="44">
        <f>SUM($Z$10:Z67)</f>
        <v>55</v>
      </c>
      <c r="AC67" s="44">
        <f t="shared" si="11"/>
        <v>-6</v>
      </c>
      <c r="AD67" s="110">
        <f t="shared" si="4"/>
        <v>0.55681818181818188</v>
      </c>
      <c r="AE67" s="108">
        <f>COUNTIF('[1]Suivi Component'!$H$4:$H$400,B67)</f>
        <v>0</v>
      </c>
      <c r="AF67" s="111">
        <f>SUM($AE$10:$AE$67)</f>
        <v>0</v>
      </c>
      <c r="AG67" s="44">
        <v>10</v>
      </c>
      <c r="AH67" s="109">
        <f t="shared" si="12"/>
        <v>0.82926829268292679</v>
      </c>
      <c r="AI67" s="44">
        <f>SUM(AG$10:AG67)</f>
        <v>170</v>
      </c>
      <c r="AJ67" s="44">
        <f t="shared" si="13"/>
        <v>-170</v>
      </c>
      <c r="AK67" s="110">
        <f t="shared" si="14"/>
        <v>0</v>
      </c>
      <c r="AL67" s="108">
        <f>COUNTIF('[1]Suivi Component'!$K$4:$K$400,B67)</f>
        <v>0</v>
      </c>
      <c r="AM67" s="111">
        <f>SUM($AL$10:$AL67)</f>
        <v>0</v>
      </c>
      <c r="AN67" s="44">
        <v>10</v>
      </c>
      <c r="AO67" s="109">
        <f t="shared" si="5"/>
        <v>0.34146341463414631</v>
      </c>
      <c r="AP67" s="44">
        <f>SUM(AN$10:AN67)</f>
        <v>70</v>
      </c>
      <c r="AQ67" s="44">
        <f t="shared" si="15"/>
        <v>-70</v>
      </c>
      <c r="AR67" s="110">
        <f t="shared" si="6"/>
        <v>0</v>
      </c>
      <c r="AS67" s="108">
        <f>COUNTIF('[1]Suivi Implantation'!$I$4:$I$700,B67)</f>
        <v>0</v>
      </c>
      <c r="AT67" s="111">
        <f>SUM($AS$10:$AS67)</f>
        <v>0</v>
      </c>
      <c r="AU67" s="44">
        <v>15</v>
      </c>
      <c r="AV67" s="109">
        <f t="shared" si="16"/>
        <v>0.96753246753246758</v>
      </c>
      <c r="AW67" s="44">
        <f>SUM(AU$10:AU67)</f>
        <v>298</v>
      </c>
      <c r="AX67" s="44">
        <f t="shared" si="17"/>
        <v>-298</v>
      </c>
      <c r="AY67" s="110">
        <f t="shared" si="18"/>
        <v>0</v>
      </c>
      <c r="AZ67" s="108">
        <f>COUNTIF('[1]Suivi Connectique'!$L$3:$L657,B67)</f>
        <v>0</v>
      </c>
      <c r="BA67" s="111">
        <f>SUM($AZ$10:$AZ67)</f>
        <v>0</v>
      </c>
      <c r="BB67" s="44"/>
      <c r="BC67" s="109">
        <f t="shared" si="19"/>
        <v>0</v>
      </c>
      <c r="BD67" s="44">
        <f>SUM(BB$10:BB67)</f>
        <v>0</v>
      </c>
      <c r="BE67" s="44">
        <f t="shared" si="20"/>
        <v>0</v>
      </c>
      <c r="BF67" s="110">
        <f t="shared" si="21"/>
        <v>0</v>
      </c>
    </row>
    <row r="68" spans="2:58" x14ac:dyDescent="0.25">
      <c r="B68" s="102">
        <f t="shared" si="24"/>
        <v>43943</v>
      </c>
      <c r="C68" s="21" t="str">
        <f>VLOOKUP(WEEKDAY(B68),A164:B170,2)</f>
        <v>M</v>
      </c>
      <c r="D68" s="108">
        <f>COUNTIF('[1]Suivi PR_CAB'!$G$4:$G$475,B68)</f>
        <v>2</v>
      </c>
      <c r="E68" s="44">
        <f>SUM($D$10:$D$68)</f>
        <v>65</v>
      </c>
      <c r="F68" s="44"/>
      <c r="G68" s="109">
        <f t="shared" si="0"/>
        <v>1</v>
      </c>
      <c r="H68" s="44">
        <f>SUM($F$10:F68)</f>
        <v>88</v>
      </c>
      <c r="I68" s="44">
        <f t="shared" si="7"/>
        <v>-23</v>
      </c>
      <c r="J68" s="110">
        <f t="shared" si="1"/>
        <v>0.73863636363636365</v>
      </c>
      <c r="K68" s="108">
        <f>COUNTIF('[1]Suivi PR_CAB'!$J$4:$J$475,B68)</f>
        <v>1</v>
      </c>
      <c r="L68" s="44">
        <f>SUM($K$10:$K$68)</f>
        <v>50</v>
      </c>
      <c r="M68" s="44"/>
      <c r="N68" s="109">
        <f t="shared" si="2"/>
        <v>1</v>
      </c>
      <c r="O68" s="44">
        <f>SUM($M$10:M68)</f>
        <v>88</v>
      </c>
      <c r="P68" s="44">
        <f t="shared" si="22"/>
        <v>-38</v>
      </c>
      <c r="Q68" s="110">
        <f t="shared" si="23"/>
        <v>0.56818181818181812</v>
      </c>
      <c r="R68" s="108">
        <f>COUNTIF('[1]Suivi PR_CAB'!$T$4:$T$475,B68)</f>
        <v>2</v>
      </c>
      <c r="S68" s="44">
        <f>SUM($K$10:$K$68)</f>
        <v>50</v>
      </c>
      <c r="T68" s="44">
        <v>10</v>
      </c>
      <c r="U68" s="109">
        <f t="shared" si="8"/>
        <v>0.22727272727272729</v>
      </c>
      <c r="V68" s="44">
        <f>SUM($T$10:T68)</f>
        <v>20</v>
      </c>
      <c r="W68" s="44">
        <f t="shared" si="9"/>
        <v>30</v>
      </c>
      <c r="X68" s="110">
        <f t="shared" si="10"/>
        <v>0.56818181818181812</v>
      </c>
      <c r="Y68" s="108">
        <f>SUM($K$10:$K$68)</f>
        <v>50</v>
      </c>
      <c r="Z68" s="44">
        <v>5</v>
      </c>
      <c r="AA68" s="109">
        <f t="shared" si="3"/>
        <v>0.68181818181818188</v>
      </c>
      <c r="AB68" s="44">
        <f>SUM($Z$10:Z68)</f>
        <v>60</v>
      </c>
      <c r="AC68" s="44">
        <f t="shared" si="11"/>
        <v>-10</v>
      </c>
      <c r="AD68" s="110">
        <f t="shared" si="4"/>
        <v>0.56818181818181812</v>
      </c>
      <c r="AE68" s="108">
        <f>COUNTIF('[1]Suivi Component'!$H$4:$H$400,B68)</f>
        <v>0</v>
      </c>
      <c r="AF68" s="111">
        <f>SUM($AE$10:$AE$68)</f>
        <v>0</v>
      </c>
      <c r="AG68" s="44">
        <v>10</v>
      </c>
      <c r="AH68" s="109">
        <f t="shared" si="12"/>
        <v>0.87804878048780488</v>
      </c>
      <c r="AI68" s="44">
        <f>SUM(AG$10:AG68)</f>
        <v>180</v>
      </c>
      <c r="AJ68" s="44">
        <f t="shared" si="13"/>
        <v>-180</v>
      </c>
      <c r="AK68" s="110">
        <f t="shared" si="14"/>
        <v>0</v>
      </c>
      <c r="AL68" s="108">
        <f>COUNTIF('[1]Suivi Component'!$K$4:$K$400,B68)</f>
        <v>0</v>
      </c>
      <c r="AM68" s="111">
        <f>SUM($AL$10:$AL68)</f>
        <v>0</v>
      </c>
      <c r="AN68" s="44">
        <v>10</v>
      </c>
      <c r="AO68" s="109">
        <f t="shared" si="5"/>
        <v>0.3902439024390244</v>
      </c>
      <c r="AP68" s="44">
        <f>SUM(AN$10:AN68)</f>
        <v>80</v>
      </c>
      <c r="AQ68" s="44">
        <f t="shared" si="15"/>
        <v>-80</v>
      </c>
      <c r="AR68" s="110">
        <f t="shared" si="6"/>
        <v>0</v>
      </c>
      <c r="AS68" s="108">
        <f>COUNTIF('[1]Suivi Implantation'!$I$4:$I$700,B68)</f>
        <v>0</v>
      </c>
      <c r="AT68" s="111">
        <f>SUM($AS$10:$AS68)</f>
        <v>0</v>
      </c>
      <c r="AU68" s="44">
        <v>5</v>
      </c>
      <c r="AV68" s="109">
        <f t="shared" si="16"/>
        <v>0.98376623376623373</v>
      </c>
      <c r="AW68" s="44">
        <f>SUM(AU$10:AU68)</f>
        <v>303</v>
      </c>
      <c r="AX68" s="44">
        <f t="shared" si="17"/>
        <v>-303</v>
      </c>
      <c r="AY68" s="110">
        <f t="shared" si="18"/>
        <v>0</v>
      </c>
      <c r="AZ68" s="108">
        <f>COUNTIF('[1]Suivi Connectique'!$L$3:$L658,B68)</f>
        <v>0</v>
      </c>
      <c r="BA68" s="111">
        <f>SUM($AZ$10:$AZ68)</f>
        <v>0</v>
      </c>
      <c r="BB68" s="44"/>
      <c r="BC68" s="109">
        <f t="shared" si="19"/>
        <v>0</v>
      </c>
      <c r="BD68" s="44">
        <f>SUM(BB$10:BB68)</f>
        <v>0</v>
      </c>
      <c r="BE68" s="44">
        <f t="shared" si="20"/>
        <v>0</v>
      </c>
      <c r="BF68" s="110">
        <f t="shared" si="21"/>
        <v>0</v>
      </c>
    </row>
    <row r="69" spans="2:58" x14ac:dyDescent="0.25">
      <c r="B69" s="102">
        <f t="shared" si="24"/>
        <v>43944</v>
      </c>
      <c r="C69" s="21" t="str">
        <f>VLOOKUP(WEEKDAY(B69),A164:B170,2)</f>
        <v>J</v>
      </c>
      <c r="D69" s="108">
        <f>COUNTIF('[1]Suivi PR_CAB'!$G$4:$G$475,B69)</f>
        <v>0</v>
      </c>
      <c r="E69" s="44">
        <f>SUM($D$10:$D$69)</f>
        <v>65</v>
      </c>
      <c r="F69" s="44"/>
      <c r="G69" s="109">
        <f t="shared" si="0"/>
        <v>1</v>
      </c>
      <c r="H69" s="44">
        <f>SUM($F$10:F69)</f>
        <v>88</v>
      </c>
      <c r="I69" s="44">
        <f t="shared" si="7"/>
        <v>-23</v>
      </c>
      <c r="J69" s="110">
        <f t="shared" si="1"/>
        <v>0.73863636363636365</v>
      </c>
      <c r="K69" s="108">
        <f>COUNTIF('[1]Suivi PR_CAB'!$J$4:$J$475,B69)</f>
        <v>2</v>
      </c>
      <c r="L69" s="44">
        <f>SUM($K$10:$K$69)</f>
        <v>52</v>
      </c>
      <c r="M69" s="44"/>
      <c r="N69" s="109">
        <f t="shared" si="2"/>
        <v>1</v>
      </c>
      <c r="O69" s="44">
        <f>SUM($M$10:M69)</f>
        <v>88</v>
      </c>
      <c r="P69" s="44">
        <f t="shared" si="22"/>
        <v>-36</v>
      </c>
      <c r="Q69" s="110">
        <f t="shared" si="23"/>
        <v>0.59090909090909083</v>
      </c>
      <c r="R69" s="108">
        <f>COUNTIF('[1]Suivi PR_CAB'!$T$4:$T$475,B69)</f>
        <v>2</v>
      </c>
      <c r="S69" s="44">
        <f>SUM($K$10:$K$69)</f>
        <v>52</v>
      </c>
      <c r="T69" s="44">
        <v>10</v>
      </c>
      <c r="U69" s="109">
        <f t="shared" si="8"/>
        <v>0.34090909090909094</v>
      </c>
      <c r="V69" s="44">
        <f>SUM($T$10:T69)</f>
        <v>30</v>
      </c>
      <c r="W69" s="44">
        <f t="shared" si="9"/>
        <v>22</v>
      </c>
      <c r="X69" s="110">
        <f t="shared" si="10"/>
        <v>0.59090909090909083</v>
      </c>
      <c r="Y69" s="108">
        <f>SUM($K$10:$K$69)</f>
        <v>52</v>
      </c>
      <c r="Z69" s="44">
        <v>5</v>
      </c>
      <c r="AA69" s="109">
        <f t="shared" si="3"/>
        <v>0.73863636363636365</v>
      </c>
      <c r="AB69" s="44">
        <f>SUM($Z$10:Z69)</f>
        <v>65</v>
      </c>
      <c r="AC69" s="44">
        <f t="shared" si="11"/>
        <v>-13</v>
      </c>
      <c r="AD69" s="110">
        <f t="shared" si="4"/>
        <v>0.59090909090909083</v>
      </c>
      <c r="AE69" s="108">
        <f>COUNTIF('[1]Suivi Component'!$H$4:$H$400,B69)</f>
        <v>0</v>
      </c>
      <c r="AF69" s="111">
        <f>SUM($AE$10:$AE$69)</f>
        <v>0</v>
      </c>
      <c r="AG69" s="44">
        <v>7</v>
      </c>
      <c r="AH69" s="109">
        <f t="shared" si="12"/>
        <v>0.91219512195121955</v>
      </c>
      <c r="AI69" s="44">
        <f>SUM(AG$10:AG69)</f>
        <v>187</v>
      </c>
      <c r="AJ69" s="44">
        <f t="shared" si="13"/>
        <v>-187</v>
      </c>
      <c r="AK69" s="110">
        <f t="shared" si="14"/>
        <v>0</v>
      </c>
      <c r="AL69" s="108">
        <f>COUNTIF('[1]Suivi Component'!$K$4:$K$400,B69)</f>
        <v>0</v>
      </c>
      <c r="AM69" s="111">
        <f>SUM($AL$10:$AL69)</f>
        <v>0</v>
      </c>
      <c r="AN69" s="44">
        <v>10</v>
      </c>
      <c r="AO69" s="109">
        <f t="shared" si="5"/>
        <v>0.43902439024390238</v>
      </c>
      <c r="AP69" s="44">
        <f>SUM(AN$10:AN69)</f>
        <v>90</v>
      </c>
      <c r="AQ69" s="44">
        <f t="shared" si="15"/>
        <v>-90</v>
      </c>
      <c r="AR69" s="110">
        <f t="shared" si="6"/>
        <v>0</v>
      </c>
      <c r="AS69" s="108">
        <f>COUNTIF('[1]Suivi Implantation'!$I$4:$I$700,B69)</f>
        <v>0</v>
      </c>
      <c r="AT69" s="111">
        <f>SUM($AS$10:$AS69)</f>
        <v>0</v>
      </c>
      <c r="AU69" s="44"/>
      <c r="AV69" s="109">
        <f t="shared" si="16"/>
        <v>0.98376623376623373</v>
      </c>
      <c r="AW69" s="44">
        <f>SUM(AU$10:AU69)</f>
        <v>303</v>
      </c>
      <c r="AX69" s="44">
        <f t="shared" si="17"/>
        <v>-303</v>
      </c>
      <c r="AY69" s="110">
        <f t="shared" si="18"/>
        <v>0</v>
      </c>
      <c r="AZ69" s="108">
        <f>COUNTIF('[1]Suivi Connectique'!$L$3:$L659,B69)</f>
        <v>0</v>
      </c>
      <c r="BA69" s="111">
        <f>SUM($AZ$10:$AZ69)</f>
        <v>0</v>
      </c>
      <c r="BB69" s="44"/>
      <c r="BC69" s="109">
        <f t="shared" si="19"/>
        <v>0</v>
      </c>
      <c r="BD69" s="44">
        <f>SUM(BB$10:BB69)</f>
        <v>0</v>
      </c>
      <c r="BE69" s="44">
        <f t="shared" si="20"/>
        <v>0</v>
      </c>
      <c r="BF69" s="110">
        <f t="shared" si="21"/>
        <v>0</v>
      </c>
    </row>
    <row r="70" spans="2:58" x14ac:dyDescent="0.25">
      <c r="B70" s="102">
        <f t="shared" si="24"/>
        <v>43945</v>
      </c>
      <c r="C70" s="21" t="str">
        <f>VLOOKUP(WEEKDAY(B70),A164:B170,2)</f>
        <v>V</v>
      </c>
      <c r="D70" s="108">
        <f>COUNTIF('[1]Suivi PR_CAB'!$G$4:$G$475,B70)</f>
        <v>1</v>
      </c>
      <c r="E70" s="44">
        <f>SUM($D$10:$D$70)</f>
        <v>66</v>
      </c>
      <c r="F70" s="44"/>
      <c r="G70" s="109">
        <f t="shared" si="0"/>
        <v>1</v>
      </c>
      <c r="H70" s="44">
        <f>SUM($F$10:F70)</f>
        <v>88</v>
      </c>
      <c r="I70" s="44">
        <f t="shared" si="7"/>
        <v>-22</v>
      </c>
      <c r="J70" s="110">
        <f t="shared" si="1"/>
        <v>0.75</v>
      </c>
      <c r="K70" s="108">
        <f>COUNTIF('[1]Suivi PR_CAB'!$J$4:$J$475,B70)</f>
        <v>2</v>
      </c>
      <c r="L70" s="44">
        <f>SUM($K$10:$K$70)</f>
        <v>54</v>
      </c>
      <c r="M70" s="44"/>
      <c r="N70" s="109">
        <f t="shared" si="2"/>
        <v>1</v>
      </c>
      <c r="O70" s="44">
        <f>SUM($M$10:M70)</f>
        <v>88</v>
      </c>
      <c r="P70" s="44">
        <f t="shared" si="22"/>
        <v>-34</v>
      </c>
      <c r="Q70" s="110">
        <f t="shared" si="23"/>
        <v>0.61363636363636365</v>
      </c>
      <c r="R70" s="108">
        <f>COUNTIF('[1]Suivi PR_CAB'!$T$4:$T$475,B70)</f>
        <v>2</v>
      </c>
      <c r="S70" s="44">
        <f>SUM($K$10:$K$70)</f>
        <v>54</v>
      </c>
      <c r="T70" s="44">
        <v>10</v>
      </c>
      <c r="U70" s="109">
        <f t="shared" si="8"/>
        <v>0.45454545454545459</v>
      </c>
      <c r="V70" s="44">
        <f>SUM($T$10:T70)</f>
        <v>40</v>
      </c>
      <c r="W70" s="44">
        <f t="shared" si="9"/>
        <v>14</v>
      </c>
      <c r="X70" s="110">
        <f t="shared" si="10"/>
        <v>0.61363636363636365</v>
      </c>
      <c r="Y70" s="108">
        <f>SUM($K$10:$K$70)</f>
        <v>54</v>
      </c>
      <c r="Z70" s="44">
        <v>5</v>
      </c>
      <c r="AA70" s="109">
        <f t="shared" si="3"/>
        <v>0.79545454545454541</v>
      </c>
      <c r="AB70" s="44">
        <f>SUM($Z$10:Z70)</f>
        <v>70</v>
      </c>
      <c r="AC70" s="44">
        <f t="shared" si="11"/>
        <v>-16</v>
      </c>
      <c r="AD70" s="110">
        <f t="shared" si="4"/>
        <v>0.61363636363636365</v>
      </c>
      <c r="AE70" s="108">
        <f>COUNTIF('[1]Suivi Component'!$H$4:$H$400,B70)</f>
        <v>0</v>
      </c>
      <c r="AF70" s="111">
        <f>SUM($AE$10:$AE$70)</f>
        <v>0</v>
      </c>
      <c r="AG70" s="44"/>
      <c r="AH70" s="109">
        <f t="shared" si="12"/>
        <v>0.91219512195121955</v>
      </c>
      <c r="AI70" s="44">
        <f>SUM(AG$10:AG70)</f>
        <v>187</v>
      </c>
      <c r="AJ70" s="44">
        <f t="shared" si="13"/>
        <v>-187</v>
      </c>
      <c r="AK70" s="110">
        <f t="shared" si="14"/>
        <v>0</v>
      </c>
      <c r="AL70" s="108">
        <f>COUNTIF('[1]Suivi Component'!$K$4:$K$400,B70)</f>
        <v>0</v>
      </c>
      <c r="AM70" s="111">
        <f>SUM($AL$10:$AL70)</f>
        <v>0</v>
      </c>
      <c r="AN70" s="44">
        <v>10</v>
      </c>
      <c r="AO70" s="109">
        <f t="shared" si="5"/>
        <v>0.48780487804878048</v>
      </c>
      <c r="AP70" s="44">
        <f>SUM(AN$10:AN70)</f>
        <v>100</v>
      </c>
      <c r="AQ70" s="44">
        <f t="shared" si="15"/>
        <v>-100</v>
      </c>
      <c r="AR70" s="110">
        <f t="shared" si="6"/>
        <v>0</v>
      </c>
      <c r="AS70" s="108">
        <f>COUNTIF('[1]Suivi Implantation'!$I$4:$I$700,B70)</f>
        <v>0</v>
      </c>
      <c r="AT70" s="111">
        <f>SUM($AS$10:$AS70)</f>
        <v>0</v>
      </c>
      <c r="AU70" s="44"/>
      <c r="AV70" s="109">
        <f t="shared" si="16"/>
        <v>0.98376623376623373</v>
      </c>
      <c r="AW70" s="44">
        <f>SUM(AU$10:AU70)</f>
        <v>303</v>
      </c>
      <c r="AX70" s="44">
        <f t="shared" si="17"/>
        <v>-303</v>
      </c>
      <c r="AY70" s="110">
        <f t="shared" si="18"/>
        <v>0</v>
      </c>
      <c r="AZ70" s="108">
        <f>COUNTIF('[1]Suivi Connectique'!$L$3:$L660,B70)</f>
        <v>0</v>
      </c>
      <c r="BA70" s="111">
        <f>SUM($AZ$10:$AZ70)</f>
        <v>0</v>
      </c>
      <c r="BB70" s="44"/>
      <c r="BC70" s="109">
        <f t="shared" si="19"/>
        <v>0</v>
      </c>
      <c r="BD70" s="44">
        <f>SUM(BB$10:BB70)</f>
        <v>0</v>
      </c>
      <c r="BE70" s="44">
        <f t="shared" si="20"/>
        <v>0</v>
      </c>
      <c r="BF70" s="110">
        <f t="shared" si="21"/>
        <v>0</v>
      </c>
    </row>
    <row r="71" spans="2:58" x14ac:dyDescent="0.25">
      <c r="B71" s="102">
        <f t="shared" si="24"/>
        <v>43946</v>
      </c>
      <c r="C71" s="21" t="str">
        <f>VLOOKUP(WEEKDAY(B71),A164:B170,2)</f>
        <v>S</v>
      </c>
      <c r="D71" s="108">
        <f>COUNTIF('[1]Suivi PR_CAB'!$G$4:$G$475,B71)</f>
        <v>0</v>
      </c>
      <c r="E71" s="44">
        <f>SUM($D$10:$D$71)</f>
        <v>66</v>
      </c>
      <c r="F71" s="44"/>
      <c r="G71" s="109">
        <f t="shared" si="0"/>
        <v>1</v>
      </c>
      <c r="H71" s="44">
        <f>SUM($F$10:F71)</f>
        <v>88</v>
      </c>
      <c r="I71" s="44">
        <f t="shared" si="7"/>
        <v>-22</v>
      </c>
      <c r="J71" s="110">
        <f t="shared" si="1"/>
        <v>0.75</v>
      </c>
      <c r="K71" s="108">
        <f>COUNTIF('[1]Suivi PR_CAB'!$J$4:$J$475,B71)</f>
        <v>0</v>
      </c>
      <c r="L71" s="44">
        <f>SUM($K$10:$K$71)</f>
        <v>54</v>
      </c>
      <c r="M71" s="44"/>
      <c r="N71" s="109">
        <f t="shared" si="2"/>
        <v>1</v>
      </c>
      <c r="O71" s="44">
        <f>SUM($M$10:M71)</f>
        <v>88</v>
      </c>
      <c r="P71" s="44">
        <f t="shared" si="22"/>
        <v>-34</v>
      </c>
      <c r="Q71" s="110">
        <f t="shared" si="23"/>
        <v>0.61363636363636365</v>
      </c>
      <c r="R71" s="108">
        <f>COUNTIF('[1]Suivi PR_CAB'!$T$4:$T$475,B71)</f>
        <v>0</v>
      </c>
      <c r="S71" s="44">
        <f>SUM($K$10:$K$71)</f>
        <v>54</v>
      </c>
      <c r="T71" s="44"/>
      <c r="U71" s="109">
        <f t="shared" si="8"/>
        <v>0.45454545454545459</v>
      </c>
      <c r="V71" s="44">
        <f>SUM($T$10:T71)</f>
        <v>40</v>
      </c>
      <c r="W71" s="44">
        <f t="shared" si="9"/>
        <v>14</v>
      </c>
      <c r="X71" s="110">
        <f t="shared" si="10"/>
        <v>0.61363636363636365</v>
      </c>
      <c r="Y71" s="108">
        <f>SUM($K$10:$K$71)</f>
        <v>54</v>
      </c>
      <c r="Z71" s="44"/>
      <c r="AA71" s="109">
        <f t="shared" si="3"/>
        <v>0.79545454545454541</v>
      </c>
      <c r="AB71" s="44">
        <f>SUM($Z$10:Z71)</f>
        <v>70</v>
      </c>
      <c r="AC71" s="44">
        <f t="shared" si="11"/>
        <v>-16</v>
      </c>
      <c r="AD71" s="110">
        <f t="shared" si="4"/>
        <v>0.61363636363636365</v>
      </c>
      <c r="AE71" s="108">
        <f>COUNTIF('[1]Suivi Component'!$H$4:$H$400,B71)</f>
        <v>0</v>
      </c>
      <c r="AF71" s="111">
        <f>SUM($AE$10:$AE$71)</f>
        <v>0</v>
      </c>
      <c r="AG71" s="44"/>
      <c r="AH71" s="109">
        <f t="shared" si="12"/>
        <v>0.91219512195121955</v>
      </c>
      <c r="AI71" s="44">
        <f>SUM(AG$10:AG71)</f>
        <v>187</v>
      </c>
      <c r="AJ71" s="44">
        <f t="shared" si="13"/>
        <v>-187</v>
      </c>
      <c r="AK71" s="110">
        <f t="shared" si="14"/>
        <v>0</v>
      </c>
      <c r="AL71" s="108">
        <f>COUNTIF('[1]Suivi Component'!$K$4:$K$400,B71)</f>
        <v>0</v>
      </c>
      <c r="AM71" s="111">
        <f>SUM($AL$10:$AL71)</f>
        <v>0</v>
      </c>
      <c r="AN71" s="44"/>
      <c r="AO71" s="109">
        <f t="shared" si="5"/>
        <v>0.48780487804878048</v>
      </c>
      <c r="AP71" s="44">
        <f>SUM(AN$10:AN71)</f>
        <v>100</v>
      </c>
      <c r="AQ71" s="44">
        <f t="shared" si="15"/>
        <v>-100</v>
      </c>
      <c r="AR71" s="110">
        <f t="shared" si="6"/>
        <v>0</v>
      </c>
      <c r="AS71" s="108">
        <f>COUNTIF('[1]Suivi Implantation'!$I$4:$I$700,B71)</f>
        <v>0</v>
      </c>
      <c r="AT71" s="111">
        <f>SUM($AS$10:$AS71)</f>
        <v>0</v>
      </c>
      <c r="AU71" s="44"/>
      <c r="AV71" s="109">
        <f t="shared" si="16"/>
        <v>0.98376623376623373</v>
      </c>
      <c r="AW71" s="44">
        <f>SUM(AU$10:AU71)</f>
        <v>303</v>
      </c>
      <c r="AX71" s="44">
        <f t="shared" si="17"/>
        <v>-303</v>
      </c>
      <c r="AY71" s="110">
        <f t="shared" si="18"/>
        <v>0</v>
      </c>
      <c r="AZ71" s="108">
        <f>COUNTIF('[1]Suivi Connectique'!$L$3:$L661,B71)</f>
        <v>0</v>
      </c>
      <c r="BA71" s="111">
        <f>SUM($AZ$10:$AZ71)</f>
        <v>0</v>
      </c>
      <c r="BB71" s="44"/>
      <c r="BC71" s="109">
        <f t="shared" si="19"/>
        <v>0</v>
      </c>
      <c r="BD71" s="44">
        <f>SUM(BB$10:BB71)</f>
        <v>0</v>
      </c>
      <c r="BE71" s="44">
        <f t="shared" si="20"/>
        <v>0</v>
      </c>
      <c r="BF71" s="110">
        <f t="shared" si="21"/>
        <v>0</v>
      </c>
    </row>
    <row r="72" spans="2:58" x14ac:dyDescent="0.25">
      <c r="B72" s="102">
        <f t="shared" si="24"/>
        <v>43947</v>
      </c>
      <c r="C72" s="21" t="str">
        <f>VLOOKUP(WEEKDAY(B72),A164:B170,2)</f>
        <v>D</v>
      </c>
      <c r="D72" s="108">
        <f>COUNTIF('[1]Suivi PR_CAB'!$G$4:$G$475,B72)</f>
        <v>0</v>
      </c>
      <c r="E72" s="44">
        <f>SUM($D$10:$D$72)</f>
        <v>66</v>
      </c>
      <c r="F72" s="44"/>
      <c r="G72" s="109">
        <f t="shared" si="0"/>
        <v>1</v>
      </c>
      <c r="H72" s="44">
        <f>SUM($F$10:F72)</f>
        <v>88</v>
      </c>
      <c r="I72" s="44">
        <f t="shared" si="7"/>
        <v>-22</v>
      </c>
      <c r="J72" s="110">
        <f t="shared" si="1"/>
        <v>0.75</v>
      </c>
      <c r="K72" s="108">
        <f>COUNTIF('[1]Suivi PR_CAB'!$J$4:$J$475,B72)</f>
        <v>0</v>
      </c>
      <c r="L72" s="44">
        <f>SUM($K$10:$K$72)</f>
        <v>54</v>
      </c>
      <c r="M72" s="44"/>
      <c r="N72" s="109">
        <f t="shared" si="2"/>
        <v>1</v>
      </c>
      <c r="O72" s="44">
        <f>SUM($M$10:M72)</f>
        <v>88</v>
      </c>
      <c r="P72" s="44">
        <f t="shared" si="22"/>
        <v>-34</v>
      </c>
      <c r="Q72" s="110">
        <f t="shared" si="23"/>
        <v>0.61363636363636365</v>
      </c>
      <c r="R72" s="108">
        <f>COUNTIF('[1]Suivi PR_CAB'!$T$4:$T$475,B72)</f>
        <v>0</v>
      </c>
      <c r="S72" s="44">
        <f>SUM($K$10:$K$72)</f>
        <v>54</v>
      </c>
      <c r="T72" s="44"/>
      <c r="U72" s="109">
        <f t="shared" si="8"/>
        <v>0.45454545454545459</v>
      </c>
      <c r="V72" s="44">
        <f>SUM($T$10:T72)</f>
        <v>40</v>
      </c>
      <c r="W72" s="44">
        <f t="shared" si="9"/>
        <v>14</v>
      </c>
      <c r="X72" s="110">
        <f t="shared" si="10"/>
        <v>0.61363636363636365</v>
      </c>
      <c r="Y72" s="108">
        <f>SUM($K$10:$K$72)</f>
        <v>54</v>
      </c>
      <c r="Z72" s="44"/>
      <c r="AA72" s="109">
        <f t="shared" si="3"/>
        <v>0.79545454545454541</v>
      </c>
      <c r="AB72" s="44">
        <f>SUM($Z$10:Z72)</f>
        <v>70</v>
      </c>
      <c r="AC72" s="44">
        <f t="shared" si="11"/>
        <v>-16</v>
      </c>
      <c r="AD72" s="110">
        <f t="shared" si="4"/>
        <v>0.61363636363636365</v>
      </c>
      <c r="AE72" s="108">
        <f>COUNTIF('[1]Suivi Component'!$H$4:$H$400,B72)</f>
        <v>0</v>
      </c>
      <c r="AF72" s="111">
        <f>SUM($AE$10:$AE$72)</f>
        <v>0</v>
      </c>
      <c r="AG72" s="44"/>
      <c r="AH72" s="109">
        <f t="shared" si="12"/>
        <v>0.91219512195121955</v>
      </c>
      <c r="AI72" s="44">
        <f>SUM(AG$10:AG72)</f>
        <v>187</v>
      </c>
      <c r="AJ72" s="44">
        <f t="shared" si="13"/>
        <v>-187</v>
      </c>
      <c r="AK72" s="110">
        <f t="shared" si="14"/>
        <v>0</v>
      </c>
      <c r="AL72" s="108">
        <f>COUNTIF('[1]Suivi Component'!$K$4:$K$400,B72)</f>
        <v>0</v>
      </c>
      <c r="AM72" s="111">
        <f>SUM($AL$10:$AL72)</f>
        <v>0</v>
      </c>
      <c r="AN72" s="44"/>
      <c r="AO72" s="109">
        <f t="shared" si="5"/>
        <v>0.48780487804878048</v>
      </c>
      <c r="AP72" s="44">
        <f>SUM(AN$10:AN72)</f>
        <v>100</v>
      </c>
      <c r="AQ72" s="44">
        <f t="shared" si="15"/>
        <v>-100</v>
      </c>
      <c r="AR72" s="110">
        <f t="shared" si="6"/>
        <v>0</v>
      </c>
      <c r="AS72" s="108">
        <f>COUNTIF('[1]Suivi Implantation'!$I$4:$I$700,B72)</f>
        <v>0</v>
      </c>
      <c r="AT72" s="111">
        <f>SUM($AS$10:$AS72)</f>
        <v>0</v>
      </c>
      <c r="AU72" s="44"/>
      <c r="AV72" s="109">
        <f t="shared" si="16"/>
        <v>0.98376623376623373</v>
      </c>
      <c r="AW72" s="44">
        <f>SUM(AU$10:AU72)</f>
        <v>303</v>
      </c>
      <c r="AX72" s="44">
        <f t="shared" si="17"/>
        <v>-303</v>
      </c>
      <c r="AY72" s="110">
        <f t="shared" si="18"/>
        <v>0</v>
      </c>
      <c r="AZ72" s="108">
        <f>COUNTIF('[1]Suivi Connectique'!$L$3:$L662,B72)</f>
        <v>0</v>
      </c>
      <c r="BA72" s="111">
        <f>SUM($AZ$10:$AZ72)</f>
        <v>0</v>
      </c>
      <c r="BB72" s="44"/>
      <c r="BC72" s="109">
        <f t="shared" si="19"/>
        <v>0</v>
      </c>
      <c r="BD72" s="44">
        <f>SUM(BB$10:BB72)</f>
        <v>0</v>
      </c>
      <c r="BE72" s="44">
        <f t="shared" si="20"/>
        <v>0</v>
      </c>
      <c r="BF72" s="110">
        <f t="shared" si="21"/>
        <v>0</v>
      </c>
    </row>
    <row r="73" spans="2:58" x14ac:dyDescent="0.25">
      <c r="B73" s="102">
        <f t="shared" si="24"/>
        <v>43948</v>
      </c>
      <c r="C73" s="21" t="str">
        <f>VLOOKUP(WEEKDAY(B73),A164:B170,2)</f>
        <v>L</v>
      </c>
      <c r="D73" s="108">
        <f>COUNTIF('[1]Suivi PR_CAB'!$G$4:$G$475,B73)</f>
        <v>2</v>
      </c>
      <c r="E73" s="44">
        <f>SUM($D$10:$D$73)</f>
        <v>68</v>
      </c>
      <c r="F73" s="44"/>
      <c r="G73" s="109">
        <f t="shared" si="0"/>
        <v>1</v>
      </c>
      <c r="H73" s="44">
        <f>SUM($F$10:F73)</f>
        <v>88</v>
      </c>
      <c r="I73" s="44">
        <f t="shared" si="7"/>
        <v>-20</v>
      </c>
      <c r="J73" s="110">
        <f t="shared" si="1"/>
        <v>0.77272727272727271</v>
      </c>
      <c r="K73" s="108">
        <f>COUNTIF('[1]Suivi PR_CAB'!$J$4:$J$475,B73)</f>
        <v>2</v>
      </c>
      <c r="L73" s="44">
        <f>SUM($K$10:$K$73)</f>
        <v>56</v>
      </c>
      <c r="M73" s="44"/>
      <c r="N73" s="109">
        <f t="shared" si="2"/>
        <v>1</v>
      </c>
      <c r="O73" s="44">
        <f>SUM($M$10:M73)</f>
        <v>88</v>
      </c>
      <c r="P73" s="44">
        <f t="shared" si="22"/>
        <v>-32</v>
      </c>
      <c r="Q73" s="110">
        <f t="shared" si="23"/>
        <v>0.63636363636363635</v>
      </c>
      <c r="R73" s="108">
        <f>COUNTIF('[1]Suivi PR_CAB'!$T$4:$T$475,B73)</f>
        <v>0</v>
      </c>
      <c r="S73" s="44">
        <f>SUM($K$10:$K$73)</f>
        <v>56</v>
      </c>
      <c r="T73" s="44">
        <v>10</v>
      </c>
      <c r="U73" s="109">
        <f t="shared" si="8"/>
        <v>0.56818181818181812</v>
      </c>
      <c r="V73" s="44">
        <f>SUM($T$10:T73)</f>
        <v>50</v>
      </c>
      <c r="W73" s="44">
        <f t="shared" si="9"/>
        <v>6</v>
      </c>
      <c r="X73" s="110">
        <f t="shared" si="10"/>
        <v>0.63636363636363635</v>
      </c>
      <c r="Y73" s="108">
        <f>SUM($K$10:$K$73)</f>
        <v>56</v>
      </c>
      <c r="Z73" s="44">
        <v>5</v>
      </c>
      <c r="AA73" s="109">
        <f t="shared" si="3"/>
        <v>0.85227272727272729</v>
      </c>
      <c r="AB73" s="44">
        <f>SUM($Z$10:Z73)</f>
        <v>75</v>
      </c>
      <c r="AC73" s="44">
        <f t="shared" si="11"/>
        <v>-19</v>
      </c>
      <c r="AD73" s="110">
        <f t="shared" si="4"/>
        <v>0.63636363636363635</v>
      </c>
      <c r="AE73" s="108">
        <f>COUNTIF('[1]Suivi Component'!$H$4:$H$400,B73)</f>
        <v>0</v>
      </c>
      <c r="AF73" s="111">
        <f>SUM($AE$10:$AE$73)</f>
        <v>0</v>
      </c>
      <c r="AG73" s="44"/>
      <c r="AH73" s="109">
        <f t="shared" si="12"/>
        <v>0.91219512195121955</v>
      </c>
      <c r="AI73" s="44">
        <f>SUM(AG$10:AG73)</f>
        <v>187</v>
      </c>
      <c r="AJ73" s="44">
        <f t="shared" si="13"/>
        <v>-187</v>
      </c>
      <c r="AK73" s="110">
        <f t="shared" si="14"/>
        <v>0</v>
      </c>
      <c r="AL73" s="108">
        <f>COUNTIF('[1]Suivi Component'!$K$4:$K$400,B73)</f>
        <v>0</v>
      </c>
      <c r="AM73" s="111">
        <f>SUM($AL$10:$AL73)</f>
        <v>0</v>
      </c>
      <c r="AN73" s="44">
        <v>10</v>
      </c>
      <c r="AO73" s="109">
        <f t="shared" si="5"/>
        <v>0.53658536585365857</v>
      </c>
      <c r="AP73" s="44">
        <f>SUM(AN$10:AN73)</f>
        <v>110</v>
      </c>
      <c r="AQ73" s="44">
        <f t="shared" si="15"/>
        <v>-110</v>
      </c>
      <c r="AR73" s="110">
        <f t="shared" si="6"/>
        <v>0</v>
      </c>
      <c r="AS73" s="108">
        <f>COUNTIF('[1]Suivi Implantation'!$I$4:$I$700,B73)</f>
        <v>0</v>
      </c>
      <c r="AT73" s="111">
        <f>SUM($AS$10:$AS73)</f>
        <v>0</v>
      </c>
      <c r="AU73" s="44"/>
      <c r="AV73" s="109">
        <f t="shared" si="16"/>
        <v>0.98376623376623373</v>
      </c>
      <c r="AW73" s="44">
        <f>SUM(AU$10:AU73)</f>
        <v>303</v>
      </c>
      <c r="AX73" s="44">
        <f t="shared" si="17"/>
        <v>-303</v>
      </c>
      <c r="AY73" s="110">
        <f t="shared" si="18"/>
        <v>0</v>
      </c>
      <c r="AZ73" s="108">
        <f>COUNTIF('[1]Suivi Connectique'!$L$3:$L663,B73)</f>
        <v>0</v>
      </c>
      <c r="BA73" s="111">
        <f>SUM($AZ$10:$AZ73)</f>
        <v>0</v>
      </c>
      <c r="BB73" s="44"/>
      <c r="BC73" s="109">
        <f t="shared" si="19"/>
        <v>0</v>
      </c>
      <c r="BD73" s="44">
        <f>SUM(BB$10:BB73)</f>
        <v>0</v>
      </c>
      <c r="BE73" s="44">
        <f t="shared" si="20"/>
        <v>0</v>
      </c>
      <c r="BF73" s="110">
        <f t="shared" si="21"/>
        <v>0</v>
      </c>
    </row>
    <row r="74" spans="2:58" x14ac:dyDescent="0.25">
      <c r="B74" s="102">
        <f t="shared" si="24"/>
        <v>43949</v>
      </c>
      <c r="C74" s="21" t="str">
        <f>VLOOKUP(WEEKDAY(B74),A164:B170,2)</f>
        <v>M</v>
      </c>
      <c r="D74" s="108">
        <f>COUNTIF('[1]Suivi PR_CAB'!$G$4:$G$475,B74)</f>
        <v>1</v>
      </c>
      <c r="E74" s="44">
        <f>SUM($D$10:$D$74)</f>
        <v>69</v>
      </c>
      <c r="F74" s="44"/>
      <c r="G74" s="109">
        <f t="shared" ref="G74:G137" si="25">IF($F$157&lt;&gt;0,SUM(1-($F$157-H74)/$F$157),0)</f>
        <v>1</v>
      </c>
      <c r="H74" s="44">
        <f>SUM($F$10:F74)</f>
        <v>88</v>
      </c>
      <c r="I74" s="44">
        <f t="shared" si="7"/>
        <v>-19</v>
      </c>
      <c r="J74" s="110">
        <f t="shared" ref="J74:J137" si="26">IF($F$157&lt;&gt;0,SUM(1-($F$157-E74)/$F$157),0)</f>
        <v>0.78409090909090906</v>
      </c>
      <c r="K74" s="108">
        <f>COUNTIF('[1]Suivi PR_CAB'!$J$4:$J$475,B74)</f>
        <v>1</v>
      </c>
      <c r="L74" s="44">
        <f>SUM($K$10:$K$74)</f>
        <v>57</v>
      </c>
      <c r="M74" s="44"/>
      <c r="N74" s="109">
        <f t="shared" ref="N74:N137" si="27">IF($M$157&lt;&gt;0,SUM(1-($M$157-O74)/$M$157),0)</f>
        <v>1</v>
      </c>
      <c r="O74" s="44">
        <f>SUM($M$10:M74)</f>
        <v>88</v>
      </c>
      <c r="P74" s="44">
        <f t="shared" si="22"/>
        <v>-31</v>
      </c>
      <c r="Q74" s="110">
        <f t="shared" si="23"/>
        <v>0.64772727272727271</v>
      </c>
      <c r="R74" s="108">
        <f>COUNTIF('[1]Suivi PR_CAB'!$T$4:$T$475,B74)</f>
        <v>2</v>
      </c>
      <c r="S74" s="44">
        <f>SUM($K$10:$K$74)</f>
        <v>57</v>
      </c>
      <c r="T74" s="44">
        <v>10</v>
      </c>
      <c r="U74" s="109">
        <f t="shared" si="8"/>
        <v>0.68181818181818188</v>
      </c>
      <c r="V74" s="44">
        <f>SUM($T$10:T74)</f>
        <v>60</v>
      </c>
      <c r="W74" s="44">
        <f t="shared" si="9"/>
        <v>-3</v>
      </c>
      <c r="X74" s="110">
        <f t="shared" si="10"/>
        <v>0.64772727272727271</v>
      </c>
      <c r="Y74" s="108">
        <f>SUM($K$10:$K$74)</f>
        <v>57</v>
      </c>
      <c r="Z74" s="44">
        <v>5</v>
      </c>
      <c r="AA74" s="109">
        <f t="shared" ref="AA74:AA137" si="28">IF($Z$157&lt;&gt;0,SUM(1-($Z$157-AB74)/$Z$157),0)</f>
        <v>0.90909090909090906</v>
      </c>
      <c r="AB74" s="44">
        <f>SUM($Z$10:Z74)</f>
        <v>80</v>
      </c>
      <c r="AC74" s="44">
        <f t="shared" si="11"/>
        <v>-23</v>
      </c>
      <c r="AD74" s="110">
        <f t="shared" ref="AD74:AD137" si="29">IF($Z$157&lt;&gt;0,SUM(1-($Z$157-Y74)/$Z$157),0)</f>
        <v>0.64772727272727271</v>
      </c>
      <c r="AE74" s="108">
        <f>COUNTIF('[1]Suivi Component'!$H$4:$H$400,B74)</f>
        <v>0</v>
      </c>
      <c r="AF74" s="111">
        <f>SUM($AE$10:$AE$74)</f>
        <v>0</v>
      </c>
      <c r="AG74" s="44"/>
      <c r="AH74" s="109">
        <f t="shared" si="12"/>
        <v>0.91219512195121955</v>
      </c>
      <c r="AI74" s="44">
        <f>SUM(AG$10:AG74)</f>
        <v>187</v>
      </c>
      <c r="AJ74" s="44">
        <f t="shared" si="13"/>
        <v>-187</v>
      </c>
      <c r="AK74" s="110">
        <f t="shared" si="14"/>
        <v>0</v>
      </c>
      <c r="AL74" s="108">
        <f>COUNTIF('[1]Suivi Component'!$K$4:$K$400,B74)</f>
        <v>0</v>
      </c>
      <c r="AM74" s="111">
        <f>SUM($AL$10:$AL74)</f>
        <v>0</v>
      </c>
      <c r="AN74" s="44">
        <v>10</v>
      </c>
      <c r="AO74" s="109">
        <f t="shared" ref="AO74:AO137" si="30">IF($AN$157&lt;&gt;0,SUM(1-($AN$157-AP74)/$AN$157),0)</f>
        <v>0.58536585365853666</v>
      </c>
      <c r="AP74" s="44">
        <f>SUM(AN$10:AN74)</f>
        <v>120</v>
      </c>
      <c r="AQ74" s="44">
        <f t="shared" si="15"/>
        <v>-120</v>
      </c>
      <c r="AR74" s="110">
        <f t="shared" ref="AR74:AR137" si="31">IF($AN$157&lt;&gt;0,SUM(1-($AN$157-AM74)/$AN$157),0)</f>
        <v>0</v>
      </c>
      <c r="AS74" s="108">
        <f>COUNTIF('[1]Suivi Implantation'!$I$4:$I$700,B74)</f>
        <v>0</v>
      </c>
      <c r="AT74" s="111">
        <f>SUM($AS$10:$AS74)</f>
        <v>0</v>
      </c>
      <c r="AU74" s="44"/>
      <c r="AV74" s="109">
        <f t="shared" si="16"/>
        <v>0.98376623376623373</v>
      </c>
      <c r="AW74" s="44">
        <f>SUM(AU$10:AU74)</f>
        <v>303</v>
      </c>
      <c r="AX74" s="44">
        <f t="shared" si="17"/>
        <v>-303</v>
      </c>
      <c r="AY74" s="110">
        <f t="shared" si="18"/>
        <v>0</v>
      </c>
      <c r="AZ74" s="108">
        <f>COUNTIF('[1]Suivi Connectique'!$L$3:$L664,B74)</f>
        <v>0</v>
      </c>
      <c r="BA74" s="111">
        <f>SUM($AZ$10:$AZ74)</f>
        <v>0</v>
      </c>
      <c r="BB74" s="44"/>
      <c r="BC74" s="109">
        <f t="shared" si="19"/>
        <v>0</v>
      </c>
      <c r="BD74" s="44">
        <f>SUM(BB$10:BB74)</f>
        <v>0</v>
      </c>
      <c r="BE74" s="44">
        <f t="shared" si="20"/>
        <v>0</v>
      </c>
      <c r="BF74" s="110">
        <f t="shared" si="21"/>
        <v>0</v>
      </c>
    </row>
    <row r="75" spans="2:58" x14ac:dyDescent="0.25">
      <c r="B75" s="102">
        <f t="shared" si="24"/>
        <v>43950</v>
      </c>
      <c r="C75" s="21" t="str">
        <f>VLOOKUP(WEEKDAY(B75),A164:B170,2)</f>
        <v>M</v>
      </c>
      <c r="D75" s="108">
        <f>COUNTIF('[1]Suivi PR_CAB'!$G$4:$G$475,B75)</f>
        <v>2</v>
      </c>
      <c r="E75" s="44">
        <f>SUM($D$10:$D$75)</f>
        <v>71</v>
      </c>
      <c r="F75" s="44"/>
      <c r="G75" s="109">
        <f t="shared" si="25"/>
        <v>1</v>
      </c>
      <c r="H75" s="44">
        <f>SUM($F$10:F75)</f>
        <v>88</v>
      </c>
      <c r="I75" s="44">
        <f t="shared" ref="I75:I138" si="32">SUM(E75-H75)</f>
        <v>-17</v>
      </c>
      <c r="J75" s="110">
        <f t="shared" si="26"/>
        <v>0.80681818181818188</v>
      </c>
      <c r="K75" s="108">
        <f>COUNTIF('[1]Suivi PR_CAB'!$J$4:$J$475,B75)</f>
        <v>1</v>
      </c>
      <c r="L75" s="44">
        <f>SUM($K$10:$K$75)</f>
        <v>58</v>
      </c>
      <c r="M75" s="44"/>
      <c r="N75" s="109">
        <f t="shared" si="27"/>
        <v>1</v>
      </c>
      <c r="O75" s="44">
        <f>SUM($M$10:M75)</f>
        <v>88</v>
      </c>
      <c r="P75" s="44">
        <f t="shared" si="22"/>
        <v>-30</v>
      </c>
      <c r="Q75" s="110">
        <f t="shared" si="23"/>
        <v>0.65909090909090917</v>
      </c>
      <c r="R75" s="108">
        <f>COUNTIF('[1]Suivi PR_CAB'!$T$4:$T$475,B75)</f>
        <v>4</v>
      </c>
      <c r="S75" s="44">
        <f>SUM($K$10:$K$75)</f>
        <v>58</v>
      </c>
      <c r="T75" s="44">
        <v>10</v>
      </c>
      <c r="U75" s="109">
        <f t="shared" ref="U75:U138" si="33">IF($T$157&lt;&gt;0,SUM(1-($T$157-V75)/$T$157),0)</f>
        <v>0.79545454545454541</v>
      </c>
      <c r="V75" s="44">
        <f>SUM($T$10:T75)</f>
        <v>70</v>
      </c>
      <c r="W75" s="44">
        <f t="shared" ref="W75:W138" si="34">SUM(S75-V75)</f>
        <v>-12</v>
      </c>
      <c r="X75" s="110">
        <f t="shared" ref="X75:X138" si="35">IF($T$157&lt;&gt;0,SUM(1-($T$157-S75)/$T$157),0)</f>
        <v>0.65909090909090917</v>
      </c>
      <c r="Y75" s="108">
        <f>SUM($K$10:$K$75)</f>
        <v>58</v>
      </c>
      <c r="Z75" s="44">
        <v>5</v>
      </c>
      <c r="AA75" s="109">
        <f t="shared" si="28"/>
        <v>0.96590909090909094</v>
      </c>
      <c r="AB75" s="44">
        <f>SUM($Z$10:Z75)</f>
        <v>85</v>
      </c>
      <c r="AC75" s="44">
        <f t="shared" ref="AC75:AC138" si="36">SUM(Y75-AB75)</f>
        <v>-27</v>
      </c>
      <c r="AD75" s="110">
        <f t="shared" si="29"/>
        <v>0.65909090909090917</v>
      </c>
      <c r="AE75" s="108">
        <f>COUNTIF('[1]Suivi Component'!$H$4:$H$400,B75)</f>
        <v>0</v>
      </c>
      <c r="AF75" s="111">
        <f>SUM($AE$10:$AE$75)</f>
        <v>0</v>
      </c>
      <c r="AG75" s="44"/>
      <c r="AH75" s="109">
        <f t="shared" ref="AH75:AH138" si="37">IF($AG$157&lt;&gt;0,SUM(1-($AG$157-AI75)/$AG$157),0)</f>
        <v>0.91219512195121955</v>
      </c>
      <c r="AI75" s="44">
        <f>SUM(AG$10:AG75)</f>
        <v>187</v>
      </c>
      <c r="AJ75" s="44">
        <f t="shared" ref="AJ75:AJ138" si="38">SUM(AF75-AI75)</f>
        <v>-187</v>
      </c>
      <c r="AK75" s="110">
        <f t="shared" ref="AK75:AK138" si="39">IF($AG$157&lt;&gt;0,SUM(1-($AG$157-AF75)/$AG$157),0)</f>
        <v>0</v>
      </c>
      <c r="AL75" s="108">
        <f>COUNTIF('[1]Suivi Component'!$K$4:$K$400,B75)</f>
        <v>0</v>
      </c>
      <c r="AM75" s="111">
        <f>SUM($AL$10:$AL75)</f>
        <v>0</v>
      </c>
      <c r="AN75" s="44">
        <v>10</v>
      </c>
      <c r="AO75" s="109">
        <f t="shared" si="30"/>
        <v>0.63414634146341464</v>
      </c>
      <c r="AP75" s="44">
        <f>SUM(AN$10:AN75)</f>
        <v>130</v>
      </c>
      <c r="AQ75" s="44">
        <f t="shared" ref="AQ75:AQ138" si="40">SUM(AM75-AP75)</f>
        <v>-130</v>
      </c>
      <c r="AR75" s="110">
        <f t="shared" si="31"/>
        <v>0</v>
      </c>
      <c r="AS75" s="108">
        <f>COUNTIF('[1]Suivi Implantation'!$I$4:$I$700,B75)</f>
        <v>0</v>
      </c>
      <c r="AT75" s="111">
        <f>SUM($AS$10:$AS75)</f>
        <v>0</v>
      </c>
      <c r="AU75" s="44"/>
      <c r="AV75" s="109">
        <f t="shared" ref="AV75:AV138" si="41">IF($AU$157&lt;&gt;0,SUM(1-($AU$157-AW75)/$AU$157),0)</f>
        <v>0.98376623376623373</v>
      </c>
      <c r="AW75" s="44">
        <f>SUM(AU$10:AU75)</f>
        <v>303</v>
      </c>
      <c r="AX75" s="44">
        <f t="shared" ref="AX75:AX138" si="42">SUM(AT75-AW75)</f>
        <v>-303</v>
      </c>
      <c r="AY75" s="110">
        <f t="shared" ref="AY75:AY138" si="43">IF($AU$157&lt;&gt;0,SUM(1-($AU$157-AT75)/$AU$157),0)</f>
        <v>0</v>
      </c>
      <c r="AZ75" s="108">
        <f>COUNTIF('[1]Suivi Connectique'!$L$3:$L665,B75)</f>
        <v>0</v>
      </c>
      <c r="BA75" s="111">
        <f>SUM($AZ$10:$AZ75)</f>
        <v>0</v>
      </c>
      <c r="BB75" s="44"/>
      <c r="BC75" s="109">
        <f t="shared" ref="BC75:BC138" si="44">IF($BB$157&lt;&gt;0,SUM(1-($BB$157-BD75)/$BB$157),0)</f>
        <v>0</v>
      </c>
      <c r="BD75" s="44">
        <f>SUM(BB$10:BB75)</f>
        <v>0</v>
      </c>
      <c r="BE75" s="44">
        <f t="shared" ref="BE75:BE138" si="45">SUM(BA75-BD75)</f>
        <v>0</v>
      </c>
      <c r="BF75" s="110">
        <f t="shared" ref="BF75:BF138" si="46">IF($BB$157&lt;&gt;0,SUM(1-($BB$157-BA75)/$BB$157),0)</f>
        <v>0</v>
      </c>
    </row>
    <row r="76" spans="2:58" x14ac:dyDescent="0.25">
      <c r="B76" s="102">
        <f t="shared" si="24"/>
        <v>43951</v>
      </c>
      <c r="C76" s="21" t="str">
        <f>VLOOKUP(WEEKDAY(B76),A164:B170,2)</f>
        <v>J</v>
      </c>
      <c r="D76" s="108">
        <f>COUNTIF('[1]Suivi PR_CAB'!$G$4:$G$475,B76)</f>
        <v>1</v>
      </c>
      <c r="E76" s="44">
        <f>SUM($D$10:$D$76)</f>
        <v>72</v>
      </c>
      <c r="F76" s="44"/>
      <c r="G76" s="109">
        <f t="shared" si="25"/>
        <v>1</v>
      </c>
      <c r="H76" s="44">
        <f>SUM($F$10:F76)</f>
        <v>88</v>
      </c>
      <c r="I76" s="44">
        <f t="shared" si="32"/>
        <v>-16</v>
      </c>
      <c r="J76" s="110">
        <f t="shared" si="26"/>
        <v>0.81818181818181812</v>
      </c>
      <c r="K76" s="108">
        <f>COUNTIF('[1]Suivi PR_CAB'!$J$4:$J$475,B76)</f>
        <v>2</v>
      </c>
      <c r="L76" s="44">
        <f>SUM($K$10:$K$76)</f>
        <v>60</v>
      </c>
      <c r="M76" s="44"/>
      <c r="N76" s="109">
        <f t="shared" si="27"/>
        <v>1</v>
      </c>
      <c r="O76" s="44">
        <f>SUM($M$10:M76)</f>
        <v>88</v>
      </c>
      <c r="P76" s="44">
        <f t="shared" si="22"/>
        <v>-28</v>
      </c>
      <c r="Q76" s="110">
        <f t="shared" si="23"/>
        <v>0.68181818181818188</v>
      </c>
      <c r="R76" s="108">
        <f>COUNTIF('[1]Suivi PR_CAB'!$T$4:$T$475,B76)</f>
        <v>0</v>
      </c>
      <c r="S76" s="44">
        <f>SUM($K$10:$K$76)</f>
        <v>60</v>
      </c>
      <c r="T76" s="44">
        <v>10</v>
      </c>
      <c r="U76" s="109">
        <f t="shared" si="33"/>
        <v>0.90909090909090906</v>
      </c>
      <c r="V76" s="44">
        <f>SUM($T$10:T76)</f>
        <v>80</v>
      </c>
      <c r="W76" s="44">
        <f t="shared" si="34"/>
        <v>-20</v>
      </c>
      <c r="X76" s="110">
        <f t="shared" si="35"/>
        <v>0.68181818181818188</v>
      </c>
      <c r="Y76" s="108">
        <f>SUM($K$10:$K$76)</f>
        <v>60</v>
      </c>
      <c r="Z76" s="44">
        <v>3</v>
      </c>
      <c r="AA76" s="109">
        <f t="shared" si="28"/>
        <v>1</v>
      </c>
      <c r="AB76" s="44">
        <f>SUM($Z$10:Z76)</f>
        <v>88</v>
      </c>
      <c r="AC76" s="44">
        <f t="shared" si="36"/>
        <v>-28</v>
      </c>
      <c r="AD76" s="110">
        <f t="shared" si="29"/>
        <v>0.68181818181818188</v>
      </c>
      <c r="AE76" s="108">
        <f>COUNTIF('[1]Suivi Component'!$H$4:$H$400,B76)</f>
        <v>0</v>
      </c>
      <c r="AF76" s="111">
        <f>SUM($AE$10:$AE$76)</f>
        <v>0</v>
      </c>
      <c r="AG76" s="44"/>
      <c r="AH76" s="109">
        <f t="shared" si="37"/>
        <v>0.91219512195121955</v>
      </c>
      <c r="AI76" s="44">
        <f>SUM(AG$10:AG76)</f>
        <v>187</v>
      </c>
      <c r="AJ76" s="44">
        <f t="shared" si="38"/>
        <v>-187</v>
      </c>
      <c r="AK76" s="110">
        <f t="shared" si="39"/>
        <v>0</v>
      </c>
      <c r="AL76" s="108">
        <f>COUNTIF('[1]Suivi Component'!$K$4:$K$400,B76)</f>
        <v>0</v>
      </c>
      <c r="AM76" s="111">
        <f>SUM($AL$10:$AL76)</f>
        <v>0</v>
      </c>
      <c r="AN76" s="44">
        <v>10</v>
      </c>
      <c r="AO76" s="109">
        <f t="shared" si="30"/>
        <v>0.68292682926829262</v>
      </c>
      <c r="AP76" s="44">
        <f>SUM(AN$10:AN76)</f>
        <v>140</v>
      </c>
      <c r="AQ76" s="44">
        <f t="shared" si="40"/>
        <v>-140</v>
      </c>
      <c r="AR76" s="110">
        <f t="shared" si="31"/>
        <v>0</v>
      </c>
      <c r="AS76" s="108">
        <f>COUNTIF('[1]Suivi Implantation'!$I$4:$I$700,B76)</f>
        <v>0</v>
      </c>
      <c r="AT76" s="111">
        <f>SUM($AS$10:$AS76)</f>
        <v>0</v>
      </c>
      <c r="AU76" s="44"/>
      <c r="AV76" s="109">
        <f t="shared" si="41"/>
        <v>0.98376623376623373</v>
      </c>
      <c r="AW76" s="44">
        <f>SUM(AU$10:AU76)</f>
        <v>303</v>
      </c>
      <c r="AX76" s="44">
        <f t="shared" si="42"/>
        <v>-303</v>
      </c>
      <c r="AY76" s="110">
        <f t="shared" si="43"/>
        <v>0</v>
      </c>
      <c r="AZ76" s="108">
        <f>COUNTIF('[1]Suivi Connectique'!$L$3:$L666,B76)</f>
        <v>0</v>
      </c>
      <c r="BA76" s="111">
        <f>SUM($AZ$10:$AZ76)</f>
        <v>0</v>
      </c>
      <c r="BB76" s="44"/>
      <c r="BC76" s="109">
        <f t="shared" si="44"/>
        <v>0</v>
      </c>
      <c r="BD76" s="44">
        <f>SUM(BB$10:BB76)</f>
        <v>0</v>
      </c>
      <c r="BE76" s="44">
        <f t="shared" si="45"/>
        <v>0</v>
      </c>
      <c r="BF76" s="110">
        <f t="shared" si="46"/>
        <v>0</v>
      </c>
    </row>
    <row r="77" spans="2:58" x14ac:dyDescent="0.25">
      <c r="B77" s="102">
        <f t="shared" si="24"/>
        <v>43952</v>
      </c>
      <c r="C77" s="21" t="str">
        <f>VLOOKUP(WEEKDAY(B77),A164:B170,2)</f>
        <v>V</v>
      </c>
      <c r="D77" s="108">
        <f>COUNTIF('[1]Suivi PR_CAB'!$G$4:$G$475,B77)</f>
        <v>0</v>
      </c>
      <c r="E77" s="44">
        <f>SUM($D$10:$D$77)</f>
        <v>72</v>
      </c>
      <c r="F77" s="44"/>
      <c r="G77" s="109">
        <f t="shared" si="25"/>
        <v>1</v>
      </c>
      <c r="H77" s="44">
        <f>SUM($F$10:F77)</f>
        <v>88</v>
      </c>
      <c r="I77" s="44">
        <f t="shared" si="32"/>
        <v>-16</v>
      </c>
      <c r="J77" s="110">
        <f t="shared" si="26"/>
        <v>0.81818181818181812</v>
      </c>
      <c r="K77" s="108">
        <f>COUNTIF('[1]Suivi PR_CAB'!$J$4:$J$475,B77)</f>
        <v>0</v>
      </c>
      <c r="L77" s="44">
        <f>SUM($K$10:$K$77)</f>
        <v>60</v>
      </c>
      <c r="M77" s="44"/>
      <c r="N77" s="109">
        <f t="shared" si="27"/>
        <v>1</v>
      </c>
      <c r="O77" s="44">
        <f>SUM($M$10:M77)</f>
        <v>88</v>
      </c>
      <c r="P77" s="44">
        <f t="shared" si="22"/>
        <v>-28</v>
      </c>
      <c r="Q77" s="110">
        <f t="shared" si="23"/>
        <v>0.68181818181818188</v>
      </c>
      <c r="R77" s="108">
        <f>COUNTIF('[1]Suivi PR_CAB'!$T$4:$T$475,B77)</f>
        <v>0</v>
      </c>
      <c r="S77" s="44">
        <f>SUM($K$10:$K$77)</f>
        <v>60</v>
      </c>
      <c r="T77" s="44">
        <v>8</v>
      </c>
      <c r="U77" s="109">
        <f t="shared" si="33"/>
        <v>1</v>
      </c>
      <c r="V77" s="44">
        <f>SUM($T$10:T77)</f>
        <v>88</v>
      </c>
      <c r="W77" s="44">
        <f t="shared" si="34"/>
        <v>-28</v>
      </c>
      <c r="X77" s="110">
        <f t="shared" si="35"/>
        <v>0.68181818181818188</v>
      </c>
      <c r="Y77" s="108">
        <f>SUM($K$10:$K$77)</f>
        <v>60</v>
      </c>
      <c r="Z77" s="44"/>
      <c r="AA77" s="109">
        <f t="shared" si="28"/>
        <v>1</v>
      </c>
      <c r="AB77" s="44">
        <f>SUM($Z$10:Z77)</f>
        <v>88</v>
      </c>
      <c r="AC77" s="44">
        <f t="shared" si="36"/>
        <v>-28</v>
      </c>
      <c r="AD77" s="110">
        <f t="shared" si="29"/>
        <v>0.68181818181818188</v>
      </c>
      <c r="AE77" s="108">
        <f>COUNTIF('[1]Suivi Component'!$H$4:$H$400,B77)</f>
        <v>0</v>
      </c>
      <c r="AF77" s="111">
        <f>SUM($AE$10:$AE$77)</f>
        <v>0</v>
      </c>
      <c r="AG77" s="44"/>
      <c r="AH77" s="109">
        <f t="shared" si="37"/>
        <v>0.91219512195121955</v>
      </c>
      <c r="AI77" s="44">
        <f>SUM(AG$10:AG77)</f>
        <v>187</v>
      </c>
      <c r="AJ77" s="44">
        <f t="shared" si="38"/>
        <v>-187</v>
      </c>
      <c r="AK77" s="110">
        <f t="shared" si="39"/>
        <v>0</v>
      </c>
      <c r="AL77" s="108">
        <f>COUNTIF('[1]Suivi Component'!$K$4:$K$400,B77)</f>
        <v>0</v>
      </c>
      <c r="AM77" s="111">
        <f>SUM($AL$10:$AL77)</f>
        <v>0</v>
      </c>
      <c r="AN77" s="44">
        <v>10</v>
      </c>
      <c r="AO77" s="109">
        <f t="shared" si="30"/>
        <v>0.73170731707317072</v>
      </c>
      <c r="AP77" s="44">
        <f>SUM(AN$10:AN77)</f>
        <v>150</v>
      </c>
      <c r="AQ77" s="44">
        <f t="shared" si="40"/>
        <v>-150</v>
      </c>
      <c r="AR77" s="110">
        <f t="shared" si="31"/>
        <v>0</v>
      </c>
      <c r="AS77" s="108">
        <f>COUNTIF('[1]Suivi Implantation'!$I$4:$I$700,B77)</f>
        <v>0</v>
      </c>
      <c r="AT77" s="111">
        <f>SUM($AS$10:$AS77)</f>
        <v>0</v>
      </c>
      <c r="AU77" s="44"/>
      <c r="AV77" s="109">
        <f t="shared" si="41"/>
        <v>0.98376623376623373</v>
      </c>
      <c r="AW77" s="44">
        <f>SUM(AU$10:AU77)</f>
        <v>303</v>
      </c>
      <c r="AX77" s="44">
        <f t="shared" si="42"/>
        <v>-303</v>
      </c>
      <c r="AY77" s="110">
        <f t="shared" si="43"/>
        <v>0</v>
      </c>
      <c r="AZ77" s="108">
        <f>COUNTIF('[1]Suivi Connectique'!$L$3:$L667,B77)</f>
        <v>0</v>
      </c>
      <c r="BA77" s="111">
        <f>SUM($AZ$10:$AZ77)</f>
        <v>0</v>
      </c>
      <c r="BB77" s="44"/>
      <c r="BC77" s="109">
        <f t="shared" si="44"/>
        <v>0</v>
      </c>
      <c r="BD77" s="44">
        <f>SUM(BB$10:BB77)</f>
        <v>0</v>
      </c>
      <c r="BE77" s="44">
        <f t="shared" si="45"/>
        <v>0</v>
      </c>
      <c r="BF77" s="110">
        <f t="shared" si="46"/>
        <v>0</v>
      </c>
    </row>
    <row r="78" spans="2:58" x14ac:dyDescent="0.25">
      <c r="B78" s="102">
        <f t="shared" si="24"/>
        <v>43953</v>
      </c>
      <c r="C78" s="21" t="str">
        <f>VLOOKUP(WEEKDAY(B78),A164:B170,2)</f>
        <v>S</v>
      </c>
      <c r="D78" s="108">
        <f>COUNTIF('[1]Suivi PR_CAB'!$G$4:$G$475,B78)</f>
        <v>0</v>
      </c>
      <c r="E78" s="44">
        <f>SUM($D$10:$D$78)</f>
        <v>72</v>
      </c>
      <c r="F78" s="44"/>
      <c r="G78" s="109">
        <f t="shared" si="25"/>
        <v>1</v>
      </c>
      <c r="H78" s="44">
        <f>SUM($F$10:F78)</f>
        <v>88</v>
      </c>
      <c r="I78" s="44">
        <f t="shared" si="32"/>
        <v>-16</v>
      </c>
      <c r="J78" s="110">
        <f t="shared" si="26"/>
        <v>0.81818181818181812</v>
      </c>
      <c r="K78" s="108">
        <f>COUNTIF('[1]Suivi PR_CAB'!$J$4:$J$475,B78)</f>
        <v>0</v>
      </c>
      <c r="L78" s="44">
        <f>SUM($K$10:$K$78)</f>
        <v>60</v>
      </c>
      <c r="M78" s="44"/>
      <c r="N78" s="109">
        <f t="shared" si="27"/>
        <v>1</v>
      </c>
      <c r="O78" s="44">
        <f>SUM($M$10:M78)</f>
        <v>88</v>
      </c>
      <c r="P78" s="44">
        <f t="shared" ref="P78:P141" si="47">SUM(L78-O78)</f>
        <v>-28</v>
      </c>
      <c r="Q78" s="110">
        <f t="shared" ref="Q78:Q141" si="48">IF($M$157&lt;&gt;0,SUM(1-($M$157-L78)/$M$157),0)</f>
        <v>0.68181818181818188</v>
      </c>
      <c r="R78" s="108">
        <f>COUNTIF('[1]Suivi PR_CAB'!$T$4:$T$475,B78)</f>
        <v>0</v>
      </c>
      <c r="S78" s="44">
        <f>SUM($K$10:$K$78)</f>
        <v>60</v>
      </c>
      <c r="T78" s="44"/>
      <c r="U78" s="109">
        <f t="shared" si="33"/>
        <v>1</v>
      </c>
      <c r="V78" s="44">
        <f>SUM($T$10:T78)</f>
        <v>88</v>
      </c>
      <c r="W78" s="44">
        <f t="shared" si="34"/>
        <v>-28</v>
      </c>
      <c r="X78" s="110">
        <f t="shared" si="35"/>
        <v>0.68181818181818188</v>
      </c>
      <c r="Y78" s="108">
        <f>SUM($K$10:$K$78)</f>
        <v>60</v>
      </c>
      <c r="Z78" s="44"/>
      <c r="AA78" s="109">
        <f t="shared" si="28"/>
        <v>1</v>
      </c>
      <c r="AB78" s="44">
        <f>SUM($Z$10:Z78)</f>
        <v>88</v>
      </c>
      <c r="AC78" s="44">
        <f t="shared" si="36"/>
        <v>-28</v>
      </c>
      <c r="AD78" s="110">
        <f t="shared" si="29"/>
        <v>0.68181818181818188</v>
      </c>
      <c r="AE78" s="108">
        <f>COUNTIF('[1]Suivi Component'!$H$4:$H$400,B78)</f>
        <v>0</v>
      </c>
      <c r="AF78" s="111">
        <f>SUM($AE$10:$AE$78)</f>
        <v>0</v>
      </c>
      <c r="AG78" s="44"/>
      <c r="AH78" s="109">
        <f t="shared" si="37"/>
        <v>0.91219512195121955</v>
      </c>
      <c r="AI78" s="44">
        <f>SUM(AG$10:AG78)</f>
        <v>187</v>
      </c>
      <c r="AJ78" s="44">
        <f t="shared" si="38"/>
        <v>-187</v>
      </c>
      <c r="AK78" s="110">
        <f t="shared" si="39"/>
        <v>0</v>
      </c>
      <c r="AL78" s="108">
        <f>COUNTIF('[1]Suivi Component'!$K$4:$K$400,B78)</f>
        <v>0</v>
      </c>
      <c r="AM78" s="111">
        <f>SUM($AL$10:$AL78)</f>
        <v>0</v>
      </c>
      <c r="AN78" s="44"/>
      <c r="AO78" s="109">
        <f t="shared" si="30"/>
        <v>0.73170731707317072</v>
      </c>
      <c r="AP78" s="44">
        <f>SUM(AN$10:AN78)</f>
        <v>150</v>
      </c>
      <c r="AQ78" s="44">
        <f t="shared" si="40"/>
        <v>-150</v>
      </c>
      <c r="AR78" s="110">
        <f t="shared" si="31"/>
        <v>0</v>
      </c>
      <c r="AS78" s="108">
        <f>COUNTIF('[1]Suivi Implantation'!$I$4:$I$700,B78)</f>
        <v>0</v>
      </c>
      <c r="AT78" s="111">
        <f>SUM($AS$10:$AS78)</f>
        <v>0</v>
      </c>
      <c r="AU78" s="44"/>
      <c r="AV78" s="109">
        <f t="shared" si="41"/>
        <v>0.98376623376623373</v>
      </c>
      <c r="AW78" s="44">
        <f>SUM(AU$10:AU78)</f>
        <v>303</v>
      </c>
      <c r="AX78" s="44">
        <f t="shared" si="42"/>
        <v>-303</v>
      </c>
      <c r="AY78" s="110">
        <f t="shared" si="43"/>
        <v>0</v>
      </c>
      <c r="AZ78" s="108">
        <f>COUNTIF('[1]Suivi Connectique'!$L$3:$L668,B78)</f>
        <v>0</v>
      </c>
      <c r="BA78" s="111">
        <f>SUM($AZ$10:$AZ78)</f>
        <v>0</v>
      </c>
      <c r="BB78" s="44"/>
      <c r="BC78" s="109">
        <f t="shared" si="44"/>
        <v>0</v>
      </c>
      <c r="BD78" s="44">
        <f>SUM(BB$10:BB78)</f>
        <v>0</v>
      </c>
      <c r="BE78" s="44">
        <f t="shared" si="45"/>
        <v>0</v>
      </c>
      <c r="BF78" s="110">
        <f t="shared" si="46"/>
        <v>0</v>
      </c>
    </row>
    <row r="79" spans="2:58" x14ac:dyDescent="0.25">
      <c r="B79" s="102">
        <f t="shared" ref="B79:B142" si="49">B78+1</f>
        <v>43954</v>
      </c>
      <c r="C79" s="21" t="str">
        <f>VLOOKUP(WEEKDAY(B79),A164:B170,2)</f>
        <v>D</v>
      </c>
      <c r="D79" s="108">
        <f>COUNTIF('[1]Suivi PR_CAB'!$G$4:$G$475,B79)</f>
        <v>0</v>
      </c>
      <c r="E79" s="44">
        <f>SUM($D$10:$D$79)</f>
        <v>72</v>
      </c>
      <c r="F79" s="44"/>
      <c r="G79" s="109">
        <f t="shared" si="25"/>
        <v>1</v>
      </c>
      <c r="H79" s="44">
        <f>SUM($F$10:F79)</f>
        <v>88</v>
      </c>
      <c r="I79" s="44">
        <f t="shared" si="32"/>
        <v>-16</v>
      </c>
      <c r="J79" s="110">
        <f t="shared" si="26"/>
        <v>0.81818181818181812</v>
      </c>
      <c r="K79" s="108">
        <f>COUNTIF('[1]Suivi PR_CAB'!$J$4:$J$475,B79)</f>
        <v>0</v>
      </c>
      <c r="L79" s="44">
        <f>SUM($K$10:$K$79)</f>
        <v>60</v>
      </c>
      <c r="M79" s="44"/>
      <c r="N79" s="109">
        <f t="shared" si="27"/>
        <v>1</v>
      </c>
      <c r="O79" s="44">
        <f>SUM($M$10:M79)</f>
        <v>88</v>
      </c>
      <c r="P79" s="44">
        <f t="shared" si="47"/>
        <v>-28</v>
      </c>
      <c r="Q79" s="110">
        <f t="shared" si="48"/>
        <v>0.68181818181818188</v>
      </c>
      <c r="R79" s="108">
        <f>COUNTIF('[1]Suivi PR_CAB'!$T$4:$T$475,B79)</f>
        <v>0</v>
      </c>
      <c r="S79" s="44">
        <f>SUM($K$10:$K$79)</f>
        <v>60</v>
      </c>
      <c r="T79" s="44"/>
      <c r="U79" s="109">
        <f t="shared" si="33"/>
        <v>1</v>
      </c>
      <c r="V79" s="44">
        <f>SUM($T$10:T79)</f>
        <v>88</v>
      </c>
      <c r="W79" s="44">
        <f t="shared" si="34"/>
        <v>-28</v>
      </c>
      <c r="X79" s="110">
        <f t="shared" si="35"/>
        <v>0.68181818181818188</v>
      </c>
      <c r="Y79" s="108">
        <f>SUM($K$10:$K$79)</f>
        <v>60</v>
      </c>
      <c r="Z79" s="44"/>
      <c r="AA79" s="109">
        <f t="shared" si="28"/>
        <v>1</v>
      </c>
      <c r="AB79" s="44">
        <f>SUM($Z$10:Z79)</f>
        <v>88</v>
      </c>
      <c r="AC79" s="44">
        <f t="shared" si="36"/>
        <v>-28</v>
      </c>
      <c r="AD79" s="110">
        <f t="shared" si="29"/>
        <v>0.68181818181818188</v>
      </c>
      <c r="AE79" s="108">
        <f>COUNTIF('[1]Suivi Component'!$H$4:$H$400,B79)</f>
        <v>0</v>
      </c>
      <c r="AF79" s="111">
        <f>SUM($AE$10:$AE$79)</f>
        <v>0</v>
      </c>
      <c r="AG79" s="44"/>
      <c r="AH79" s="109">
        <f t="shared" si="37"/>
        <v>0.91219512195121955</v>
      </c>
      <c r="AI79" s="44">
        <f>SUM(AG$10:AG79)</f>
        <v>187</v>
      </c>
      <c r="AJ79" s="44">
        <f t="shared" si="38"/>
        <v>-187</v>
      </c>
      <c r="AK79" s="110">
        <f t="shared" si="39"/>
        <v>0</v>
      </c>
      <c r="AL79" s="108">
        <f>COUNTIF('[1]Suivi Component'!$K$4:$K$400,B79)</f>
        <v>0</v>
      </c>
      <c r="AM79" s="111">
        <f>SUM($AL$10:$AL79)</f>
        <v>0</v>
      </c>
      <c r="AN79" s="44"/>
      <c r="AO79" s="109">
        <f t="shared" si="30"/>
        <v>0.73170731707317072</v>
      </c>
      <c r="AP79" s="44">
        <f>SUM(AN$10:AN79)</f>
        <v>150</v>
      </c>
      <c r="AQ79" s="44">
        <f t="shared" si="40"/>
        <v>-150</v>
      </c>
      <c r="AR79" s="110">
        <f t="shared" si="31"/>
        <v>0</v>
      </c>
      <c r="AS79" s="108">
        <f>COUNTIF('[1]Suivi Implantation'!$I$4:$I$700,B79)</f>
        <v>0</v>
      </c>
      <c r="AT79" s="111">
        <f>SUM($AS$10:$AS79)</f>
        <v>0</v>
      </c>
      <c r="AU79" s="44"/>
      <c r="AV79" s="109">
        <f t="shared" si="41"/>
        <v>0.98376623376623373</v>
      </c>
      <c r="AW79" s="44">
        <f>SUM(AU$10:AU79)</f>
        <v>303</v>
      </c>
      <c r="AX79" s="44">
        <f t="shared" si="42"/>
        <v>-303</v>
      </c>
      <c r="AY79" s="110">
        <f t="shared" si="43"/>
        <v>0</v>
      </c>
      <c r="AZ79" s="108">
        <f>COUNTIF('[1]Suivi Connectique'!$L$3:$L669,B79)</f>
        <v>0</v>
      </c>
      <c r="BA79" s="111">
        <f>SUM($AZ$10:$AZ79)</f>
        <v>0</v>
      </c>
      <c r="BB79" s="44"/>
      <c r="BC79" s="109">
        <f t="shared" si="44"/>
        <v>0</v>
      </c>
      <c r="BD79" s="44">
        <f>SUM(BB$10:BB79)</f>
        <v>0</v>
      </c>
      <c r="BE79" s="44">
        <f t="shared" si="45"/>
        <v>0</v>
      </c>
      <c r="BF79" s="110">
        <f t="shared" si="46"/>
        <v>0</v>
      </c>
    </row>
    <row r="80" spans="2:58" x14ac:dyDescent="0.25">
      <c r="B80" s="102">
        <f t="shared" si="49"/>
        <v>43955</v>
      </c>
      <c r="C80" s="21" t="str">
        <f>VLOOKUP(WEEKDAY(B80),A164:B170,2)</f>
        <v>L</v>
      </c>
      <c r="D80" s="108">
        <f>COUNTIF('[1]Suivi PR_CAB'!$G$4:$G$475,B80)</f>
        <v>0</v>
      </c>
      <c r="E80" s="44">
        <f>SUM($D$10:$D$80)</f>
        <v>72</v>
      </c>
      <c r="F80" s="44"/>
      <c r="G80" s="109">
        <f t="shared" si="25"/>
        <v>1</v>
      </c>
      <c r="H80" s="44">
        <f>SUM($F$10:F80)</f>
        <v>88</v>
      </c>
      <c r="I80" s="44">
        <f t="shared" si="32"/>
        <v>-16</v>
      </c>
      <c r="J80" s="110">
        <f t="shared" si="26"/>
        <v>0.81818181818181812</v>
      </c>
      <c r="K80" s="108">
        <f>COUNTIF('[1]Suivi PR_CAB'!$J$4:$J$475,B80)</f>
        <v>2</v>
      </c>
      <c r="L80" s="44">
        <f>SUM($K$10:$K$80)</f>
        <v>62</v>
      </c>
      <c r="M80" s="44"/>
      <c r="N80" s="109">
        <f t="shared" si="27"/>
        <v>1</v>
      </c>
      <c r="O80" s="44">
        <f>SUM($M$10:M80)</f>
        <v>88</v>
      </c>
      <c r="P80" s="44">
        <f t="shared" si="47"/>
        <v>-26</v>
      </c>
      <c r="Q80" s="110">
        <f t="shared" si="48"/>
        <v>0.70454545454545459</v>
      </c>
      <c r="R80" s="108">
        <f>COUNTIF('[1]Suivi PR_CAB'!$T$4:$T$475,B80)</f>
        <v>0</v>
      </c>
      <c r="S80" s="44">
        <f>SUM($K$10:$K$80)</f>
        <v>62</v>
      </c>
      <c r="T80" s="44"/>
      <c r="U80" s="109">
        <f t="shared" si="33"/>
        <v>1</v>
      </c>
      <c r="V80" s="44">
        <f>SUM($T$10:T80)</f>
        <v>88</v>
      </c>
      <c r="W80" s="44">
        <f t="shared" si="34"/>
        <v>-26</v>
      </c>
      <c r="X80" s="110">
        <f t="shared" si="35"/>
        <v>0.70454545454545459</v>
      </c>
      <c r="Y80" s="108">
        <f>SUM($K$10:$K$80)</f>
        <v>62</v>
      </c>
      <c r="Z80" s="44"/>
      <c r="AA80" s="109">
        <f t="shared" si="28"/>
        <v>1</v>
      </c>
      <c r="AB80" s="44">
        <f>SUM($Z$10:Z80)</f>
        <v>88</v>
      </c>
      <c r="AC80" s="44">
        <f t="shared" si="36"/>
        <v>-26</v>
      </c>
      <c r="AD80" s="110">
        <f t="shared" si="29"/>
        <v>0.70454545454545459</v>
      </c>
      <c r="AE80" s="108">
        <f>COUNTIF('[1]Suivi Component'!$H$4:$H$400,B80)</f>
        <v>0</v>
      </c>
      <c r="AF80" s="111">
        <f>SUM($AE$10:$AE$80)</f>
        <v>0</v>
      </c>
      <c r="AG80" s="44"/>
      <c r="AH80" s="109">
        <f t="shared" si="37"/>
        <v>0.91219512195121955</v>
      </c>
      <c r="AI80" s="44">
        <f>SUM(AG$10:AG80)</f>
        <v>187</v>
      </c>
      <c r="AJ80" s="44">
        <f t="shared" si="38"/>
        <v>-187</v>
      </c>
      <c r="AK80" s="110">
        <f t="shared" si="39"/>
        <v>0</v>
      </c>
      <c r="AL80" s="108">
        <f>COUNTIF('[1]Suivi Component'!$K$4:$K$400,B80)</f>
        <v>0</v>
      </c>
      <c r="AM80" s="111">
        <f>SUM($AL$10:$AL80)</f>
        <v>0</v>
      </c>
      <c r="AN80" s="44">
        <v>10</v>
      </c>
      <c r="AO80" s="109">
        <f t="shared" si="30"/>
        <v>0.78048780487804881</v>
      </c>
      <c r="AP80" s="44">
        <f>SUM(AN$10:AN80)</f>
        <v>160</v>
      </c>
      <c r="AQ80" s="44">
        <f t="shared" si="40"/>
        <v>-160</v>
      </c>
      <c r="AR80" s="110">
        <f t="shared" si="31"/>
        <v>0</v>
      </c>
      <c r="AS80" s="108">
        <f>COUNTIF('[1]Suivi Implantation'!$I$4:$I$700,B80)</f>
        <v>0</v>
      </c>
      <c r="AT80" s="111">
        <f>SUM($AS$10:$AS80)</f>
        <v>0</v>
      </c>
      <c r="AU80" s="44"/>
      <c r="AV80" s="109">
        <f t="shared" si="41"/>
        <v>0.98376623376623373</v>
      </c>
      <c r="AW80" s="44">
        <f>SUM(AU$10:AU80)</f>
        <v>303</v>
      </c>
      <c r="AX80" s="44">
        <f t="shared" si="42"/>
        <v>-303</v>
      </c>
      <c r="AY80" s="110">
        <f t="shared" si="43"/>
        <v>0</v>
      </c>
      <c r="AZ80" s="108">
        <f>COUNTIF('[1]Suivi Connectique'!$L$3:$L670,B80)</f>
        <v>0</v>
      </c>
      <c r="BA80" s="111">
        <f>SUM($AZ$10:$AZ80)</f>
        <v>0</v>
      </c>
      <c r="BB80" s="44"/>
      <c r="BC80" s="109">
        <f t="shared" si="44"/>
        <v>0</v>
      </c>
      <c r="BD80" s="44">
        <f>SUM(BB$10:BB80)</f>
        <v>0</v>
      </c>
      <c r="BE80" s="44">
        <f t="shared" si="45"/>
        <v>0</v>
      </c>
      <c r="BF80" s="110">
        <f t="shared" si="46"/>
        <v>0</v>
      </c>
    </row>
    <row r="81" spans="2:58" x14ac:dyDescent="0.25">
      <c r="B81" s="102">
        <f t="shared" si="49"/>
        <v>43956</v>
      </c>
      <c r="C81" s="21" t="str">
        <f>VLOOKUP(WEEKDAY(B81),A164:B170,2)</f>
        <v>M</v>
      </c>
      <c r="D81" s="108">
        <f>COUNTIF('[1]Suivi PR_CAB'!$G$4:$G$475,B81)</f>
        <v>0</v>
      </c>
      <c r="E81" s="44">
        <f>SUM($D$10:$D$81)</f>
        <v>72</v>
      </c>
      <c r="F81" s="44"/>
      <c r="G81" s="109">
        <f t="shared" si="25"/>
        <v>1</v>
      </c>
      <c r="H81" s="44">
        <f>SUM($F$10:F81)</f>
        <v>88</v>
      </c>
      <c r="I81" s="44">
        <f t="shared" si="32"/>
        <v>-16</v>
      </c>
      <c r="J81" s="110">
        <f t="shared" si="26"/>
        <v>0.81818181818181812</v>
      </c>
      <c r="K81" s="108">
        <f>COUNTIF('[1]Suivi PR_CAB'!$J$4:$J$475,B81)</f>
        <v>0</v>
      </c>
      <c r="L81" s="44">
        <f>SUM($K$10:$K$81)</f>
        <v>62</v>
      </c>
      <c r="M81" s="44"/>
      <c r="N81" s="109">
        <f t="shared" si="27"/>
        <v>1</v>
      </c>
      <c r="O81" s="44">
        <f>SUM($M$10:M81)</f>
        <v>88</v>
      </c>
      <c r="P81" s="44">
        <f t="shared" si="47"/>
        <v>-26</v>
      </c>
      <c r="Q81" s="110">
        <f t="shared" si="48"/>
        <v>0.70454545454545459</v>
      </c>
      <c r="R81" s="108">
        <f>COUNTIF('[1]Suivi PR_CAB'!$T$4:$T$475,B81)</f>
        <v>0</v>
      </c>
      <c r="S81" s="44">
        <f>SUM($K$10:$K$81)</f>
        <v>62</v>
      </c>
      <c r="T81" s="44"/>
      <c r="U81" s="109">
        <f t="shared" si="33"/>
        <v>1</v>
      </c>
      <c r="V81" s="44">
        <f>SUM($T$10:T81)</f>
        <v>88</v>
      </c>
      <c r="W81" s="44">
        <f t="shared" si="34"/>
        <v>-26</v>
      </c>
      <c r="X81" s="110">
        <f t="shared" si="35"/>
        <v>0.70454545454545459</v>
      </c>
      <c r="Y81" s="108">
        <f>SUM($K$10:$K$81)</f>
        <v>62</v>
      </c>
      <c r="Z81" s="44"/>
      <c r="AA81" s="109">
        <f t="shared" si="28"/>
        <v>1</v>
      </c>
      <c r="AB81" s="44">
        <f>SUM($Z$10:Z81)</f>
        <v>88</v>
      </c>
      <c r="AC81" s="44">
        <f t="shared" si="36"/>
        <v>-26</v>
      </c>
      <c r="AD81" s="110">
        <f t="shared" si="29"/>
        <v>0.70454545454545459</v>
      </c>
      <c r="AE81" s="108">
        <f>COUNTIF('[1]Suivi Component'!$H$4:$H$400,B81)</f>
        <v>0</v>
      </c>
      <c r="AF81" s="111">
        <f>SUM($AE$10:$AE$81)</f>
        <v>0</v>
      </c>
      <c r="AG81" s="44"/>
      <c r="AH81" s="109">
        <f t="shared" si="37"/>
        <v>0.91219512195121955</v>
      </c>
      <c r="AI81" s="44">
        <f>SUM(AG$10:AG81)</f>
        <v>187</v>
      </c>
      <c r="AJ81" s="44">
        <f t="shared" si="38"/>
        <v>-187</v>
      </c>
      <c r="AK81" s="110">
        <f t="shared" si="39"/>
        <v>0</v>
      </c>
      <c r="AL81" s="108">
        <f>COUNTIF('[1]Suivi Component'!$K$4:$K$400,B81)</f>
        <v>0</v>
      </c>
      <c r="AM81" s="111">
        <f>SUM($AL$10:$AL81)</f>
        <v>0</v>
      </c>
      <c r="AN81" s="44">
        <v>10</v>
      </c>
      <c r="AO81" s="109">
        <f t="shared" si="30"/>
        <v>0.82926829268292679</v>
      </c>
      <c r="AP81" s="44">
        <f>SUM(AN$10:AN81)</f>
        <v>170</v>
      </c>
      <c r="AQ81" s="44">
        <f t="shared" si="40"/>
        <v>-170</v>
      </c>
      <c r="AR81" s="110">
        <f t="shared" si="31"/>
        <v>0</v>
      </c>
      <c r="AS81" s="108">
        <f>COUNTIF('[1]Suivi Implantation'!$I$4:$I$700,B81)</f>
        <v>0</v>
      </c>
      <c r="AT81" s="111">
        <f>SUM($AS$10:$AS81)</f>
        <v>0</v>
      </c>
      <c r="AU81" s="44"/>
      <c r="AV81" s="109">
        <f t="shared" si="41"/>
        <v>0.98376623376623373</v>
      </c>
      <c r="AW81" s="44">
        <f>SUM(AU$10:AU81)</f>
        <v>303</v>
      </c>
      <c r="AX81" s="44">
        <f t="shared" si="42"/>
        <v>-303</v>
      </c>
      <c r="AY81" s="110">
        <f t="shared" si="43"/>
        <v>0</v>
      </c>
      <c r="AZ81" s="108">
        <f>COUNTIF('[1]Suivi Connectique'!$L$3:$L671,B81)</f>
        <v>0</v>
      </c>
      <c r="BA81" s="111">
        <f>SUM($AZ$10:$AZ81)</f>
        <v>0</v>
      </c>
      <c r="BB81" s="44"/>
      <c r="BC81" s="109">
        <f t="shared" si="44"/>
        <v>0</v>
      </c>
      <c r="BD81" s="44">
        <f>SUM(BB$10:BB81)</f>
        <v>0</v>
      </c>
      <c r="BE81" s="44">
        <f t="shared" si="45"/>
        <v>0</v>
      </c>
      <c r="BF81" s="110">
        <f t="shared" si="46"/>
        <v>0</v>
      </c>
    </row>
    <row r="82" spans="2:58" x14ac:dyDescent="0.25">
      <c r="B82" s="102">
        <f t="shared" si="49"/>
        <v>43957</v>
      </c>
      <c r="C82" s="21" t="str">
        <f>VLOOKUP(WEEKDAY(B82),A164:B170,2)</f>
        <v>M</v>
      </c>
      <c r="D82" s="108">
        <f>COUNTIF('[1]Suivi PR_CAB'!$G$4:$G$475,B82)</f>
        <v>1</v>
      </c>
      <c r="E82" s="44">
        <f>SUM($D$10:$D$82)</f>
        <v>73</v>
      </c>
      <c r="F82" s="44"/>
      <c r="G82" s="109">
        <f t="shared" si="25"/>
        <v>1</v>
      </c>
      <c r="H82" s="44">
        <f>SUM($F$10:F82)</f>
        <v>88</v>
      </c>
      <c r="I82" s="44">
        <f t="shared" si="32"/>
        <v>-15</v>
      </c>
      <c r="J82" s="110">
        <f t="shared" si="26"/>
        <v>0.82954545454545459</v>
      </c>
      <c r="K82" s="108">
        <f>COUNTIF('[1]Suivi PR_CAB'!$J$4:$J$475,B82)</f>
        <v>2</v>
      </c>
      <c r="L82" s="44">
        <f>SUM($K$10:$K$82)</f>
        <v>64</v>
      </c>
      <c r="M82" s="44"/>
      <c r="N82" s="109">
        <f t="shared" si="27"/>
        <v>1</v>
      </c>
      <c r="O82" s="44">
        <f>SUM($M$10:M82)</f>
        <v>88</v>
      </c>
      <c r="P82" s="44">
        <f t="shared" si="47"/>
        <v>-24</v>
      </c>
      <c r="Q82" s="110">
        <f t="shared" si="48"/>
        <v>0.72727272727272729</v>
      </c>
      <c r="R82" s="108">
        <f>COUNTIF('[1]Suivi PR_CAB'!$T$4:$T$475,B82)</f>
        <v>0</v>
      </c>
      <c r="S82" s="44">
        <f>SUM($K$10:$K$82)</f>
        <v>64</v>
      </c>
      <c r="T82" s="44"/>
      <c r="U82" s="109">
        <f t="shared" si="33"/>
        <v>1</v>
      </c>
      <c r="V82" s="44">
        <f>SUM($T$10:T82)</f>
        <v>88</v>
      </c>
      <c r="W82" s="44">
        <f t="shared" si="34"/>
        <v>-24</v>
      </c>
      <c r="X82" s="110">
        <f t="shared" si="35"/>
        <v>0.72727272727272729</v>
      </c>
      <c r="Y82" s="108">
        <f>SUM($K$10:$K$82)</f>
        <v>64</v>
      </c>
      <c r="Z82" s="44"/>
      <c r="AA82" s="109">
        <f t="shared" si="28"/>
        <v>1</v>
      </c>
      <c r="AB82" s="44">
        <f>SUM($Z$10:Z82)</f>
        <v>88</v>
      </c>
      <c r="AC82" s="44">
        <f t="shared" si="36"/>
        <v>-24</v>
      </c>
      <c r="AD82" s="110">
        <f t="shared" si="29"/>
        <v>0.72727272727272729</v>
      </c>
      <c r="AE82" s="108">
        <f>COUNTIF('[1]Suivi Component'!$H$4:$H$400,B82)</f>
        <v>0</v>
      </c>
      <c r="AF82" s="111">
        <f>SUM($AE$10:$AE$82)</f>
        <v>0</v>
      </c>
      <c r="AG82" s="44"/>
      <c r="AH82" s="109">
        <f t="shared" si="37"/>
        <v>0.91219512195121955</v>
      </c>
      <c r="AI82" s="44">
        <f>SUM(AG$10:AG82)</f>
        <v>187</v>
      </c>
      <c r="AJ82" s="44">
        <f t="shared" si="38"/>
        <v>-187</v>
      </c>
      <c r="AK82" s="110">
        <f t="shared" si="39"/>
        <v>0</v>
      </c>
      <c r="AL82" s="108">
        <f>COUNTIF('[1]Suivi Component'!$K$4:$K$400,B82)</f>
        <v>0</v>
      </c>
      <c r="AM82" s="111">
        <f>SUM($AL$10:$AL82)</f>
        <v>0</v>
      </c>
      <c r="AN82" s="44">
        <v>10</v>
      </c>
      <c r="AO82" s="109">
        <f t="shared" si="30"/>
        <v>0.87804878048780488</v>
      </c>
      <c r="AP82" s="44">
        <f>SUM(AN$10:AN82)</f>
        <v>180</v>
      </c>
      <c r="AQ82" s="44">
        <f t="shared" si="40"/>
        <v>-180</v>
      </c>
      <c r="AR82" s="110">
        <f t="shared" si="31"/>
        <v>0</v>
      </c>
      <c r="AS82" s="108">
        <f>COUNTIF('[1]Suivi Implantation'!$I$4:$I$700,B82)</f>
        <v>0</v>
      </c>
      <c r="AT82" s="111">
        <f>SUM($AS$10:$AS82)</f>
        <v>0</v>
      </c>
      <c r="AU82" s="44"/>
      <c r="AV82" s="109">
        <f t="shared" si="41"/>
        <v>0.98376623376623373</v>
      </c>
      <c r="AW82" s="44">
        <f>SUM(AU$10:AU82)</f>
        <v>303</v>
      </c>
      <c r="AX82" s="44">
        <f t="shared" si="42"/>
        <v>-303</v>
      </c>
      <c r="AY82" s="110">
        <f t="shared" si="43"/>
        <v>0</v>
      </c>
      <c r="AZ82" s="108">
        <f>COUNTIF('[1]Suivi Connectique'!$L$3:$L672,B82)</f>
        <v>0</v>
      </c>
      <c r="BA82" s="111">
        <f>SUM($AZ$10:$AZ82)</f>
        <v>0</v>
      </c>
      <c r="BB82" s="44"/>
      <c r="BC82" s="109">
        <f t="shared" si="44"/>
        <v>0</v>
      </c>
      <c r="BD82" s="44">
        <f>SUM(BB$10:BB82)</f>
        <v>0</v>
      </c>
      <c r="BE82" s="44">
        <f t="shared" si="45"/>
        <v>0</v>
      </c>
      <c r="BF82" s="110">
        <f t="shared" si="46"/>
        <v>0</v>
      </c>
    </row>
    <row r="83" spans="2:58" x14ac:dyDescent="0.25">
      <c r="B83" s="102">
        <f t="shared" si="49"/>
        <v>43958</v>
      </c>
      <c r="C83" s="21" t="str">
        <f>VLOOKUP(WEEKDAY(B83),A164:B170,2)</f>
        <v>J</v>
      </c>
      <c r="D83" s="108">
        <f>COUNTIF('[1]Suivi PR_CAB'!$G$4:$G$475,B83)</f>
        <v>3</v>
      </c>
      <c r="E83" s="44">
        <f>SUM($D$10:$D$83)</f>
        <v>76</v>
      </c>
      <c r="F83" s="44"/>
      <c r="G83" s="109">
        <f t="shared" si="25"/>
        <v>1</v>
      </c>
      <c r="H83" s="44">
        <f>SUM($F$10:F83)</f>
        <v>88</v>
      </c>
      <c r="I83" s="44">
        <f t="shared" si="32"/>
        <v>-12</v>
      </c>
      <c r="J83" s="110">
        <f t="shared" si="26"/>
        <v>0.86363636363636365</v>
      </c>
      <c r="K83" s="108">
        <f>COUNTIF('[1]Suivi PR_CAB'!$J$4:$J$475,B83)</f>
        <v>1</v>
      </c>
      <c r="L83" s="44">
        <f>SUM($K$10:$K$83)</f>
        <v>65</v>
      </c>
      <c r="M83" s="44"/>
      <c r="N83" s="109">
        <f t="shared" si="27"/>
        <v>1</v>
      </c>
      <c r="O83" s="44">
        <f>SUM($M$10:M83)</f>
        <v>88</v>
      </c>
      <c r="P83" s="44">
        <f t="shared" si="47"/>
        <v>-23</v>
      </c>
      <c r="Q83" s="110">
        <f t="shared" si="48"/>
        <v>0.73863636363636365</v>
      </c>
      <c r="R83" s="108">
        <f>COUNTIF('[1]Suivi PR_CAB'!$T$4:$T$475,B83)</f>
        <v>0</v>
      </c>
      <c r="S83" s="44">
        <f>SUM($K$10:$K$83)</f>
        <v>65</v>
      </c>
      <c r="T83" s="44"/>
      <c r="U83" s="109">
        <f t="shared" si="33"/>
        <v>1</v>
      </c>
      <c r="V83" s="44">
        <f>SUM($T$10:T83)</f>
        <v>88</v>
      </c>
      <c r="W83" s="44">
        <f t="shared" si="34"/>
        <v>-23</v>
      </c>
      <c r="X83" s="110">
        <f t="shared" si="35"/>
        <v>0.73863636363636365</v>
      </c>
      <c r="Y83" s="108">
        <f>SUM($K$10:$K$83)</f>
        <v>65</v>
      </c>
      <c r="Z83" s="44"/>
      <c r="AA83" s="109">
        <f t="shared" si="28"/>
        <v>1</v>
      </c>
      <c r="AB83" s="44">
        <f>SUM($Z$10:Z83)</f>
        <v>88</v>
      </c>
      <c r="AC83" s="44">
        <f t="shared" si="36"/>
        <v>-23</v>
      </c>
      <c r="AD83" s="110">
        <f t="shared" si="29"/>
        <v>0.73863636363636365</v>
      </c>
      <c r="AE83" s="108">
        <f>COUNTIF('[1]Suivi Component'!$H$4:$H$400,B83)</f>
        <v>0</v>
      </c>
      <c r="AF83" s="111">
        <f>SUM($AE$10:$AE$83)</f>
        <v>0</v>
      </c>
      <c r="AG83" s="44"/>
      <c r="AH83" s="109">
        <f t="shared" si="37"/>
        <v>0.91219512195121955</v>
      </c>
      <c r="AI83" s="44">
        <f>SUM(AG$10:AG83)</f>
        <v>187</v>
      </c>
      <c r="AJ83" s="44">
        <f t="shared" si="38"/>
        <v>-187</v>
      </c>
      <c r="AK83" s="110">
        <f t="shared" si="39"/>
        <v>0</v>
      </c>
      <c r="AL83" s="108">
        <f>COUNTIF('[1]Suivi Component'!$K$4:$K$400,B83)</f>
        <v>0</v>
      </c>
      <c r="AM83" s="111">
        <f>SUM($AL$10:$AL83)</f>
        <v>0</v>
      </c>
      <c r="AN83" s="44">
        <v>7</v>
      </c>
      <c r="AO83" s="109">
        <f t="shared" si="30"/>
        <v>0.91219512195121955</v>
      </c>
      <c r="AP83" s="44">
        <f>SUM(AN$10:AN83)</f>
        <v>187</v>
      </c>
      <c r="AQ83" s="44">
        <f t="shared" si="40"/>
        <v>-187</v>
      </c>
      <c r="AR83" s="110">
        <f t="shared" si="31"/>
        <v>0</v>
      </c>
      <c r="AS83" s="108">
        <f>COUNTIF('[1]Suivi Implantation'!$I$4:$I$700,B83)</f>
        <v>0</v>
      </c>
      <c r="AT83" s="111">
        <f>SUM($AS$10:$AS83)</f>
        <v>0</v>
      </c>
      <c r="AU83" s="44"/>
      <c r="AV83" s="109">
        <f t="shared" si="41"/>
        <v>0.98376623376623373</v>
      </c>
      <c r="AW83" s="44">
        <f>SUM(AU$10:AU83)</f>
        <v>303</v>
      </c>
      <c r="AX83" s="44">
        <f t="shared" si="42"/>
        <v>-303</v>
      </c>
      <c r="AY83" s="110">
        <f t="shared" si="43"/>
        <v>0</v>
      </c>
      <c r="AZ83" s="108">
        <f>COUNTIF('[1]Suivi Connectique'!$L$3:$L673,B83)</f>
        <v>0</v>
      </c>
      <c r="BA83" s="111">
        <f>SUM($AZ$10:$AZ83)</f>
        <v>0</v>
      </c>
      <c r="BB83" s="44"/>
      <c r="BC83" s="109">
        <f t="shared" si="44"/>
        <v>0</v>
      </c>
      <c r="BD83" s="44">
        <f>SUM(BB$10:BB83)</f>
        <v>0</v>
      </c>
      <c r="BE83" s="44">
        <f t="shared" si="45"/>
        <v>0</v>
      </c>
      <c r="BF83" s="110">
        <f t="shared" si="46"/>
        <v>0</v>
      </c>
    </row>
    <row r="84" spans="2:58" x14ac:dyDescent="0.25">
      <c r="B84" s="102">
        <f t="shared" si="49"/>
        <v>43959</v>
      </c>
      <c r="C84" s="21" t="str">
        <f>VLOOKUP(WEEKDAY(B84),A164:B170,2)</f>
        <v>V</v>
      </c>
      <c r="D84" s="108">
        <f>COUNTIF('[1]Suivi PR_CAB'!$G$4:$G$475,B84)</f>
        <v>2</v>
      </c>
      <c r="E84" s="44">
        <f>SUM($D$10:$D$84)</f>
        <v>78</v>
      </c>
      <c r="F84" s="44"/>
      <c r="G84" s="109">
        <f t="shared" si="25"/>
        <v>1</v>
      </c>
      <c r="H84" s="44">
        <f>SUM($F$10:F84)</f>
        <v>88</v>
      </c>
      <c r="I84" s="44">
        <f t="shared" si="32"/>
        <v>-10</v>
      </c>
      <c r="J84" s="110">
        <f t="shared" si="26"/>
        <v>0.88636363636363635</v>
      </c>
      <c r="K84" s="108">
        <f>COUNTIF('[1]Suivi PR_CAB'!$J$4:$J$475,B84)</f>
        <v>1</v>
      </c>
      <c r="L84" s="44">
        <f>SUM($K$10:$K$84)</f>
        <v>66</v>
      </c>
      <c r="M84" s="44"/>
      <c r="N84" s="109">
        <f t="shared" si="27"/>
        <v>1</v>
      </c>
      <c r="O84" s="44">
        <f>SUM($M$10:M84)</f>
        <v>88</v>
      </c>
      <c r="P84" s="44">
        <f t="shared" si="47"/>
        <v>-22</v>
      </c>
      <c r="Q84" s="110">
        <f t="shared" si="48"/>
        <v>0.75</v>
      </c>
      <c r="R84" s="108">
        <f>COUNTIF('[1]Suivi PR_CAB'!$T$4:$T$475,B84)</f>
        <v>7</v>
      </c>
      <c r="S84" s="44">
        <f>SUM($K$10:$K$84)</f>
        <v>66</v>
      </c>
      <c r="T84" s="44"/>
      <c r="U84" s="109">
        <f t="shared" si="33"/>
        <v>1</v>
      </c>
      <c r="V84" s="44">
        <f>SUM($T$10:T84)</f>
        <v>88</v>
      </c>
      <c r="W84" s="44">
        <f t="shared" si="34"/>
        <v>-22</v>
      </c>
      <c r="X84" s="110">
        <f t="shared" si="35"/>
        <v>0.75</v>
      </c>
      <c r="Y84" s="108">
        <f>SUM($K$10:$K$84)</f>
        <v>66</v>
      </c>
      <c r="Z84" s="44"/>
      <c r="AA84" s="109">
        <f t="shared" si="28"/>
        <v>1</v>
      </c>
      <c r="AB84" s="44">
        <f>SUM($Z$10:Z84)</f>
        <v>88</v>
      </c>
      <c r="AC84" s="44">
        <f t="shared" si="36"/>
        <v>-22</v>
      </c>
      <c r="AD84" s="110">
        <f t="shared" si="29"/>
        <v>0.75</v>
      </c>
      <c r="AE84" s="108">
        <f>COUNTIF('[1]Suivi Component'!$H$4:$H$400,B84)</f>
        <v>10</v>
      </c>
      <c r="AF84" s="111">
        <f>SUM($AE$10:$AE$84)</f>
        <v>10</v>
      </c>
      <c r="AG84" s="44"/>
      <c r="AH84" s="109">
        <f t="shared" si="37"/>
        <v>0.91219512195121955</v>
      </c>
      <c r="AI84" s="44">
        <f>SUM(AG$10:AG84)</f>
        <v>187</v>
      </c>
      <c r="AJ84" s="44">
        <f t="shared" si="38"/>
        <v>-177</v>
      </c>
      <c r="AK84" s="110">
        <f t="shared" si="39"/>
        <v>4.8780487804878092E-2</v>
      </c>
      <c r="AL84" s="108">
        <f>COUNTIF('[1]Suivi Component'!$K$4:$K$400,B84)</f>
        <v>0</v>
      </c>
      <c r="AM84" s="111">
        <f>SUM($AL$10:$AL84)</f>
        <v>0</v>
      </c>
      <c r="AN84" s="44"/>
      <c r="AO84" s="109">
        <f t="shared" si="30"/>
        <v>0.91219512195121955</v>
      </c>
      <c r="AP84" s="44">
        <f>SUM(AN$10:AN84)</f>
        <v>187</v>
      </c>
      <c r="AQ84" s="44">
        <f t="shared" si="40"/>
        <v>-187</v>
      </c>
      <c r="AR84" s="110">
        <f t="shared" si="31"/>
        <v>0</v>
      </c>
      <c r="AS84" s="108">
        <f>COUNTIF('[1]Suivi Implantation'!$I$4:$I$700,B84)</f>
        <v>0</v>
      </c>
      <c r="AT84" s="111">
        <f>SUM($AS$10:$AS84)</f>
        <v>0</v>
      </c>
      <c r="AU84" s="44"/>
      <c r="AV84" s="109">
        <f t="shared" si="41"/>
        <v>0.98376623376623373</v>
      </c>
      <c r="AW84" s="44">
        <f>SUM(AU$10:AU84)</f>
        <v>303</v>
      </c>
      <c r="AX84" s="44">
        <f t="shared" si="42"/>
        <v>-303</v>
      </c>
      <c r="AY84" s="110">
        <f t="shared" si="43"/>
        <v>0</v>
      </c>
      <c r="AZ84" s="108">
        <f>COUNTIF('[1]Suivi Connectique'!$L$3:$L674,B84)</f>
        <v>0</v>
      </c>
      <c r="BA84" s="111">
        <f>SUM($AZ$10:$AZ84)</f>
        <v>0</v>
      </c>
      <c r="BB84" s="44"/>
      <c r="BC84" s="109">
        <f t="shared" si="44"/>
        <v>0</v>
      </c>
      <c r="BD84" s="44">
        <f>SUM(BB$10:BB84)</f>
        <v>0</v>
      </c>
      <c r="BE84" s="44">
        <f t="shared" si="45"/>
        <v>0</v>
      </c>
      <c r="BF84" s="110">
        <f t="shared" si="46"/>
        <v>0</v>
      </c>
    </row>
    <row r="85" spans="2:58" x14ac:dyDescent="0.25">
      <c r="B85" s="102">
        <f t="shared" si="49"/>
        <v>43960</v>
      </c>
      <c r="C85" s="21" t="str">
        <f>VLOOKUP(WEEKDAY(B85),A164:B170,2)</f>
        <v>S</v>
      </c>
      <c r="D85" s="108">
        <f>COUNTIF('[1]Suivi PR_CAB'!$G$4:$G$475,B85)</f>
        <v>0</v>
      </c>
      <c r="E85" s="44">
        <f>SUM($D$10:$D$85)</f>
        <v>78</v>
      </c>
      <c r="F85" s="44"/>
      <c r="G85" s="109">
        <f t="shared" si="25"/>
        <v>1</v>
      </c>
      <c r="H85" s="44">
        <f>SUM($F$10:F85)</f>
        <v>88</v>
      </c>
      <c r="I85" s="44">
        <f t="shared" si="32"/>
        <v>-10</v>
      </c>
      <c r="J85" s="110">
        <f t="shared" si="26"/>
        <v>0.88636363636363635</v>
      </c>
      <c r="K85" s="108">
        <f>COUNTIF('[1]Suivi PR_CAB'!$J$4:$J$475,B85)</f>
        <v>0</v>
      </c>
      <c r="L85" s="44">
        <f>SUM($K$10:$K$85)</f>
        <v>66</v>
      </c>
      <c r="M85" s="44"/>
      <c r="N85" s="109">
        <f t="shared" si="27"/>
        <v>1</v>
      </c>
      <c r="O85" s="44">
        <f>SUM($M$10:M85)</f>
        <v>88</v>
      </c>
      <c r="P85" s="44">
        <f t="shared" si="47"/>
        <v>-22</v>
      </c>
      <c r="Q85" s="110">
        <f t="shared" si="48"/>
        <v>0.75</v>
      </c>
      <c r="R85" s="108">
        <f>COUNTIF('[1]Suivi PR_CAB'!$T$4:$T$475,B85)</f>
        <v>0</v>
      </c>
      <c r="S85" s="44">
        <f>SUM($K$10:$K$85)</f>
        <v>66</v>
      </c>
      <c r="T85" s="44"/>
      <c r="U85" s="109">
        <f t="shared" si="33"/>
        <v>1</v>
      </c>
      <c r="V85" s="44">
        <f>SUM($T$10:T85)</f>
        <v>88</v>
      </c>
      <c r="W85" s="44">
        <f t="shared" si="34"/>
        <v>-22</v>
      </c>
      <c r="X85" s="110">
        <f t="shared" si="35"/>
        <v>0.75</v>
      </c>
      <c r="Y85" s="108">
        <f>SUM($K$10:$K$85)</f>
        <v>66</v>
      </c>
      <c r="Z85" s="44"/>
      <c r="AA85" s="109">
        <f t="shared" si="28"/>
        <v>1</v>
      </c>
      <c r="AB85" s="44">
        <f>SUM($Z$10:Z85)</f>
        <v>88</v>
      </c>
      <c r="AC85" s="44">
        <f t="shared" si="36"/>
        <v>-22</v>
      </c>
      <c r="AD85" s="110">
        <f t="shared" si="29"/>
        <v>0.75</v>
      </c>
      <c r="AE85" s="108">
        <f>COUNTIF('[1]Suivi Component'!$H$4:$H$400,B85)</f>
        <v>0</v>
      </c>
      <c r="AF85" s="111">
        <f>SUM($AE$10:$AE$85)</f>
        <v>10</v>
      </c>
      <c r="AG85" s="44"/>
      <c r="AH85" s="109">
        <f t="shared" si="37"/>
        <v>0.91219512195121955</v>
      </c>
      <c r="AI85" s="44">
        <f>SUM(AG$10:AG85)</f>
        <v>187</v>
      </c>
      <c r="AJ85" s="44">
        <f t="shared" si="38"/>
        <v>-177</v>
      </c>
      <c r="AK85" s="110">
        <f t="shared" si="39"/>
        <v>4.8780487804878092E-2</v>
      </c>
      <c r="AL85" s="108">
        <f>COUNTIF('[1]Suivi Component'!$K$4:$K$400,B85)</f>
        <v>0</v>
      </c>
      <c r="AM85" s="111">
        <f>SUM($AL$10:$AL85)</f>
        <v>0</v>
      </c>
      <c r="AN85" s="44"/>
      <c r="AO85" s="109">
        <f t="shared" si="30"/>
        <v>0.91219512195121955</v>
      </c>
      <c r="AP85" s="44">
        <f>SUM(AN$10:AN85)</f>
        <v>187</v>
      </c>
      <c r="AQ85" s="44">
        <f t="shared" si="40"/>
        <v>-187</v>
      </c>
      <c r="AR85" s="110">
        <f t="shared" si="31"/>
        <v>0</v>
      </c>
      <c r="AS85" s="108">
        <f>COUNTIF('[1]Suivi Implantation'!$I$4:$I$700,B85)</f>
        <v>0</v>
      </c>
      <c r="AT85" s="111">
        <f>SUM($AS$10:$AS85)</f>
        <v>0</v>
      </c>
      <c r="AU85" s="44"/>
      <c r="AV85" s="109">
        <f t="shared" si="41"/>
        <v>0.98376623376623373</v>
      </c>
      <c r="AW85" s="44">
        <f>SUM(AU$10:AU85)</f>
        <v>303</v>
      </c>
      <c r="AX85" s="44">
        <f t="shared" si="42"/>
        <v>-303</v>
      </c>
      <c r="AY85" s="110">
        <f t="shared" si="43"/>
        <v>0</v>
      </c>
      <c r="AZ85" s="108">
        <f>COUNTIF('[1]Suivi Connectique'!$L$3:$L675,B85)</f>
        <v>0</v>
      </c>
      <c r="BA85" s="111">
        <f>SUM($AZ$10:$AZ85)</f>
        <v>0</v>
      </c>
      <c r="BB85" s="44"/>
      <c r="BC85" s="109">
        <f t="shared" si="44"/>
        <v>0</v>
      </c>
      <c r="BD85" s="44">
        <f>SUM(BB$10:BB85)</f>
        <v>0</v>
      </c>
      <c r="BE85" s="44">
        <f t="shared" si="45"/>
        <v>0</v>
      </c>
      <c r="BF85" s="110">
        <f t="shared" si="46"/>
        <v>0</v>
      </c>
    </row>
    <row r="86" spans="2:58" x14ac:dyDescent="0.25">
      <c r="B86" s="102">
        <f t="shared" si="49"/>
        <v>43961</v>
      </c>
      <c r="C86" s="21" t="str">
        <f>VLOOKUP(WEEKDAY(B86),A164:B170,2)</f>
        <v>D</v>
      </c>
      <c r="D86" s="108">
        <f>COUNTIF('[1]Suivi PR_CAB'!$G$4:$G$475,B86)</f>
        <v>0</v>
      </c>
      <c r="E86" s="44">
        <f>SUM($D$10:$D$86)</f>
        <v>78</v>
      </c>
      <c r="F86" s="44"/>
      <c r="G86" s="109">
        <f t="shared" si="25"/>
        <v>1</v>
      </c>
      <c r="H86" s="44">
        <f>SUM($F$10:F86)</f>
        <v>88</v>
      </c>
      <c r="I86" s="44">
        <f t="shared" si="32"/>
        <v>-10</v>
      </c>
      <c r="J86" s="110">
        <f t="shared" si="26"/>
        <v>0.88636363636363635</v>
      </c>
      <c r="K86" s="108">
        <f>COUNTIF('[1]Suivi PR_CAB'!$J$4:$J$475,B86)</f>
        <v>0</v>
      </c>
      <c r="L86" s="44">
        <f>SUM($K$10:$K$86)</f>
        <v>66</v>
      </c>
      <c r="M86" s="44"/>
      <c r="N86" s="109">
        <f t="shared" si="27"/>
        <v>1</v>
      </c>
      <c r="O86" s="44">
        <f>SUM($M$10:M86)</f>
        <v>88</v>
      </c>
      <c r="P86" s="44">
        <f t="shared" si="47"/>
        <v>-22</v>
      </c>
      <c r="Q86" s="110">
        <f t="shared" si="48"/>
        <v>0.75</v>
      </c>
      <c r="R86" s="108">
        <f>COUNTIF('[1]Suivi PR_CAB'!$T$4:$T$475,B86)</f>
        <v>0</v>
      </c>
      <c r="S86" s="44">
        <f>SUM($K$10:$K$86)</f>
        <v>66</v>
      </c>
      <c r="T86" s="44"/>
      <c r="U86" s="109">
        <f t="shared" si="33"/>
        <v>1</v>
      </c>
      <c r="V86" s="44">
        <f>SUM($T$10:T86)</f>
        <v>88</v>
      </c>
      <c r="W86" s="44">
        <f t="shared" si="34"/>
        <v>-22</v>
      </c>
      <c r="X86" s="110">
        <f t="shared" si="35"/>
        <v>0.75</v>
      </c>
      <c r="Y86" s="108">
        <f>SUM($K$10:$K$86)</f>
        <v>66</v>
      </c>
      <c r="Z86" s="44"/>
      <c r="AA86" s="109">
        <f t="shared" si="28"/>
        <v>1</v>
      </c>
      <c r="AB86" s="44">
        <f>SUM($Z$10:Z86)</f>
        <v>88</v>
      </c>
      <c r="AC86" s="44">
        <f t="shared" si="36"/>
        <v>-22</v>
      </c>
      <c r="AD86" s="110">
        <f t="shared" si="29"/>
        <v>0.75</v>
      </c>
      <c r="AE86" s="108">
        <f>COUNTIF('[1]Suivi Component'!$H$4:$H$400,B86)</f>
        <v>0</v>
      </c>
      <c r="AF86" s="111">
        <f>SUM($AE$10:$AE$86)</f>
        <v>10</v>
      </c>
      <c r="AG86" s="44"/>
      <c r="AH86" s="109">
        <f t="shared" si="37"/>
        <v>0.91219512195121955</v>
      </c>
      <c r="AI86" s="44">
        <f>SUM(AG$10:AG86)</f>
        <v>187</v>
      </c>
      <c r="AJ86" s="44">
        <f t="shared" si="38"/>
        <v>-177</v>
      </c>
      <c r="AK86" s="110">
        <f t="shared" si="39"/>
        <v>4.8780487804878092E-2</v>
      </c>
      <c r="AL86" s="108">
        <f>COUNTIF('[1]Suivi Component'!$K$4:$K$400,B86)</f>
        <v>0</v>
      </c>
      <c r="AM86" s="111">
        <f>SUM($AL$10:$AL86)</f>
        <v>0</v>
      </c>
      <c r="AN86" s="44"/>
      <c r="AO86" s="109">
        <f t="shared" si="30"/>
        <v>0.91219512195121955</v>
      </c>
      <c r="AP86" s="44">
        <f>SUM(AN$10:AN86)</f>
        <v>187</v>
      </c>
      <c r="AQ86" s="44">
        <f t="shared" si="40"/>
        <v>-187</v>
      </c>
      <c r="AR86" s="110">
        <f t="shared" si="31"/>
        <v>0</v>
      </c>
      <c r="AS86" s="108">
        <f>COUNTIF('[1]Suivi Implantation'!$I$4:$I$700,B86)</f>
        <v>0</v>
      </c>
      <c r="AT86" s="111">
        <f>SUM($AS$10:$AS86)</f>
        <v>0</v>
      </c>
      <c r="AU86" s="44"/>
      <c r="AV86" s="109">
        <f t="shared" si="41"/>
        <v>0.98376623376623373</v>
      </c>
      <c r="AW86" s="44">
        <f>SUM(AU$10:AU86)</f>
        <v>303</v>
      </c>
      <c r="AX86" s="44">
        <f t="shared" si="42"/>
        <v>-303</v>
      </c>
      <c r="AY86" s="110">
        <f t="shared" si="43"/>
        <v>0</v>
      </c>
      <c r="AZ86" s="108">
        <f>COUNTIF('[1]Suivi Connectique'!$L$3:$L676,B86)</f>
        <v>0</v>
      </c>
      <c r="BA86" s="111">
        <f>SUM($AZ$10:$AZ86)</f>
        <v>0</v>
      </c>
      <c r="BB86" s="44"/>
      <c r="BC86" s="109">
        <f t="shared" si="44"/>
        <v>0</v>
      </c>
      <c r="BD86" s="44">
        <f>SUM(BB$10:BB86)</f>
        <v>0</v>
      </c>
      <c r="BE86" s="44">
        <f t="shared" si="45"/>
        <v>0</v>
      </c>
      <c r="BF86" s="110">
        <f t="shared" si="46"/>
        <v>0</v>
      </c>
    </row>
    <row r="87" spans="2:58" x14ac:dyDescent="0.25">
      <c r="B87" s="102">
        <f t="shared" si="49"/>
        <v>43962</v>
      </c>
      <c r="C87" s="21" t="str">
        <f>VLOOKUP(WEEKDAY(B87),A164:B170,2)</f>
        <v>L</v>
      </c>
      <c r="D87" s="108">
        <f>COUNTIF('[1]Suivi PR_CAB'!$G$4:$G$475,B87)</f>
        <v>2</v>
      </c>
      <c r="E87" s="44">
        <f>SUM($D$10:$D$87)</f>
        <v>80</v>
      </c>
      <c r="F87" s="44"/>
      <c r="G87" s="109">
        <f t="shared" si="25"/>
        <v>1</v>
      </c>
      <c r="H87" s="44">
        <f>SUM($F$10:F87)</f>
        <v>88</v>
      </c>
      <c r="I87" s="44">
        <f t="shared" si="32"/>
        <v>-8</v>
      </c>
      <c r="J87" s="110">
        <f t="shared" si="26"/>
        <v>0.90909090909090906</v>
      </c>
      <c r="K87" s="108">
        <f>COUNTIF('[1]Suivi PR_CAB'!$J$4:$J$475,B87)</f>
        <v>2</v>
      </c>
      <c r="L87" s="44">
        <f>SUM($K$10:$K$87)</f>
        <v>68</v>
      </c>
      <c r="M87" s="44"/>
      <c r="N87" s="109">
        <f t="shared" si="27"/>
        <v>1</v>
      </c>
      <c r="O87" s="44">
        <f>SUM($M$10:M87)</f>
        <v>88</v>
      </c>
      <c r="P87" s="44">
        <f t="shared" si="47"/>
        <v>-20</v>
      </c>
      <c r="Q87" s="110">
        <f t="shared" si="48"/>
        <v>0.77272727272727271</v>
      </c>
      <c r="R87" s="108">
        <f>COUNTIF('[1]Suivi PR_CAB'!$T$4:$T$475,B87)</f>
        <v>0</v>
      </c>
      <c r="S87" s="44">
        <f>SUM($K$10:$K$87)</f>
        <v>68</v>
      </c>
      <c r="T87" s="44"/>
      <c r="U87" s="109">
        <f t="shared" si="33"/>
        <v>1</v>
      </c>
      <c r="V87" s="44">
        <f>SUM($T$10:T87)</f>
        <v>88</v>
      </c>
      <c r="W87" s="44">
        <f t="shared" si="34"/>
        <v>-20</v>
      </c>
      <c r="X87" s="110">
        <f t="shared" si="35"/>
        <v>0.77272727272727271</v>
      </c>
      <c r="Y87" s="108">
        <f>SUM($K$10:$K$87)</f>
        <v>68</v>
      </c>
      <c r="Z87" s="44"/>
      <c r="AA87" s="109">
        <f t="shared" si="28"/>
        <v>1</v>
      </c>
      <c r="AB87" s="44">
        <f>SUM($Z$10:Z87)</f>
        <v>88</v>
      </c>
      <c r="AC87" s="44">
        <f t="shared" si="36"/>
        <v>-20</v>
      </c>
      <c r="AD87" s="110">
        <f t="shared" si="29"/>
        <v>0.77272727272727271</v>
      </c>
      <c r="AE87" s="108">
        <f>COUNTIF('[1]Suivi Component'!$H$4:$H$400,B87)</f>
        <v>0</v>
      </c>
      <c r="AF87" s="111">
        <f>SUM($AE$10:$AE$87)</f>
        <v>10</v>
      </c>
      <c r="AG87" s="44"/>
      <c r="AH87" s="109">
        <f t="shared" si="37"/>
        <v>0.91219512195121955</v>
      </c>
      <c r="AI87" s="44">
        <f>SUM(AG$10:AG87)</f>
        <v>187</v>
      </c>
      <c r="AJ87" s="44">
        <f t="shared" si="38"/>
        <v>-177</v>
      </c>
      <c r="AK87" s="110">
        <f t="shared" si="39"/>
        <v>4.8780487804878092E-2</v>
      </c>
      <c r="AL87" s="108">
        <f>COUNTIF('[1]Suivi Component'!$K$4:$K$400,B87)</f>
        <v>0</v>
      </c>
      <c r="AM87" s="111">
        <f>SUM($AL$10:$AL87)</f>
        <v>0</v>
      </c>
      <c r="AN87" s="44"/>
      <c r="AO87" s="109">
        <f t="shared" si="30"/>
        <v>0.91219512195121955</v>
      </c>
      <c r="AP87" s="44">
        <f>SUM(AN$10:AN87)</f>
        <v>187</v>
      </c>
      <c r="AQ87" s="44">
        <f t="shared" si="40"/>
        <v>-187</v>
      </c>
      <c r="AR87" s="110">
        <f t="shared" si="31"/>
        <v>0</v>
      </c>
      <c r="AS87" s="108">
        <f>COUNTIF('[1]Suivi Implantation'!$I$4:$I$700,B87)</f>
        <v>0</v>
      </c>
      <c r="AT87" s="111">
        <f>SUM($AS$10:$AS87)</f>
        <v>0</v>
      </c>
      <c r="AU87" s="44"/>
      <c r="AV87" s="109">
        <f t="shared" si="41"/>
        <v>0.98376623376623373</v>
      </c>
      <c r="AW87" s="44">
        <f>SUM(AU$10:AU87)</f>
        <v>303</v>
      </c>
      <c r="AX87" s="44">
        <f t="shared" si="42"/>
        <v>-303</v>
      </c>
      <c r="AY87" s="110">
        <f t="shared" si="43"/>
        <v>0</v>
      </c>
      <c r="AZ87" s="108">
        <f>COUNTIF('[1]Suivi Connectique'!$L$3:$L677,B87)</f>
        <v>0</v>
      </c>
      <c r="BA87" s="111">
        <f>SUM($AZ$10:$AZ87)</f>
        <v>0</v>
      </c>
      <c r="BB87" s="44"/>
      <c r="BC87" s="109">
        <f t="shared" si="44"/>
        <v>0</v>
      </c>
      <c r="BD87" s="44">
        <f>SUM(BB$10:BB87)</f>
        <v>0</v>
      </c>
      <c r="BE87" s="44">
        <f t="shared" si="45"/>
        <v>0</v>
      </c>
      <c r="BF87" s="110">
        <f t="shared" si="46"/>
        <v>0</v>
      </c>
    </row>
    <row r="88" spans="2:58" x14ac:dyDescent="0.25">
      <c r="B88" s="102">
        <f t="shared" si="49"/>
        <v>43963</v>
      </c>
      <c r="C88" s="21" t="str">
        <f>VLOOKUP(WEEKDAY(B88),A164:B170,2)</f>
        <v>M</v>
      </c>
      <c r="D88" s="108">
        <f>COUNTIF('[1]Suivi PR_CAB'!$G$4:$G$475,B88)</f>
        <v>0</v>
      </c>
      <c r="E88" s="44">
        <f>SUM($D$10:$D$88)</f>
        <v>80</v>
      </c>
      <c r="F88" s="44"/>
      <c r="G88" s="109">
        <f t="shared" si="25"/>
        <v>1</v>
      </c>
      <c r="H88" s="44">
        <f>SUM($F$10:F88)</f>
        <v>88</v>
      </c>
      <c r="I88" s="44">
        <f t="shared" si="32"/>
        <v>-8</v>
      </c>
      <c r="J88" s="110">
        <f t="shared" si="26"/>
        <v>0.90909090909090906</v>
      </c>
      <c r="K88" s="108">
        <f>COUNTIF('[1]Suivi PR_CAB'!$J$4:$J$475,B88)</f>
        <v>1</v>
      </c>
      <c r="L88" s="44">
        <f>SUM($K$10:$K$88)</f>
        <v>69</v>
      </c>
      <c r="M88" s="44"/>
      <c r="N88" s="109">
        <f t="shared" si="27"/>
        <v>1</v>
      </c>
      <c r="O88" s="44">
        <f>SUM($M$10:M88)</f>
        <v>88</v>
      </c>
      <c r="P88" s="44">
        <f t="shared" si="47"/>
        <v>-19</v>
      </c>
      <c r="Q88" s="110">
        <f t="shared" si="48"/>
        <v>0.78409090909090906</v>
      </c>
      <c r="R88" s="108">
        <f>COUNTIF('[1]Suivi PR_CAB'!$T$4:$T$475,B88)</f>
        <v>5</v>
      </c>
      <c r="S88" s="44">
        <f>SUM($K$10:$K$88)</f>
        <v>69</v>
      </c>
      <c r="T88" s="44"/>
      <c r="U88" s="109">
        <f t="shared" si="33"/>
        <v>1</v>
      </c>
      <c r="V88" s="44">
        <f>SUM($T$10:T88)</f>
        <v>88</v>
      </c>
      <c r="W88" s="44">
        <f t="shared" si="34"/>
        <v>-19</v>
      </c>
      <c r="X88" s="110">
        <f t="shared" si="35"/>
        <v>0.78409090909090906</v>
      </c>
      <c r="Y88" s="108">
        <f>SUM($K$10:$K$88)</f>
        <v>69</v>
      </c>
      <c r="Z88" s="44"/>
      <c r="AA88" s="109">
        <f t="shared" si="28"/>
        <v>1</v>
      </c>
      <c r="AB88" s="44">
        <f>SUM($Z$10:Z88)</f>
        <v>88</v>
      </c>
      <c r="AC88" s="44">
        <f t="shared" si="36"/>
        <v>-19</v>
      </c>
      <c r="AD88" s="110">
        <f t="shared" si="29"/>
        <v>0.78409090909090906</v>
      </c>
      <c r="AE88" s="108">
        <f>COUNTIF('[1]Suivi Component'!$H$4:$H$400,B88)</f>
        <v>0</v>
      </c>
      <c r="AF88" s="111">
        <f>SUM($AE$10:$AE$88)</f>
        <v>10</v>
      </c>
      <c r="AG88" s="44"/>
      <c r="AH88" s="109">
        <f t="shared" si="37"/>
        <v>0.91219512195121955</v>
      </c>
      <c r="AI88" s="44">
        <f>SUM(AG$10:AG88)</f>
        <v>187</v>
      </c>
      <c r="AJ88" s="44">
        <f t="shared" si="38"/>
        <v>-177</v>
      </c>
      <c r="AK88" s="110">
        <f t="shared" si="39"/>
        <v>4.8780487804878092E-2</v>
      </c>
      <c r="AL88" s="108">
        <f>COUNTIF('[1]Suivi Component'!$K$4:$K$400,B88)</f>
        <v>0</v>
      </c>
      <c r="AM88" s="111">
        <f>SUM($AL$10:$AL88)</f>
        <v>0</v>
      </c>
      <c r="AN88" s="44"/>
      <c r="AO88" s="109">
        <f t="shared" si="30"/>
        <v>0.91219512195121955</v>
      </c>
      <c r="AP88" s="44">
        <f>SUM(AN$10:AN88)</f>
        <v>187</v>
      </c>
      <c r="AQ88" s="44">
        <f t="shared" si="40"/>
        <v>-187</v>
      </c>
      <c r="AR88" s="110">
        <f t="shared" si="31"/>
        <v>0</v>
      </c>
      <c r="AS88" s="108">
        <f>COUNTIF('[1]Suivi Implantation'!$I$4:$I$700,B88)</f>
        <v>0</v>
      </c>
      <c r="AT88" s="111">
        <f>SUM($AS$10:$AS88)</f>
        <v>0</v>
      </c>
      <c r="AU88" s="44"/>
      <c r="AV88" s="109">
        <f t="shared" si="41"/>
        <v>0.98376623376623373</v>
      </c>
      <c r="AW88" s="44">
        <f>SUM(AU$10:AU88)</f>
        <v>303</v>
      </c>
      <c r="AX88" s="44">
        <f t="shared" si="42"/>
        <v>-303</v>
      </c>
      <c r="AY88" s="110">
        <f t="shared" si="43"/>
        <v>0</v>
      </c>
      <c r="AZ88" s="108">
        <f>COUNTIF('[1]Suivi Connectique'!$L$3:$L678,B88)</f>
        <v>0</v>
      </c>
      <c r="BA88" s="111">
        <f>SUM($AZ$10:$AZ88)</f>
        <v>0</v>
      </c>
      <c r="BB88" s="44"/>
      <c r="BC88" s="109">
        <f t="shared" si="44"/>
        <v>0</v>
      </c>
      <c r="BD88" s="44">
        <f>SUM(BB$10:BB88)</f>
        <v>0</v>
      </c>
      <c r="BE88" s="44">
        <f t="shared" si="45"/>
        <v>0</v>
      </c>
      <c r="BF88" s="110">
        <f t="shared" si="46"/>
        <v>0</v>
      </c>
    </row>
    <row r="89" spans="2:58" x14ac:dyDescent="0.25">
      <c r="B89" s="102">
        <f t="shared" si="49"/>
        <v>43964</v>
      </c>
      <c r="C89" s="21" t="str">
        <f>VLOOKUP(WEEKDAY(B89),A164:B170,2)</f>
        <v>M</v>
      </c>
      <c r="D89" s="119">
        <f>COUNTIF('[1]Suivi PR_CAB'!$G$4:$G$475,B89)</f>
        <v>2</v>
      </c>
      <c r="E89" s="44">
        <f>SUM($D$10:$D$89)</f>
        <v>82</v>
      </c>
      <c r="F89" s="44"/>
      <c r="G89" s="109">
        <f t="shared" si="25"/>
        <v>1</v>
      </c>
      <c r="H89" s="44">
        <f>SUM($F$10:F89)</f>
        <v>88</v>
      </c>
      <c r="I89" s="44">
        <f t="shared" si="32"/>
        <v>-6</v>
      </c>
      <c r="J89" s="110">
        <f t="shared" si="26"/>
        <v>0.93181818181818188</v>
      </c>
      <c r="K89" s="108">
        <f>COUNTIF('[1]Suivi PR_CAB'!$J$4:$J$475,B89)</f>
        <v>2</v>
      </c>
      <c r="L89" s="44">
        <f>SUM($K$10:$K$89)</f>
        <v>71</v>
      </c>
      <c r="M89" s="44"/>
      <c r="N89" s="109">
        <f t="shared" si="27"/>
        <v>1</v>
      </c>
      <c r="O89" s="44">
        <f>SUM($M$10:M89)</f>
        <v>88</v>
      </c>
      <c r="P89" s="44">
        <f t="shared" si="47"/>
        <v>-17</v>
      </c>
      <c r="Q89" s="110">
        <f t="shared" si="48"/>
        <v>0.80681818181818188</v>
      </c>
      <c r="R89" s="108">
        <f>COUNTIF('[1]Suivi PR_CAB'!$T$4:$T$475,B89)</f>
        <v>2</v>
      </c>
      <c r="S89" s="44">
        <f>SUM($K$10:$K$89)</f>
        <v>71</v>
      </c>
      <c r="T89" s="44"/>
      <c r="U89" s="109">
        <f t="shared" si="33"/>
        <v>1</v>
      </c>
      <c r="V89" s="44">
        <f>SUM($T$10:T89)</f>
        <v>88</v>
      </c>
      <c r="W89" s="44">
        <f t="shared" si="34"/>
        <v>-17</v>
      </c>
      <c r="X89" s="110">
        <f t="shared" si="35"/>
        <v>0.80681818181818188</v>
      </c>
      <c r="Y89" s="108">
        <f>SUM($K$10:$K$89)</f>
        <v>71</v>
      </c>
      <c r="Z89" s="44"/>
      <c r="AA89" s="109">
        <f t="shared" si="28"/>
        <v>1</v>
      </c>
      <c r="AB89" s="44">
        <f>SUM($Z$10:Z89)</f>
        <v>88</v>
      </c>
      <c r="AC89" s="44">
        <f t="shared" si="36"/>
        <v>-17</v>
      </c>
      <c r="AD89" s="110">
        <f t="shared" si="29"/>
        <v>0.80681818181818188</v>
      </c>
      <c r="AE89" s="108">
        <f>COUNTIF('[1]Suivi Component'!$H$4:$H$400,B89)</f>
        <v>0</v>
      </c>
      <c r="AF89" s="111">
        <f>SUM($AE$10:$AE$89)</f>
        <v>10</v>
      </c>
      <c r="AG89" s="44"/>
      <c r="AH89" s="109">
        <f t="shared" si="37"/>
        <v>0.91219512195121955</v>
      </c>
      <c r="AI89" s="44">
        <f>SUM(AG$10:AG89)</f>
        <v>187</v>
      </c>
      <c r="AJ89" s="44">
        <f t="shared" si="38"/>
        <v>-177</v>
      </c>
      <c r="AK89" s="110">
        <f t="shared" si="39"/>
        <v>4.8780487804878092E-2</v>
      </c>
      <c r="AL89" s="108">
        <f>COUNTIF('[1]Suivi Component'!$K$4:$K$400,B89)</f>
        <v>0</v>
      </c>
      <c r="AM89" s="111">
        <f>SUM($AL$10:$AL89)</f>
        <v>0</v>
      </c>
      <c r="AN89" s="44"/>
      <c r="AO89" s="109">
        <f t="shared" si="30"/>
        <v>0.91219512195121955</v>
      </c>
      <c r="AP89" s="44">
        <f>SUM(AN$10:AN89)</f>
        <v>187</v>
      </c>
      <c r="AQ89" s="44">
        <f t="shared" si="40"/>
        <v>-187</v>
      </c>
      <c r="AR89" s="110">
        <f t="shared" si="31"/>
        <v>0</v>
      </c>
      <c r="AS89" s="108">
        <f>COUNTIF('[1]Suivi Implantation'!$I$4:$I$700,B89)</f>
        <v>0</v>
      </c>
      <c r="AT89" s="111">
        <f>SUM($AS$10:$AS89)</f>
        <v>0</v>
      </c>
      <c r="AU89" s="44"/>
      <c r="AV89" s="109">
        <f t="shared" si="41"/>
        <v>0.98376623376623373</v>
      </c>
      <c r="AW89" s="44">
        <f>SUM(AU$10:AU89)</f>
        <v>303</v>
      </c>
      <c r="AX89" s="44">
        <f t="shared" si="42"/>
        <v>-303</v>
      </c>
      <c r="AY89" s="110">
        <f t="shared" si="43"/>
        <v>0</v>
      </c>
      <c r="AZ89" s="108">
        <f>COUNTIF('[1]Suivi Connectique'!$L$3:$L679,B89)</f>
        <v>0</v>
      </c>
      <c r="BA89" s="111">
        <f>SUM($AZ$10:$AZ89)</f>
        <v>0</v>
      </c>
      <c r="BB89" s="44"/>
      <c r="BC89" s="109">
        <f t="shared" si="44"/>
        <v>0</v>
      </c>
      <c r="BD89" s="44">
        <f>SUM(BB$10:BB89)</f>
        <v>0</v>
      </c>
      <c r="BE89" s="44">
        <f t="shared" si="45"/>
        <v>0</v>
      </c>
      <c r="BF89" s="110">
        <f t="shared" si="46"/>
        <v>0</v>
      </c>
    </row>
    <row r="90" spans="2:58" x14ac:dyDescent="0.25">
      <c r="B90" s="102">
        <f t="shared" si="49"/>
        <v>43965</v>
      </c>
      <c r="C90" s="21" t="str">
        <f>VLOOKUP(WEEKDAY(B90),A164:B170,2)</f>
        <v>J</v>
      </c>
      <c r="D90" s="108">
        <f>COUNTIF('[1]Suivi PR_CAB'!$G$4:$G$475,B90)</f>
        <v>2</v>
      </c>
      <c r="E90" s="44">
        <f>SUM($D$10:$D$90)</f>
        <v>84</v>
      </c>
      <c r="F90" s="44"/>
      <c r="G90" s="109">
        <f t="shared" si="25"/>
        <v>1</v>
      </c>
      <c r="H90" s="44">
        <f>SUM($F$10:F90)</f>
        <v>88</v>
      </c>
      <c r="I90" s="44">
        <f t="shared" si="32"/>
        <v>-4</v>
      </c>
      <c r="J90" s="110">
        <f t="shared" si="26"/>
        <v>0.95454545454545459</v>
      </c>
      <c r="K90" s="108">
        <f>COUNTIF('[1]Suivi PR_CAB'!$J$4:$J$475,B90)</f>
        <v>1</v>
      </c>
      <c r="L90" s="44">
        <f>SUM($K$10:$K$90)</f>
        <v>72</v>
      </c>
      <c r="M90" s="44"/>
      <c r="N90" s="109">
        <f t="shared" si="27"/>
        <v>1</v>
      </c>
      <c r="O90" s="44">
        <f>SUM($M$10:M90)</f>
        <v>88</v>
      </c>
      <c r="P90" s="44">
        <f t="shared" si="47"/>
        <v>-16</v>
      </c>
      <c r="Q90" s="110">
        <f t="shared" si="48"/>
        <v>0.81818181818181812</v>
      </c>
      <c r="R90" s="108">
        <f>COUNTIF('[1]Suivi PR_CAB'!$T$4:$T$475,B90)</f>
        <v>0</v>
      </c>
      <c r="S90" s="44">
        <f>SUM($K$10:$K$90)</f>
        <v>72</v>
      </c>
      <c r="T90" s="44"/>
      <c r="U90" s="109">
        <f t="shared" si="33"/>
        <v>1</v>
      </c>
      <c r="V90" s="44">
        <f>SUM($T$10:T90)</f>
        <v>88</v>
      </c>
      <c r="W90" s="44">
        <f t="shared" si="34"/>
        <v>-16</v>
      </c>
      <c r="X90" s="110">
        <f t="shared" si="35"/>
        <v>0.81818181818181812</v>
      </c>
      <c r="Y90" s="108">
        <f>SUM($K$10:$K$90)</f>
        <v>72</v>
      </c>
      <c r="Z90" s="44"/>
      <c r="AA90" s="109">
        <f t="shared" si="28"/>
        <v>1</v>
      </c>
      <c r="AB90" s="44">
        <f>SUM($Z$10:Z90)</f>
        <v>88</v>
      </c>
      <c r="AC90" s="44">
        <f t="shared" si="36"/>
        <v>-16</v>
      </c>
      <c r="AD90" s="110">
        <f t="shared" si="29"/>
        <v>0.81818181818181812</v>
      </c>
      <c r="AE90" s="108">
        <f>COUNTIF('[1]Suivi Component'!$H$4:$H$400,B90)</f>
        <v>11</v>
      </c>
      <c r="AF90" s="111">
        <f>SUM($AE$10:$AE$90)</f>
        <v>21</v>
      </c>
      <c r="AG90" s="44"/>
      <c r="AH90" s="109">
        <f t="shared" si="37"/>
        <v>0.91219512195121955</v>
      </c>
      <c r="AI90" s="44">
        <f>SUM(AG$10:AG90)</f>
        <v>187</v>
      </c>
      <c r="AJ90" s="44">
        <f t="shared" si="38"/>
        <v>-166</v>
      </c>
      <c r="AK90" s="110">
        <f t="shared" si="39"/>
        <v>0.10243902439024388</v>
      </c>
      <c r="AL90" s="108">
        <f>COUNTIF('[1]Suivi Component'!$K$4:$K$400,B90)</f>
        <v>0</v>
      </c>
      <c r="AM90" s="111">
        <f>SUM($AL$10:$AL90)</f>
        <v>0</v>
      </c>
      <c r="AN90" s="44"/>
      <c r="AO90" s="109">
        <f t="shared" si="30"/>
        <v>0.91219512195121955</v>
      </c>
      <c r="AP90" s="44">
        <f>SUM(AN$10:AN90)</f>
        <v>187</v>
      </c>
      <c r="AQ90" s="44">
        <f t="shared" si="40"/>
        <v>-187</v>
      </c>
      <c r="AR90" s="110">
        <f t="shared" si="31"/>
        <v>0</v>
      </c>
      <c r="AS90" s="108">
        <f>COUNTIF('[1]Suivi Implantation'!$I$4:$I$700,B90)</f>
        <v>0</v>
      </c>
      <c r="AT90" s="111">
        <f>SUM($AS$10:$AS90)</f>
        <v>0</v>
      </c>
      <c r="AU90" s="44"/>
      <c r="AV90" s="109">
        <f t="shared" si="41"/>
        <v>0.98376623376623373</v>
      </c>
      <c r="AW90" s="44">
        <f>SUM(AU$10:AU90)</f>
        <v>303</v>
      </c>
      <c r="AX90" s="44">
        <f t="shared" si="42"/>
        <v>-303</v>
      </c>
      <c r="AY90" s="110">
        <f t="shared" si="43"/>
        <v>0</v>
      </c>
      <c r="AZ90" s="108">
        <f>COUNTIF('[1]Suivi Connectique'!$L$3:$L680,B90)</f>
        <v>0</v>
      </c>
      <c r="BA90" s="111">
        <f>SUM($AZ$10:$AZ90)</f>
        <v>0</v>
      </c>
      <c r="BB90" s="44"/>
      <c r="BC90" s="109">
        <f t="shared" si="44"/>
        <v>0</v>
      </c>
      <c r="BD90" s="44">
        <f>SUM(BB$10:BB90)</f>
        <v>0</v>
      </c>
      <c r="BE90" s="44">
        <f t="shared" si="45"/>
        <v>0</v>
      </c>
      <c r="BF90" s="110">
        <f t="shared" si="46"/>
        <v>0</v>
      </c>
    </row>
    <row r="91" spans="2:58" x14ac:dyDescent="0.25">
      <c r="B91" s="102">
        <f t="shared" si="49"/>
        <v>43966</v>
      </c>
      <c r="C91" s="21" t="str">
        <f>VLOOKUP(WEEKDAY(B91),A164:B170,2)</f>
        <v>V</v>
      </c>
      <c r="D91" s="108">
        <f>COUNTIF('[1]Suivi PR_CAB'!$G$4:$G$475,B91)</f>
        <v>2</v>
      </c>
      <c r="E91" s="44">
        <f>SUM($D$10:$D$91)</f>
        <v>86</v>
      </c>
      <c r="F91" s="44"/>
      <c r="G91" s="109">
        <f t="shared" si="25"/>
        <v>1</v>
      </c>
      <c r="H91" s="44">
        <f>SUM($F$10:F91)</f>
        <v>88</v>
      </c>
      <c r="I91" s="44">
        <f t="shared" si="32"/>
        <v>-2</v>
      </c>
      <c r="J91" s="110">
        <f t="shared" si="26"/>
        <v>0.97727272727272729</v>
      </c>
      <c r="K91" s="108">
        <f>COUNTIF('[1]Suivi PR_CAB'!$J$4:$J$475,B91)</f>
        <v>2</v>
      </c>
      <c r="L91" s="44">
        <f>SUM($K$10:$K$91)</f>
        <v>74</v>
      </c>
      <c r="M91" s="44"/>
      <c r="N91" s="109">
        <f t="shared" si="27"/>
        <v>1</v>
      </c>
      <c r="O91" s="44">
        <f>SUM($M$10:M91)</f>
        <v>88</v>
      </c>
      <c r="P91" s="44">
        <f t="shared" si="47"/>
        <v>-14</v>
      </c>
      <c r="Q91" s="110">
        <f t="shared" si="48"/>
        <v>0.84090909090909094</v>
      </c>
      <c r="R91" s="108">
        <f>COUNTIF('[1]Suivi PR_CAB'!$T$4:$T$475,B91)</f>
        <v>0</v>
      </c>
      <c r="S91" s="44">
        <f>SUM($K$10:$K$91)</f>
        <v>74</v>
      </c>
      <c r="T91" s="44"/>
      <c r="U91" s="109">
        <f t="shared" si="33"/>
        <v>1</v>
      </c>
      <c r="V91" s="44">
        <f>SUM($T$10:T91)</f>
        <v>88</v>
      </c>
      <c r="W91" s="44">
        <f t="shared" si="34"/>
        <v>-14</v>
      </c>
      <c r="X91" s="110">
        <f t="shared" si="35"/>
        <v>0.84090909090909094</v>
      </c>
      <c r="Y91" s="108">
        <f>SUM($K$10:$K$91)</f>
        <v>74</v>
      </c>
      <c r="Z91" s="44"/>
      <c r="AA91" s="109">
        <f t="shared" si="28"/>
        <v>1</v>
      </c>
      <c r="AB91" s="44">
        <f>SUM($Z$10:Z91)</f>
        <v>88</v>
      </c>
      <c r="AC91" s="44">
        <f t="shared" si="36"/>
        <v>-14</v>
      </c>
      <c r="AD91" s="110">
        <f t="shared" si="29"/>
        <v>0.84090909090909094</v>
      </c>
      <c r="AE91" s="108">
        <f>COUNTIF('[1]Suivi Component'!$H$4:$H$400,B91)</f>
        <v>11</v>
      </c>
      <c r="AF91" s="111">
        <f>SUM($AE$10:$AE$91)</f>
        <v>32</v>
      </c>
      <c r="AG91" s="44"/>
      <c r="AH91" s="109">
        <f t="shared" si="37"/>
        <v>0.91219512195121955</v>
      </c>
      <c r="AI91" s="44">
        <f>SUM(AG$10:AG91)</f>
        <v>187</v>
      </c>
      <c r="AJ91" s="44">
        <f t="shared" si="38"/>
        <v>-155</v>
      </c>
      <c r="AK91" s="110">
        <f t="shared" si="39"/>
        <v>0.15609756097560978</v>
      </c>
      <c r="AL91" s="108">
        <f>COUNTIF('[1]Suivi Component'!$K$4:$K$400,B91)</f>
        <v>0</v>
      </c>
      <c r="AM91" s="111">
        <f>SUM($AL$10:$AL91)</f>
        <v>0</v>
      </c>
      <c r="AN91" s="44"/>
      <c r="AO91" s="109">
        <f t="shared" si="30"/>
        <v>0.91219512195121955</v>
      </c>
      <c r="AP91" s="44">
        <f>SUM(AN$10:AN91)</f>
        <v>187</v>
      </c>
      <c r="AQ91" s="44">
        <f t="shared" si="40"/>
        <v>-187</v>
      </c>
      <c r="AR91" s="110">
        <f t="shared" si="31"/>
        <v>0</v>
      </c>
      <c r="AS91" s="108">
        <f>COUNTIF('[1]Suivi Implantation'!$I$4:$I$700,B91)</f>
        <v>0</v>
      </c>
      <c r="AT91" s="111">
        <f>SUM($AS$10:$AS91)</f>
        <v>0</v>
      </c>
      <c r="AU91" s="44"/>
      <c r="AV91" s="109">
        <f t="shared" si="41"/>
        <v>0.98376623376623373</v>
      </c>
      <c r="AW91" s="44">
        <f>SUM(AU$10:AU91)</f>
        <v>303</v>
      </c>
      <c r="AX91" s="44">
        <f t="shared" si="42"/>
        <v>-303</v>
      </c>
      <c r="AY91" s="110">
        <f t="shared" si="43"/>
        <v>0</v>
      </c>
      <c r="AZ91" s="108">
        <f>COUNTIF('[1]Suivi Connectique'!$L$3:$L681,B91)</f>
        <v>0</v>
      </c>
      <c r="BA91" s="111">
        <f>SUM($AZ$10:$AZ91)</f>
        <v>0</v>
      </c>
      <c r="BB91" s="44"/>
      <c r="BC91" s="109">
        <f t="shared" si="44"/>
        <v>0</v>
      </c>
      <c r="BD91" s="44">
        <f>SUM(BB$10:BB91)</f>
        <v>0</v>
      </c>
      <c r="BE91" s="44">
        <f t="shared" si="45"/>
        <v>0</v>
      </c>
      <c r="BF91" s="110">
        <f t="shared" si="46"/>
        <v>0</v>
      </c>
    </row>
    <row r="92" spans="2:58" x14ac:dyDescent="0.25">
      <c r="B92" s="102">
        <f t="shared" si="49"/>
        <v>43967</v>
      </c>
      <c r="C92" s="21" t="str">
        <f>VLOOKUP(WEEKDAY(B92),A164:B170,2)</f>
        <v>S</v>
      </c>
      <c r="D92" s="108">
        <f>COUNTIF('[1]Suivi PR_CAB'!$G$4:$G$475,B92)</f>
        <v>0</v>
      </c>
      <c r="E92" s="44">
        <f>SUM($D$10:$D$92)</f>
        <v>86</v>
      </c>
      <c r="F92" s="44"/>
      <c r="G92" s="109">
        <f t="shared" si="25"/>
        <v>1</v>
      </c>
      <c r="H92" s="44">
        <f>SUM($F$10:F92)</f>
        <v>88</v>
      </c>
      <c r="I92" s="44">
        <f t="shared" si="32"/>
        <v>-2</v>
      </c>
      <c r="J92" s="110">
        <f t="shared" si="26"/>
        <v>0.97727272727272729</v>
      </c>
      <c r="K92" s="108">
        <f>COUNTIF('[1]Suivi PR_CAB'!$J$4:$J$475,B92)</f>
        <v>0</v>
      </c>
      <c r="L92" s="44">
        <f>SUM($K$10:$K$92)</f>
        <v>74</v>
      </c>
      <c r="M92" s="44"/>
      <c r="N92" s="109">
        <f t="shared" si="27"/>
        <v>1</v>
      </c>
      <c r="O92" s="44">
        <f>SUM($M$10:M92)</f>
        <v>88</v>
      </c>
      <c r="P92" s="44">
        <f t="shared" si="47"/>
        <v>-14</v>
      </c>
      <c r="Q92" s="110">
        <f t="shared" si="48"/>
        <v>0.84090909090909094</v>
      </c>
      <c r="R92" s="108">
        <f>COUNTIF('[1]Suivi PR_CAB'!$T$4:$T$475,B92)</f>
        <v>0</v>
      </c>
      <c r="S92" s="44">
        <f>SUM($K$10:$K$92)</f>
        <v>74</v>
      </c>
      <c r="T92" s="44"/>
      <c r="U92" s="109">
        <f t="shared" si="33"/>
        <v>1</v>
      </c>
      <c r="V92" s="44">
        <f>SUM($T$10:T92)</f>
        <v>88</v>
      </c>
      <c r="W92" s="44">
        <f t="shared" si="34"/>
        <v>-14</v>
      </c>
      <c r="X92" s="110">
        <f t="shared" si="35"/>
        <v>0.84090909090909094</v>
      </c>
      <c r="Y92" s="108">
        <f>SUM($K$10:$K$92)</f>
        <v>74</v>
      </c>
      <c r="Z92" s="44"/>
      <c r="AA92" s="109">
        <f t="shared" si="28"/>
        <v>1</v>
      </c>
      <c r="AB92" s="44">
        <f>SUM($Z$10:Z92)</f>
        <v>88</v>
      </c>
      <c r="AC92" s="44">
        <f t="shared" si="36"/>
        <v>-14</v>
      </c>
      <c r="AD92" s="110">
        <f t="shared" si="29"/>
        <v>0.84090909090909094</v>
      </c>
      <c r="AE92" s="108">
        <f>COUNTIF('[1]Suivi Component'!$H$4:$H$400,B92)</f>
        <v>0</v>
      </c>
      <c r="AF92" s="111">
        <f>SUM($AE$10:$AE$92)</f>
        <v>32</v>
      </c>
      <c r="AG92" s="44"/>
      <c r="AH92" s="109">
        <f t="shared" si="37"/>
        <v>0.91219512195121955</v>
      </c>
      <c r="AI92" s="44">
        <f>SUM(AG$10:AG92)</f>
        <v>187</v>
      </c>
      <c r="AJ92" s="44">
        <f t="shared" si="38"/>
        <v>-155</v>
      </c>
      <c r="AK92" s="110">
        <f t="shared" si="39"/>
        <v>0.15609756097560978</v>
      </c>
      <c r="AL92" s="108">
        <f>COUNTIF('[1]Suivi Component'!$K$4:$K$400,B92)</f>
        <v>0</v>
      </c>
      <c r="AM92" s="111">
        <f>SUM($AL$10:$AL92)</f>
        <v>0</v>
      </c>
      <c r="AN92" s="44"/>
      <c r="AO92" s="109">
        <f t="shared" si="30"/>
        <v>0.91219512195121955</v>
      </c>
      <c r="AP92" s="44">
        <f>SUM(AN$10:AN92)</f>
        <v>187</v>
      </c>
      <c r="AQ92" s="44">
        <f t="shared" si="40"/>
        <v>-187</v>
      </c>
      <c r="AR92" s="110">
        <f t="shared" si="31"/>
        <v>0</v>
      </c>
      <c r="AS92" s="108">
        <f>COUNTIF('[1]Suivi Implantation'!$I$4:$I$700,B92)</f>
        <v>0</v>
      </c>
      <c r="AT92" s="111">
        <f>SUM($AS$10:$AS92)</f>
        <v>0</v>
      </c>
      <c r="AU92" s="44"/>
      <c r="AV92" s="109">
        <f t="shared" si="41"/>
        <v>0.98376623376623373</v>
      </c>
      <c r="AW92" s="44">
        <f>SUM(AU$10:AU92)</f>
        <v>303</v>
      </c>
      <c r="AX92" s="44">
        <f t="shared" si="42"/>
        <v>-303</v>
      </c>
      <c r="AY92" s="110">
        <f t="shared" si="43"/>
        <v>0</v>
      </c>
      <c r="AZ92" s="108">
        <f>COUNTIF('[1]Suivi Connectique'!$L$3:$L682,B92)</f>
        <v>0</v>
      </c>
      <c r="BA92" s="111">
        <f>SUM($AZ$10:$AZ92)</f>
        <v>0</v>
      </c>
      <c r="BB92" s="44"/>
      <c r="BC92" s="109">
        <f t="shared" si="44"/>
        <v>0</v>
      </c>
      <c r="BD92" s="44">
        <f>SUM(BB$10:BB92)</f>
        <v>0</v>
      </c>
      <c r="BE92" s="44">
        <f t="shared" si="45"/>
        <v>0</v>
      </c>
      <c r="BF92" s="110">
        <f t="shared" si="46"/>
        <v>0</v>
      </c>
    </row>
    <row r="93" spans="2:58" x14ac:dyDescent="0.25">
      <c r="B93" s="102">
        <f t="shared" si="49"/>
        <v>43968</v>
      </c>
      <c r="C93" s="21" t="str">
        <f>VLOOKUP(WEEKDAY(B93),A164:B170,2)</f>
        <v>D</v>
      </c>
      <c r="D93" s="108">
        <f>COUNTIF('[1]Suivi PR_CAB'!$G$4:$G$475,B93)</f>
        <v>0</v>
      </c>
      <c r="E93" s="44">
        <f>SUM($D$10:$D$93)</f>
        <v>86</v>
      </c>
      <c r="F93" s="44"/>
      <c r="G93" s="109">
        <f t="shared" si="25"/>
        <v>1</v>
      </c>
      <c r="H93" s="44">
        <f>SUM($F$10:F93)</f>
        <v>88</v>
      </c>
      <c r="I93" s="44">
        <f t="shared" si="32"/>
        <v>-2</v>
      </c>
      <c r="J93" s="110">
        <f t="shared" si="26"/>
        <v>0.97727272727272729</v>
      </c>
      <c r="K93" s="108">
        <f>COUNTIF('[1]Suivi PR_CAB'!$J$4:$J$475,B93)</f>
        <v>0</v>
      </c>
      <c r="L93" s="44">
        <f>SUM($K$10:$K$93)</f>
        <v>74</v>
      </c>
      <c r="M93" s="44"/>
      <c r="N93" s="109">
        <f t="shared" si="27"/>
        <v>1</v>
      </c>
      <c r="O93" s="44">
        <f>SUM($M$10:M93)</f>
        <v>88</v>
      </c>
      <c r="P93" s="44">
        <f t="shared" si="47"/>
        <v>-14</v>
      </c>
      <c r="Q93" s="110">
        <f t="shared" si="48"/>
        <v>0.84090909090909094</v>
      </c>
      <c r="R93" s="108">
        <f>COUNTIF('[1]Suivi PR_CAB'!$T$4:$T$475,B93)</f>
        <v>0</v>
      </c>
      <c r="S93" s="44">
        <f>SUM($K$10:$K$93)</f>
        <v>74</v>
      </c>
      <c r="T93" s="44"/>
      <c r="U93" s="109">
        <f t="shared" si="33"/>
        <v>1</v>
      </c>
      <c r="V93" s="44">
        <f>SUM($T$10:T93)</f>
        <v>88</v>
      </c>
      <c r="W93" s="44">
        <f t="shared" si="34"/>
        <v>-14</v>
      </c>
      <c r="X93" s="110">
        <f t="shared" si="35"/>
        <v>0.84090909090909094</v>
      </c>
      <c r="Y93" s="108">
        <f>SUM($K$10:$K$93)</f>
        <v>74</v>
      </c>
      <c r="Z93" s="44"/>
      <c r="AA93" s="109">
        <f t="shared" si="28"/>
        <v>1</v>
      </c>
      <c r="AB93" s="44">
        <f>SUM($Z$10:Z93)</f>
        <v>88</v>
      </c>
      <c r="AC93" s="44">
        <f t="shared" si="36"/>
        <v>-14</v>
      </c>
      <c r="AD93" s="110">
        <f t="shared" si="29"/>
        <v>0.84090909090909094</v>
      </c>
      <c r="AE93" s="108">
        <f>COUNTIF('[1]Suivi Component'!$H$4:$H$400,B93)</f>
        <v>0</v>
      </c>
      <c r="AF93" s="111">
        <f>SUM($AE$10:$AE$93)</f>
        <v>32</v>
      </c>
      <c r="AG93" s="44"/>
      <c r="AH93" s="109">
        <f t="shared" si="37"/>
        <v>0.91219512195121955</v>
      </c>
      <c r="AI93" s="44">
        <f>SUM(AG$10:AG93)</f>
        <v>187</v>
      </c>
      <c r="AJ93" s="44">
        <f t="shared" si="38"/>
        <v>-155</v>
      </c>
      <c r="AK93" s="110">
        <f t="shared" si="39"/>
        <v>0.15609756097560978</v>
      </c>
      <c r="AL93" s="108">
        <f>COUNTIF('[1]Suivi Component'!$K$4:$K$400,B93)</f>
        <v>0</v>
      </c>
      <c r="AM93" s="111">
        <f>SUM($AL$10:$AL93)</f>
        <v>0</v>
      </c>
      <c r="AN93" s="44"/>
      <c r="AO93" s="109">
        <f t="shared" si="30"/>
        <v>0.91219512195121955</v>
      </c>
      <c r="AP93" s="44">
        <f>SUM(AN$10:AN93)</f>
        <v>187</v>
      </c>
      <c r="AQ93" s="44">
        <f t="shared" si="40"/>
        <v>-187</v>
      </c>
      <c r="AR93" s="110">
        <f t="shared" si="31"/>
        <v>0</v>
      </c>
      <c r="AS93" s="108">
        <f>COUNTIF('[1]Suivi Implantation'!$I$4:$I$700,B93)</f>
        <v>0</v>
      </c>
      <c r="AT93" s="111">
        <f>SUM($AS$10:$AS93)</f>
        <v>0</v>
      </c>
      <c r="AU93" s="44"/>
      <c r="AV93" s="109">
        <f t="shared" si="41"/>
        <v>0.98376623376623373</v>
      </c>
      <c r="AW93" s="44">
        <f>SUM(AU$10:AU93)</f>
        <v>303</v>
      </c>
      <c r="AX93" s="44">
        <f t="shared" si="42"/>
        <v>-303</v>
      </c>
      <c r="AY93" s="110">
        <f t="shared" si="43"/>
        <v>0</v>
      </c>
      <c r="AZ93" s="108">
        <f>COUNTIF('[1]Suivi Connectique'!$L$3:$L683,B93)</f>
        <v>0</v>
      </c>
      <c r="BA93" s="111">
        <f>SUM($AZ$10:$AZ93)</f>
        <v>0</v>
      </c>
      <c r="BB93" s="44"/>
      <c r="BC93" s="109">
        <f t="shared" si="44"/>
        <v>0</v>
      </c>
      <c r="BD93" s="44">
        <f>SUM(BB$10:BB93)</f>
        <v>0</v>
      </c>
      <c r="BE93" s="44">
        <f t="shared" si="45"/>
        <v>0</v>
      </c>
      <c r="BF93" s="110">
        <f t="shared" si="46"/>
        <v>0</v>
      </c>
    </row>
    <row r="94" spans="2:58" x14ac:dyDescent="0.25">
      <c r="B94" s="102">
        <f t="shared" si="49"/>
        <v>43969</v>
      </c>
      <c r="C94" s="21" t="str">
        <f>VLOOKUP(WEEKDAY(B94),A164:B170,2)</f>
        <v>L</v>
      </c>
      <c r="D94" s="108">
        <f>COUNTIF('[1]Suivi PR_CAB'!$G$4:$G$475,B94)</f>
        <v>2</v>
      </c>
      <c r="E94" s="44">
        <f>SUM($D$10:$D$94)</f>
        <v>88</v>
      </c>
      <c r="F94" s="44"/>
      <c r="G94" s="109">
        <f t="shared" si="25"/>
        <v>1</v>
      </c>
      <c r="H94" s="44">
        <f>SUM($F$10:F94)</f>
        <v>88</v>
      </c>
      <c r="I94" s="44">
        <f t="shared" si="32"/>
        <v>0</v>
      </c>
      <c r="J94" s="110">
        <f t="shared" si="26"/>
        <v>1</v>
      </c>
      <c r="K94" s="108">
        <f>COUNTIF('[1]Suivi PR_CAB'!$J$4:$J$475,B94)</f>
        <v>1</v>
      </c>
      <c r="L94" s="44">
        <f>SUM($K$10:$K$94)</f>
        <v>75</v>
      </c>
      <c r="M94" s="44"/>
      <c r="N94" s="109">
        <f t="shared" si="27"/>
        <v>1</v>
      </c>
      <c r="O94" s="44">
        <f>SUM($M$10:M94)</f>
        <v>88</v>
      </c>
      <c r="P94" s="44">
        <f t="shared" si="47"/>
        <v>-13</v>
      </c>
      <c r="Q94" s="110">
        <f t="shared" si="48"/>
        <v>0.85227272727272729</v>
      </c>
      <c r="R94" s="108">
        <f>COUNTIF('[1]Suivi PR_CAB'!$T$4:$T$475,B94)</f>
        <v>3</v>
      </c>
      <c r="S94" s="44">
        <f>SUM($K$10:$K$94)</f>
        <v>75</v>
      </c>
      <c r="T94" s="44"/>
      <c r="U94" s="109">
        <f t="shared" si="33"/>
        <v>1</v>
      </c>
      <c r="V94" s="44">
        <f>SUM($T$10:T94)</f>
        <v>88</v>
      </c>
      <c r="W94" s="44">
        <f t="shared" si="34"/>
        <v>-13</v>
      </c>
      <c r="X94" s="110">
        <f t="shared" si="35"/>
        <v>0.85227272727272729</v>
      </c>
      <c r="Y94" s="108">
        <f>SUM($K$10:$K$94)</f>
        <v>75</v>
      </c>
      <c r="Z94" s="44"/>
      <c r="AA94" s="109">
        <f t="shared" si="28"/>
        <v>1</v>
      </c>
      <c r="AB94" s="44">
        <f>SUM($Z$10:Z94)</f>
        <v>88</v>
      </c>
      <c r="AC94" s="44">
        <f t="shared" si="36"/>
        <v>-13</v>
      </c>
      <c r="AD94" s="110">
        <f t="shared" si="29"/>
        <v>0.85227272727272729</v>
      </c>
      <c r="AE94" s="108">
        <f>COUNTIF('[1]Suivi Component'!$H$4:$H$400,B94)</f>
        <v>37</v>
      </c>
      <c r="AF94" s="111">
        <f>SUM($AE$10:$AE$94)</f>
        <v>69</v>
      </c>
      <c r="AG94" s="44"/>
      <c r="AH94" s="109">
        <f t="shared" si="37"/>
        <v>0.91219512195121955</v>
      </c>
      <c r="AI94" s="44">
        <f>SUM(AG$10:AG94)</f>
        <v>187</v>
      </c>
      <c r="AJ94" s="44">
        <f t="shared" si="38"/>
        <v>-118</v>
      </c>
      <c r="AK94" s="110">
        <f t="shared" si="39"/>
        <v>0.3365853658536585</v>
      </c>
      <c r="AL94" s="108">
        <f>COUNTIF('[1]Suivi Component'!$K$4:$K$400,B94)</f>
        <v>0</v>
      </c>
      <c r="AM94" s="111">
        <f>SUM($AL$10:$AL94)</f>
        <v>0</v>
      </c>
      <c r="AN94" s="44"/>
      <c r="AO94" s="109">
        <f t="shared" si="30"/>
        <v>0.91219512195121955</v>
      </c>
      <c r="AP94" s="44">
        <f>SUM(AN$10:AN94)</f>
        <v>187</v>
      </c>
      <c r="AQ94" s="44">
        <f t="shared" si="40"/>
        <v>-187</v>
      </c>
      <c r="AR94" s="110">
        <f t="shared" si="31"/>
        <v>0</v>
      </c>
      <c r="AS94" s="108">
        <f>COUNTIF('[1]Suivi Implantation'!$I$4:$I$700,B94)</f>
        <v>0</v>
      </c>
      <c r="AT94" s="111">
        <f>SUM($AS$10:$AS94)</f>
        <v>0</v>
      </c>
      <c r="AU94" s="44"/>
      <c r="AV94" s="109">
        <f t="shared" si="41"/>
        <v>0.98376623376623373</v>
      </c>
      <c r="AW94" s="44">
        <f>SUM(AU$10:AU94)</f>
        <v>303</v>
      </c>
      <c r="AX94" s="44">
        <f t="shared" si="42"/>
        <v>-303</v>
      </c>
      <c r="AY94" s="110">
        <f t="shared" si="43"/>
        <v>0</v>
      </c>
      <c r="AZ94" s="108">
        <f>COUNTIF('[1]Suivi Connectique'!$L$3:$L684,B94)</f>
        <v>0</v>
      </c>
      <c r="BA94" s="111">
        <f>SUM($AZ$10:$AZ94)</f>
        <v>0</v>
      </c>
      <c r="BB94" s="44"/>
      <c r="BC94" s="109">
        <f t="shared" si="44"/>
        <v>0</v>
      </c>
      <c r="BD94" s="44">
        <f>SUM(BB$10:BB94)</f>
        <v>0</v>
      </c>
      <c r="BE94" s="44">
        <f t="shared" si="45"/>
        <v>0</v>
      </c>
      <c r="BF94" s="110">
        <f t="shared" si="46"/>
        <v>0</v>
      </c>
    </row>
    <row r="95" spans="2:58" x14ac:dyDescent="0.25">
      <c r="B95" s="102">
        <f t="shared" si="49"/>
        <v>43970</v>
      </c>
      <c r="C95" s="21" t="str">
        <f>VLOOKUP(WEEKDAY(B95),A164:B170,2)</f>
        <v>M</v>
      </c>
      <c r="D95" s="108">
        <f>COUNTIF('[1]Suivi PR_CAB'!$G$4:$G$475,B95)</f>
        <v>0</v>
      </c>
      <c r="E95" s="44">
        <f>SUM($D$10:$D$95)</f>
        <v>88</v>
      </c>
      <c r="F95" s="44"/>
      <c r="G95" s="109">
        <f t="shared" si="25"/>
        <v>1</v>
      </c>
      <c r="H95" s="44">
        <f>SUM($F$10:F95)</f>
        <v>88</v>
      </c>
      <c r="I95" s="44">
        <f t="shared" si="32"/>
        <v>0</v>
      </c>
      <c r="J95" s="110">
        <f t="shared" si="26"/>
        <v>1</v>
      </c>
      <c r="K95" s="108">
        <f>COUNTIF('[1]Suivi PR_CAB'!$J$4:$J$475,B95)</f>
        <v>4</v>
      </c>
      <c r="L95" s="44">
        <f>SUM($K$10:$K$95)</f>
        <v>79</v>
      </c>
      <c r="M95" s="44"/>
      <c r="N95" s="109">
        <f t="shared" si="27"/>
        <v>1</v>
      </c>
      <c r="O95" s="44">
        <f>SUM($M$10:M95)</f>
        <v>88</v>
      </c>
      <c r="P95" s="44">
        <f t="shared" si="47"/>
        <v>-9</v>
      </c>
      <c r="Q95" s="110">
        <f t="shared" si="48"/>
        <v>0.89772727272727271</v>
      </c>
      <c r="R95" s="108">
        <f>COUNTIF('[1]Suivi PR_CAB'!$T$4:$T$475,B95)</f>
        <v>0</v>
      </c>
      <c r="S95" s="44">
        <f>SUM($K$10:$K$95)</f>
        <v>79</v>
      </c>
      <c r="T95" s="44"/>
      <c r="U95" s="109">
        <f t="shared" si="33"/>
        <v>1</v>
      </c>
      <c r="V95" s="44">
        <f>SUM($T$10:T95)</f>
        <v>88</v>
      </c>
      <c r="W95" s="44">
        <f t="shared" si="34"/>
        <v>-9</v>
      </c>
      <c r="X95" s="110">
        <f t="shared" si="35"/>
        <v>0.89772727272727271</v>
      </c>
      <c r="Y95" s="108">
        <f>SUM($K$10:$K$95)</f>
        <v>79</v>
      </c>
      <c r="Z95" s="44"/>
      <c r="AA95" s="109">
        <f t="shared" si="28"/>
        <v>1</v>
      </c>
      <c r="AB95" s="44">
        <f>SUM($Z$10:Z95)</f>
        <v>88</v>
      </c>
      <c r="AC95" s="44">
        <f t="shared" si="36"/>
        <v>-9</v>
      </c>
      <c r="AD95" s="110">
        <f t="shared" si="29"/>
        <v>0.89772727272727271</v>
      </c>
      <c r="AE95" s="108">
        <f>COUNTIF('[1]Suivi Component'!$H$4:$H$400,B95)</f>
        <v>21</v>
      </c>
      <c r="AF95" s="111">
        <f>SUM($AE$10:$AE$95)</f>
        <v>90</v>
      </c>
      <c r="AG95" s="44"/>
      <c r="AH95" s="109">
        <f t="shared" si="37"/>
        <v>0.91219512195121955</v>
      </c>
      <c r="AI95" s="44">
        <f>SUM(AG$10:AG95)</f>
        <v>187</v>
      </c>
      <c r="AJ95" s="44">
        <f t="shared" si="38"/>
        <v>-97</v>
      </c>
      <c r="AK95" s="110">
        <f t="shared" si="39"/>
        <v>0.43902439024390238</v>
      </c>
      <c r="AL95" s="108">
        <f>COUNTIF('[1]Suivi Component'!$K$4:$K$400,B95)</f>
        <v>0</v>
      </c>
      <c r="AM95" s="111">
        <f>SUM($AL$10:$AL95)</f>
        <v>0</v>
      </c>
      <c r="AN95" s="44"/>
      <c r="AO95" s="109">
        <f t="shared" si="30"/>
        <v>0.91219512195121955</v>
      </c>
      <c r="AP95" s="44">
        <f>SUM(AN$10:AN95)</f>
        <v>187</v>
      </c>
      <c r="AQ95" s="44">
        <f t="shared" si="40"/>
        <v>-187</v>
      </c>
      <c r="AR95" s="110">
        <f t="shared" si="31"/>
        <v>0</v>
      </c>
      <c r="AS95" s="108">
        <f>COUNTIF('[1]Suivi Implantation'!$I$4:$I$700,B95)</f>
        <v>0</v>
      </c>
      <c r="AT95" s="111">
        <f>SUM($AS$10:$AS95)</f>
        <v>0</v>
      </c>
      <c r="AU95" s="44"/>
      <c r="AV95" s="109">
        <f t="shared" si="41"/>
        <v>0.98376623376623373</v>
      </c>
      <c r="AW95" s="44">
        <f>SUM(AU$10:AU95)</f>
        <v>303</v>
      </c>
      <c r="AX95" s="44">
        <f t="shared" si="42"/>
        <v>-303</v>
      </c>
      <c r="AY95" s="110">
        <f t="shared" si="43"/>
        <v>0</v>
      </c>
      <c r="AZ95" s="108">
        <f>COUNTIF('[1]Suivi Connectique'!$L$3:$L685,B95)</f>
        <v>0</v>
      </c>
      <c r="BA95" s="111">
        <f>SUM($AZ$10:$AZ95)</f>
        <v>0</v>
      </c>
      <c r="BB95" s="44"/>
      <c r="BC95" s="109">
        <f t="shared" si="44"/>
        <v>0</v>
      </c>
      <c r="BD95" s="44">
        <f>SUM(BB$10:BB95)</f>
        <v>0</v>
      </c>
      <c r="BE95" s="44">
        <f t="shared" si="45"/>
        <v>0</v>
      </c>
      <c r="BF95" s="110">
        <f t="shared" si="46"/>
        <v>0</v>
      </c>
    </row>
    <row r="96" spans="2:58" x14ac:dyDescent="0.25">
      <c r="B96" s="102">
        <f t="shared" si="49"/>
        <v>43971</v>
      </c>
      <c r="C96" s="21" t="str">
        <f>VLOOKUP(WEEKDAY(B96),A164:B170,2)</f>
        <v>M</v>
      </c>
      <c r="D96" s="108">
        <f>COUNTIF('[1]Suivi PR_CAB'!$G$4:$G$475,B96)</f>
        <v>0</v>
      </c>
      <c r="E96" s="44">
        <f>SUM($D$10:$D$96)</f>
        <v>88</v>
      </c>
      <c r="F96" s="44"/>
      <c r="G96" s="109">
        <f t="shared" si="25"/>
        <v>1</v>
      </c>
      <c r="H96" s="44">
        <f>SUM($F$10:F96)</f>
        <v>88</v>
      </c>
      <c r="I96" s="44">
        <f t="shared" si="32"/>
        <v>0</v>
      </c>
      <c r="J96" s="110">
        <f t="shared" si="26"/>
        <v>1</v>
      </c>
      <c r="K96" s="108">
        <f>COUNTIF('[1]Suivi PR_CAB'!$J$4:$J$475,B96)</f>
        <v>4</v>
      </c>
      <c r="L96" s="44">
        <f>SUM($K$10:$K$96)</f>
        <v>83</v>
      </c>
      <c r="M96" s="44"/>
      <c r="N96" s="109">
        <f t="shared" si="27"/>
        <v>1</v>
      </c>
      <c r="O96" s="44">
        <f>SUM($M$10:M96)</f>
        <v>88</v>
      </c>
      <c r="P96" s="44">
        <f t="shared" si="47"/>
        <v>-5</v>
      </c>
      <c r="Q96" s="110">
        <f t="shared" si="48"/>
        <v>0.94318181818181823</v>
      </c>
      <c r="R96" s="108">
        <f>COUNTIF('[1]Suivi PR_CAB'!$T$4:$T$475,B96)</f>
        <v>0</v>
      </c>
      <c r="S96" s="44">
        <f>SUM($K$10:$K$96)</f>
        <v>83</v>
      </c>
      <c r="T96" s="44"/>
      <c r="U96" s="109">
        <f t="shared" si="33"/>
        <v>1</v>
      </c>
      <c r="V96" s="44">
        <f>SUM($T$10:T96)</f>
        <v>88</v>
      </c>
      <c r="W96" s="44">
        <f t="shared" si="34"/>
        <v>-5</v>
      </c>
      <c r="X96" s="110">
        <f t="shared" si="35"/>
        <v>0.94318181818181823</v>
      </c>
      <c r="Y96" s="108">
        <f>SUM($K$10:$K$96)</f>
        <v>83</v>
      </c>
      <c r="Z96" s="44"/>
      <c r="AA96" s="109">
        <f t="shared" si="28"/>
        <v>1</v>
      </c>
      <c r="AB96" s="44">
        <f>SUM($Z$10:Z96)</f>
        <v>88</v>
      </c>
      <c r="AC96" s="44">
        <f t="shared" si="36"/>
        <v>-5</v>
      </c>
      <c r="AD96" s="110">
        <f t="shared" si="29"/>
        <v>0.94318181818181823</v>
      </c>
      <c r="AE96" s="108">
        <f>COUNTIF('[1]Suivi Component'!$H$4:$H$400,B96)</f>
        <v>0</v>
      </c>
      <c r="AF96" s="111">
        <f>SUM($AE$10:$AE$96)</f>
        <v>90</v>
      </c>
      <c r="AG96" s="44"/>
      <c r="AH96" s="109">
        <f t="shared" si="37"/>
        <v>0.91219512195121955</v>
      </c>
      <c r="AI96" s="44">
        <f>SUM(AG$10:AG96)</f>
        <v>187</v>
      </c>
      <c r="AJ96" s="44">
        <f t="shared" si="38"/>
        <v>-97</v>
      </c>
      <c r="AK96" s="110">
        <f t="shared" si="39"/>
        <v>0.43902439024390238</v>
      </c>
      <c r="AL96" s="108">
        <f>COUNTIF('[1]Suivi Component'!$K$4:$K$400,B96)</f>
        <v>1</v>
      </c>
      <c r="AM96" s="111">
        <f>SUM($AL$10:$AL96)</f>
        <v>1</v>
      </c>
      <c r="AN96" s="44"/>
      <c r="AO96" s="109">
        <f t="shared" si="30"/>
        <v>0.91219512195121955</v>
      </c>
      <c r="AP96" s="44">
        <f>SUM(AN$10:AN96)</f>
        <v>187</v>
      </c>
      <c r="AQ96" s="44">
        <f t="shared" si="40"/>
        <v>-186</v>
      </c>
      <c r="AR96" s="110">
        <f t="shared" si="31"/>
        <v>4.8780487804878092E-3</v>
      </c>
      <c r="AS96" s="108">
        <f>COUNTIF('[1]Suivi Implantation'!$I$4:$I$700,B96)</f>
        <v>0</v>
      </c>
      <c r="AT96" s="111">
        <f>SUM($AS$10:$AS96)</f>
        <v>0</v>
      </c>
      <c r="AU96" s="44"/>
      <c r="AV96" s="109">
        <f t="shared" si="41"/>
        <v>0.98376623376623373</v>
      </c>
      <c r="AW96" s="44">
        <f>SUM(AU$10:AU96)</f>
        <v>303</v>
      </c>
      <c r="AX96" s="44">
        <f t="shared" si="42"/>
        <v>-303</v>
      </c>
      <c r="AY96" s="110">
        <f t="shared" si="43"/>
        <v>0</v>
      </c>
      <c r="AZ96" s="108">
        <f>COUNTIF('[1]Suivi Connectique'!$L$3:$L686,B96)</f>
        <v>0</v>
      </c>
      <c r="BA96" s="111">
        <f>SUM($AZ$10:$AZ96)</f>
        <v>0</v>
      </c>
      <c r="BB96" s="44"/>
      <c r="BC96" s="109">
        <f t="shared" si="44"/>
        <v>0</v>
      </c>
      <c r="BD96" s="44">
        <f>SUM(BB$10:BB96)</f>
        <v>0</v>
      </c>
      <c r="BE96" s="44">
        <f t="shared" si="45"/>
        <v>0</v>
      </c>
      <c r="BF96" s="110">
        <f t="shared" si="46"/>
        <v>0</v>
      </c>
    </row>
    <row r="97" spans="2:58" x14ac:dyDescent="0.25">
      <c r="B97" s="102">
        <f t="shared" si="49"/>
        <v>43972</v>
      </c>
      <c r="C97" s="21" t="str">
        <f>VLOOKUP(WEEKDAY(B97),A164:B170,2)</f>
        <v>J</v>
      </c>
      <c r="D97" s="108">
        <f>COUNTIF('[1]Suivi PR_CAB'!$G$4:$G$475,B97)</f>
        <v>0</v>
      </c>
      <c r="E97" s="44">
        <f>SUM($D$10:$D$97)</f>
        <v>88</v>
      </c>
      <c r="F97" s="44"/>
      <c r="G97" s="109">
        <f t="shared" si="25"/>
        <v>1</v>
      </c>
      <c r="H97" s="44">
        <f>SUM($F$10:F97)</f>
        <v>88</v>
      </c>
      <c r="I97" s="44">
        <f t="shared" si="32"/>
        <v>0</v>
      </c>
      <c r="J97" s="110">
        <f t="shared" si="26"/>
        <v>1</v>
      </c>
      <c r="K97" s="108">
        <f>COUNTIF('[1]Suivi PR_CAB'!$J$4:$J$475,B97)</f>
        <v>3</v>
      </c>
      <c r="L97" s="44">
        <f>SUM($K$10:$K$97)</f>
        <v>86</v>
      </c>
      <c r="M97" s="44"/>
      <c r="N97" s="109">
        <f t="shared" si="27"/>
        <v>1</v>
      </c>
      <c r="O97" s="44">
        <f>SUM($M$10:M97)</f>
        <v>88</v>
      </c>
      <c r="P97" s="44">
        <f t="shared" si="47"/>
        <v>-2</v>
      </c>
      <c r="Q97" s="110">
        <f t="shared" si="48"/>
        <v>0.97727272727272729</v>
      </c>
      <c r="R97" s="108">
        <f>COUNTIF('[1]Suivi PR_CAB'!$T$4:$T$475,B97)</f>
        <v>10</v>
      </c>
      <c r="S97" s="44">
        <f>SUM($K$10:$K$97)</f>
        <v>86</v>
      </c>
      <c r="T97" s="44"/>
      <c r="U97" s="109">
        <f t="shared" si="33"/>
        <v>1</v>
      </c>
      <c r="V97" s="44">
        <f>SUM($T$10:T97)</f>
        <v>88</v>
      </c>
      <c r="W97" s="44">
        <f t="shared" si="34"/>
        <v>-2</v>
      </c>
      <c r="X97" s="110">
        <f t="shared" si="35"/>
        <v>0.97727272727272729</v>
      </c>
      <c r="Y97" s="108">
        <f>SUM($K$10:$K$97)</f>
        <v>86</v>
      </c>
      <c r="Z97" s="44"/>
      <c r="AA97" s="109">
        <f t="shared" si="28"/>
        <v>1</v>
      </c>
      <c r="AB97" s="44">
        <f>SUM($Z$10:Z97)</f>
        <v>88</v>
      </c>
      <c r="AC97" s="44">
        <f t="shared" si="36"/>
        <v>-2</v>
      </c>
      <c r="AD97" s="110">
        <f t="shared" si="29"/>
        <v>0.97727272727272729</v>
      </c>
      <c r="AE97" s="108">
        <f>COUNTIF('[1]Suivi Component'!$H$4:$H$400,B97)</f>
        <v>0</v>
      </c>
      <c r="AF97" s="111">
        <f>SUM($AE$10:$AE$97)</f>
        <v>90</v>
      </c>
      <c r="AG97" s="44"/>
      <c r="AH97" s="109">
        <f t="shared" si="37"/>
        <v>0.91219512195121955</v>
      </c>
      <c r="AI97" s="44">
        <f>SUM(AG$10:AG97)</f>
        <v>187</v>
      </c>
      <c r="AJ97" s="44">
        <f t="shared" si="38"/>
        <v>-97</v>
      </c>
      <c r="AK97" s="110">
        <f t="shared" si="39"/>
        <v>0.43902439024390238</v>
      </c>
      <c r="AL97" s="108">
        <f>COUNTIF('[1]Suivi Component'!$K$4:$K$400,B97)</f>
        <v>0</v>
      </c>
      <c r="AM97" s="111">
        <f>SUM($AL$10:$AL97)</f>
        <v>1</v>
      </c>
      <c r="AN97" s="44"/>
      <c r="AO97" s="109">
        <f t="shared" si="30"/>
        <v>0.91219512195121955</v>
      </c>
      <c r="AP97" s="44">
        <f>SUM(AN$10:AN97)</f>
        <v>187</v>
      </c>
      <c r="AQ97" s="44">
        <f t="shared" si="40"/>
        <v>-186</v>
      </c>
      <c r="AR97" s="110">
        <f t="shared" si="31"/>
        <v>4.8780487804878092E-3</v>
      </c>
      <c r="AS97" s="108">
        <f>COUNTIF('[1]Suivi Implantation'!$I$4:$I$700,B97)</f>
        <v>0</v>
      </c>
      <c r="AT97" s="111">
        <f>SUM($AS$10:$AS97)</f>
        <v>0</v>
      </c>
      <c r="AU97" s="44"/>
      <c r="AV97" s="109">
        <f t="shared" si="41"/>
        <v>0.98376623376623373</v>
      </c>
      <c r="AW97" s="44">
        <f>SUM(AU$10:AU97)</f>
        <v>303</v>
      </c>
      <c r="AX97" s="44">
        <f t="shared" si="42"/>
        <v>-303</v>
      </c>
      <c r="AY97" s="110">
        <f t="shared" si="43"/>
        <v>0</v>
      </c>
      <c r="AZ97" s="108">
        <f>COUNTIF('[1]Suivi Connectique'!$L$3:$L687,B97)</f>
        <v>0</v>
      </c>
      <c r="BA97" s="111">
        <f>SUM($AZ$10:$AZ97)</f>
        <v>0</v>
      </c>
      <c r="BB97" s="44"/>
      <c r="BC97" s="109">
        <f t="shared" si="44"/>
        <v>0</v>
      </c>
      <c r="BD97" s="44">
        <f>SUM(BB$10:BB97)</f>
        <v>0</v>
      </c>
      <c r="BE97" s="44">
        <f t="shared" si="45"/>
        <v>0</v>
      </c>
      <c r="BF97" s="110">
        <f t="shared" si="46"/>
        <v>0</v>
      </c>
    </row>
    <row r="98" spans="2:58" x14ac:dyDescent="0.25">
      <c r="B98" s="102">
        <f t="shared" si="49"/>
        <v>43973</v>
      </c>
      <c r="C98" s="21" t="str">
        <f>VLOOKUP(WEEKDAY(B98),A164:B170,2)</f>
        <v>V</v>
      </c>
      <c r="D98" s="108">
        <f>COUNTIF('[1]Suivi PR_CAB'!$G$4:$G$475,B98)</f>
        <v>0</v>
      </c>
      <c r="E98" s="44">
        <f>SUM($D$10:$D$98)</f>
        <v>88</v>
      </c>
      <c r="F98" s="44"/>
      <c r="G98" s="109">
        <f t="shared" si="25"/>
        <v>1</v>
      </c>
      <c r="H98" s="44">
        <f>SUM($F$10:F98)</f>
        <v>88</v>
      </c>
      <c r="I98" s="44">
        <f t="shared" si="32"/>
        <v>0</v>
      </c>
      <c r="J98" s="110">
        <f t="shared" si="26"/>
        <v>1</v>
      </c>
      <c r="K98" s="108">
        <f>COUNTIF('[1]Suivi PR_CAB'!$J$4:$J$475,B98)</f>
        <v>2</v>
      </c>
      <c r="L98" s="44">
        <f>SUM($K$10:$K$98)</f>
        <v>88</v>
      </c>
      <c r="M98" s="44"/>
      <c r="N98" s="109">
        <f t="shared" si="27"/>
        <v>1</v>
      </c>
      <c r="O98" s="44">
        <f>SUM($M$10:M98)</f>
        <v>88</v>
      </c>
      <c r="P98" s="44">
        <f t="shared" si="47"/>
        <v>0</v>
      </c>
      <c r="Q98" s="110">
        <f t="shared" si="48"/>
        <v>1</v>
      </c>
      <c r="R98" s="108">
        <f>COUNTIF('[1]Suivi PR_CAB'!$T$4:$T$475,B98)</f>
        <v>4</v>
      </c>
      <c r="S98" s="44">
        <f>SUM($K$10:$K$98)</f>
        <v>88</v>
      </c>
      <c r="T98" s="44"/>
      <c r="U98" s="109">
        <f t="shared" si="33"/>
        <v>1</v>
      </c>
      <c r="V98" s="44">
        <f>SUM($T$10:T98)</f>
        <v>88</v>
      </c>
      <c r="W98" s="44">
        <f t="shared" si="34"/>
        <v>0</v>
      </c>
      <c r="X98" s="110">
        <f t="shared" si="35"/>
        <v>1</v>
      </c>
      <c r="Y98" s="108">
        <f>SUM($K$10:$K$98)</f>
        <v>88</v>
      </c>
      <c r="Z98" s="44"/>
      <c r="AA98" s="109">
        <f t="shared" si="28"/>
        <v>1</v>
      </c>
      <c r="AB98" s="44">
        <f>SUM($Z$10:Z98)</f>
        <v>88</v>
      </c>
      <c r="AC98" s="44">
        <f t="shared" si="36"/>
        <v>0</v>
      </c>
      <c r="AD98" s="110">
        <f t="shared" si="29"/>
        <v>1</v>
      </c>
      <c r="AE98" s="108">
        <f>COUNTIF('[1]Suivi Component'!$H$4:$H$400,B98)</f>
        <v>0</v>
      </c>
      <c r="AF98" s="111">
        <f>SUM($AE$10:$AE$98)</f>
        <v>90</v>
      </c>
      <c r="AG98" s="44"/>
      <c r="AH98" s="109">
        <f t="shared" si="37"/>
        <v>0.91219512195121955</v>
      </c>
      <c r="AI98" s="44">
        <f>SUM(AG$10:AG98)</f>
        <v>187</v>
      </c>
      <c r="AJ98" s="44">
        <f t="shared" si="38"/>
        <v>-97</v>
      </c>
      <c r="AK98" s="110">
        <f t="shared" si="39"/>
        <v>0.43902439024390238</v>
      </c>
      <c r="AL98" s="108">
        <f>COUNTIF('[1]Suivi Component'!$K$4:$K$400,B98)</f>
        <v>5</v>
      </c>
      <c r="AM98" s="111">
        <f>SUM($AL$10:$AL98)</f>
        <v>6</v>
      </c>
      <c r="AN98" s="44"/>
      <c r="AO98" s="109">
        <f>IF($AN$157&lt;&gt;0,SUM(1-($AN$157-AP98)/$AN$157),0)</f>
        <v>0.91219512195121955</v>
      </c>
      <c r="AP98" s="44">
        <f>SUM(AN$10:AN98)</f>
        <v>187</v>
      </c>
      <c r="AQ98" s="44">
        <f t="shared" si="40"/>
        <v>-181</v>
      </c>
      <c r="AR98" s="110">
        <f t="shared" si="31"/>
        <v>2.9268292682926855E-2</v>
      </c>
      <c r="AS98" s="108">
        <f>COUNTIF('[1]Suivi Implantation'!$I$4:$I$700,B98)</f>
        <v>0</v>
      </c>
      <c r="AT98" s="111">
        <f>SUM($AS$10:$AS98)</f>
        <v>0</v>
      </c>
      <c r="AU98" s="44"/>
      <c r="AV98" s="109">
        <f t="shared" si="41"/>
        <v>0.98376623376623373</v>
      </c>
      <c r="AW98" s="44">
        <f>SUM(AU$10:AU98)</f>
        <v>303</v>
      </c>
      <c r="AX98" s="44">
        <f t="shared" si="42"/>
        <v>-303</v>
      </c>
      <c r="AY98" s="110">
        <f t="shared" si="43"/>
        <v>0</v>
      </c>
      <c r="AZ98" s="108">
        <f>COUNTIF('[1]Suivi Connectique'!$L$3:$L688,B98)</f>
        <v>0</v>
      </c>
      <c r="BA98" s="111">
        <f>SUM($AZ$10:$AZ98)</f>
        <v>0</v>
      </c>
      <c r="BB98" s="44"/>
      <c r="BC98" s="109">
        <f t="shared" si="44"/>
        <v>0</v>
      </c>
      <c r="BD98" s="44">
        <f>SUM(BB$10:BB98)</f>
        <v>0</v>
      </c>
      <c r="BE98" s="44">
        <f t="shared" si="45"/>
        <v>0</v>
      </c>
      <c r="BF98" s="110">
        <f t="shared" si="46"/>
        <v>0</v>
      </c>
    </row>
    <row r="99" spans="2:58" x14ac:dyDescent="0.25">
      <c r="B99" s="102">
        <f t="shared" si="49"/>
        <v>43974</v>
      </c>
      <c r="C99" s="21" t="str">
        <f>VLOOKUP(WEEKDAY(B99),A164:B170,2)</f>
        <v>S</v>
      </c>
      <c r="D99" s="108">
        <f>COUNTIF('[1]Suivi PR_CAB'!$G$4:$G$475,B99)</f>
        <v>0</v>
      </c>
      <c r="E99" s="44">
        <f>SUM($D$10:$D$99)</f>
        <v>88</v>
      </c>
      <c r="F99" s="44"/>
      <c r="G99" s="109">
        <f t="shared" si="25"/>
        <v>1</v>
      </c>
      <c r="H99" s="44">
        <f>SUM($F$10:F99)</f>
        <v>88</v>
      </c>
      <c r="I99" s="44">
        <f t="shared" si="32"/>
        <v>0</v>
      </c>
      <c r="J99" s="110">
        <f t="shared" si="26"/>
        <v>1</v>
      </c>
      <c r="K99" s="108">
        <f>COUNTIF('[1]Suivi PR_CAB'!$J$4:$J$475,B99)</f>
        <v>0</v>
      </c>
      <c r="L99" s="44">
        <f>SUM($K$10:$K$99)</f>
        <v>88</v>
      </c>
      <c r="M99" s="44"/>
      <c r="N99" s="109">
        <f t="shared" si="27"/>
        <v>1</v>
      </c>
      <c r="O99" s="44">
        <f>SUM($M$10:M99)</f>
        <v>88</v>
      </c>
      <c r="P99" s="44">
        <f t="shared" si="47"/>
        <v>0</v>
      </c>
      <c r="Q99" s="110">
        <f t="shared" si="48"/>
        <v>1</v>
      </c>
      <c r="R99" s="108">
        <f>COUNTIF('[1]Suivi PR_CAB'!$T$4:$T$475,B99)</f>
        <v>0</v>
      </c>
      <c r="S99" s="44">
        <f>SUM($K$10:$K$99)</f>
        <v>88</v>
      </c>
      <c r="T99" s="44"/>
      <c r="U99" s="109">
        <f t="shared" si="33"/>
        <v>1</v>
      </c>
      <c r="V99" s="44">
        <f>SUM($T$10:T99)</f>
        <v>88</v>
      </c>
      <c r="W99" s="44">
        <f t="shared" si="34"/>
        <v>0</v>
      </c>
      <c r="X99" s="110">
        <f t="shared" si="35"/>
        <v>1</v>
      </c>
      <c r="Y99" s="108">
        <f>SUM($K$10:$K$99)</f>
        <v>88</v>
      </c>
      <c r="Z99" s="44"/>
      <c r="AA99" s="109">
        <f t="shared" si="28"/>
        <v>1</v>
      </c>
      <c r="AB99" s="44">
        <f>SUM($Z$10:Z99)</f>
        <v>88</v>
      </c>
      <c r="AC99" s="44">
        <f t="shared" si="36"/>
        <v>0</v>
      </c>
      <c r="AD99" s="110">
        <f t="shared" si="29"/>
        <v>1</v>
      </c>
      <c r="AE99" s="108">
        <f>COUNTIF('[1]Suivi Component'!$H$4:$H$400,B99)</f>
        <v>0</v>
      </c>
      <c r="AF99" s="111">
        <f>SUM($AE$10:$AE$99)</f>
        <v>90</v>
      </c>
      <c r="AG99" s="44"/>
      <c r="AH99" s="109">
        <f t="shared" si="37"/>
        <v>0.91219512195121955</v>
      </c>
      <c r="AI99" s="44">
        <f>SUM(AG$10:AG99)</f>
        <v>187</v>
      </c>
      <c r="AJ99" s="44">
        <f t="shared" si="38"/>
        <v>-97</v>
      </c>
      <c r="AK99" s="110">
        <f t="shared" si="39"/>
        <v>0.43902439024390238</v>
      </c>
      <c r="AL99" s="108">
        <f>COUNTIF('[1]Suivi Component'!$K$4:$K$400,B99)</f>
        <v>0</v>
      </c>
      <c r="AM99" s="111">
        <f>SUM($AL$10:$AL99)</f>
        <v>6</v>
      </c>
      <c r="AN99" s="44"/>
      <c r="AO99" s="109">
        <f t="shared" si="30"/>
        <v>0.91219512195121955</v>
      </c>
      <c r="AP99" s="44">
        <f>SUM(AN$10:AN99)</f>
        <v>187</v>
      </c>
      <c r="AQ99" s="44">
        <f t="shared" si="40"/>
        <v>-181</v>
      </c>
      <c r="AR99" s="110">
        <f t="shared" si="31"/>
        <v>2.9268292682926855E-2</v>
      </c>
      <c r="AS99" s="108">
        <f>COUNTIF('[1]Suivi Implantation'!$I$4:$I$700,B99)</f>
        <v>0</v>
      </c>
      <c r="AT99" s="111">
        <f>SUM($AS$10:$AS99)</f>
        <v>0</v>
      </c>
      <c r="AU99" s="44"/>
      <c r="AV99" s="109">
        <f t="shared" si="41"/>
        <v>0.98376623376623373</v>
      </c>
      <c r="AW99" s="44">
        <f>SUM(AU$10:AU99)</f>
        <v>303</v>
      </c>
      <c r="AX99" s="44">
        <f t="shared" si="42"/>
        <v>-303</v>
      </c>
      <c r="AY99" s="110">
        <f t="shared" si="43"/>
        <v>0</v>
      </c>
      <c r="AZ99" s="108">
        <f>COUNTIF('[1]Suivi Connectique'!$L$3:$L689,B99)</f>
        <v>0</v>
      </c>
      <c r="BA99" s="111">
        <f>SUM($AZ$10:$AZ99)</f>
        <v>0</v>
      </c>
      <c r="BB99" s="44"/>
      <c r="BC99" s="109">
        <f t="shared" si="44"/>
        <v>0</v>
      </c>
      <c r="BD99" s="44">
        <f>SUM(BB$10:BB99)</f>
        <v>0</v>
      </c>
      <c r="BE99" s="44">
        <f t="shared" si="45"/>
        <v>0</v>
      </c>
      <c r="BF99" s="110">
        <f t="shared" si="46"/>
        <v>0</v>
      </c>
    </row>
    <row r="100" spans="2:58" x14ac:dyDescent="0.25">
      <c r="B100" s="102">
        <f t="shared" si="49"/>
        <v>43975</v>
      </c>
      <c r="C100" s="21" t="str">
        <f>VLOOKUP(WEEKDAY(B100),A164:B170,2)</f>
        <v>D</v>
      </c>
      <c r="D100" s="108">
        <f>COUNTIF('[1]Suivi PR_CAB'!$G$4:$G$475,B100)</f>
        <v>0</v>
      </c>
      <c r="E100" s="44">
        <f>SUM($D$10:$D$100)</f>
        <v>88</v>
      </c>
      <c r="F100" s="44"/>
      <c r="G100" s="109">
        <f t="shared" si="25"/>
        <v>1</v>
      </c>
      <c r="H100" s="44">
        <f>SUM($F$10:F100)</f>
        <v>88</v>
      </c>
      <c r="I100" s="44">
        <f t="shared" si="32"/>
        <v>0</v>
      </c>
      <c r="J100" s="110">
        <f t="shared" si="26"/>
        <v>1</v>
      </c>
      <c r="K100" s="108">
        <f>COUNTIF('[1]Suivi PR_CAB'!$J$4:$J$475,B100)</f>
        <v>0</v>
      </c>
      <c r="L100" s="44">
        <f>SUM($K$10:$K$100)</f>
        <v>88</v>
      </c>
      <c r="M100" s="44"/>
      <c r="N100" s="109">
        <f t="shared" si="27"/>
        <v>1</v>
      </c>
      <c r="O100" s="44">
        <f>SUM($M$10:M100)</f>
        <v>88</v>
      </c>
      <c r="P100" s="44">
        <f t="shared" si="47"/>
        <v>0</v>
      </c>
      <c r="Q100" s="110">
        <f t="shared" si="48"/>
        <v>1</v>
      </c>
      <c r="R100" s="108">
        <f>COUNTIF('[1]Suivi PR_CAB'!$T$4:$T$475,B100)</f>
        <v>0</v>
      </c>
      <c r="S100" s="44">
        <f>SUM($K$10:$K$100)</f>
        <v>88</v>
      </c>
      <c r="T100" s="44"/>
      <c r="U100" s="109">
        <f t="shared" si="33"/>
        <v>1</v>
      </c>
      <c r="V100" s="44">
        <f>SUM($T$10:T100)</f>
        <v>88</v>
      </c>
      <c r="W100" s="44">
        <f t="shared" si="34"/>
        <v>0</v>
      </c>
      <c r="X100" s="110">
        <f t="shared" si="35"/>
        <v>1</v>
      </c>
      <c r="Y100" s="108">
        <f>SUM($K$10:$K$100)</f>
        <v>88</v>
      </c>
      <c r="Z100" s="44"/>
      <c r="AA100" s="109">
        <f t="shared" si="28"/>
        <v>1</v>
      </c>
      <c r="AB100" s="44">
        <f>SUM($Z$10:Z100)</f>
        <v>88</v>
      </c>
      <c r="AC100" s="44">
        <f t="shared" si="36"/>
        <v>0</v>
      </c>
      <c r="AD100" s="110">
        <f t="shared" si="29"/>
        <v>1</v>
      </c>
      <c r="AE100" s="108">
        <f>COUNTIF('[1]Suivi Component'!$H$4:$H$400,B100)</f>
        <v>0</v>
      </c>
      <c r="AF100" s="111">
        <f>SUM($AE$10:$AE$100)</f>
        <v>90</v>
      </c>
      <c r="AG100" s="44"/>
      <c r="AH100" s="109">
        <f t="shared" si="37"/>
        <v>0.91219512195121955</v>
      </c>
      <c r="AI100" s="44">
        <f>SUM(AG$10:AG100)</f>
        <v>187</v>
      </c>
      <c r="AJ100" s="44">
        <f t="shared" si="38"/>
        <v>-97</v>
      </c>
      <c r="AK100" s="110">
        <f t="shared" si="39"/>
        <v>0.43902439024390238</v>
      </c>
      <c r="AL100" s="108">
        <f>COUNTIF('[1]Suivi Component'!$K$4:$K$400,B100)</f>
        <v>0</v>
      </c>
      <c r="AM100" s="111">
        <f>SUM($AL$10:$AL100)</f>
        <v>6</v>
      </c>
      <c r="AN100" s="44"/>
      <c r="AO100" s="109">
        <f t="shared" si="30"/>
        <v>0.91219512195121955</v>
      </c>
      <c r="AP100" s="44">
        <f>SUM(AN$10:AN100)</f>
        <v>187</v>
      </c>
      <c r="AQ100" s="44">
        <f t="shared" si="40"/>
        <v>-181</v>
      </c>
      <c r="AR100" s="110">
        <f t="shared" si="31"/>
        <v>2.9268292682926855E-2</v>
      </c>
      <c r="AS100" s="108">
        <f>COUNTIF('[1]Suivi Implantation'!$I$4:$I$700,B100)</f>
        <v>0</v>
      </c>
      <c r="AT100" s="111">
        <f>SUM($AS$10:$AS100)</f>
        <v>0</v>
      </c>
      <c r="AU100" s="44"/>
      <c r="AV100" s="109">
        <f t="shared" si="41"/>
        <v>0.98376623376623373</v>
      </c>
      <c r="AW100" s="44">
        <f>SUM(AU$10:AU100)</f>
        <v>303</v>
      </c>
      <c r="AX100" s="44">
        <f t="shared" si="42"/>
        <v>-303</v>
      </c>
      <c r="AY100" s="110">
        <f t="shared" si="43"/>
        <v>0</v>
      </c>
      <c r="AZ100" s="108">
        <f>COUNTIF('[1]Suivi Connectique'!$L$3:$L690,B100)</f>
        <v>0</v>
      </c>
      <c r="BA100" s="111">
        <f>SUM($AZ$10:$AZ100)</f>
        <v>0</v>
      </c>
      <c r="BB100" s="44"/>
      <c r="BC100" s="109">
        <f t="shared" si="44"/>
        <v>0</v>
      </c>
      <c r="BD100" s="44">
        <f>SUM(BB$10:BB100)</f>
        <v>0</v>
      </c>
      <c r="BE100" s="44">
        <f t="shared" si="45"/>
        <v>0</v>
      </c>
      <c r="BF100" s="110">
        <f t="shared" si="46"/>
        <v>0</v>
      </c>
    </row>
    <row r="101" spans="2:58" x14ac:dyDescent="0.25">
      <c r="B101" s="102">
        <f t="shared" si="49"/>
        <v>43976</v>
      </c>
      <c r="C101" s="21" t="str">
        <f>VLOOKUP(WEEKDAY(B101),A164:B170,2)</f>
        <v>L</v>
      </c>
      <c r="D101" s="108">
        <f>COUNTIF('[1]Suivi PR_CAB'!$G$4:$G$475,B101)</f>
        <v>0</v>
      </c>
      <c r="E101" s="44">
        <f>SUM($D$10:$D$101)</f>
        <v>88</v>
      </c>
      <c r="F101" s="44"/>
      <c r="G101" s="109">
        <f t="shared" si="25"/>
        <v>1</v>
      </c>
      <c r="H101" s="44">
        <f>SUM($F$10:F101)</f>
        <v>88</v>
      </c>
      <c r="I101" s="44">
        <f t="shared" si="32"/>
        <v>0</v>
      </c>
      <c r="J101" s="110">
        <f t="shared" si="26"/>
        <v>1</v>
      </c>
      <c r="K101" s="108">
        <f>COUNTIF('[1]Suivi PR_CAB'!$J$4:$J$475,B101)</f>
        <v>0</v>
      </c>
      <c r="L101" s="44">
        <f>SUM($K$10:$K$101)</f>
        <v>88</v>
      </c>
      <c r="M101" s="44"/>
      <c r="N101" s="109">
        <f t="shared" si="27"/>
        <v>1</v>
      </c>
      <c r="O101" s="44">
        <f>SUM($M$10:M101)</f>
        <v>88</v>
      </c>
      <c r="P101" s="44">
        <f t="shared" si="47"/>
        <v>0</v>
      </c>
      <c r="Q101" s="110">
        <f t="shared" si="48"/>
        <v>1</v>
      </c>
      <c r="R101" s="108">
        <f>COUNTIF('[1]Suivi PR_CAB'!$T$4:$T$475,B101)</f>
        <v>0</v>
      </c>
      <c r="S101" s="44">
        <f>SUM($K$10:$K$101)</f>
        <v>88</v>
      </c>
      <c r="T101" s="44"/>
      <c r="U101" s="109">
        <f t="shared" si="33"/>
        <v>1</v>
      </c>
      <c r="V101" s="44">
        <f>SUM($T$10:T101)</f>
        <v>88</v>
      </c>
      <c r="W101" s="44">
        <f t="shared" si="34"/>
        <v>0</v>
      </c>
      <c r="X101" s="110">
        <f t="shared" si="35"/>
        <v>1</v>
      </c>
      <c r="Y101" s="108">
        <f>SUM($K$10:$K$101)</f>
        <v>88</v>
      </c>
      <c r="Z101" s="44"/>
      <c r="AA101" s="109">
        <f t="shared" si="28"/>
        <v>1</v>
      </c>
      <c r="AB101" s="44">
        <f>SUM($Z$10:Z101)</f>
        <v>88</v>
      </c>
      <c r="AC101" s="44">
        <f t="shared" si="36"/>
        <v>0</v>
      </c>
      <c r="AD101" s="110">
        <f t="shared" si="29"/>
        <v>1</v>
      </c>
      <c r="AE101" s="108">
        <f>COUNTIF('[1]Suivi Component'!$H$4:$H$400,B101)</f>
        <v>0</v>
      </c>
      <c r="AF101" s="111">
        <f>SUM($AE$10:$AE$101)</f>
        <v>90</v>
      </c>
      <c r="AG101" s="44">
        <v>10</v>
      </c>
      <c r="AH101" s="109">
        <f t="shared" si="37"/>
        <v>0.96097560975609753</v>
      </c>
      <c r="AI101" s="44">
        <f>SUM(AG$10:AG101)</f>
        <v>197</v>
      </c>
      <c r="AJ101" s="44">
        <f t="shared" si="38"/>
        <v>-107</v>
      </c>
      <c r="AK101" s="110">
        <f t="shared" si="39"/>
        <v>0.43902439024390238</v>
      </c>
      <c r="AL101" s="108">
        <f>COUNTIF('[1]Suivi Component'!$K$4:$K$400,B101)</f>
        <v>0</v>
      </c>
      <c r="AM101" s="111">
        <f>SUM($AL$10:$AL101)</f>
        <v>6</v>
      </c>
      <c r="AN101" s="44"/>
      <c r="AO101" s="109">
        <f t="shared" si="30"/>
        <v>0.91219512195121955</v>
      </c>
      <c r="AP101" s="44">
        <f>SUM(AN$10:AN101)</f>
        <v>187</v>
      </c>
      <c r="AQ101" s="44">
        <f t="shared" si="40"/>
        <v>-181</v>
      </c>
      <c r="AR101" s="110">
        <f t="shared" si="31"/>
        <v>2.9268292682926855E-2</v>
      </c>
      <c r="AS101" s="108">
        <f>COUNTIF('[1]Suivi Implantation'!$I$4:$I$700,B101)</f>
        <v>0</v>
      </c>
      <c r="AT101" s="111">
        <f>SUM($AS$10:$AS101)</f>
        <v>0</v>
      </c>
      <c r="AU101" s="44"/>
      <c r="AV101" s="109">
        <f t="shared" si="41"/>
        <v>0.98376623376623373</v>
      </c>
      <c r="AW101" s="44">
        <f>SUM(AU$10:AU101)</f>
        <v>303</v>
      </c>
      <c r="AX101" s="44">
        <f t="shared" si="42"/>
        <v>-303</v>
      </c>
      <c r="AY101" s="110">
        <f t="shared" si="43"/>
        <v>0</v>
      </c>
      <c r="AZ101" s="108">
        <f>COUNTIF('[1]Suivi Connectique'!$L$3:$L691,B101)</f>
        <v>0</v>
      </c>
      <c r="BA101" s="111">
        <f>SUM($AZ$10:$AZ101)</f>
        <v>0</v>
      </c>
      <c r="BB101" s="44"/>
      <c r="BC101" s="109">
        <f t="shared" si="44"/>
        <v>0</v>
      </c>
      <c r="BD101" s="44">
        <f>SUM(BB$10:BB101)</f>
        <v>0</v>
      </c>
      <c r="BE101" s="44">
        <f t="shared" si="45"/>
        <v>0</v>
      </c>
      <c r="BF101" s="110">
        <f t="shared" si="46"/>
        <v>0</v>
      </c>
    </row>
    <row r="102" spans="2:58" x14ac:dyDescent="0.25">
      <c r="B102" s="102">
        <f t="shared" si="49"/>
        <v>43977</v>
      </c>
      <c r="C102" s="21" t="str">
        <f>VLOOKUP(WEEKDAY(B102),A164:B170,2)</f>
        <v>M</v>
      </c>
      <c r="D102" s="108">
        <f>COUNTIF('[1]Suivi PR_CAB'!$G$4:$G$475,B102)</f>
        <v>0</v>
      </c>
      <c r="E102" s="44">
        <f>SUM($D$10:$D$102)</f>
        <v>88</v>
      </c>
      <c r="F102" s="44"/>
      <c r="G102" s="109">
        <f t="shared" si="25"/>
        <v>1</v>
      </c>
      <c r="H102" s="44">
        <f>SUM($F$10:F102)</f>
        <v>88</v>
      </c>
      <c r="I102" s="44">
        <f t="shared" si="32"/>
        <v>0</v>
      </c>
      <c r="J102" s="110">
        <f t="shared" si="26"/>
        <v>1</v>
      </c>
      <c r="K102" s="108">
        <f>COUNTIF('[1]Suivi PR_CAB'!$J$4:$J$475,B102)</f>
        <v>0</v>
      </c>
      <c r="L102" s="44">
        <f>SUM($K$10:$K$102)</f>
        <v>88</v>
      </c>
      <c r="M102" s="44"/>
      <c r="N102" s="109">
        <f t="shared" si="27"/>
        <v>1</v>
      </c>
      <c r="O102" s="44">
        <f>SUM($M$10:M102)</f>
        <v>88</v>
      </c>
      <c r="P102" s="44">
        <f t="shared" si="47"/>
        <v>0</v>
      </c>
      <c r="Q102" s="110">
        <f t="shared" si="48"/>
        <v>1</v>
      </c>
      <c r="R102" s="108">
        <f>COUNTIF('[1]Suivi PR_CAB'!$T$4:$T$475,B102)</f>
        <v>0</v>
      </c>
      <c r="S102" s="44">
        <f>SUM($K$10:$K$102)</f>
        <v>88</v>
      </c>
      <c r="T102" s="44"/>
      <c r="U102" s="109">
        <f t="shared" si="33"/>
        <v>1</v>
      </c>
      <c r="V102" s="44">
        <f>SUM($T$10:T102)</f>
        <v>88</v>
      </c>
      <c r="W102" s="44">
        <f t="shared" si="34"/>
        <v>0</v>
      </c>
      <c r="X102" s="110">
        <f t="shared" si="35"/>
        <v>1</v>
      </c>
      <c r="Y102" s="108">
        <f>SUM($K$10:$K$102)</f>
        <v>88</v>
      </c>
      <c r="Z102" s="44"/>
      <c r="AA102" s="109">
        <f t="shared" si="28"/>
        <v>1</v>
      </c>
      <c r="AB102" s="44">
        <f>SUM($Z$10:Z102)</f>
        <v>88</v>
      </c>
      <c r="AC102" s="44">
        <f t="shared" si="36"/>
        <v>0</v>
      </c>
      <c r="AD102" s="110">
        <f t="shared" si="29"/>
        <v>1</v>
      </c>
      <c r="AE102" s="108">
        <f>COUNTIF('[1]Suivi Component'!$H$4:$H$400,B102)</f>
        <v>0</v>
      </c>
      <c r="AF102" s="111">
        <f>SUM($AE$10:$AE$102)</f>
        <v>90</v>
      </c>
      <c r="AG102" s="44">
        <v>8</v>
      </c>
      <c r="AH102" s="109">
        <f t="shared" si="37"/>
        <v>1</v>
      </c>
      <c r="AI102" s="44">
        <f>SUM(AG$10:AG102)</f>
        <v>205</v>
      </c>
      <c r="AJ102" s="44">
        <f t="shared" si="38"/>
        <v>-115</v>
      </c>
      <c r="AK102" s="110">
        <f t="shared" si="39"/>
        <v>0.43902439024390238</v>
      </c>
      <c r="AL102" s="108">
        <f>COUNTIF('[1]Suivi Component'!$K$4:$K$400,B102)</f>
        <v>0</v>
      </c>
      <c r="AM102" s="111">
        <f>SUM($AL$10:$AL102)</f>
        <v>6</v>
      </c>
      <c r="AN102" s="44"/>
      <c r="AO102" s="109">
        <f t="shared" si="30"/>
        <v>0.91219512195121955</v>
      </c>
      <c r="AP102" s="44">
        <f>SUM(AN$10:AN102)</f>
        <v>187</v>
      </c>
      <c r="AQ102" s="44">
        <f t="shared" si="40"/>
        <v>-181</v>
      </c>
      <c r="AR102" s="110">
        <f t="shared" si="31"/>
        <v>2.9268292682926855E-2</v>
      </c>
      <c r="AS102" s="108">
        <f>COUNTIF('[1]Suivi Implantation'!$I$4:$I$700,B102)</f>
        <v>0</v>
      </c>
      <c r="AT102" s="111">
        <f>SUM($AS$10:$AS102)</f>
        <v>0</v>
      </c>
      <c r="AU102" s="44"/>
      <c r="AV102" s="109">
        <f t="shared" si="41"/>
        <v>0.98376623376623373</v>
      </c>
      <c r="AW102" s="44">
        <f>SUM(AU$10:AU102)</f>
        <v>303</v>
      </c>
      <c r="AX102" s="44">
        <f t="shared" si="42"/>
        <v>-303</v>
      </c>
      <c r="AY102" s="110">
        <f t="shared" si="43"/>
        <v>0</v>
      </c>
      <c r="AZ102" s="108">
        <f>COUNTIF('[1]Suivi Connectique'!$L$3:$L692,B102)</f>
        <v>0</v>
      </c>
      <c r="BA102" s="111">
        <f>SUM($AZ$10:$AZ102)</f>
        <v>0</v>
      </c>
      <c r="BB102" s="44"/>
      <c r="BC102" s="109">
        <f t="shared" si="44"/>
        <v>0</v>
      </c>
      <c r="BD102" s="44">
        <f>SUM(BB$10:BB102)</f>
        <v>0</v>
      </c>
      <c r="BE102" s="44">
        <f t="shared" si="45"/>
        <v>0</v>
      </c>
      <c r="BF102" s="110">
        <f t="shared" si="46"/>
        <v>0</v>
      </c>
    </row>
    <row r="103" spans="2:58" x14ac:dyDescent="0.25">
      <c r="B103" s="102">
        <f t="shared" si="49"/>
        <v>43978</v>
      </c>
      <c r="C103" s="21" t="str">
        <f>VLOOKUP(WEEKDAY(B103),A164:B170,2)</f>
        <v>M</v>
      </c>
      <c r="D103" s="108">
        <f>COUNTIF('[1]Suivi PR_CAB'!$G$4:$G$475,B103)</f>
        <v>0</v>
      </c>
      <c r="E103" s="44">
        <f>SUM($D$10:$D$103)</f>
        <v>88</v>
      </c>
      <c r="F103" s="44"/>
      <c r="G103" s="109">
        <f t="shared" si="25"/>
        <v>1</v>
      </c>
      <c r="H103" s="44">
        <f>SUM($F$10:F103)</f>
        <v>88</v>
      </c>
      <c r="I103" s="44">
        <f t="shared" si="32"/>
        <v>0</v>
      </c>
      <c r="J103" s="110">
        <f t="shared" si="26"/>
        <v>1</v>
      </c>
      <c r="K103" s="108">
        <f>COUNTIF('[1]Suivi PR_CAB'!$J$4:$J$475,B103)</f>
        <v>0</v>
      </c>
      <c r="L103" s="44">
        <f>SUM($K$10:$K$103)</f>
        <v>88</v>
      </c>
      <c r="M103" s="44"/>
      <c r="N103" s="109">
        <f t="shared" si="27"/>
        <v>1</v>
      </c>
      <c r="O103" s="44">
        <f>SUM($M$10:M103)</f>
        <v>88</v>
      </c>
      <c r="P103" s="44">
        <f t="shared" si="47"/>
        <v>0</v>
      </c>
      <c r="Q103" s="110">
        <f t="shared" si="48"/>
        <v>1</v>
      </c>
      <c r="R103" s="108">
        <f>COUNTIF('[1]Suivi PR_CAB'!$T$4:$T$475,B103)</f>
        <v>0</v>
      </c>
      <c r="S103" s="44">
        <f>SUM($K$10:$K$103)</f>
        <v>88</v>
      </c>
      <c r="T103" s="44"/>
      <c r="U103" s="109">
        <f t="shared" si="33"/>
        <v>1</v>
      </c>
      <c r="V103" s="44">
        <f>SUM($T$10:T103)</f>
        <v>88</v>
      </c>
      <c r="W103" s="44">
        <f t="shared" si="34"/>
        <v>0</v>
      </c>
      <c r="X103" s="110">
        <f t="shared" si="35"/>
        <v>1</v>
      </c>
      <c r="Y103" s="108">
        <f>SUM($K$10:$K$103)</f>
        <v>88</v>
      </c>
      <c r="Z103" s="44"/>
      <c r="AA103" s="109">
        <f t="shared" si="28"/>
        <v>1</v>
      </c>
      <c r="AB103" s="44">
        <f>SUM($Z$10:Z103)</f>
        <v>88</v>
      </c>
      <c r="AC103" s="44">
        <f t="shared" si="36"/>
        <v>0</v>
      </c>
      <c r="AD103" s="110">
        <f t="shared" si="29"/>
        <v>1</v>
      </c>
      <c r="AE103" s="108">
        <f>COUNTIF('[1]Suivi Component'!$H$4:$H$400,B103)</f>
        <v>27</v>
      </c>
      <c r="AF103" s="111">
        <f>SUM($AE$10:$AE$103)</f>
        <v>117</v>
      </c>
      <c r="AG103" s="44"/>
      <c r="AH103" s="109">
        <f t="shared" si="37"/>
        <v>1</v>
      </c>
      <c r="AI103" s="44">
        <f>SUM(AG$10:AG103)</f>
        <v>205</v>
      </c>
      <c r="AJ103" s="44">
        <f t="shared" si="38"/>
        <v>-88</v>
      </c>
      <c r="AK103" s="110">
        <f t="shared" si="39"/>
        <v>0.57073170731707323</v>
      </c>
      <c r="AL103" s="108">
        <f>COUNTIF('[1]Suivi Component'!$K$4:$K$400,B103)</f>
        <v>10</v>
      </c>
      <c r="AM103" s="111">
        <f>SUM($AL$10:$AL103)</f>
        <v>16</v>
      </c>
      <c r="AN103" s="44"/>
      <c r="AO103" s="109">
        <f t="shared" si="30"/>
        <v>0.91219512195121955</v>
      </c>
      <c r="AP103" s="44">
        <f>SUM(AN$10:AN103)</f>
        <v>187</v>
      </c>
      <c r="AQ103" s="44">
        <f t="shared" si="40"/>
        <v>-171</v>
      </c>
      <c r="AR103" s="110">
        <f t="shared" si="31"/>
        <v>7.8048780487804836E-2</v>
      </c>
      <c r="AS103" s="108">
        <f>COUNTIF('[1]Suivi Implantation'!$I$4:$I$700,B103)</f>
        <v>0</v>
      </c>
      <c r="AT103" s="111">
        <f>SUM($AS$10:$AS103)</f>
        <v>0</v>
      </c>
      <c r="AU103" s="44"/>
      <c r="AV103" s="109">
        <f t="shared" si="41"/>
        <v>0.98376623376623373</v>
      </c>
      <c r="AW103" s="44">
        <f>SUM(AU$10:AU103)</f>
        <v>303</v>
      </c>
      <c r="AX103" s="44">
        <f t="shared" si="42"/>
        <v>-303</v>
      </c>
      <c r="AY103" s="110">
        <f t="shared" si="43"/>
        <v>0</v>
      </c>
      <c r="AZ103" s="108">
        <f>COUNTIF('[1]Suivi Connectique'!$L$3:$L693,B103)</f>
        <v>0</v>
      </c>
      <c r="BA103" s="111">
        <f>SUM($AZ$10:$AZ103)</f>
        <v>0</v>
      </c>
      <c r="BB103" s="44"/>
      <c r="BC103" s="109">
        <f t="shared" si="44"/>
        <v>0</v>
      </c>
      <c r="BD103" s="44">
        <f>SUM(BB$10:BB103)</f>
        <v>0</v>
      </c>
      <c r="BE103" s="44">
        <f t="shared" si="45"/>
        <v>0</v>
      </c>
      <c r="BF103" s="110">
        <f t="shared" si="46"/>
        <v>0</v>
      </c>
    </row>
    <row r="104" spans="2:58" x14ac:dyDescent="0.25">
      <c r="B104" s="102">
        <f t="shared" si="49"/>
        <v>43979</v>
      </c>
      <c r="C104" s="21" t="str">
        <f>VLOOKUP(WEEKDAY(B104),A164:B170,2)</f>
        <v>J</v>
      </c>
      <c r="D104" s="108">
        <f>COUNTIF('[1]Suivi PR_CAB'!$G$4:$G$475,B104)</f>
        <v>0</v>
      </c>
      <c r="E104" s="44">
        <f>SUM($D$10:$D$104)</f>
        <v>88</v>
      </c>
      <c r="F104" s="44"/>
      <c r="G104" s="109">
        <f t="shared" si="25"/>
        <v>1</v>
      </c>
      <c r="H104" s="44">
        <f>SUM($F$10:F104)</f>
        <v>88</v>
      </c>
      <c r="I104" s="44">
        <f t="shared" si="32"/>
        <v>0</v>
      </c>
      <c r="J104" s="110">
        <f t="shared" si="26"/>
        <v>1</v>
      </c>
      <c r="K104" s="108">
        <f>COUNTIF('[1]Suivi PR_CAB'!$J$4:$J$475,B104)</f>
        <v>0</v>
      </c>
      <c r="L104" s="44">
        <f>SUM($K$10:$K$104)</f>
        <v>88</v>
      </c>
      <c r="M104" s="44"/>
      <c r="N104" s="109">
        <f t="shared" si="27"/>
        <v>1</v>
      </c>
      <c r="O104" s="44">
        <f>SUM($M$10:M104)</f>
        <v>88</v>
      </c>
      <c r="P104" s="44">
        <f t="shared" si="47"/>
        <v>0</v>
      </c>
      <c r="Q104" s="110">
        <f t="shared" si="48"/>
        <v>1</v>
      </c>
      <c r="R104" s="108">
        <f>COUNTIF('[1]Suivi PR_CAB'!$T$4:$T$475,B104)</f>
        <v>0</v>
      </c>
      <c r="S104" s="44">
        <f>SUM($K$10:$K$104)</f>
        <v>88</v>
      </c>
      <c r="T104" s="44"/>
      <c r="U104" s="109">
        <f t="shared" si="33"/>
        <v>1</v>
      </c>
      <c r="V104" s="44">
        <f>SUM($T$10:T104)</f>
        <v>88</v>
      </c>
      <c r="W104" s="44">
        <f t="shared" si="34"/>
        <v>0</v>
      </c>
      <c r="X104" s="110">
        <f t="shared" si="35"/>
        <v>1</v>
      </c>
      <c r="Y104" s="108">
        <f>SUM($K$10:$K$104)</f>
        <v>88</v>
      </c>
      <c r="Z104" s="44"/>
      <c r="AA104" s="109">
        <f t="shared" si="28"/>
        <v>1</v>
      </c>
      <c r="AB104" s="44">
        <f>SUM($Z$10:Z104)</f>
        <v>88</v>
      </c>
      <c r="AC104" s="44">
        <f t="shared" si="36"/>
        <v>0</v>
      </c>
      <c r="AD104" s="110">
        <f t="shared" si="29"/>
        <v>1</v>
      </c>
      <c r="AE104" s="108">
        <f>COUNTIF('[1]Suivi Component'!$H$4:$H$400,B104)</f>
        <v>0</v>
      </c>
      <c r="AF104" s="111">
        <f>SUM($AE$10:$AE$104)</f>
        <v>117</v>
      </c>
      <c r="AG104" s="44"/>
      <c r="AH104" s="109">
        <f t="shared" si="37"/>
        <v>1</v>
      </c>
      <c r="AI104" s="44">
        <f>SUM(AG$10:AG104)</f>
        <v>205</v>
      </c>
      <c r="AJ104" s="44">
        <f t="shared" si="38"/>
        <v>-88</v>
      </c>
      <c r="AK104" s="110">
        <f t="shared" si="39"/>
        <v>0.57073170731707323</v>
      </c>
      <c r="AL104" s="108">
        <f>COUNTIF('[1]Suivi Component'!$K$4:$K$400,B104)</f>
        <v>37</v>
      </c>
      <c r="AM104" s="111">
        <f>SUM($AL$10:$AL104)</f>
        <v>53</v>
      </c>
      <c r="AN104" s="44"/>
      <c r="AO104" s="109">
        <f t="shared" si="30"/>
        <v>0.91219512195121955</v>
      </c>
      <c r="AP104" s="44">
        <f>SUM(AN$10:AN104)</f>
        <v>187</v>
      </c>
      <c r="AQ104" s="44">
        <f t="shared" si="40"/>
        <v>-134</v>
      </c>
      <c r="AR104" s="110">
        <f t="shared" si="31"/>
        <v>0.25853658536585367</v>
      </c>
      <c r="AS104" s="108">
        <f>COUNTIF('[1]Suivi Implantation'!$I$4:$I$700,B104)</f>
        <v>0</v>
      </c>
      <c r="AT104" s="111">
        <f>SUM($AS$10:$AS104)</f>
        <v>0</v>
      </c>
      <c r="AU104" s="44"/>
      <c r="AV104" s="109">
        <f t="shared" si="41"/>
        <v>0.98376623376623373</v>
      </c>
      <c r="AW104" s="44">
        <f>SUM(AU$10:AU104)</f>
        <v>303</v>
      </c>
      <c r="AX104" s="44">
        <f t="shared" si="42"/>
        <v>-303</v>
      </c>
      <c r="AY104" s="110">
        <f t="shared" si="43"/>
        <v>0</v>
      </c>
      <c r="AZ104" s="108">
        <f>COUNTIF('[1]Suivi Connectique'!$L$3:$L694,B104)</f>
        <v>0</v>
      </c>
      <c r="BA104" s="111">
        <f>SUM($AZ$10:$AZ104)</f>
        <v>0</v>
      </c>
      <c r="BB104" s="44"/>
      <c r="BC104" s="109">
        <f t="shared" si="44"/>
        <v>0</v>
      </c>
      <c r="BD104" s="44">
        <f>SUM(BB$10:BB104)</f>
        <v>0</v>
      </c>
      <c r="BE104" s="44">
        <f t="shared" si="45"/>
        <v>0</v>
      </c>
      <c r="BF104" s="110">
        <f t="shared" si="46"/>
        <v>0</v>
      </c>
    </row>
    <row r="105" spans="2:58" x14ac:dyDescent="0.25">
      <c r="B105" s="102">
        <f t="shared" si="49"/>
        <v>43980</v>
      </c>
      <c r="C105" s="21" t="str">
        <f>VLOOKUP(WEEKDAY(B105),A164:B170,2)</f>
        <v>V</v>
      </c>
      <c r="D105" s="108">
        <f>COUNTIF('[1]Suivi PR_CAB'!$G$4:$G$475,B105)</f>
        <v>0</v>
      </c>
      <c r="E105" s="44">
        <f>SUM($D$10:$D$105)</f>
        <v>88</v>
      </c>
      <c r="F105" s="44"/>
      <c r="G105" s="109">
        <f t="shared" si="25"/>
        <v>1</v>
      </c>
      <c r="H105" s="44">
        <f>SUM($F$10:F105)</f>
        <v>88</v>
      </c>
      <c r="I105" s="44">
        <f t="shared" si="32"/>
        <v>0</v>
      </c>
      <c r="J105" s="110">
        <f t="shared" si="26"/>
        <v>1</v>
      </c>
      <c r="K105" s="108">
        <f>COUNTIF('[1]Suivi PR_CAB'!$J$4:$J$475,B105)</f>
        <v>0</v>
      </c>
      <c r="L105" s="44">
        <f>SUM($K$10:$K$105)</f>
        <v>88</v>
      </c>
      <c r="M105" s="44"/>
      <c r="N105" s="109">
        <f t="shared" si="27"/>
        <v>1</v>
      </c>
      <c r="O105" s="44">
        <f>SUM($M$10:M105)</f>
        <v>88</v>
      </c>
      <c r="P105" s="44">
        <f t="shared" si="47"/>
        <v>0</v>
      </c>
      <c r="Q105" s="110">
        <f t="shared" si="48"/>
        <v>1</v>
      </c>
      <c r="R105" s="108">
        <f>COUNTIF('[1]Suivi PR_CAB'!$T$4:$T$475,B105)</f>
        <v>0</v>
      </c>
      <c r="S105" s="44">
        <f>SUM($K$10:$K$105)</f>
        <v>88</v>
      </c>
      <c r="T105" s="44"/>
      <c r="U105" s="109">
        <f t="shared" si="33"/>
        <v>1</v>
      </c>
      <c r="V105" s="44">
        <f>SUM($T$10:T105)</f>
        <v>88</v>
      </c>
      <c r="W105" s="44">
        <f t="shared" si="34"/>
        <v>0</v>
      </c>
      <c r="X105" s="110">
        <f t="shared" si="35"/>
        <v>1</v>
      </c>
      <c r="Y105" s="108">
        <f>SUM($K$10:$K$105)</f>
        <v>88</v>
      </c>
      <c r="Z105" s="44"/>
      <c r="AA105" s="109">
        <f t="shared" si="28"/>
        <v>1</v>
      </c>
      <c r="AB105" s="44">
        <f>SUM($Z$10:Z105)</f>
        <v>88</v>
      </c>
      <c r="AC105" s="44">
        <f t="shared" si="36"/>
        <v>0</v>
      </c>
      <c r="AD105" s="110">
        <f t="shared" si="29"/>
        <v>1</v>
      </c>
      <c r="AE105" s="108">
        <f>COUNTIF('[1]Suivi Component'!$H$4:$H$400,B105)</f>
        <v>8</v>
      </c>
      <c r="AF105" s="111">
        <f>SUM($AE$10:$AE$105)</f>
        <v>125</v>
      </c>
      <c r="AG105" s="44"/>
      <c r="AH105" s="109">
        <f t="shared" si="37"/>
        <v>1</v>
      </c>
      <c r="AI105" s="44">
        <f>SUM(AG$10:AG105)</f>
        <v>205</v>
      </c>
      <c r="AJ105" s="44">
        <f t="shared" si="38"/>
        <v>-80</v>
      </c>
      <c r="AK105" s="110">
        <f t="shared" si="39"/>
        <v>0.6097560975609756</v>
      </c>
      <c r="AL105" s="108">
        <f>COUNTIF('[1]Suivi Component'!$K$4:$K$400,B105)</f>
        <v>42</v>
      </c>
      <c r="AM105" s="111">
        <f>SUM($AL$10:$AL105)</f>
        <v>95</v>
      </c>
      <c r="AN105" s="44"/>
      <c r="AO105" s="109">
        <f t="shared" si="30"/>
        <v>0.91219512195121955</v>
      </c>
      <c r="AP105" s="44">
        <f>SUM(AN$10:AN105)</f>
        <v>187</v>
      </c>
      <c r="AQ105" s="44">
        <f t="shared" si="40"/>
        <v>-92</v>
      </c>
      <c r="AR105" s="110">
        <f t="shared" si="31"/>
        <v>0.46341463414634143</v>
      </c>
      <c r="AS105" s="108">
        <f>COUNTIF('[1]Suivi Implantation'!$I$4:$I$700,B105)</f>
        <v>0</v>
      </c>
      <c r="AT105" s="111">
        <f>SUM($AS$10:$AS105)</f>
        <v>0</v>
      </c>
      <c r="AU105" s="44"/>
      <c r="AV105" s="109">
        <f t="shared" si="41"/>
        <v>0.98376623376623373</v>
      </c>
      <c r="AW105" s="44">
        <f>SUM(AU$10:AU105)</f>
        <v>303</v>
      </c>
      <c r="AX105" s="44">
        <f t="shared" si="42"/>
        <v>-303</v>
      </c>
      <c r="AY105" s="110">
        <f t="shared" si="43"/>
        <v>0</v>
      </c>
      <c r="AZ105" s="108">
        <f>COUNTIF('[1]Suivi Connectique'!$L$3:$L695,B105)</f>
        <v>0</v>
      </c>
      <c r="BA105" s="111">
        <f>SUM($AZ$10:$AZ105)</f>
        <v>0</v>
      </c>
      <c r="BB105" s="44"/>
      <c r="BC105" s="109">
        <f t="shared" si="44"/>
        <v>0</v>
      </c>
      <c r="BD105" s="44">
        <f>SUM(BB$10:BB105)</f>
        <v>0</v>
      </c>
      <c r="BE105" s="44">
        <f t="shared" si="45"/>
        <v>0</v>
      </c>
      <c r="BF105" s="110">
        <f t="shared" si="46"/>
        <v>0</v>
      </c>
    </row>
    <row r="106" spans="2:58" x14ac:dyDescent="0.25">
      <c r="B106" s="102">
        <f t="shared" si="49"/>
        <v>43981</v>
      </c>
      <c r="C106" s="21" t="str">
        <f>VLOOKUP(WEEKDAY(B106),A164:B170,2)</f>
        <v>S</v>
      </c>
      <c r="D106" s="108">
        <f>COUNTIF('[1]Suivi PR_CAB'!$G$4:$G$475,B106)</f>
        <v>0</v>
      </c>
      <c r="E106" s="44">
        <f>SUM($D$10:$D$106)</f>
        <v>88</v>
      </c>
      <c r="F106" s="44"/>
      <c r="G106" s="109">
        <f t="shared" si="25"/>
        <v>1</v>
      </c>
      <c r="H106" s="44">
        <f>SUM($F$10:F106)</f>
        <v>88</v>
      </c>
      <c r="I106" s="44">
        <f t="shared" si="32"/>
        <v>0</v>
      </c>
      <c r="J106" s="110">
        <f t="shared" si="26"/>
        <v>1</v>
      </c>
      <c r="K106" s="108">
        <f>COUNTIF('[1]Suivi PR_CAB'!$J$4:$J$475,B106)</f>
        <v>0</v>
      </c>
      <c r="L106" s="44">
        <f>SUM($K$10:$K$106)</f>
        <v>88</v>
      </c>
      <c r="M106" s="44"/>
      <c r="N106" s="109">
        <f t="shared" si="27"/>
        <v>1</v>
      </c>
      <c r="O106" s="44">
        <f>SUM($M$10:M106)</f>
        <v>88</v>
      </c>
      <c r="P106" s="44">
        <f t="shared" si="47"/>
        <v>0</v>
      </c>
      <c r="Q106" s="110">
        <f t="shared" si="48"/>
        <v>1</v>
      </c>
      <c r="R106" s="108">
        <f>COUNTIF('[1]Suivi PR_CAB'!$T$4:$T$475,B106)</f>
        <v>0</v>
      </c>
      <c r="S106" s="44">
        <f>SUM($K$10:$K$106)</f>
        <v>88</v>
      </c>
      <c r="T106" s="44"/>
      <c r="U106" s="109">
        <f t="shared" si="33"/>
        <v>1</v>
      </c>
      <c r="V106" s="44">
        <f>SUM($T$10:T106)</f>
        <v>88</v>
      </c>
      <c r="W106" s="44">
        <f t="shared" si="34"/>
        <v>0</v>
      </c>
      <c r="X106" s="110">
        <f t="shared" si="35"/>
        <v>1</v>
      </c>
      <c r="Y106" s="108">
        <f>SUM($K$10:$K$106)</f>
        <v>88</v>
      </c>
      <c r="Z106" s="44"/>
      <c r="AA106" s="109">
        <f t="shared" si="28"/>
        <v>1</v>
      </c>
      <c r="AB106" s="44">
        <f>SUM($Z$10:Z106)</f>
        <v>88</v>
      </c>
      <c r="AC106" s="44">
        <f t="shared" si="36"/>
        <v>0</v>
      </c>
      <c r="AD106" s="110">
        <f t="shared" si="29"/>
        <v>1</v>
      </c>
      <c r="AE106" s="108">
        <f>COUNTIF('[1]Suivi Component'!$H$4:$H$400,B106)</f>
        <v>0</v>
      </c>
      <c r="AF106" s="111">
        <f>SUM($AE$10:$AE$106)</f>
        <v>125</v>
      </c>
      <c r="AG106" s="44"/>
      <c r="AH106" s="109">
        <f t="shared" si="37"/>
        <v>1</v>
      </c>
      <c r="AI106" s="44">
        <f>SUM(AG$10:AG106)</f>
        <v>205</v>
      </c>
      <c r="AJ106" s="44">
        <f t="shared" si="38"/>
        <v>-80</v>
      </c>
      <c r="AK106" s="110">
        <f t="shared" si="39"/>
        <v>0.6097560975609756</v>
      </c>
      <c r="AL106" s="108">
        <f>COUNTIF('[1]Suivi Component'!$K$4:$K$400,B106)</f>
        <v>0</v>
      </c>
      <c r="AM106" s="111">
        <f>SUM($AL$10:$AL106)</f>
        <v>95</v>
      </c>
      <c r="AN106" s="44"/>
      <c r="AO106" s="109">
        <f t="shared" si="30"/>
        <v>0.91219512195121955</v>
      </c>
      <c r="AP106" s="44">
        <f>SUM(AN$10:AN106)</f>
        <v>187</v>
      </c>
      <c r="AQ106" s="44">
        <f t="shared" si="40"/>
        <v>-92</v>
      </c>
      <c r="AR106" s="110">
        <f t="shared" si="31"/>
        <v>0.46341463414634143</v>
      </c>
      <c r="AS106" s="108">
        <f>COUNTIF('[1]Suivi Implantation'!$I$4:$I$700,B106)</f>
        <v>0</v>
      </c>
      <c r="AT106" s="111">
        <f>SUM($AS$10:$AS106)</f>
        <v>0</v>
      </c>
      <c r="AU106" s="44"/>
      <c r="AV106" s="109">
        <f t="shared" si="41"/>
        <v>0.98376623376623373</v>
      </c>
      <c r="AW106" s="44">
        <f>SUM(AU$10:AU106)</f>
        <v>303</v>
      </c>
      <c r="AX106" s="44">
        <f t="shared" si="42"/>
        <v>-303</v>
      </c>
      <c r="AY106" s="110">
        <f t="shared" si="43"/>
        <v>0</v>
      </c>
      <c r="AZ106" s="108">
        <f>COUNTIF('[1]Suivi Connectique'!$L$3:$L696,B106)</f>
        <v>0</v>
      </c>
      <c r="BA106" s="111">
        <f>SUM($AZ$10:$AZ106)</f>
        <v>0</v>
      </c>
      <c r="BB106" s="44"/>
      <c r="BC106" s="109">
        <f t="shared" si="44"/>
        <v>0</v>
      </c>
      <c r="BD106" s="44">
        <f>SUM(BB$10:BB106)</f>
        <v>0</v>
      </c>
      <c r="BE106" s="44">
        <f t="shared" si="45"/>
        <v>0</v>
      </c>
      <c r="BF106" s="110">
        <f t="shared" si="46"/>
        <v>0</v>
      </c>
    </row>
    <row r="107" spans="2:58" x14ac:dyDescent="0.25">
      <c r="B107" s="102">
        <f t="shared" si="49"/>
        <v>43982</v>
      </c>
      <c r="C107" s="21" t="str">
        <f>VLOOKUP(WEEKDAY(B107),A164:B170,2)</f>
        <v>D</v>
      </c>
      <c r="D107" s="108">
        <f>COUNTIF('[1]Suivi PR_CAB'!$G$4:$G$475,B107)</f>
        <v>0</v>
      </c>
      <c r="E107" s="44">
        <f>SUM($D$10:$D$107)</f>
        <v>88</v>
      </c>
      <c r="F107" s="44"/>
      <c r="G107" s="109">
        <f t="shared" si="25"/>
        <v>1</v>
      </c>
      <c r="H107" s="44">
        <f>SUM($F$10:F107)</f>
        <v>88</v>
      </c>
      <c r="I107" s="44">
        <f t="shared" si="32"/>
        <v>0</v>
      </c>
      <c r="J107" s="110">
        <f t="shared" si="26"/>
        <v>1</v>
      </c>
      <c r="K107" s="108">
        <f>COUNTIF('[1]Suivi PR_CAB'!$J$4:$J$475,B107)</f>
        <v>0</v>
      </c>
      <c r="L107" s="44">
        <f>SUM($K$10:$K$107)</f>
        <v>88</v>
      </c>
      <c r="M107" s="44"/>
      <c r="N107" s="109">
        <f t="shared" si="27"/>
        <v>1</v>
      </c>
      <c r="O107" s="44">
        <f>SUM($M$10:M107)</f>
        <v>88</v>
      </c>
      <c r="P107" s="44">
        <f t="shared" si="47"/>
        <v>0</v>
      </c>
      <c r="Q107" s="110">
        <f t="shared" si="48"/>
        <v>1</v>
      </c>
      <c r="R107" s="108">
        <f>COUNTIF('[1]Suivi PR_CAB'!$T$4:$T$475,B107)</f>
        <v>0</v>
      </c>
      <c r="S107" s="44">
        <f>SUM($K$10:$K$107)</f>
        <v>88</v>
      </c>
      <c r="T107" s="44"/>
      <c r="U107" s="109">
        <f t="shared" si="33"/>
        <v>1</v>
      </c>
      <c r="V107" s="44">
        <f>SUM($T$10:T107)</f>
        <v>88</v>
      </c>
      <c r="W107" s="44">
        <f t="shared" si="34"/>
        <v>0</v>
      </c>
      <c r="X107" s="110">
        <f t="shared" si="35"/>
        <v>1</v>
      </c>
      <c r="Y107" s="108">
        <f>SUM($K$10:$K$107)</f>
        <v>88</v>
      </c>
      <c r="Z107" s="44"/>
      <c r="AA107" s="109">
        <f t="shared" si="28"/>
        <v>1</v>
      </c>
      <c r="AB107" s="44">
        <f>SUM($Z$10:Z107)</f>
        <v>88</v>
      </c>
      <c r="AC107" s="44">
        <f t="shared" si="36"/>
        <v>0</v>
      </c>
      <c r="AD107" s="110">
        <f t="shared" si="29"/>
        <v>1</v>
      </c>
      <c r="AE107" s="108">
        <f>COUNTIF('[1]Suivi Component'!$H$4:$H$400,B107)</f>
        <v>0</v>
      </c>
      <c r="AF107" s="111">
        <f>SUM($AE$10:$AE$107)</f>
        <v>125</v>
      </c>
      <c r="AG107" s="44"/>
      <c r="AH107" s="109">
        <f t="shared" si="37"/>
        <v>1</v>
      </c>
      <c r="AI107" s="44">
        <f>SUM(AG$10:AG107)</f>
        <v>205</v>
      </c>
      <c r="AJ107" s="44">
        <f t="shared" si="38"/>
        <v>-80</v>
      </c>
      <c r="AK107" s="110">
        <f t="shared" si="39"/>
        <v>0.6097560975609756</v>
      </c>
      <c r="AL107" s="108">
        <f>COUNTIF('[1]Suivi Component'!$K$4:$K$400,B107)</f>
        <v>0</v>
      </c>
      <c r="AM107" s="111">
        <f>SUM($AL$10:$AL107)</f>
        <v>95</v>
      </c>
      <c r="AN107" s="44"/>
      <c r="AO107" s="109">
        <f t="shared" si="30"/>
        <v>0.91219512195121955</v>
      </c>
      <c r="AP107" s="44">
        <f>SUM(AN$10:AN107)</f>
        <v>187</v>
      </c>
      <c r="AQ107" s="44">
        <f t="shared" si="40"/>
        <v>-92</v>
      </c>
      <c r="AR107" s="110">
        <f t="shared" si="31"/>
        <v>0.46341463414634143</v>
      </c>
      <c r="AS107" s="108">
        <f>COUNTIF('[1]Suivi Implantation'!$I$4:$I$700,B107)</f>
        <v>0</v>
      </c>
      <c r="AT107" s="111">
        <f>SUM($AS$10:$AS107)</f>
        <v>0</v>
      </c>
      <c r="AU107" s="44"/>
      <c r="AV107" s="109">
        <f t="shared" si="41"/>
        <v>0.98376623376623373</v>
      </c>
      <c r="AW107" s="44">
        <f>SUM(AU$10:AU107)</f>
        <v>303</v>
      </c>
      <c r="AX107" s="44">
        <f t="shared" si="42"/>
        <v>-303</v>
      </c>
      <c r="AY107" s="110">
        <f t="shared" si="43"/>
        <v>0</v>
      </c>
      <c r="AZ107" s="108">
        <f>COUNTIF('[1]Suivi Connectique'!$L$3:$L697,B107)</f>
        <v>0</v>
      </c>
      <c r="BA107" s="111">
        <f>SUM($AZ$10:$AZ107)</f>
        <v>0</v>
      </c>
      <c r="BB107" s="44"/>
      <c r="BC107" s="109">
        <f t="shared" si="44"/>
        <v>0</v>
      </c>
      <c r="BD107" s="44">
        <f>SUM(BB$10:BB107)</f>
        <v>0</v>
      </c>
      <c r="BE107" s="44">
        <f t="shared" si="45"/>
        <v>0</v>
      </c>
      <c r="BF107" s="110">
        <f t="shared" si="46"/>
        <v>0</v>
      </c>
    </row>
    <row r="108" spans="2:58" x14ac:dyDescent="0.25">
      <c r="B108" s="102">
        <f t="shared" si="49"/>
        <v>43983</v>
      </c>
      <c r="C108" s="21" t="str">
        <f>VLOOKUP(WEEKDAY(B108),A164:B170,2)</f>
        <v>L</v>
      </c>
      <c r="D108" s="108">
        <f>COUNTIF('[1]Suivi PR_CAB'!$G$4:$G$475,B108)</f>
        <v>0</v>
      </c>
      <c r="E108" s="44">
        <f>SUM($D$10:$D$108)</f>
        <v>88</v>
      </c>
      <c r="F108" s="44"/>
      <c r="G108" s="109">
        <f t="shared" si="25"/>
        <v>1</v>
      </c>
      <c r="H108" s="44">
        <f>SUM($F$10:F108)</f>
        <v>88</v>
      </c>
      <c r="I108" s="44">
        <f t="shared" si="32"/>
        <v>0</v>
      </c>
      <c r="J108" s="110">
        <f t="shared" si="26"/>
        <v>1</v>
      </c>
      <c r="K108" s="108">
        <f>COUNTIF('[1]Suivi PR_CAB'!$J$4:$J$475,B108)</f>
        <v>0</v>
      </c>
      <c r="L108" s="44">
        <f>SUM($K$10:$K$108)</f>
        <v>88</v>
      </c>
      <c r="M108" s="44"/>
      <c r="N108" s="109">
        <f t="shared" si="27"/>
        <v>1</v>
      </c>
      <c r="O108" s="44">
        <f>SUM($M$10:M108)</f>
        <v>88</v>
      </c>
      <c r="P108" s="44">
        <f t="shared" si="47"/>
        <v>0</v>
      </c>
      <c r="Q108" s="110">
        <f t="shared" si="48"/>
        <v>1</v>
      </c>
      <c r="R108" s="108">
        <f>COUNTIF('[1]Suivi PR_CAB'!$T$4:$T$475,B108)</f>
        <v>0</v>
      </c>
      <c r="S108" s="44">
        <f>SUM($K$10:$K$108)</f>
        <v>88</v>
      </c>
      <c r="T108" s="44"/>
      <c r="U108" s="109">
        <f t="shared" si="33"/>
        <v>1</v>
      </c>
      <c r="V108" s="44">
        <f>SUM($T$10:T108)</f>
        <v>88</v>
      </c>
      <c r="W108" s="44">
        <f t="shared" si="34"/>
        <v>0</v>
      </c>
      <c r="X108" s="110">
        <f t="shared" si="35"/>
        <v>1</v>
      </c>
      <c r="Y108" s="108">
        <f>SUM($K$10:$K$108)</f>
        <v>88</v>
      </c>
      <c r="Z108" s="44"/>
      <c r="AA108" s="109">
        <f t="shared" si="28"/>
        <v>1</v>
      </c>
      <c r="AB108" s="44">
        <f>SUM($Z$10:Z108)</f>
        <v>88</v>
      </c>
      <c r="AC108" s="44">
        <f t="shared" si="36"/>
        <v>0</v>
      </c>
      <c r="AD108" s="110">
        <f t="shared" si="29"/>
        <v>1</v>
      </c>
      <c r="AE108" s="108">
        <f>COUNTIF('[1]Suivi Component'!$H$4:$H$400,B108)</f>
        <v>8</v>
      </c>
      <c r="AF108" s="111">
        <f>SUM($AE$10:$AE$108)</f>
        <v>133</v>
      </c>
      <c r="AG108" s="44"/>
      <c r="AH108" s="109">
        <f t="shared" si="37"/>
        <v>1</v>
      </c>
      <c r="AI108" s="44">
        <f>SUM(AG$10:AG108)</f>
        <v>205</v>
      </c>
      <c r="AJ108" s="44">
        <f t="shared" si="38"/>
        <v>-72</v>
      </c>
      <c r="AK108" s="110">
        <f t="shared" si="39"/>
        <v>0.64878048780487807</v>
      </c>
      <c r="AL108" s="108">
        <f>COUNTIF('[1]Suivi Component'!$K$4:$K$400,B108)</f>
        <v>25</v>
      </c>
      <c r="AM108" s="111">
        <f>SUM($AL$10:$AL108)</f>
        <v>120</v>
      </c>
      <c r="AN108" s="44">
        <v>10</v>
      </c>
      <c r="AO108" s="109">
        <f t="shared" si="30"/>
        <v>0.96097560975609753</v>
      </c>
      <c r="AP108" s="44">
        <f>SUM(AN$10:AN108)</f>
        <v>197</v>
      </c>
      <c r="AQ108" s="44">
        <f t="shared" si="40"/>
        <v>-77</v>
      </c>
      <c r="AR108" s="110">
        <f t="shared" si="31"/>
        <v>0.58536585365853666</v>
      </c>
      <c r="AS108" s="108">
        <f>COUNTIF('[1]Suivi Implantation'!$I$4:$I$700,B108)</f>
        <v>0</v>
      </c>
      <c r="AT108" s="111">
        <f>SUM($AS$10:$AS108)</f>
        <v>0</v>
      </c>
      <c r="AU108" s="44"/>
      <c r="AV108" s="109">
        <f t="shared" si="41"/>
        <v>0.98376623376623373</v>
      </c>
      <c r="AW108" s="44">
        <f>SUM(AU$10:AU108)</f>
        <v>303</v>
      </c>
      <c r="AX108" s="44">
        <f t="shared" si="42"/>
        <v>-303</v>
      </c>
      <c r="AY108" s="110">
        <f t="shared" si="43"/>
        <v>0</v>
      </c>
      <c r="AZ108" s="108">
        <f>COUNTIF('[1]Suivi Connectique'!$L$3:$L698,B108)</f>
        <v>0</v>
      </c>
      <c r="BA108" s="111">
        <f>SUM($AZ$10:$AZ108)</f>
        <v>0</v>
      </c>
      <c r="BB108" s="44"/>
      <c r="BC108" s="109">
        <f t="shared" si="44"/>
        <v>0</v>
      </c>
      <c r="BD108" s="44">
        <f>SUM(BB$10:BB108)</f>
        <v>0</v>
      </c>
      <c r="BE108" s="44">
        <f t="shared" si="45"/>
        <v>0</v>
      </c>
      <c r="BF108" s="110">
        <f t="shared" si="46"/>
        <v>0</v>
      </c>
    </row>
    <row r="109" spans="2:58" x14ac:dyDescent="0.25">
      <c r="B109" s="102">
        <f t="shared" si="49"/>
        <v>43984</v>
      </c>
      <c r="C109" s="21" t="str">
        <f>VLOOKUP(WEEKDAY(B109),A164:B170,2)</f>
        <v>M</v>
      </c>
      <c r="D109" s="108">
        <f>COUNTIF('[1]Suivi PR_CAB'!$G$4:$G$475,B109)</f>
        <v>0</v>
      </c>
      <c r="E109" s="44">
        <f>SUM($D$10:$D$109)</f>
        <v>88</v>
      </c>
      <c r="F109" s="44"/>
      <c r="G109" s="109">
        <f t="shared" si="25"/>
        <v>1</v>
      </c>
      <c r="H109" s="44">
        <f>SUM($F$10:F109)</f>
        <v>88</v>
      </c>
      <c r="I109" s="44">
        <f t="shared" si="32"/>
        <v>0</v>
      </c>
      <c r="J109" s="110">
        <f t="shared" si="26"/>
        <v>1</v>
      </c>
      <c r="K109" s="108">
        <f>COUNTIF('[1]Suivi PR_CAB'!$J$4:$J$475,B109)</f>
        <v>0</v>
      </c>
      <c r="L109" s="44">
        <f>SUM($K$10:$K$109)</f>
        <v>88</v>
      </c>
      <c r="M109" s="44"/>
      <c r="N109" s="109">
        <f t="shared" si="27"/>
        <v>1</v>
      </c>
      <c r="O109" s="44">
        <f>SUM($M$10:M109)</f>
        <v>88</v>
      </c>
      <c r="P109" s="44">
        <f t="shared" si="47"/>
        <v>0</v>
      </c>
      <c r="Q109" s="110">
        <f t="shared" si="48"/>
        <v>1</v>
      </c>
      <c r="R109" s="108">
        <f>COUNTIF('[1]Suivi PR_CAB'!$T$4:$T$475,B109)</f>
        <v>0</v>
      </c>
      <c r="S109" s="44">
        <f>SUM($K$10:$K$109)</f>
        <v>88</v>
      </c>
      <c r="T109" s="44"/>
      <c r="U109" s="109">
        <f t="shared" si="33"/>
        <v>1</v>
      </c>
      <c r="V109" s="44">
        <f>SUM($T$10:T109)</f>
        <v>88</v>
      </c>
      <c r="W109" s="44">
        <f t="shared" si="34"/>
        <v>0</v>
      </c>
      <c r="X109" s="110">
        <f t="shared" si="35"/>
        <v>1</v>
      </c>
      <c r="Y109" s="108">
        <f>SUM($K$10:$K$109)</f>
        <v>88</v>
      </c>
      <c r="Z109" s="44"/>
      <c r="AA109" s="109">
        <f t="shared" si="28"/>
        <v>1</v>
      </c>
      <c r="AB109" s="44">
        <f>SUM($Z$10:Z109)</f>
        <v>88</v>
      </c>
      <c r="AC109" s="44">
        <f t="shared" si="36"/>
        <v>0</v>
      </c>
      <c r="AD109" s="110">
        <f t="shared" si="29"/>
        <v>1</v>
      </c>
      <c r="AE109" s="108">
        <f>COUNTIF('[1]Suivi Component'!$H$4:$H$400,B109)</f>
        <v>10</v>
      </c>
      <c r="AF109" s="111">
        <f>SUM($AE$10:$AE$109)</f>
        <v>143</v>
      </c>
      <c r="AG109" s="44"/>
      <c r="AH109" s="109">
        <f t="shared" si="37"/>
        <v>1</v>
      </c>
      <c r="AI109" s="44">
        <f>SUM(AG$10:AG109)</f>
        <v>205</v>
      </c>
      <c r="AJ109" s="44">
        <f t="shared" si="38"/>
        <v>-62</v>
      </c>
      <c r="AK109" s="110">
        <f t="shared" si="39"/>
        <v>0.69756097560975605</v>
      </c>
      <c r="AL109" s="108">
        <f>COUNTIF('[1]Suivi Component'!$K$4:$K$400,B109)</f>
        <v>22</v>
      </c>
      <c r="AM109" s="111">
        <f>SUM($AL$10:$AL109)</f>
        <v>142</v>
      </c>
      <c r="AN109" s="44">
        <v>8</v>
      </c>
      <c r="AO109" s="109">
        <f t="shared" si="30"/>
        <v>1</v>
      </c>
      <c r="AP109" s="44">
        <f>SUM(AN$10:AN109)</f>
        <v>205</v>
      </c>
      <c r="AQ109" s="44">
        <f t="shared" si="40"/>
        <v>-63</v>
      </c>
      <c r="AR109" s="110">
        <f t="shared" si="31"/>
        <v>0.69268292682926824</v>
      </c>
      <c r="AS109" s="108">
        <f>COUNTIF('[1]Suivi Implantation'!$I$4:$I$700,B109)</f>
        <v>0</v>
      </c>
      <c r="AT109" s="111">
        <f>SUM($AS$10:$AS109)</f>
        <v>0</v>
      </c>
      <c r="AU109" s="44"/>
      <c r="AV109" s="109">
        <f t="shared" si="41"/>
        <v>0.98376623376623373</v>
      </c>
      <c r="AW109" s="44">
        <f>SUM(AU$10:AU109)</f>
        <v>303</v>
      </c>
      <c r="AX109" s="44">
        <f t="shared" si="42"/>
        <v>-303</v>
      </c>
      <c r="AY109" s="110">
        <f t="shared" si="43"/>
        <v>0</v>
      </c>
      <c r="AZ109" s="108">
        <f>COUNTIF('[1]Suivi Connectique'!$L$3:$L699,B109)</f>
        <v>0</v>
      </c>
      <c r="BA109" s="111">
        <f>SUM($AZ$10:$AZ109)</f>
        <v>0</v>
      </c>
      <c r="BB109" s="44"/>
      <c r="BC109" s="109">
        <f t="shared" si="44"/>
        <v>0</v>
      </c>
      <c r="BD109" s="44">
        <f>SUM(BB$10:BB109)</f>
        <v>0</v>
      </c>
      <c r="BE109" s="44">
        <f t="shared" si="45"/>
        <v>0</v>
      </c>
      <c r="BF109" s="110">
        <f t="shared" si="46"/>
        <v>0</v>
      </c>
    </row>
    <row r="110" spans="2:58" x14ac:dyDescent="0.25">
      <c r="B110" s="102">
        <f t="shared" si="49"/>
        <v>43985</v>
      </c>
      <c r="C110" s="21" t="str">
        <f>VLOOKUP(WEEKDAY(B110),A164:B170,2)</f>
        <v>M</v>
      </c>
      <c r="D110" s="108">
        <f>COUNTIF('[1]Suivi PR_CAB'!$G$4:$G$475,B110)</f>
        <v>0</v>
      </c>
      <c r="E110" s="44">
        <f>SUM($D$10:$D$110)</f>
        <v>88</v>
      </c>
      <c r="F110" s="44"/>
      <c r="G110" s="109">
        <f t="shared" si="25"/>
        <v>1</v>
      </c>
      <c r="H110" s="44">
        <f>SUM($F$10:F110)</f>
        <v>88</v>
      </c>
      <c r="I110" s="44">
        <f t="shared" si="32"/>
        <v>0</v>
      </c>
      <c r="J110" s="110">
        <f t="shared" si="26"/>
        <v>1</v>
      </c>
      <c r="K110" s="108">
        <f>COUNTIF('[1]Suivi PR_CAB'!$J$4:$J$475,B110)</f>
        <v>0</v>
      </c>
      <c r="L110" s="44">
        <f>SUM($K$10:$K$110)</f>
        <v>88</v>
      </c>
      <c r="M110" s="44"/>
      <c r="N110" s="109">
        <f t="shared" si="27"/>
        <v>1</v>
      </c>
      <c r="O110" s="44">
        <f>SUM($M$10:M110)</f>
        <v>88</v>
      </c>
      <c r="P110" s="44">
        <f t="shared" si="47"/>
        <v>0</v>
      </c>
      <c r="Q110" s="110">
        <f t="shared" si="48"/>
        <v>1</v>
      </c>
      <c r="R110" s="108">
        <f>COUNTIF('[1]Suivi PR_CAB'!$T$4:$T$475,B110)</f>
        <v>0</v>
      </c>
      <c r="S110" s="44">
        <f>SUM($K$10:$K$110)</f>
        <v>88</v>
      </c>
      <c r="T110" s="44"/>
      <c r="U110" s="109">
        <f t="shared" si="33"/>
        <v>1</v>
      </c>
      <c r="V110" s="44">
        <f>SUM($T$10:T110)</f>
        <v>88</v>
      </c>
      <c r="W110" s="44">
        <f t="shared" si="34"/>
        <v>0</v>
      </c>
      <c r="X110" s="110">
        <f t="shared" si="35"/>
        <v>1</v>
      </c>
      <c r="Y110" s="108">
        <f>SUM($K$10:$K$110)</f>
        <v>88</v>
      </c>
      <c r="Z110" s="44"/>
      <c r="AA110" s="109">
        <f t="shared" si="28"/>
        <v>1</v>
      </c>
      <c r="AB110" s="44">
        <f>SUM($Z$10:Z110)</f>
        <v>88</v>
      </c>
      <c r="AC110" s="44">
        <f t="shared" si="36"/>
        <v>0</v>
      </c>
      <c r="AD110" s="110">
        <f t="shared" si="29"/>
        <v>1</v>
      </c>
      <c r="AE110" s="108">
        <f>COUNTIF('[1]Suivi Component'!$H$4:$H$400,B110)</f>
        <v>0</v>
      </c>
      <c r="AF110" s="111">
        <f>SUM($AE$10:$AE$110)</f>
        <v>143</v>
      </c>
      <c r="AG110" s="44"/>
      <c r="AH110" s="109">
        <f t="shared" si="37"/>
        <v>1</v>
      </c>
      <c r="AI110" s="44">
        <f>SUM(AG$10:AG110)</f>
        <v>205</v>
      </c>
      <c r="AJ110" s="44">
        <f t="shared" si="38"/>
        <v>-62</v>
      </c>
      <c r="AK110" s="110">
        <f t="shared" si="39"/>
        <v>0.69756097560975605</v>
      </c>
      <c r="AL110" s="108">
        <f>COUNTIF('[1]Suivi Component'!$K$4:$K$400,B110)</f>
        <v>0</v>
      </c>
      <c r="AM110" s="111">
        <f>SUM($AL$10:$AL110)</f>
        <v>142</v>
      </c>
      <c r="AN110" s="44"/>
      <c r="AO110" s="109">
        <f t="shared" si="30"/>
        <v>1</v>
      </c>
      <c r="AP110" s="44">
        <f>SUM(AN$10:AN110)</f>
        <v>205</v>
      </c>
      <c r="AQ110" s="44">
        <f t="shared" si="40"/>
        <v>-63</v>
      </c>
      <c r="AR110" s="110">
        <f t="shared" si="31"/>
        <v>0.69268292682926824</v>
      </c>
      <c r="AS110" s="108">
        <f>COUNTIF('[1]Suivi Implantation'!$I$4:$I$700,B110)</f>
        <v>0</v>
      </c>
      <c r="AT110" s="111">
        <f>SUM($AS$10:$AS110)</f>
        <v>0</v>
      </c>
      <c r="AU110" s="44"/>
      <c r="AV110" s="109">
        <f t="shared" si="41"/>
        <v>0.98376623376623373</v>
      </c>
      <c r="AW110" s="44">
        <f>SUM(AU$10:AU110)</f>
        <v>303</v>
      </c>
      <c r="AX110" s="44">
        <f t="shared" si="42"/>
        <v>-303</v>
      </c>
      <c r="AY110" s="110">
        <f t="shared" si="43"/>
        <v>0</v>
      </c>
      <c r="AZ110" s="108">
        <f>COUNTIF('[1]Suivi Connectique'!$L$3:$L700,B110)</f>
        <v>0</v>
      </c>
      <c r="BA110" s="111">
        <f>SUM($AZ$10:$AZ110)</f>
        <v>0</v>
      </c>
      <c r="BB110" s="44"/>
      <c r="BC110" s="109">
        <f t="shared" si="44"/>
        <v>0</v>
      </c>
      <c r="BD110" s="44">
        <f>SUM(BB$10:BB110)</f>
        <v>0</v>
      </c>
      <c r="BE110" s="44">
        <f t="shared" si="45"/>
        <v>0</v>
      </c>
      <c r="BF110" s="110">
        <f t="shared" si="46"/>
        <v>0</v>
      </c>
    </row>
    <row r="111" spans="2:58" x14ac:dyDescent="0.25">
      <c r="B111" s="102">
        <f t="shared" si="49"/>
        <v>43986</v>
      </c>
      <c r="C111" s="21" t="str">
        <f>VLOOKUP(WEEKDAY(B111),A164:B170,2)</f>
        <v>J</v>
      </c>
      <c r="D111" s="108">
        <f>COUNTIF('[1]Suivi PR_CAB'!$G$4:$G$475,B111)</f>
        <v>0</v>
      </c>
      <c r="E111" s="44">
        <f>SUM($D$10:$D$111)</f>
        <v>88</v>
      </c>
      <c r="F111" s="44"/>
      <c r="G111" s="109">
        <f t="shared" si="25"/>
        <v>1</v>
      </c>
      <c r="H111" s="44">
        <f>SUM($F$10:F111)</f>
        <v>88</v>
      </c>
      <c r="I111" s="44">
        <f t="shared" si="32"/>
        <v>0</v>
      </c>
      <c r="J111" s="110">
        <f t="shared" si="26"/>
        <v>1</v>
      </c>
      <c r="K111" s="108">
        <f>COUNTIF('[1]Suivi PR_CAB'!$J$4:$J$475,B111)</f>
        <v>0</v>
      </c>
      <c r="L111" s="44">
        <f>SUM($K$10:$K$111)</f>
        <v>88</v>
      </c>
      <c r="M111" s="44"/>
      <c r="N111" s="109">
        <f t="shared" si="27"/>
        <v>1</v>
      </c>
      <c r="O111" s="44">
        <f>SUM($M$10:M111)</f>
        <v>88</v>
      </c>
      <c r="P111" s="44">
        <f t="shared" si="47"/>
        <v>0</v>
      </c>
      <c r="Q111" s="110">
        <f t="shared" si="48"/>
        <v>1</v>
      </c>
      <c r="R111" s="108">
        <f>COUNTIF('[1]Suivi PR_CAB'!$T$4:$T$475,B111)</f>
        <v>0</v>
      </c>
      <c r="S111" s="44">
        <f>SUM($K$10:$K$111)</f>
        <v>88</v>
      </c>
      <c r="T111" s="44"/>
      <c r="U111" s="109">
        <f t="shared" si="33"/>
        <v>1</v>
      </c>
      <c r="V111" s="44">
        <f>SUM($T$10:T111)</f>
        <v>88</v>
      </c>
      <c r="W111" s="44">
        <f t="shared" si="34"/>
        <v>0</v>
      </c>
      <c r="X111" s="110">
        <f t="shared" si="35"/>
        <v>1</v>
      </c>
      <c r="Y111" s="108">
        <f>SUM($K$10:$K$111)</f>
        <v>88</v>
      </c>
      <c r="Z111" s="44"/>
      <c r="AA111" s="109">
        <f t="shared" si="28"/>
        <v>1</v>
      </c>
      <c r="AB111" s="44">
        <f>SUM($Z$10:Z111)</f>
        <v>88</v>
      </c>
      <c r="AC111" s="44">
        <f t="shared" si="36"/>
        <v>0</v>
      </c>
      <c r="AD111" s="110">
        <f t="shared" si="29"/>
        <v>1</v>
      </c>
      <c r="AE111" s="108">
        <f>COUNTIF('[1]Suivi Component'!$H$4:$H$400,B111)</f>
        <v>11</v>
      </c>
      <c r="AF111" s="111">
        <f>SUM($AE$10:$AE$111)</f>
        <v>154</v>
      </c>
      <c r="AG111" s="44"/>
      <c r="AH111" s="109">
        <f t="shared" si="37"/>
        <v>1</v>
      </c>
      <c r="AI111" s="44">
        <f>SUM(AG$10:AG111)</f>
        <v>205</v>
      </c>
      <c r="AJ111" s="44">
        <f t="shared" si="38"/>
        <v>-51</v>
      </c>
      <c r="AK111" s="110">
        <f t="shared" si="39"/>
        <v>0.75121951219512195</v>
      </c>
      <c r="AL111" s="108">
        <f>COUNTIF('[1]Suivi Component'!$K$4:$K$400,B111)</f>
        <v>0</v>
      </c>
      <c r="AM111" s="111">
        <f>SUM($AL$10:$AL111)</f>
        <v>142</v>
      </c>
      <c r="AN111" s="44"/>
      <c r="AO111" s="109">
        <f t="shared" si="30"/>
        <v>1</v>
      </c>
      <c r="AP111" s="44">
        <f>SUM(AN$10:AN111)</f>
        <v>205</v>
      </c>
      <c r="AQ111" s="44">
        <f t="shared" si="40"/>
        <v>-63</v>
      </c>
      <c r="AR111" s="110">
        <f t="shared" si="31"/>
        <v>0.69268292682926824</v>
      </c>
      <c r="AS111" s="108">
        <f>COUNTIF('[1]Suivi Implantation'!$I$4:$I$700,B111)</f>
        <v>0</v>
      </c>
      <c r="AT111" s="111">
        <f>SUM($AS$10:$AS111)</f>
        <v>0</v>
      </c>
      <c r="AU111" s="44"/>
      <c r="AV111" s="109">
        <f t="shared" si="41"/>
        <v>0.98376623376623373</v>
      </c>
      <c r="AW111" s="44">
        <f>SUM(AU$10:AU111)</f>
        <v>303</v>
      </c>
      <c r="AX111" s="44">
        <f t="shared" si="42"/>
        <v>-303</v>
      </c>
      <c r="AY111" s="110">
        <f t="shared" si="43"/>
        <v>0</v>
      </c>
      <c r="AZ111" s="108">
        <f>COUNTIF('[1]Suivi Connectique'!$L$3:$L701,B111)</f>
        <v>0</v>
      </c>
      <c r="BA111" s="111">
        <f>SUM($AZ$10:$AZ111)</f>
        <v>0</v>
      </c>
      <c r="BB111" s="44"/>
      <c r="BC111" s="109">
        <f t="shared" si="44"/>
        <v>0</v>
      </c>
      <c r="BD111" s="44">
        <f>SUM(BB$10:BB111)</f>
        <v>0</v>
      </c>
      <c r="BE111" s="44">
        <f t="shared" si="45"/>
        <v>0</v>
      </c>
      <c r="BF111" s="110">
        <f t="shared" si="46"/>
        <v>0</v>
      </c>
    </row>
    <row r="112" spans="2:58" x14ac:dyDescent="0.25">
      <c r="B112" s="102">
        <f t="shared" si="49"/>
        <v>43987</v>
      </c>
      <c r="C112" s="21" t="str">
        <f>VLOOKUP(WEEKDAY(B112),A164:B170,2)</f>
        <v>V</v>
      </c>
      <c r="D112" s="108">
        <f>COUNTIF('[1]Suivi PR_CAB'!$G$4:$G$475,B112)</f>
        <v>0</v>
      </c>
      <c r="E112" s="44">
        <f>SUM($D$10:$D$112)</f>
        <v>88</v>
      </c>
      <c r="F112" s="44"/>
      <c r="G112" s="109">
        <f t="shared" si="25"/>
        <v>1</v>
      </c>
      <c r="H112" s="44">
        <f>SUM($F$10:F112)</f>
        <v>88</v>
      </c>
      <c r="I112" s="44">
        <f t="shared" si="32"/>
        <v>0</v>
      </c>
      <c r="J112" s="110">
        <f t="shared" si="26"/>
        <v>1</v>
      </c>
      <c r="K112" s="108">
        <f>COUNTIF('[1]Suivi PR_CAB'!$J$4:$J$475,B112)</f>
        <v>0</v>
      </c>
      <c r="L112" s="44">
        <f>SUM($K$10:$K$112)</f>
        <v>88</v>
      </c>
      <c r="M112" s="44"/>
      <c r="N112" s="109">
        <f t="shared" si="27"/>
        <v>1</v>
      </c>
      <c r="O112" s="44">
        <f>SUM($M$10:M112)</f>
        <v>88</v>
      </c>
      <c r="P112" s="44">
        <f t="shared" si="47"/>
        <v>0</v>
      </c>
      <c r="Q112" s="110">
        <f t="shared" si="48"/>
        <v>1</v>
      </c>
      <c r="R112" s="108">
        <f>COUNTIF('[1]Suivi PR_CAB'!$T$4:$T$475,B112)</f>
        <v>0</v>
      </c>
      <c r="S112" s="44">
        <f>SUM($K$10:$K$112)</f>
        <v>88</v>
      </c>
      <c r="T112" s="44"/>
      <c r="U112" s="109">
        <f t="shared" si="33"/>
        <v>1</v>
      </c>
      <c r="V112" s="44">
        <f>SUM($T$10:T112)</f>
        <v>88</v>
      </c>
      <c r="W112" s="44">
        <f t="shared" si="34"/>
        <v>0</v>
      </c>
      <c r="X112" s="110">
        <f t="shared" si="35"/>
        <v>1</v>
      </c>
      <c r="Y112" s="108">
        <f>SUM($K$10:$K$112)</f>
        <v>88</v>
      </c>
      <c r="Z112" s="44"/>
      <c r="AA112" s="109">
        <f t="shared" si="28"/>
        <v>1</v>
      </c>
      <c r="AB112" s="44">
        <f>SUM($Z$10:Z112)</f>
        <v>88</v>
      </c>
      <c r="AC112" s="44">
        <f t="shared" si="36"/>
        <v>0</v>
      </c>
      <c r="AD112" s="110">
        <f t="shared" si="29"/>
        <v>1</v>
      </c>
      <c r="AE112" s="108">
        <f>COUNTIF('[1]Suivi Component'!$H$4:$H$400,B112)</f>
        <v>18</v>
      </c>
      <c r="AF112" s="111">
        <f>SUM($AE$10:$AE$112)</f>
        <v>172</v>
      </c>
      <c r="AG112" s="44"/>
      <c r="AH112" s="109">
        <f t="shared" si="37"/>
        <v>1</v>
      </c>
      <c r="AI112" s="44">
        <f>SUM(AG$10:AG112)</f>
        <v>205</v>
      </c>
      <c r="AJ112" s="44">
        <f t="shared" si="38"/>
        <v>-33</v>
      </c>
      <c r="AK112" s="110">
        <f t="shared" si="39"/>
        <v>0.83902439024390241</v>
      </c>
      <c r="AL112" s="108">
        <f>COUNTIF('[1]Suivi Component'!$K$4:$K$400,B112)</f>
        <v>29</v>
      </c>
      <c r="AM112" s="111">
        <f>SUM($AL$10:$AL112)</f>
        <v>171</v>
      </c>
      <c r="AN112" s="44"/>
      <c r="AO112" s="109">
        <f t="shared" si="30"/>
        <v>1</v>
      </c>
      <c r="AP112" s="44">
        <f>SUM(AN$10:AN112)</f>
        <v>205</v>
      </c>
      <c r="AQ112" s="44">
        <f t="shared" si="40"/>
        <v>-34</v>
      </c>
      <c r="AR112" s="110">
        <f t="shared" si="31"/>
        <v>0.8341463414634146</v>
      </c>
      <c r="AS112" s="108">
        <f>COUNTIF('[1]Suivi Implantation'!$I$4:$I$700,B112)</f>
        <v>0</v>
      </c>
      <c r="AT112" s="111">
        <f>SUM($AS$10:$AS112)</f>
        <v>0</v>
      </c>
      <c r="AU112" s="44"/>
      <c r="AV112" s="109">
        <f t="shared" si="41"/>
        <v>0.98376623376623373</v>
      </c>
      <c r="AW112" s="44">
        <f>SUM(AU$10:AU112)</f>
        <v>303</v>
      </c>
      <c r="AX112" s="44">
        <f t="shared" si="42"/>
        <v>-303</v>
      </c>
      <c r="AY112" s="110">
        <f t="shared" si="43"/>
        <v>0</v>
      </c>
      <c r="AZ112" s="108">
        <f>COUNTIF('[1]Suivi Connectique'!$L$3:$L702,B112)</f>
        <v>0</v>
      </c>
      <c r="BA112" s="111">
        <f>SUM($AZ$10:$AZ112)</f>
        <v>0</v>
      </c>
      <c r="BB112" s="44"/>
      <c r="BC112" s="109">
        <f t="shared" si="44"/>
        <v>0</v>
      </c>
      <c r="BD112" s="44">
        <f>SUM(BB$10:BB112)</f>
        <v>0</v>
      </c>
      <c r="BE112" s="44">
        <f t="shared" si="45"/>
        <v>0</v>
      </c>
      <c r="BF112" s="110">
        <f t="shared" si="46"/>
        <v>0</v>
      </c>
    </row>
    <row r="113" spans="2:58" x14ac:dyDescent="0.25">
      <c r="B113" s="102">
        <f t="shared" si="49"/>
        <v>43988</v>
      </c>
      <c r="C113" s="21" t="str">
        <f>VLOOKUP(WEEKDAY(B113),A164:B170,2)</f>
        <v>S</v>
      </c>
      <c r="D113" s="108">
        <f>COUNTIF('[1]Suivi PR_CAB'!$G$4:$G$475,B113)</f>
        <v>0</v>
      </c>
      <c r="E113" s="44">
        <f>SUM($D$10:$D$113)</f>
        <v>88</v>
      </c>
      <c r="F113" s="44"/>
      <c r="G113" s="109">
        <f t="shared" si="25"/>
        <v>1</v>
      </c>
      <c r="H113" s="44">
        <f>SUM($F$10:F113)</f>
        <v>88</v>
      </c>
      <c r="I113" s="44">
        <f t="shared" si="32"/>
        <v>0</v>
      </c>
      <c r="J113" s="110">
        <f t="shared" si="26"/>
        <v>1</v>
      </c>
      <c r="K113" s="108">
        <f>COUNTIF('[1]Suivi PR_CAB'!$J$4:$J$475,B113)</f>
        <v>0</v>
      </c>
      <c r="L113" s="44">
        <f>SUM($K$10:$K$113)</f>
        <v>88</v>
      </c>
      <c r="M113" s="44"/>
      <c r="N113" s="109">
        <f t="shared" si="27"/>
        <v>1</v>
      </c>
      <c r="O113" s="44">
        <f>SUM($M$10:M113)</f>
        <v>88</v>
      </c>
      <c r="P113" s="44">
        <f t="shared" si="47"/>
        <v>0</v>
      </c>
      <c r="Q113" s="110">
        <f t="shared" si="48"/>
        <v>1</v>
      </c>
      <c r="R113" s="108">
        <f>COUNTIF('[1]Suivi PR_CAB'!$T$4:$T$475,B113)</f>
        <v>0</v>
      </c>
      <c r="S113" s="44">
        <f>SUM($K$10:$K$113)</f>
        <v>88</v>
      </c>
      <c r="T113" s="44"/>
      <c r="U113" s="109">
        <f t="shared" si="33"/>
        <v>1</v>
      </c>
      <c r="V113" s="44">
        <f>SUM($T$10:T113)</f>
        <v>88</v>
      </c>
      <c r="W113" s="44">
        <f t="shared" si="34"/>
        <v>0</v>
      </c>
      <c r="X113" s="110">
        <f t="shared" si="35"/>
        <v>1</v>
      </c>
      <c r="Y113" s="108">
        <f>SUM($K$10:$K$113)</f>
        <v>88</v>
      </c>
      <c r="Z113" s="44"/>
      <c r="AA113" s="109">
        <f t="shared" si="28"/>
        <v>1</v>
      </c>
      <c r="AB113" s="44">
        <f>SUM($Z$10:Z113)</f>
        <v>88</v>
      </c>
      <c r="AC113" s="44">
        <f t="shared" si="36"/>
        <v>0</v>
      </c>
      <c r="AD113" s="110">
        <f t="shared" si="29"/>
        <v>1</v>
      </c>
      <c r="AE113" s="108">
        <f>COUNTIF('[1]Suivi Component'!$H$4:$H$400,B113)</f>
        <v>0</v>
      </c>
      <c r="AF113" s="111">
        <f>SUM($AE$10:$AE$113)</f>
        <v>172</v>
      </c>
      <c r="AG113" s="44"/>
      <c r="AH113" s="109">
        <f t="shared" si="37"/>
        <v>1</v>
      </c>
      <c r="AI113" s="44">
        <f>SUM(AG$10:AG113)</f>
        <v>205</v>
      </c>
      <c r="AJ113" s="44">
        <f t="shared" si="38"/>
        <v>-33</v>
      </c>
      <c r="AK113" s="110">
        <f t="shared" si="39"/>
        <v>0.83902439024390241</v>
      </c>
      <c r="AL113" s="108">
        <f>COUNTIF('[1]Suivi Component'!$K$4:$K$400,B113)</f>
        <v>0</v>
      </c>
      <c r="AM113" s="111">
        <f>SUM($AL$10:$AL113)</f>
        <v>171</v>
      </c>
      <c r="AN113" s="44"/>
      <c r="AO113" s="109">
        <f t="shared" si="30"/>
        <v>1</v>
      </c>
      <c r="AP113" s="44">
        <f>SUM(AN$10:AN113)</f>
        <v>205</v>
      </c>
      <c r="AQ113" s="44">
        <f t="shared" si="40"/>
        <v>-34</v>
      </c>
      <c r="AR113" s="110">
        <f t="shared" si="31"/>
        <v>0.8341463414634146</v>
      </c>
      <c r="AS113" s="108">
        <f>COUNTIF('[1]Suivi Implantation'!$I$4:$I$700,B113)</f>
        <v>0</v>
      </c>
      <c r="AT113" s="111">
        <f>SUM($AS$10:$AS113)</f>
        <v>0</v>
      </c>
      <c r="AU113" s="44"/>
      <c r="AV113" s="109">
        <f t="shared" si="41"/>
        <v>0.98376623376623373</v>
      </c>
      <c r="AW113" s="44">
        <f>SUM(AU$10:AU113)</f>
        <v>303</v>
      </c>
      <c r="AX113" s="44">
        <f t="shared" si="42"/>
        <v>-303</v>
      </c>
      <c r="AY113" s="110">
        <f t="shared" si="43"/>
        <v>0</v>
      </c>
      <c r="AZ113" s="108">
        <f>COUNTIF('[1]Suivi Connectique'!$L$3:$L703,B113)</f>
        <v>0</v>
      </c>
      <c r="BA113" s="111">
        <f>SUM($AZ$10:$AZ113)</f>
        <v>0</v>
      </c>
      <c r="BB113" s="44"/>
      <c r="BC113" s="109">
        <f t="shared" si="44"/>
        <v>0</v>
      </c>
      <c r="BD113" s="44">
        <f>SUM(BB$10:BB113)</f>
        <v>0</v>
      </c>
      <c r="BE113" s="44">
        <f t="shared" si="45"/>
        <v>0</v>
      </c>
      <c r="BF113" s="110">
        <f t="shared" si="46"/>
        <v>0</v>
      </c>
    </row>
    <row r="114" spans="2:58" x14ac:dyDescent="0.25">
      <c r="B114" s="102">
        <f t="shared" si="49"/>
        <v>43989</v>
      </c>
      <c r="C114" s="21" t="str">
        <f>VLOOKUP(WEEKDAY(B114),A164:B170,2)</f>
        <v>D</v>
      </c>
      <c r="D114" s="108">
        <f>COUNTIF('[1]Suivi PR_CAB'!$G$4:$G$475,B114)</f>
        <v>0</v>
      </c>
      <c r="E114" s="44">
        <f>SUM($D$10:$D$114)</f>
        <v>88</v>
      </c>
      <c r="F114" s="44"/>
      <c r="G114" s="109">
        <f t="shared" si="25"/>
        <v>1</v>
      </c>
      <c r="H114" s="44">
        <f>SUM($F$10:F114)</f>
        <v>88</v>
      </c>
      <c r="I114" s="44">
        <f t="shared" si="32"/>
        <v>0</v>
      </c>
      <c r="J114" s="110">
        <f t="shared" si="26"/>
        <v>1</v>
      </c>
      <c r="K114" s="108">
        <f>COUNTIF('[1]Suivi PR_CAB'!$J$4:$J$475,B114)</f>
        <v>0</v>
      </c>
      <c r="L114" s="44">
        <f>SUM($K$10:$K$114)</f>
        <v>88</v>
      </c>
      <c r="M114" s="44"/>
      <c r="N114" s="109">
        <f t="shared" si="27"/>
        <v>1</v>
      </c>
      <c r="O114" s="44">
        <f>SUM($M$10:M114)</f>
        <v>88</v>
      </c>
      <c r="P114" s="44">
        <f t="shared" si="47"/>
        <v>0</v>
      </c>
      <c r="Q114" s="110">
        <f t="shared" si="48"/>
        <v>1</v>
      </c>
      <c r="R114" s="108">
        <f>COUNTIF('[1]Suivi PR_CAB'!$T$4:$T$475,B114)</f>
        <v>0</v>
      </c>
      <c r="S114" s="44">
        <f>SUM($K$10:$K$114)</f>
        <v>88</v>
      </c>
      <c r="T114" s="44"/>
      <c r="U114" s="109">
        <f t="shared" si="33"/>
        <v>1</v>
      </c>
      <c r="V114" s="44">
        <f>SUM($T$10:T114)</f>
        <v>88</v>
      </c>
      <c r="W114" s="44">
        <f t="shared" si="34"/>
        <v>0</v>
      </c>
      <c r="X114" s="110">
        <f t="shared" si="35"/>
        <v>1</v>
      </c>
      <c r="Y114" s="108">
        <f>SUM($K$10:$K$114)</f>
        <v>88</v>
      </c>
      <c r="Z114" s="44"/>
      <c r="AA114" s="109">
        <f t="shared" si="28"/>
        <v>1</v>
      </c>
      <c r="AB114" s="44">
        <f>SUM($Z$10:Z114)</f>
        <v>88</v>
      </c>
      <c r="AC114" s="44">
        <f t="shared" si="36"/>
        <v>0</v>
      </c>
      <c r="AD114" s="110">
        <f t="shared" si="29"/>
        <v>1</v>
      </c>
      <c r="AE114" s="108">
        <f>COUNTIF('[1]Suivi Component'!$H$4:$H$400,B114)</f>
        <v>0</v>
      </c>
      <c r="AF114" s="111">
        <f>SUM($AE$10:$AE$114)</f>
        <v>172</v>
      </c>
      <c r="AG114" s="44"/>
      <c r="AH114" s="109">
        <f t="shared" si="37"/>
        <v>1</v>
      </c>
      <c r="AI114" s="44">
        <f>SUM(AG$10:AG114)</f>
        <v>205</v>
      </c>
      <c r="AJ114" s="44">
        <f t="shared" si="38"/>
        <v>-33</v>
      </c>
      <c r="AK114" s="110">
        <f t="shared" si="39"/>
        <v>0.83902439024390241</v>
      </c>
      <c r="AL114" s="108">
        <f>COUNTIF('[1]Suivi Component'!$K$4:$K$400,B114)</f>
        <v>0</v>
      </c>
      <c r="AM114" s="111">
        <f>SUM($AL$10:$AL114)</f>
        <v>171</v>
      </c>
      <c r="AN114" s="44"/>
      <c r="AO114" s="109">
        <f t="shared" si="30"/>
        <v>1</v>
      </c>
      <c r="AP114" s="44">
        <f>SUM(AN$10:AN114)</f>
        <v>205</v>
      </c>
      <c r="AQ114" s="44">
        <f t="shared" si="40"/>
        <v>-34</v>
      </c>
      <c r="AR114" s="110">
        <f t="shared" si="31"/>
        <v>0.8341463414634146</v>
      </c>
      <c r="AS114" s="108">
        <f>COUNTIF('[1]Suivi Implantation'!$I$4:$I$700,B114)</f>
        <v>0</v>
      </c>
      <c r="AT114" s="111">
        <f>SUM($AS$10:$AS114)</f>
        <v>0</v>
      </c>
      <c r="AU114" s="44"/>
      <c r="AV114" s="109">
        <f t="shared" si="41"/>
        <v>0.98376623376623373</v>
      </c>
      <c r="AW114" s="44">
        <f>SUM(AU$10:AU114)</f>
        <v>303</v>
      </c>
      <c r="AX114" s="44">
        <f t="shared" si="42"/>
        <v>-303</v>
      </c>
      <c r="AY114" s="110">
        <f t="shared" si="43"/>
        <v>0</v>
      </c>
      <c r="AZ114" s="108">
        <f>COUNTIF('[1]Suivi Connectique'!$L$3:$L704,B114)</f>
        <v>0</v>
      </c>
      <c r="BA114" s="111">
        <f>SUM($AZ$10:$AZ114)</f>
        <v>0</v>
      </c>
      <c r="BB114" s="44"/>
      <c r="BC114" s="109">
        <f t="shared" si="44"/>
        <v>0</v>
      </c>
      <c r="BD114" s="44">
        <f>SUM(BB$10:BB114)</f>
        <v>0</v>
      </c>
      <c r="BE114" s="44">
        <f t="shared" si="45"/>
        <v>0</v>
      </c>
      <c r="BF114" s="110">
        <f t="shared" si="46"/>
        <v>0</v>
      </c>
    </row>
    <row r="115" spans="2:58" x14ac:dyDescent="0.25">
      <c r="B115" s="102">
        <f t="shared" si="49"/>
        <v>43990</v>
      </c>
      <c r="C115" s="21" t="str">
        <f>VLOOKUP(WEEKDAY(B115),A164:B170,2)</f>
        <v>L</v>
      </c>
      <c r="D115" s="108">
        <f>COUNTIF('[1]Suivi PR_CAB'!$G$4:$G$475,B115)</f>
        <v>0</v>
      </c>
      <c r="E115" s="44">
        <f>SUM($D$10:$D$115)</f>
        <v>88</v>
      </c>
      <c r="F115" s="44"/>
      <c r="G115" s="109">
        <f t="shared" si="25"/>
        <v>1</v>
      </c>
      <c r="H115" s="44">
        <f>SUM($F$10:F115)</f>
        <v>88</v>
      </c>
      <c r="I115" s="44">
        <f t="shared" si="32"/>
        <v>0</v>
      </c>
      <c r="J115" s="110">
        <f t="shared" si="26"/>
        <v>1</v>
      </c>
      <c r="K115" s="108">
        <f>COUNTIF('[1]Suivi PR_CAB'!$J$4:$J$475,B115)</f>
        <v>0</v>
      </c>
      <c r="L115" s="44">
        <f>SUM($K$10:$K$115)</f>
        <v>88</v>
      </c>
      <c r="M115" s="44"/>
      <c r="N115" s="109">
        <f t="shared" si="27"/>
        <v>1</v>
      </c>
      <c r="O115" s="44">
        <f>SUM($M$10:M115)</f>
        <v>88</v>
      </c>
      <c r="P115" s="44">
        <f t="shared" si="47"/>
        <v>0</v>
      </c>
      <c r="Q115" s="110">
        <f t="shared" si="48"/>
        <v>1</v>
      </c>
      <c r="R115" s="108">
        <f>COUNTIF('[1]Suivi PR_CAB'!$T$4:$T$475,B115)</f>
        <v>0</v>
      </c>
      <c r="S115" s="44">
        <f>SUM($K$10:$K$115)</f>
        <v>88</v>
      </c>
      <c r="T115" s="44"/>
      <c r="U115" s="109">
        <f t="shared" si="33"/>
        <v>1</v>
      </c>
      <c r="V115" s="44">
        <f>SUM($T$10:T115)</f>
        <v>88</v>
      </c>
      <c r="W115" s="44">
        <f t="shared" si="34"/>
        <v>0</v>
      </c>
      <c r="X115" s="110">
        <f t="shared" si="35"/>
        <v>1</v>
      </c>
      <c r="Y115" s="108">
        <f>SUM($K$10:$K$115)</f>
        <v>88</v>
      </c>
      <c r="Z115" s="44"/>
      <c r="AA115" s="109">
        <f t="shared" si="28"/>
        <v>1</v>
      </c>
      <c r="AB115" s="44">
        <f>SUM($Z$10:Z115)</f>
        <v>88</v>
      </c>
      <c r="AC115" s="44">
        <f t="shared" si="36"/>
        <v>0</v>
      </c>
      <c r="AD115" s="110">
        <f t="shared" si="29"/>
        <v>1</v>
      </c>
      <c r="AE115" s="108">
        <f>COUNTIF('[1]Suivi Component'!$H$4:$H$400,B115)</f>
        <v>0</v>
      </c>
      <c r="AF115" s="111">
        <f>SUM($AE$10:$AE$115)</f>
        <v>172</v>
      </c>
      <c r="AG115" s="44"/>
      <c r="AH115" s="109">
        <f t="shared" si="37"/>
        <v>1</v>
      </c>
      <c r="AI115" s="44">
        <f>SUM(AG$10:AG115)</f>
        <v>205</v>
      </c>
      <c r="AJ115" s="44">
        <f t="shared" si="38"/>
        <v>-33</v>
      </c>
      <c r="AK115" s="110">
        <f t="shared" si="39"/>
        <v>0.83902439024390241</v>
      </c>
      <c r="AL115" s="108">
        <f>COUNTIF('[1]Suivi Component'!$K$4:$K$400,B115)</f>
        <v>0</v>
      </c>
      <c r="AM115" s="111">
        <f>SUM($AL$10:$AL115)</f>
        <v>171</v>
      </c>
      <c r="AN115" s="44"/>
      <c r="AO115" s="109">
        <f t="shared" si="30"/>
        <v>1</v>
      </c>
      <c r="AP115" s="44">
        <f>SUM(AN$10:AN115)</f>
        <v>205</v>
      </c>
      <c r="AQ115" s="44">
        <f t="shared" si="40"/>
        <v>-34</v>
      </c>
      <c r="AR115" s="110">
        <f t="shared" si="31"/>
        <v>0.8341463414634146</v>
      </c>
      <c r="AS115" s="108">
        <f>COUNTIF('[1]Suivi Implantation'!$I$4:$I$700,B115)</f>
        <v>0</v>
      </c>
      <c r="AT115" s="111">
        <f>SUM($AS$10:$AS115)</f>
        <v>0</v>
      </c>
      <c r="AU115" s="44"/>
      <c r="AV115" s="109">
        <f t="shared" si="41"/>
        <v>0.98376623376623373</v>
      </c>
      <c r="AW115" s="44">
        <f>SUM(AU$10:AU115)</f>
        <v>303</v>
      </c>
      <c r="AX115" s="44">
        <f t="shared" si="42"/>
        <v>-303</v>
      </c>
      <c r="AY115" s="110">
        <f t="shared" si="43"/>
        <v>0</v>
      </c>
      <c r="AZ115" s="108">
        <f>COUNTIF('[1]Suivi Connectique'!$L$3:$L705,B115)</f>
        <v>0</v>
      </c>
      <c r="BA115" s="111">
        <f>SUM($AZ$10:$AZ115)</f>
        <v>0</v>
      </c>
      <c r="BB115" s="44"/>
      <c r="BC115" s="109">
        <f t="shared" si="44"/>
        <v>0</v>
      </c>
      <c r="BD115" s="44">
        <f>SUM(BB$10:BB115)</f>
        <v>0</v>
      </c>
      <c r="BE115" s="44">
        <f t="shared" si="45"/>
        <v>0</v>
      </c>
      <c r="BF115" s="110">
        <f t="shared" si="46"/>
        <v>0</v>
      </c>
    </row>
    <row r="116" spans="2:58" x14ac:dyDescent="0.25">
      <c r="B116" s="102">
        <f t="shared" si="49"/>
        <v>43991</v>
      </c>
      <c r="C116" s="21" t="str">
        <f>VLOOKUP(WEEKDAY(B116),A164:B170,2)</f>
        <v>M</v>
      </c>
      <c r="D116" s="108">
        <f>COUNTIF('[1]Suivi PR_CAB'!$G$4:$G$475,B116)</f>
        <v>0</v>
      </c>
      <c r="E116" s="44">
        <f>SUM($D$10:$D$116)</f>
        <v>88</v>
      </c>
      <c r="F116" s="44"/>
      <c r="G116" s="109">
        <f t="shared" si="25"/>
        <v>1</v>
      </c>
      <c r="H116" s="44">
        <f>SUM($F$10:F116)</f>
        <v>88</v>
      </c>
      <c r="I116" s="44">
        <f t="shared" si="32"/>
        <v>0</v>
      </c>
      <c r="J116" s="110">
        <f t="shared" si="26"/>
        <v>1</v>
      </c>
      <c r="K116" s="108">
        <f>COUNTIF('[1]Suivi PR_CAB'!$J$4:$J$475,B116)</f>
        <v>0</v>
      </c>
      <c r="L116" s="44">
        <f>SUM($K$10:$K$116)</f>
        <v>88</v>
      </c>
      <c r="M116" s="44"/>
      <c r="N116" s="109">
        <f t="shared" si="27"/>
        <v>1</v>
      </c>
      <c r="O116" s="44">
        <f>SUM($M$10:M116)</f>
        <v>88</v>
      </c>
      <c r="P116" s="44">
        <f t="shared" si="47"/>
        <v>0</v>
      </c>
      <c r="Q116" s="110">
        <f t="shared" si="48"/>
        <v>1</v>
      </c>
      <c r="R116" s="108">
        <f>COUNTIF('[1]Suivi PR_CAB'!$T$4:$T$475,B116)</f>
        <v>0</v>
      </c>
      <c r="S116" s="44">
        <f>SUM($K$10:$K$116)</f>
        <v>88</v>
      </c>
      <c r="T116" s="44"/>
      <c r="U116" s="109">
        <f t="shared" si="33"/>
        <v>1</v>
      </c>
      <c r="V116" s="44">
        <f>SUM($T$10:T116)</f>
        <v>88</v>
      </c>
      <c r="W116" s="44">
        <f t="shared" si="34"/>
        <v>0</v>
      </c>
      <c r="X116" s="110">
        <f t="shared" si="35"/>
        <v>1</v>
      </c>
      <c r="Y116" s="108">
        <f>SUM($K$10:$K$116)</f>
        <v>88</v>
      </c>
      <c r="Z116" s="44"/>
      <c r="AA116" s="109">
        <f t="shared" si="28"/>
        <v>1</v>
      </c>
      <c r="AB116" s="44">
        <f>SUM($Z$10:Z116)</f>
        <v>88</v>
      </c>
      <c r="AC116" s="44">
        <f t="shared" si="36"/>
        <v>0</v>
      </c>
      <c r="AD116" s="110">
        <f t="shared" si="29"/>
        <v>1</v>
      </c>
      <c r="AE116" s="108">
        <f>COUNTIF('[1]Suivi Component'!$H$4:$H$400,B116)</f>
        <v>17</v>
      </c>
      <c r="AF116" s="111">
        <f>SUM($AE$10:$AE$116)</f>
        <v>189</v>
      </c>
      <c r="AG116" s="44"/>
      <c r="AH116" s="109">
        <f t="shared" si="37"/>
        <v>1</v>
      </c>
      <c r="AI116" s="44">
        <f>SUM(AG$10:AG116)</f>
        <v>205</v>
      </c>
      <c r="AJ116" s="44">
        <f t="shared" si="38"/>
        <v>-16</v>
      </c>
      <c r="AK116" s="110">
        <f t="shared" si="39"/>
        <v>0.92195121951219516</v>
      </c>
      <c r="AL116" s="108">
        <f>COUNTIF('[1]Suivi Component'!$K$4:$K$400,B116)</f>
        <v>1</v>
      </c>
      <c r="AM116" s="111">
        <f>SUM($AL$10:$AL116)</f>
        <v>172</v>
      </c>
      <c r="AN116" s="44"/>
      <c r="AO116" s="109">
        <f t="shared" si="30"/>
        <v>1</v>
      </c>
      <c r="AP116" s="44">
        <f>SUM(AN$10:AN116)</f>
        <v>205</v>
      </c>
      <c r="AQ116" s="44">
        <f t="shared" si="40"/>
        <v>-33</v>
      </c>
      <c r="AR116" s="110">
        <f t="shared" si="31"/>
        <v>0.83902439024390241</v>
      </c>
      <c r="AS116" s="108">
        <f>COUNTIF('[1]Suivi Implantation'!$I$4:$I$700,B116)</f>
        <v>0</v>
      </c>
      <c r="AT116" s="111">
        <f>SUM($AS$10:$AS116)</f>
        <v>0</v>
      </c>
      <c r="AU116" s="44"/>
      <c r="AV116" s="109">
        <f t="shared" si="41"/>
        <v>0.98376623376623373</v>
      </c>
      <c r="AW116" s="44">
        <f>SUM(AU$10:AU116)</f>
        <v>303</v>
      </c>
      <c r="AX116" s="44">
        <f t="shared" si="42"/>
        <v>-303</v>
      </c>
      <c r="AY116" s="110">
        <f t="shared" si="43"/>
        <v>0</v>
      </c>
      <c r="AZ116" s="108">
        <f>COUNTIF('[1]Suivi Connectique'!$L$3:$L706,B116)</f>
        <v>0</v>
      </c>
      <c r="BA116" s="111">
        <f>SUM($AZ$10:$AZ116)</f>
        <v>0</v>
      </c>
      <c r="BB116" s="44"/>
      <c r="BC116" s="109">
        <f t="shared" si="44"/>
        <v>0</v>
      </c>
      <c r="BD116" s="44">
        <f>SUM(BB$10:BB116)</f>
        <v>0</v>
      </c>
      <c r="BE116" s="44">
        <f t="shared" si="45"/>
        <v>0</v>
      </c>
      <c r="BF116" s="110">
        <f t="shared" si="46"/>
        <v>0</v>
      </c>
    </row>
    <row r="117" spans="2:58" x14ac:dyDescent="0.25">
      <c r="B117" s="102">
        <f t="shared" si="49"/>
        <v>43992</v>
      </c>
      <c r="C117" s="21" t="str">
        <f>VLOOKUP(WEEKDAY(B117),A164:B170,2)</f>
        <v>M</v>
      </c>
      <c r="D117" s="108">
        <f>COUNTIF('[1]Suivi PR_CAB'!$G$4:$G$475,B117)</f>
        <v>0</v>
      </c>
      <c r="E117" s="44">
        <f>SUM($D$10:$D$117)</f>
        <v>88</v>
      </c>
      <c r="F117" s="44"/>
      <c r="G117" s="109">
        <f t="shared" si="25"/>
        <v>1</v>
      </c>
      <c r="H117" s="44">
        <f>SUM($F$10:F117)</f>
        <v>88</v>
      </c>
      <c r="I117" s="44">
        <f t="shared" si="32"/>
        <v>0</v>
      </c>
      <c r="J117" s="110">
        <f t="shared" si="26"/>
        <v>1</v>
      </c>
      <c r="K117" s="108">
        <f>COUNTIF('[1]Suivi PR_CAB'!$J$4:$J$475,B117)</f>
        <v>0</v>
      </c>
      <c r="L117" s="44">
        <f>SUM($K$10:$K$117)</f>
        <v>88</v>
      </c>
      <c r="M117" s="44"/>
      <c r="N117" s="109">
        <f t="shared" si="27"/>
        <v>1</v>
      </c>
      <c r="O117" s="44">
        <f>SUM($M$10:M117)</f>
        <v>88</v>
      </c>
      <c r="P117" s="44">
        <f t="shared" si="47"/>
        <v>0</v>
      </c>
      <c r="Q117" s="110">
        <f t="shared" si="48"/>
        <v>1</v>
      </c>
      <c r="R117" s="108">
        <f>COUNTIF('[1]Suivi PR_CAB'!$T$4:$T$475,B117)</f>
        <v>0</v>
      </c>
      <c r="S117" s="44">
        <f>SUM($K$10:$K$117)</f>
        <v>88</v>
      </c>
      <c r="T117" s="44"/>
      <c r="U117" s="109">
        <f t="shared" si="33"/>
        <v>1</v>
      </c>
      <c r="V117" s="44">
        <f>SUM($T$10:T117)</f>
        <v>88</v>
      </c>
      <c r="W117" s="44">
        <f t="shared" si="34"/>
        <v>0</v>
      </c>
      <c r="X117" s="110">
        <f t="shared" si="35"/>
        <v>1</v>
      </c>
      <c r="Y117" s="108">
        <f>SUM($K$10:$K$117)</f>
        <v>88</v>
      </c>
      <c r="Z117" s="44"/>
      <c r="AA117" s="109">
        <f t="shared" si="28"/>
        <v>1</v>
      </c>
      <c r="AB117" s="44">
        <f>SUM($Z$10:Z117)</f>
        <v>88</v>
      </c>
      <c r="AC117" s="44">
        <f t="shared" si="36"/>
        <v>0</v>
      </c>
      <c r="AD117" s="110">
        <f t="shared" si="29"/>
        <v>1</v>
      </c>
      <c r="AE117" s="108">
        <f>COUNTIF('[1]Suivi Component'!$H$4:$H$400,B117)</f>
        <v>0</v>
      </c>
      <c r="AF117" s="111">
        <f>SUM($AE$10:$AE$117)</f>
        <v>189</v>
      </c>
      <c r="AG117" s="44"/>
      <c r="AH117" s="109">
        <f t="shared" si="37"/>
        <v>1</v>
      </c>
      <c r="AI117" s="44">
        <f>SUM(AG$10:AG117)</f>
        <v>205</v>
      </c>
      <c r="AJ117" s="44">
        <f t="shared" si="38"/>
        <v>-16</v>
      </c>
      <c r="AK117" s="110">
        <f t="shared" si="39"/>
        <v>0.92195121951219516</v>
      </c>
      <c r="AL117" s="108">
        <f>COUNTIF('[1]Suivi Component'!$K$4:$K$400,B117)</f>
        <v>1</v>
      </c>
      <c r="AM117" s="111">
        <f>SUM($AL$10:$AL117)</f>
        <v>173</v>
      </c>
      <c r="AN117" s="44"/>
      <c r="AO117" s="109">
        <f t="shared" si="30"/>
        <v>1</v>
      </c>
      <c r="AP117" s="44">
        <f>SUM(AN$10:AN117)</f>
        <v>205</v>
      </c>
      <c r="AQ117" s="44">
        <f t="shared" si="40"/>
        <v>-32</v>
      </c>
      <c r="AR117" s="110">
        <f t="shared" si="31"/>
        <v>0.84390243902439022</v>
      </c>
      <c r="AS117" s="108">
        <f>COUNTIF('[1]Suivi Implantation'!$I$4:$I$700,B117)</f>
        <v>0</v>
      </c>
      <c r="AT117" s="111">
        <f>SUM($AS$10:$AS117)</f>
        <v>0</v>
      </c>
      <c r="AU117" s="44"/>
      <c r="AV117" s="109">
        <f t="shared" si="41"/>
        <v>0.98376623376623373</v>
      </c>
      <c r="AW117" s="44">
        <f>SUM(AU$10:AU117)</f>
        <v>303</v>
      </c>
      <c r="AX117" s="44">
        <f t="shared" si="42"/>
        <v>-303</v>
      </c>
      <c r="AY117" s="110">
        <f t="shared" si="43"/>
        <v>0</v>
      </c>
      <c r="AZ117" s="108">
        <f>COUNTIF('[1]Suivi Connectique'!$L$3:$L707,B117)</f>
        <v>0</v>
      </c>
      <c r="BA117" s="111">
        <f>SUM($AZ$10:$AZ117)</f>
        <v>0</v>
      </c>
      <c r="BB117" s="44"/>
      <c r="BC117" s="109">
        <f t="shared" si="44"/>
        <v>0</v>
      </c>
      <c r="BD117" s="44">
        <f>SUM(BB$10:BB117)</f>
        <v>0</v>
      </c>
      <c r="BE117" s="44">
        <f t="shared" si="45"/>
        <v>0</v>
      </c>
      <c r="BF117" s="110">
        <f t="shared" si="46"/>
        <v>0</v>
      </c>
    </row>
    <row r="118" spans="2:58" x14ac:dyDescent="0.25">
      <c r="B118" s="102">
        <f t="shared" si="49"/>
        <v>43993</v>
      </c>
      <c r="C118" s="21" t="str">
        <f>VLOOKUP(WEEKDAY(B118),A164:B170,2)</f>
        <v>J</v>
      </c>
      <c r="D118" s="108">
        <f>COUNTIF('[1]Suivi PR_CAB'!$G$4:$G$475,B118)</f>
        <v>0</v>
      </c>
      <c r="E118" s="44">
        <f>SUM($D$10:$D$118)</f>
        <v>88</v>
      </c>
      <c r="F118" s="44"/>
      <c r="G118" s="109">
        <f t="shared" si="25"/>
        <v>1</v>
      </c>
      <c r="H118" s="44">
        <f>SUM($F$10:F118)</f>
        <v>88</v>
      </c>
      <c r="I118" s="44">
        <f t="shared" si="32"/>
        <v>0</v>
      </c>
      <c r="J118" s="110">
        <f t="shared" si="26"/>
        <v>1</v>
      </c>
      <c r="K118" s="108">
        <f>COUNTIF('[1]Suivi PR_CAB'!$J$4:$J$475,B118)</f>
        <v>0</v>
      </c>
      <c r="L118" s="44">
        <f>SUM($K$10:$K$118)</f>
        <v>88</v>
      </c>
      <c r="M118" s="44"/>
      <c r="N118" s="109">
        <f t="shared" si="27"/>
        <v>1</v>
      </c>
      <c r="O118" s="44">
        <f>SUM($M$10:M118)</f>
        <v>88</v>
      </c>
      <c r="P118" s="44">
        <f t="shared" si="47"/>
        <v>0</v>
      </c>
      <c r="Q118" s="110">
        <f t="shared" si="48"/>
        <v>1</v>
      </c>
      <c r="R118" s="108">
        <f>COUNTIF('[1]Suivi PR_CAB'!$T$4:$T$475,B118)</f>
        <v>0</v>
      </c>
      <c r="S118" s="44">
        <f>SUM($K$10:$K$118)</f>
        <v>88</v>
      </c>
      <c r="T118" s="44"/>
      <c r="U118" s="109">
        <f t="shared" si="33"/>
        <v>1</v>
      </c>
      <c r="V118" s="44">
        <f>SUM($T$10:T118)</f>
        <v>88</v>
      </c>
      <c r="W118" s="44">
        <f t="shared" si="34"/>
        <v>0</v>
      </c>
      <c r="X118" s="110">
        <f t="shared" si="35"/>
        <v>1</v>
      </c>
      <c r="Y118" s="108">
        <f>SUM($K$10:$K$118)</f>
        <v>88</v>
      </c>
      <c r="Z118" s="44"/>
      <c r="AA118" s="109">
        <f t="shared" si="28"/>
        <v>1</v>
      </c>
      <c r="AB118" s="44">
        <f>SUM($Z$10:Z118)</f>
        <v>88</v>
      </c>
      <c r="AC118" s="44">
        <f t="shared" si="36"/>
        <v>0</v>
      </c>
      <c r="AD118" s="110">
        <f t="shared" si="29"/>
        <v>1</v>
      </c>
      <c r="AE118" s="108">
        <f>COUNTIF('[1]Suivi Component'!$H$4:$H$400,B118)</f>
        <v>0</v>
      </c>
      <c r="AF118" s="111">
        <f>SUM($AE$10:$AE$118)</f>
        <v>189</v>
      </c>
      <c r="AG118" s="44"/>
      <c r="AH118" s="109">
        <f t="shared" si="37"/>
        <v>1</v>
      </c>
      <c r="AI118" s="44">
        <f>SUM(AG$10:AG118)</f>
        <v>205</v>
      </c>
      <c r="AJ118" s="44">
        <f t="shared" si="38"/>
        <v>-16</v>
      </c>
      <c r="AK118" s="110">
        <f t="shared" si="39"/>
        <v>0.92195121951219516</v>
      </c>
      <c r="AL118" s="108">
        <f>COUNTIF('[1]Suivi Component'!$K$4:$K$400,B118)</f>
        <v>0</v>
      </c>
      <c r="AM118" s="111">
        <f>SUM($AL$10:$AL118)</f>
        <v>173</v>
      </c>
      <c r="AN118" s="44"/>
      <c r="AO118" s="109">
        <f t="shared" si="30"/>
        <v>1</v>
      </c>
      <c r="AP118" s="44">
        <f>SUM(AN$10:AN118)</f>
        <v>205</v>
      </c>
      <c r="AQ118" s="44">
        <f t="shared" si="40"/>
        <v>-32</v>
      </c>
      <c r="AR118" s="110">
        <f t="shared" si="31"/>
        <v>0.84390243902439022</v>
      </c>
      <c r="AS118" s="108">
        <f>COUNTIF('[1]Suivi Implantation'!$I$4:$I$700,B118)</f>
        <v>0</v>
      </c>
      <c r="AT118" s="111">
        <f>SUM($AS$10:$AS118)</f>
        <v>0</v>
      </c>
      <c r="AU118" s="44"/>
      <c r="AV118" s="109">
        <f t="shared" si="41"/>
        <v>0.98376623376623373</v>
      </c>
      <c r="AW118" s="44">
        <f>SUM(AU$10:AU118)</f>
        <v>303</v>
      </c>
      <c r="AX118" s="44">
        <f t="shared" si="42"/>
        <v>-303</v>
      </c>
      <c r="AY118" s="110">
        <f t="shared" si="43"/>
        <v>0</v>
      </c>
      <c r="AZ118" s="108">
        <f>COUNTIF('[1]Suivi Connectique'!$L$3:$L708,B118)</f>
        <v>0</v>
      </c>
      <c r="BA118" s="111">
        <f>SUM($AZ$10:$AZ118)</f>
        <v>0</v>
      </c>
      <c r="BB118" s="44"/>
      <c r="BC118" s="109">
        <f t="shared" si="44"/>
        <v>0</v>
      </c>
      <c r="BD118" s="44">
        <f>SUM(BB$10:BB118)</f>
        <v>0</v>
      </c>
      <c r="BE118" s="44">
        <f t="shared" si="45"/>
        <v>0</v>
      </c>
      <c r="BF118" s="110">
        <f t="shared" si="46"/>
        <v>0</v>
      </c>
    </row>
    <row r="119" spans="2:58" x14ac:dyDescent="0.25">
      <c r="B119" s="102">
        <f t="shared" si="49"/>
        <v>43994</v>
      </c>
      <c r="C119" s="21" t="str">
        <f>VLOOKUP(WEEKDAY(B119),A164:B170,2)</f>
        <v>V</v>
      </c>
      <c r="D119" s="108">
        <f>COUNTIF('[1]Suivi PR_CAB'!$G$4:$G$475,B119)</f>
        <v>0</v>
      </c>
      <c r="E119" s="44">
        <f>SUM($D$10:$D$119)</f>
        <v>88</v>
      </c>
      <c r="F119" s="44"/>
      <c r="G119" s="109">
        <f t="shared" si="25"/>
        <v>1</v>
      </c>
      <c r="H119" s="44">
        <f>SUM($F$10:F119)</f>
        <v>88</v>
      </c>
      <c r="I119" s="44">
        <f t="shared" si="32"/>
        <v>0</v>
      </c>
      <c r="J119" s="110">
        <f t="shared" si="26"/>
        <v>1</v>
      </c>
      <c r="K119" s="108">
        <f>COUNTIF('[1]Suivi PR_CAB'!$J$4:$J$475,B119)</f>
        <v>0</v>
      </c>
      <c r="L119" s="44">
        <f>SUM($K$10:$K$119)</f>
        <v>88</v>
      </c>
      <c r="M119" s="44"/>
      <c r="N119" s="109">
        <f t="shared" si="27"/>
        <v>1</v>
      </c>
      <c r="O119" s="44">
        <f>SUM($M$10:M119)</f>
        <v>88</v>
      </c>
      <c r="P119" s="44">
        <f t="shared" si="47"/>
        <v>0</v>
      </c>
      <c r="Q119" s="110">
        <f t="shared" si="48"/>
        <v>1</v>
      </c>
      <c r="R119" s="108">
        <f>COUNTIF('[1]Suivi PR_CAB'!$T$4:$T$475,B119)</f>
        <v>0</v>
      </c>
      <c r="S119" s="44">
        <f>SUM($K$10:$K$119)</f>
        <v>88</v>
      </c>
      <c r="T119" s="44"/>
      <c r="U119" s="109">
        <f t="shared" si="33"/>
        <v>1</v>
      </c>
      <c r="V119" s="44">
        <f>SUM($T$10:T119)</f>
        <v>88</v>
      </c>
      <c r="W119" s="44">
        <f t="shared" si="34"/>
        <v>0</v>
      </c>
      <c r="X119" s="110">
        <f t="shared" si="35"/>
        <v>1</v>
      </c>
      <c r="Y119" s="108">
        <f>SUM($K$10:$K$119)</f>
        <v>88</v>
      </c>
      <c r="Z119" s="44"/>
      <c r="AA119" s="109">
        <f t="shared" si="28"/>
        <v>1</v>
      </c>
      <c r="AB119" s="44">
        <f>SUM($Z$10:Z119)</f>
        <v>88</v>
      </c>
      <c r="AC119" s="44">
        <f t="shared" si="36"/>
        <v>0</v>
      </c>
      <c r="AD119" s="110">
        <f t="shared" si="29"/>
        <v>1</v>
      </c>
      <c r="AE119" s="108">
        <f>COUNTIF('[1]Suivi Component'!$H$4:$H$400,B119)</f>
        <v>0</v>
      </c>
      <c r="AF119" s="111">
        <f>SUM($AE$10:$AE$119)</f>
        <v>189</v>
      </c>
      <c r="AG119" s="44"/>
      <c r="AH119" s="109">
        <f t="shared" si="37"/>
        <v>1</v>
      </c>
      <c r="AI119" s="44">
        <f>SUM(AG$10:AG119)</f>
        <v>205</v>
      </c>
      <c r="AJ119" s="44">
        <f t="shared" si="38"/>
        <v>-16</v>
      </c>
      <c r="AK119" s="110">
        <f t="shared" si="39"/>
        <v>0.92195121951219516</v>
      </c>
      <c r="AL119" s="108">
        <f>COUNTIF('[1]Suivi Component'!$K$4:$K$400,B119)</f>
        <v>15</v>
      </c>
      <c r="AM119" s="111">
        <f>SUM($AL$10:$AL119)</f>
        <v>188</v>
      </c>
      <c r="AN119" s="44"/>
      <c r="AO119" s="109">
        <f t="shared" si="30"/>
        <v>1</v>
      </c>
      <c r="AP119" s="44">
        <f>SUM(AN$10:AN119)</f>
        <v>205</v>
      </c>
      <c r="AQ119" s="44">
        <f t="shared" si="40"/>
        <v>-17</v>
      </c>
      <c r="AR119" s="110">
        <f t="shared" si="31"/>
        <v>0.91707317073170735</v>
      </c>
      <c r="AS119" s="108">
        <f>COUNTIF('[1]Suivi Implantation'!$I$4:$I$700,B119)</f>
        <v>0</v>
      </c>
      <c r="AT119" s="111">
        <f>SUM($AS$10:$AS119)</f>
        <v>0</v>
      </c>
      <c r="AU119" s="44"/>
      <c r="AV119" s="109">
        <f t="shared" si="41"/>
        <v>0.98376623376623373</v>
      </c>
      <c r="AW119" s="44">
        <f>SUM(AU$10:AU119)</f>
        <v>303</v>
      </c>
      <c r="AX119" s="44">
        <f t="shared" si="42"/>
        <v>-303</v>
      </c>
      <c r="AY119" s="110">
        <f t="shared" si="43"/>
        <v>0</v>
      </c>
      <c r="AZ119" s="108">
        <f>COUNTIF('[1]Suivi Connectique'!$L$3:$L709,B119)</f>
        <v>0</v>
      </c>
      <c r="BA119" s="111">
        <f>SUM($AZ$10:$AZ119)</f>
        <v>0</v>
      </c>
      <c r="BB119" s="44"/>
      <c r="BC119" s="109">
        <f t="shared" si="44"/>
        <v>0</v>
      </c>
      <c r="BD119" s="44">
        <f>SUM(BB$10:BB119)</f>
        <v>0</v>
      </c>
      <c r="BE119" s="44">
        <f t="shared" si="45"/>
        <v>0</v>
      </c>
      <c r="BF119" s="110">
        <f t="shared" si="46"/>
        <v>0</v>
      </c>
    </row>
    <row r="120" spans="2:58" x14ac:dyDescent="0.25">
      <c r="B120" s="102">
        <f t="shared" si="49"/>
        <v>43995</v>
      </c>
      <c r="C120" s="21" t="str">
        <f>VLOOKUP(WEEKDAY(B120),A164:B170,2)</f>
        <v>S</v>
      </c>
      <c r="D120" s="108">
        <f>COUNTIF('[1]Suivi PR_CAB'!$G$4:$G$475,B120)</f>
        <v>0</v>
      </c>
      <c r="E120" s="44">
        <f>SUM($D$10:$D$120)</f>
        <v>88</v>
      </c>
      <c r="F120" s="44"/>
      <c r="G120" s="109">
        <f t="shared" si="25"/>
        <v>1</v>
      </c>
      <c r="H120" s="44">
        <f>SUM($F$10:F120)</f>
        <v>88</v>
      </c>
      <c r="I120" s="44">
        <f t="shared" si="32"/>
        <v>0</v>
      </c>
      <c r="J120" s="110">
        <f t="shared" si="26"/>
        <v>1</v>
      </c>
      <c r="K120" s="108">
        <f>COUNTIF('[1]Suivi PR_CAB'!$J$4:$J$475,B120)</f>
        <v>0</v>
      </c>
      <c r="L120" s="44">
        <f>SUM($K$10:$K$120)</f>
        <v>88</v>
      </c>
      <c r="M120" s="44"/>
      <c r="N120" s="109">
        <f t="shared" si="27"/>
        <v>1</v>
      </c>
      <c r="O120" s="44">
        <f>SUM($M$10:M120)</f>
        <v>88</v>
      </c>
      <c r="P120" s="44">
        <f t="shared" si="47"/>
        <v>0</v>
      </c>
      <c r="Q120" s="110">
        <f t="shared" si="48"/>
        <v>1</v>
      </c>
      <c r="R120" s="108">
        <f>COUNTIF('[1]Suivi PR_CAB'!$T$4:$T$475,B120)</f>
        <v>0</v>
      </c>
      <c r="S120" s="44">
        <f>SUM($K$10:$K$120)</f>
        <v>88</v>
      </c>
      <c r="T120" s="44"/>
      <c r="U120" s="109">
        <f t="shared" si="33"/>
        <v>1</v>
      </c>
      <c r="V120" s="44">
        <f>SUM($T$10:T120)</f>
        <v>88</v>
      </c>
      <c r="W120" s="44">
        <f t="shared" si="34"/>
        <v>0</v>
      </c>
      <c r="X120" s="110">
        <f t="shared" si="35"/>
        <v>1</v>
      </c>
      <c r="Y120" s="108">
        <f>SUM($K$10:$K$120)</f>
        <v>88</v>
      </c>
      <c r="Z120" s="44"/>
      <c r="AA120" s="109">
        <f t="shared" si="28"/>
        <v>1</v>
      </c>
      <c r="AB120" s="44">
        <f>SUM($Z$10:Z120)</f>
        <v>88</v>
      </c>
      <c r="AC120" s="44">
        <f t="shared" si="36"/>
        <v>0</v>
      </c>
      <c r="AD120" s="110">
        <f t="shared" si="29"/>
        <v>1</v>
      </c>
      <c r="AE120" s="108">
        <f>COUNTIF('[1]Suivi Component'!$H$4:$H$400,B120)</f>
        <v>0</v>
      </c>
      <c r="AF120" s="111">
        <f>SUM($AE$10:$AE$120)</f>
        <v>189</v>
      </c>
      <c r="AG120" s="44"/>
      <c r="AH120" s="109">
        <f t="shared" si="37"/>
        <v>1</v>
      </c>
      <c r="AI120" s="44">
        <f>SUM(AG$10:AG120)</f>
        <v>205</v>
      </c>
      <c r="AJ120" s="44">
        <f t="shared" si="38"/>
        <v>-16</v>
      </c>
      <c r="AK120" s="110">
        <f t="shared" si="39"/>
        <v>0.92195121951219516</v>
      </c>
      <c r="AL120" s="108">
        <f>COUNTIF('[1]Suivi Component'!$K$4:$K$400,B120)</f>
        <v>0</v>
      </c>
      <c r="AM120" s="111">
        <f>SUM($AL$10:$AL120)</f>
        <v>188</v>
      </c>
      <c r="AN120" s="44"/>
      <c r="AO120" s="109">
        <f t="shared" si="30"/>
        <v>1</v>
      </c>
      <c r="AP120" s="44">
        <f>SUM(AN$10:AN120)</f>
        <v>205</v>
      </c>
      <c r="AQ120" s="44">
        <f t="shared" si="40"/>
        <v>-17</v>
      </c>
      <c r="AR120" s="110">
        <f t="shared" si="31"/>
        <v>0.91707317073170735</v>
      </c>
      <c r="AS120" s="108">
        <f>COUNTIF('[1]Suivi Implantation'!$I$4:$I$700,B120)</f>
        <v>0</v>
      </c>
      <c r="AT120" s="111">
        <f>SUM($AS$10:$AS120)</f>
        <v>0</v>
      </c>
      <c r="AU120" s="44"/>
      <c r="AV120" s="109">
        <f t="shared" si="41"/>
        <v>0.98376623376623373</v>
      </c>
      <c r="AW120" s="44">
        <f>SUM(AU$10:AU120)</f>
        <v>303</v>
      </c>
      <c r="AX120" s="44">
        <f t="shared" si="42"/>
        <v>-303</v>
      </c>
      <c r="AY120" s="110">
        <f t="shared" si="43"/>
        <v>0</v>
      </c>
      <c r="AZ120" s="108">
        <f>COUNTIF('[1]Suivi Connectique'!$L$3:$L710,B120)</f>
        <v>0</v>
      </c>
      <c r="BA120" s="111">
        <f>SUM($AZ$10:$AZ120)</f>
        <v>0</v>
      </c>
      <c r="BB120" s="44"/>
      <c r="BC120" s="109">
        <f t="shared" si="44"/>
        <v>0</v>
      </c>
      <c r="BD120" s="44">
        <f>SUM(BB$10:BB120)</f>
        <v>0</v>
      </c>
      <c r="BE120" s="44">
        <f t="shared" si="45"/>
        <v>0</v>
      </c>
      <c r="BF120" s="110">
        <f t="shared" si="46"/>
        <v>0</v>
      </c>
    </row>
    <row r="121" spans="2:58" x14ac:dyDescent="0.25">
      <c r="B121" s="102">
        <f t="shared" si="49"/>
        <v>43996</v>
      </c>
      <c r="C121" s="21" t="str">
        <f>VLOOKUP(WEEKDAY(B121),A164:B170,2)</f>
        <v>D</v>
      </c>
      <c r="D121" s="108">
        <f>COUNTIF('[1]Suivi PR_CAB'!$G$4:$G$475,B121)</f>
        <v>0</v>
      </c>
      <c r="E121" s="44">
        <f>SUM($D$10:$D$121)</f>
        <v>88</v>
      </c>
      <c r="F121" s="44"/>
      <c r="G121" s="109">
        <f t="shared" si="25"/>
        <v>1</v>
      </c>
      <c r="H121" s="44">
        <f>SUM($F$10:F121)</f>
        <v>88</v>
      </c>
      <c r="I121" s="44">
        <f t="shared" si="32"/>
        <v>0</v>
      </c>
      <c r="J121" s="110">
        <f t="shared" si="26"/>
        <v>1</v>
      </c>
      <c r="K121" s="108">
        <f>COUNTIF('[1]Suivi PR_CAB'!$J$4:$J$475,B121)</f>
        <v>0</v>
      </c>
      <c r="L121" s="44">
        <f>SUM($K$10:$K$121)</f>
        <v>88</v>
      </c>
      <c r="M121" s="44"/>
      <c r="N121" s="109">
        <f t="shared" si="27"/>
        <v>1</v>
      </c>
      <c r="O121" s="44">
        <f>SUM($M$10:M121)</f>
        <v>88</v>
      </c>
      <c r="P121" s="44">
        <f t="shared" si="47"/>
        <v>0</v>
      </c>
      <c r="Q121" s="110">
        <f t="shared" si="48"/>
        <v>1</v>
      </c>
      <c r="R121" s="108">
        <f>COUNTIF('[1]Suivi PR_CAB'!$T$4:$T$475,B121)</f>
        <v>0</v>
      </c>
      <c r="S121" s="44">
        <f>SUM($K$10:$K$121)</f>
        <v>88</v>
      </c>
      <c r="T121" s="44"/>
      <c r="U121" s="109">
        <f t="shared" si="33"/>
        <v>1</v>
      </c>
      <c r="V121" s="44">
        <f>SUM($T$10:T121)</f>
        <v>88</v>
      </c>
      <c r="W121" s="44">
        <f t="shared" si="34"/>
        <v>0</v>
      </c>
      <c r="X121" s="110">
        <f t="shared" si="35"/>
        <v>1</v>
      </c>
      <c r="Y121" s="108">
        <f>SUM($K$10:$K$121)</f>
        <v>88</v>
      </c>
      <c r="Z121" s="44"/>
      <c r="AA121" s="109">
        <f t="shared" si="28"/>
        <v>1</v>
      </c>
      <c r="AB121" s="44">
        <f>SUM($Z$10:Z121)</f>
        <v>88</v>
      </c>
      <c r="AC121" s="44">
        <f t="shared" si="36"/>
        <v>0</v>
      </c>
      <c r="AD121" s="110">
        <f t="shared" si="29"/>
        <v>1</v>
      </c>
      <c r="AE121" s="108">
        <f>COUNTIF('[1]Suivi Component'!$H$4:$H$400,B121)</f>
        <v>0</v>
      </c>
      <c r="AF121" s="111">
        <f>SUM($AE$10:$AE$121)</f>
        <v>189</v>
      </c>
      <c r="AG121" s="44"/>
      <c r="AH121" s="109">
        <f t="shared" si="37"/>
        <v>1</v>
      </c>
      <c r="AI121" s="44">
        <f>SUM(AG$10:AG121)</f>
        <v>205</v>
      </c>
      <c r="AJ121" s="44">
        <f t="shared" si="38"/>
        <v>-16</v>
      </c>
      <c r="AK121" s="110">
        <f t="shared" si="39"/>
        <v>0.92195121951219516</v>
      </c>
      <c r="AL121" s="108">
        <f>COUNTIF('[1]Suivi Component'!$K$4:$K$400,B121)</f>
        <v>0</v>
      </c>
      <c r="AM121" s="111">
        <f>SUM($AL$10:$AL121)</f>
        <v>188</v>
      </c>
      <c r="AN121" s="44"/>
      <c r="AO121" s="109">
        <f t="shared" si="30"/>
        <v>1</v>
      </c>
      <c r="AP121" s="44">
        <f>SUM(AN$10:AN121)</f>
        <v>205</v>
      </c>
      <c r="AQ121" s="44">
        <f t="shared" si="40"/>
        <v>-17</v>
      </c>
      <c r="AR121" s="110">
        <f t="shared" si="31"/>
        <v>0.91707317073170735</v>
      </c>
      <c r="AS121" s="108">
        <f>COUNTIF('[1]Suivi Implantation'!$I$4:$I$700,B121)</f>
        <v>0</v>
      </c>
      <c r="AT121" s="111">
        <f>SUM($AS$10:$AS121)</f>
        <v>0</v>
      </c>
      <c r="AU121" s="44"/>
      <c r="AV121" s="109">
        <f t="shared" si="41"/>
        <v>0.98376623376623373</v>
      </c>
      <c r="AW121" s="44">
        <f>SUM(AU$10:AU121)</f>
        <v>303</v>
      </c>
      <c r="AX121" s="44">
        <f t="shared" si="42"/>
        <v>-303</v>
      </c>
      <c r="AY121" s="110">
        <f t="shared" si="43"/>
        <v>0</v>
      </c>
      <c r="AZ121" s="108">
        <f>COUNTIF('[1]Suivi Connectique'!$L$3:$L711,B121)</f>
        <v>0</v>
      </c>
      <c r="BA121" s="111">
        <f>SUM($AZ$10:$AZ121)</f>
        <v>0</v>
      </c>
      <c r="BB121" s="44"/>
      <c r="BC121" s="109">
        <f t="shared" si="44"/>
        <v>0</v>
      </c>
      <c r="BD121" s="44">
        <f>SUM(BB$10:BB121)</f>
        <v>0</v>
      </c>
      <c r="BE121" s="44">
        <f t="shared" si="45"/>
        <v>0</v>
      </c>
      <c r="BF121" s="110">
        <f t="shared" si="46"/>
        <v>0</v>
      </c>
    </row>
    <row r="122" spans="2:58" x14ac:dyDescent="0.25">
      <c r="B122" s="102">
        <f t="shared" si="49"/>
        <v>43997</v>
      </c>
      <c r="C122" s="21" t="str">
        <f>VLOOKUP(WEEKDAY(B122),A164:B170,2)</f>
        <v>L</v>
      </c>
      <c r="D122" s="108">
        <f>COUNTIF('[1]Suivi PR_CAB'!$G$4:$G$475,B122)</f>
        <v>0</v>
      </c>
      <c r="E122" s="44">
        <f>SUM($D$10:$D$122)</f>
        <v>88</v>
      </c>
      <c r="F122" s="44"/>
      <c r="G122" s="109">
        <f t="shared" si="25"/>
        <v>1</v>
      </c>
      <c r="H122" s="44">
        <f>SUM($F$10:F122)</f>
        <v>88</v>
      </c>
      <c r="I122" s="44">
        <f t="shared" si="32"/>
        <v>0</v>
      </c>
      <c r="J122" s="110">
        <f t="shared" si="26"/>
        <v>1</v>
      </c>
      <c r="K122" s="108">
        <f>COUNTIF('[1]Suivi PR_CAB'!$J$4:$J$475,B122)</f>
        <v>0</v>
      </c>
      <c r="L122" s="44">
        <f>SUM($K$10:$K$122)</f>
        <v>88</v>
      </c>
      <c r="M122" s="44"/>
      <c r="N122" s="109">
        <f t="shared" si="27"/>
        <v>1</v>
      </c>
      <c r="O122" s="44">
        <f>SUM($M$10:M122)</f>
        <v>88</v>
      </c>
      <c r="P122" s="44">
        <f t="shared" si="47"/>
        <v>0</v>
      </c>
      <c r="Q122" s="110">
        <f t="shared" si="48"/>
        <v>1</v>
      </c>
      <c r="R122" s="108">
        <f>COUNTIF('[1]Suivi PR_CAB'!$T$4:$T$475,B122)</f>
        <v>0</v>
      </c>
      <c r="S122" s="44">
        <f>SUM($K$10:$K$122)</f>
        <v>88</v>
      </c>
      <c r="T122" s="44"/>
      <c r="U122" s="109">
        <f t="shared" si="33"/>
        <v>1</v>
      </c>
      <c r="V122" s="44">
        <f>SUM($T$10:T122)</f>
        <v>88</v>
      </c>
      <c r="W122" s="44">
        <f t="shared" si="34"/>
        <v>0</v>
      </c>
      <c r="X122" s="110">
        <f t="shared" si="35"/>
        <v>1</v>
      </c>
      <c r="Y122" s="108">
        <f>SUM($K$10:$K$122)</f>
        <v>88</v>
      </c>
      <c r="Z122" s="44"/>
      <c r="AA122" s="109">
        <f t="shared" si="28"/>
        <v>1</v>
      </c>
      <c r="AB122" s="44">
        <f>SUM($Z$10:Z122)</f>
        <v>88</v>
      </c>
      <c r="AC122" s="44">
        <f t="shared" si="36"/>
        <v>0</v>
      </c>
      <c r="AD122" s="110">
        <f t="shared" si="29"/>
        <v>1</v>
      </c>
      <c r="AE122" s="108">
        <f>COUNTIF('[1]Suivi Component'!$H$4:$H$400,B122)</f>
        <v>0</v>
      </c>
      <c r="AF122" s="111">
        <f>SUM($AE$10:$AE$122)</f>
        <v>189</v>
      </c>
      <c r="AG122" s="44"/>
      <c r="AH122" s="109">
        <f t="shared" si="37"/>
        <v>1</v>
      </c>
      <c r="AI122" s="44">
        <f>SUM(AG$10:AG122)</f>
        <v>205</v>
      </c>
      <c r="AJ122" s="44">
        <f t="shared" si="38"/>
        <v>-16</v>
      </c>
      <c r="AK122" s="110">
        <f t="shared" si="39"/>
        <v>0.92195121951219516</v>
      </c>
      <c r="AL122" s="108">
        <f>COUNTIF('[1]Suivi Component'!$K$4:$K$400,B122)</f>
        <v>0</v>
      </c>
      <c r="AM122" s="111">
        <f>SUM($AL$10:$AL122)</f>
        <v>188</v>
      </c>
      <c r="AN122" s="44"/>
      <c r="AO122" s="109">
        <f t="shared" si="30"/>
        <v>1</v>
      </c>
      <c r="AP122" s="44">
        <f>SUM(AN$10:AN122)</f>
        <v>205</v>
      </c>
      <c r="AQ122" s="44">
        <f t="shared" si="40"/>
        <v>-17</v>
      </c>
      <c r="AR122" s="110">
        <f t="shared" si="31"/>
        <v>0.91707317073170735</v>
      </c>
      <c r="AS122" s="108">
        <f>COUNTIF('[1]Suivi Implantation'!$I$4:$I$700,B122)</f>
        <v>0</v>
      </c>
      <c r="AT122" s="111">
        <f>SUM($AS$10:$AS122)</f>
        <v>0</v>
      </c>
      <c r="AU122" s="44"/>
      <c r="AV122" s="109">
        <f t="shared" si="41"/>
        <v>0.98376623376623373</v>
      </c>
      <c r="AW122" s="44">
        <f>SUM(AU$10:AU122)</f>
        <v>303</v>
      </c>
      <c r="AX122" s="44">
        <f t="shared" si="42"/>
        <v>-303</v>
      </c>
      <c r="AY122" s="110">
        <f t="shared" si="43"/>
        <v>0</v>
      </c>
      <c r="AZ122" s="108">
        <f>COUNTIF('[1]Suivi Connectique'!$L$3:$L712,B122)</f>
        <v>0</v>
      </c>
      <c r="BA122" s="111">
        <f>SUM($AZ$10:$AZ122)</f>
        <v>0</v>
      </c>
      <c r="BB122" s="44"/>
      <c r="BC122" s="109">
        <f t="shared" si="44"/>
        <v>0</v>
      </c>
      <c r="BD122" s="44">
        <f>SUM(BB$10:BB122)</f>
        <v>0</v>
      </c>
      <c r="BE122" s="44">
        <f t="shared" si="45"/>
        <v>0</v>
      </c>
      <c r="BF122" s="110">
        <f t="shared" si="46"/>
        <v>0</v>
      </c>
    </row>
    <row r="123" spans="2:58" x14ac:dyDescent="0.25">
      <c r="B123" s="102">
        <f t="shared" si="49"/>
        <v>43998</v>
      </c>
      <c r="C123" s="21" t="str">
        <f>VLOOKUP(WEEKDAY(B123),A164:B170,2)</f>
        <v>M</v>
      </c>
      <c r="D123" s="108">
        <f>COUNTIF('[1]Suivi PR_CAB'!$G$4:$G$475,B123)</f>
        <v>0</v>
      </c>
      <c r="E123" s="44">
        <f>SUM($D$10:$D$123)</f>
        <v>88</v>
      </c>
      <c r="F123" s="44"/>
      <c r="G123" s="109">
        <f t="shared" si="25"/>
        <v>1</v>
      </c>
      <c r="H123" s="44">
        <f>SUM($F$10:F123)</f>
        <v>88</v>
      </c>
      <c r="I123" s="44">
        <f t="shared" si="32"/>
        <v>0</v>
      </c>
      <c r="J123" s="110">
        <f t="shared" si="26"/>
        <v>1</v>
      </c>
      <c r="K123" s="108">
        <f>COUNTIF('[1]Suivi PR_CAB'!$J$4:$J$475,B123)</f>
        <v>0</v>
      </c>
      <c r="L123" s="44">
        <f>SUM($K$10:$K$123)</f>
        <v>88</v>
      </c>
      <c r="M123" s="44"/>
      <c r="N123" s="109">
        <f t="shared" si="27"/>
        <v>1</v>
      </c>
      <c r="O123" s="44">
        <f>SUM($M$10:M123)</f>
        <v>88</v>
      </c>
      <c r="P123" s="44">
        <f t="shared" si="47"/>
        <v>0</v>
      </c>
      <c r="Q123" s="110">
        <f t="shared" si="48"/>
        <v>1</v>
      </c>
      <c r="R123" s="108">
        <f>COUNTIF('[1]Suivi PR_CAB'!$T$4:$T$475,B123)</f>
        <v>0</v>
      </c>
      <c r="S123" s="44">
        <f>SUM($K$10:$K$123)</f>
        <v>88</v>
      </c>
      <c r="T123" s="44"/>
      <c r="U123" s="109">
        <f t="shared" si="33"/>
        <v>1</v>
      </c>
      <c r="V123" s="44">
        <f>SUM($T$10:T123)</f>
        <v>88</v>
      </c>
      <c r="W123" s="44">
        <f t="shared" si="34"/>
        <v>0</v>
      </c>
      <c r="X123" s="110">
        <f t="shared" si="35"/>
        <v>1</v>
      </c>
      <c r="Y123" s="108">
        <f>SUM($K$10:$K$123)</f>
        <v>88</v>
      </c>
      <c r="Z123" s="44"/>
      <c r="AA123" s="109">
        <f t="shared" si="28"/>
        <v>1</v>
      </c>
      <c r="AB123" s="44">
        <f>SUM($Z$10:Z123)</f>
        <v>88</v>
      </c>
      <c r="AC123" s="44">
        <f t="shared" si="36"/>
        <v>0</v>
      </c>
      <c r="AD123" s="110">
        <f t="shared" si="29"/>
        <v>1</v>
      </c>
      <c r="AE123" s="108">
        <f>COUNTIF('[1]Suivi Component'!$H$4:$H$400,B123)</f>
        <v>0</v>
      </c>
      <c r="AF123" s="111">
        <f>SUM($AE$10:$AE$123)</f>
        <v>189</v>
      </c>
      <c r="AG123" s="44"/>
      <c r="AH123" s="109">
        <f t="shared" si="37"/>
        <v>1</v>
      </c>
      <c r="AI123" s="44">
        <f>SUM(AG$10:AG123)</f>
        <v>205</v>
      </c>
      <c r="AJ123" s="44">
        <f t="shared" si="38"/>
        <v>-16</v>
      </c>
      <c r="AK123" s="110">
        <f t="shared" si="39"/>
        <v>0.92195121951219516</v>
      </c>
      <c r="AL123" s="108">
        <f>COUNTIF('[1]Suivi Component'!$K$4:$K$400,B123)</f>
        <v>0</v>
      </c>
      <c r="AM123" s="111">
        <f>SUM($AL$10:$AL123)</f>
        <v>188</v>
      </c>
      <c r="AN123" s="44"/>
      <c r="AO123" s="109">
        <f t="shared" si="30"/>
        <v>1</v>
      </c>
      <c r="AP123" s="44">
        <f>SUM(AN$10:AN123)</f>
        <v>205</v>
      </c>
      <c r="AQ123" s="44">
        <f t="shared" si="40"/>
        <v>-17</v>
      </c>
      <c r="AR123" s="110">
        <f t="shared" si="31"/>
        <v>0.91707317073170735</v>
      </c>
      <c r="AS123" s="108">
        <f>COUNTIF('[1]Suivi Implantation'!$I$4:$I$700,B123)</f>
        <v>0</v>
      </c>
      <c r="AT123" s="111">
        <f>SUM($AS$10:$AS123)</f>
        <v>0</v>
      </c>
      <c r="AU123" s="44"/>
      <c r="AV123" s="109">
        <f t="shared" si="41"/>
        <v>0.98376623376623373</v>
      </c>
      <c r="AW123" s="44">
        <f>SUM(AU$10:AU123)</f>
        <v>303</v>
      </c>
      <c r="AX123" s="44">
        <f t="shared" si="42"/>
        <v>-303</v>
      </c>
      <c r="AY123" s="110">
        <f t="shared" si="43"/>
        <v>0</v>
      </c>
      <c r="AZ123" s="108">
        <f>COUNTIF('[1]Suivi Connectique'!$L$3:$L713,B123)</f>
        <v>0</v>
      </c>
      <c r="BA123" s="111">
        <f>SUM($AZ$10:$AZ123)</f>
        <v>0</v>
      </c>
      <c r="BB123" s="44"/>
      <c r="BC123" s="109">
        <f t="shared" si="44"/>
        <v>0</v>
      </c>
      <c r="BD123" s="44">
        <f>SUM(BB$10:BB123)</f>
        <v>0</v>
      </c>
      <c r="BE123" s="44">
        <f t="shared" si="45"/>
        <v>0</v>
      </c>
      <c r="BF123" s="110">
        <f t="shared" si="46"/>
        <v>0</v>
      </c>
    </row>
    <row r="124" spans="2:58" x14ac:dyDescent="0.25">
      <c r="B124" s="102">
        <f t="shared" si="49"/>
        <v>43999</v>
      </c>
      <c r="C124" s="21" t="str">
        <f>VLOOKUP(WEEKDAY(B124),A164:B170,2)</f>
        <v>M</v>
      </c>
      <c r="D124" s="108">
        <f>COUNTIF('[1]Suivi PR_CAB'!$G$4:$G$475,B124)</f>
        <v>0</v>
      </c>
      <c r="E124" s="44">
        <f>SUM($D$10:$D$124)</f>
        <v>88</v>
      </c>
      <c r="F124" s="44"/>
      <c r="G124" s="109">
        <f t="shared" si="25"/>
        <v>1</v>
      </c>
      <c r="H124" s="44">
        <f>SUM($F$10:F124)</f>
        <v>88</v>
      </c>
      <c r="I124" s="44">
        <f t="shared" si="32"/>
        <v>0</v>
      </c>
      <c r="J124" s="110">
        <f t="shared" si="26"/>
        <v>1</v>
      </c>
      <c r="K124" s="108">
        <f>COUNTIF('[1]Suivi PR_CAB'!$J$4:$J$475,B124)</f>
        <v>0</v>
      </c>
      <c r="L124" s="44">
        <f>SUM($K$10:$K$124)</f>
        <v>88</v>
      </c>
      <c r="M124" s="44"/>
      <c r="N124" s="109">
        <f t="shared" si="27"/>
        <v>1</v>
      </c>
      <c r="O124" s="44">
        <f>SUM($M$10:M124)</f>
        <v>88</v>
      </c>
      <c r="P124" s="44">
        <f t="shared" si="47"/>
        <v>0</v>
      </c>
      <c r="Q124" s="110">
        <f t="shared" si="48"/>
        <v>1</v>
      </c>
      <c r="R124" s="108">
        <f>COUNTIF('[1]Suivi PR_CAB'!$T$4:$T$475,B124)</f>
        <v>0</v>
      </c>
      <c r="S124" s="44">
        <f>SUM($K$10:$K$124)</f>
        <v>88</v>
      </c>
      <c r="T124" s="44"/>
      <c r="U124" s="109">
        <f t="shared" si="33"/>
        <v>1</v>
      </c>
      <c r="V124" s="44">
        <f>SUM($T$10:T124)</f>
        <v>88</v>
      </c>
      <c r="W124" s="44">
        <f t="shared" si="34"/>
        <v>0</v>
      </c>
      <c r="X124" s="110">
        <f t="shared" si="35"/>
        <v>1</v>
      </c>
      <c r="Y124" s="108">
        <f>SUM($K$10:$K$124)</f>
        <v>88</v>
      </c>
      <c r="Z124" s="44"/>
      <c r="AA124" s="109">
        <f t="shared" si="28"/>
        <v>1</v>
      </c>
      <c r="AB124" s="44">
        <f>SUM($Z$10:Z124)</f>
        <v>88</v>
      </c>
      <c r="AC124" s="44">
        <f t="shared" si="36"/>
        <v>0</v>
      </c>
      <c r="AD124" s="110">
        <f t="shared" si="29"/>
        <v>1</v>
      </c>
      <c r="AE124" s="108">
        <f>COUNTIF('[1]Suivi Component'!$H$4:$H$400,B124)</f>
        <v>0</v>
      </c>
      <c r="AF124" s="111">
        <f>SUM($AE$10:$AE$124)</f>
        <v>189</v>
      </c>
      <c r="AG124" s="44"/>
      <c r="AH124" s="109">
        <f t="shared" si="37"/>
        <v>1</v>
      </c>
      <c r="AI124" s="44">
        <f>SUM(AG$10:AG124)</f>
        <v>205</v>
      </c>
      <c r="AJ124" s="44">
        <f t="shared" si="38"/>
        <v>-16</v>
      </c>
      <c r="AK124" s="110">
        <f t="shared" si="39"/>
        <v>0.92195121951219516</v>
      </c>
      <c r="AL124" s="108">
        <f>COUNTIF('[1]Suivi Component'!$K$4:$K$400,B124)</f>
        <v>0</v>
      </c>
      <c r="AM124" s="111">
        <f>SUM($AL$10:$AL124)</f>
        <v>188</v>
      </c>
      <c r="AN124" s="44"/>
      <c r="AO124" s="109">
        <f t="shared" si="30"/>
        <v>1</v>
      </c>
      <c r="AP124" s="44">
        <f>SUM(AN$10:AN124)</f>
        <v>205</v>
      </c>
      <c r="AQ124" s="44">
        <f t="shared" si="40"/>
        <v>-17</v>
      </c>
      <c r="AR124" s="110">
        <f t="shared" si="31"/>
        <v>0.91707317073170735</v>
      </c>
      <c r="AS124" s="108">
        <f>COUNTIF('[1]Suivi Implantation'!$I$4:$I$700,B124)</f>
        <v>0</v>
      </c>
      <c r="AT124" s="111">
        <f>SUM($AS$10:$AS124)</f>
        <v>0</v>
      </c>
      <c r="AU124" s="44"/>
      <c r="AV124" s="109">
        <f t="shared" si="41"/>
        <v>0.98376623376623373</v>
      </c>
      <c r="AW124" s="44">
        <f>SUM(AU$10:AU124)</f>
        <v>303</v>
      </c>
      <c r="AX124" s="44">
        <f t="shared" si="42"/>
        <v>-303</v>
      </c>
      <c r="AY124" s="110">
        <f t="shared" si="43"/>
        <v>0</v>
      </c>
      <c r="AZ124" s="108">
        <f>COUNTIF('[1]Suivi Connectique'!$L$3:$L714,B124)</f>
        <v>0</v>
      </c>
      <c r="BA124" s="111">
        <f>SUM($AZ$10:$AZ124)</f>
        <v>0</v>
      </c>
      <c r="BB124" s="44"/>
      <c r="BC124" s="109">
        <f t="shared" si="44"/>
        <v>0</v>
      </c>
      <c r="BD124" s="44">
        <f>SUM(BB$10:BB124)</f>
        <v>0</v>
      </c>
      <c r="BE124" s="44">
        <f t="shared" si="45"/>
        <v>0</v>
      </c>
      <c r="BF124" s="110">
        <f t="shared" si="46"/>
        <v>0</v>
      </c>
    </row>
    <row r="125" spans="2:58" x14ac:dyDescent="0.25">
      <c r="B125" s="102">
        <f t="shared" si="49"/>
        <v>44000</v>
      </c>
      <c r="C125" s="21" t="str">
        <f>VLOOKUP(WEEKDAY(B125),A164:B170,2)</f>
        <v>J</v>
      </c>
      <c r="D125" s="108">
        <f>COUNTIF('[1]Suivi PR_CAB'!$G$4:$G$475,B125)</f>
        <v>0</v>
      </c>
      <c r="E125" s="44">
        <f>SUM($D$10:$D$125)</f>
        <v>88</v>
      </c>
      <c r="F125" s="44"/>
      <c r="G125" s="109">
        <f t="shared" si="25"/>
        <v>1</v>
      </c>
      <c r="H125" s="44">
        <f>SUM($F$10:F125)</f>
        <v>88</v>
      </c>
      <c r="I125" s="44">
        <f t="shared" si="32"/>
        <v>0</v>
      </c>
      <c r="J125" s="110">
        <f t="shared" si="26"/>
        <v>1</v>
      </c>
      <c r="K125" s="108">
        <f>COUNTIF('[1]Suivi PR_CAB'!$J$4:$J$475,B125)</f>
        <v>0</v>
      </c>
      <c r="L125" s="44">
        <f>SUM($K$10:$K$125)</f>
        <v>88</v>
      </c>
      <c r="M125" s="44"/>
      <c r="N125" s="109">
        <f t="shared" si="27"/>
        <v>1</v>
      </c>
      <c r="O125" s="44">
        <f>SUM($M$10:M125)</f>
        <v>88</v>
      </c>
      <c r="P125" s="44">
        <f t="shared" si="47"/>
        <v>0</v>
      </c>
      <c r="Q125" s="110">
        <f t="shared" si="48"/>
        <v>1</v>
      </c>
      <c r="R125" s="108">
        <f>COUNTIF('[1]Suivi PR_CAB'!$T$4:$T$475,B125)</f>
        <v>0</v>
      </c>
      <c r="S125" s="44">
        <f>SUM($K$10:$K$125)</f>
        <v>88</v>
      </c>
      <c r="T125" s="44"/>
      <c r="U125" s="109">
        <f t="shared" si="33"/>
        <v>1</v>
      </c>
      <c r="V125" s="44">
        <f>SUM($T$10:T125)</f>
        <v>88</v>
      </c>
      <c r="W125" s="44">
        <f t="shared" si="34"/>
        <v>0</v>
      </c>
      <c r="X125" s="110">
        <f t="shared" si="35"/>
        <v>1</v>
      </c>
      <c r="Y125" s="108">
        <f>SUM($K$10:$K$125)</f>
        <v>88</v>
      </c>
      <c r="Z125" s="44"/>
      <c r="AA125" s="109">
        <f t="shared" si="28"/>
        <v>1</v>
      </c>
      <c r="AB125" s="44">
        <f>SUM($Z$10:Z125)</f>
        <v>88</v>
      </c>
      <c r="AC125" s="44">
        <f t="shared" si="36"/>
        <v>0</v>
      </c>
      <c r="AD125" s="110">
        <f t="shared" si="29"/>
        <v>1</v>
      </c>
      <c r="AE125" s="108">
        <f>COUNTIF('[1]Suivi Component'!$H$4:$H$400,B125)</f>
        <v>0</v>
      </c>
      <c r="AF125" s="111">
        <f>SUM($AE$10:$AE$125)</f>
        <v>189</v>
      </c>
      <c r="AG125" s="44"/>
      <c r="AH125" s="109">
        <f t="shared" si="37"/>
        <v>1</v>
      </c>
      <c r="AI125" s="44">
        <f>SUM(AG$10:AG125)</f>
        <v>205</v>
      </c>
      <c r="AJ125" s="44">
        <f t="shared" si="38"/>
        <v>-16</v>
      </c>
      <c r="AK125" s="110">
        <f t="shared" si="39"/>
        <v>0.92195121951219516</v>
      </c>
      <c r="AL125" s="108">
        <f>COUNTIF('[1]Suivi Component'!$K$4:$K$400,B125)</f>
        <v>0</v>
      </c>
      <c r="AM125" s="111">
        <f>SUM($AL$10:$AL125)</f>
        <v>188</v>
      </c>
      <c r="AN125" s="44"/>
      <c r="AO125" s="109">
        <f t="shared" si="30"/>
        <v>1</v>
      </c>
      <c r="AP125" s="44">
        <f>SUM(AN$10:AN125)</f>
        <v>205</v>
      </c>
      <c r="AQ125" s="44">
        <f t="shared" si="40"/>
        <v>-17</v>
      </c>
      <c r="AR125" s="110">
        <f t="shared" si="31"/>
        <v>0.91707317073170735</v>
      </c>
      <c r="AS125" s="108">
        <f>COUNTIF('[1]Suivi Implantation'!$I$4:$I$700,B125)</f>
        <v>0</v>
      </c>
      <c r="AT125" s="111">
        <f>SUM($AS$10:$AS125)</f>
        <v>0</v>
      </c>
      <c r="AU125" s="44"/>
      <c r="AV125" s="109">
        <f t="shared" si="41"/>
        <v>0.98376623376623373</v>
      </c>
      <c r="AW125" s="44">
        <f>SUM(AU$10:AU125)</f>
        <v>303</v>
      </c>
      <c r="AX125" s="44">
        <f t="shared" si="42"/>
        <v>-303</v>
      </c>
      <c r="AY125" s="110">
        <f t="shared" si="43"/>
        <v>0</v>
      </c>
      <c r="AZ125" s="108">
        <f>COUNTIF('[1]Suivi Connectique'!$L$3:$L715,B125)</f>
        <v>0</v>
      </c>
      <c r="BA125" s="111">
        <f>SUM($AZ$10:$AZ125)</f>
        <v>0</v>
      </c>
      <c r="BB125" s="44"/>
      <c r="BC125" s="109">
        <f t="shared" si="44"/>
        <v>0</v>
      </c>
      <c r="BD125" s="44">
        <f>SUM(BB$10:BB125)</f>
        <v>0</v>
      </c>
      <c r="BE125" s="44">
        <f t="shared" si="45"/>
        <v>0</v>
      </c>
      <c r="BF125" s="110">
        <f t="shared" si="46"/>
        <v>0</v>
      </c>
    </row>
    <row r="126" spans="2:58" x14ac:dyDescent="0.25">
      <c r="B126" s="102">
        <f t="shared" si="49"/>
        <v>44001</v>
      </c>
      <c r="C126" s="21" t="str">
        <f>VLOOKUP(WEEKDAY(B126),A164:B170,2)</f>
        <v>V</v>
      </c>
      <c r="D126" s="108">
        <f>COUNTIF('[1]Suivi PR_CAB'!$G$4:$G$475,B126)</f>
        <v>0</v>
      </c>
      <c r="E126" s="44">
        <f>SUM($D$10:$D$126)</f>
        <v>88</v>
      </c>
      <c r="F126" s="44"/>
      <c r="G126" s="109">
        <f t="shared" si="25"/>
        <v>1</v>
      </c>
      <c r="H126" s="44">
        <f>SUM($F$10:F126)</f>
        <v>88</v>
      </c>
      <c r="I126" s="44">
        <f t="shared" si="32"/>
        <v>0</v>
      </c>
      <c r="J126" s="110">
        <f t="shared" si="26"/>
        <v>1</v>
      </c>
      <c r="K126" s="108">
        <f>COUNTIF('[1]Suivi PR_CAB'!$J$4:$J$475,B126)</f>
        <v>0</v>
      </c>
      <c r="L126" s="44">
        <f>SUM($K$10:$K$126)</f>
        <v>88</v>
      </c>
      <c r="M126" s="44"/>
      <c r="N126" s="109">
        <f t="shared" si="27"/>
        <v>1</v>
      </c>
      <c r="O126" s="44">
        <f>SUM($M$10:M126)</f>
        <v>88</v>
      </c>
      <c r="P126" s="44">
        <f t="shared" si="47"/>
        <v>0</v>
      </c>
      <c r="Q126" s="110">
        <f t="shared" si="48"/>
        <v>1</v>
      </c>
      <c r="R126" s="108">
        <f>COUNTIF('[1]Suivi PR_CAB'!$T$4:$T$475,B126)</f>
        <v>0</v>
      </c>
      <c r="S126" s="44">
        <f>SUM($K$10:$K$126)</f>
        <v>88</v>
      </c>
      <c r="T126" s="44"/>
      <c r="U126" s="109">
        <f t="shared" si="33"/>
        <v>1</v>
      </c>
      <c r="V126" s="44">
        <f>SUM($T$10:T126)</f>
        <v>88</v>
      </c>
      <c r="W126" s="44">
        <f t="shared" si="34"/>
        <v>0</v>
      </c>
      <c r="X126" s="110">
        <f t="shared" si="35"/>
        <v>1</v>
      </c>
      <c r="Y126" s="108">
        <f>SUM($K$10:$K$126)</f>
        <v>88</v>
      </c>
      <c r="Z126" s="44"/>
      <c r="AA126" s="109">
        <f t="shared" si="28"/>
        <v>1</v>
      </c>
      <c r="AB126" s="44">
        <f>SUM($Z$10:Z126)</f>
        <v>88</v>
      </c>
      <c r="AC126" s="44">
        <f t="shared" si="36"/>
        <v>0</v>
      </c>
      <c r="AD126" s="110">
        <f t="shared" si="29"/>
        <v>1</v>
      </c>
      <c r="AE126" s="108">
        <f>COUNTIF('[1]Suivi Component'!$H$4:$H$400,B126)</f>
        <v>0</v>
      </c>
      <c r="AF126" s="111">
        <f>SUM($AE$10:$AE$126)</f>
        <v>189</v>
      </c>
      <c r="AG126" s="44"/>
      <c r="AH126" s="109">
        <f t="shared" si="37"/>
        <v>1</v>
      </c>
      <c r="AI126" s="44">
        <f>SUM(AG$10:AG126)</f>
        <v>205</v>
      </c>
      <c r="AJ126" s="44">
        <f t="shared" si="38"/>
        <v>-16</v>
      </c>
      <c r="AK126" s="110">
        <f t="shared" si="39"/>
        <v>0.92195121951219516</v>
      </c>
      <c r="AL126" s="108">
        <f>COUNTIF('[1]Suivi Component'!$K$4:$K$400,B126)</f>
        <v>0</v>
      </c>
      <c r="AM126" s="111">
        <f>SUM($AL$10:$AL126)</f>
        <v>188</v>
      </c>
      <c r="AN126" s="44"/>
      <c r="AO126" s="109">
        <f t="shared" si="30"/>
        <v>1</v>
      </c>
      <c r="AP126" s="44">
        <f>SUM(AN$10:AN126)</f>
        <v>205</v>
      </c>
      <c r="AQ126" s="44">
        <f t="shared" si="40"/>
        <v>-17</v>
      </c>
      <c r="AR126" s="110">
        <f t="shared" si="31"/>
        <v>0.91707317073170735</v>
      </c>
      <c r="AS126" s="108">
        <f>COUNTIF('[1]Suivi Implantation'!$I$4:$I$700,B126)</f>
        <v>0</v>
      </c>
      <c r="AT126" s="111">
        <f>SUM($AS$10:$AS126)</f>
        <v>0</v>
      </c>
      <c r="AU126" s="44"/>
      <c r="AV126" s="109">
        <f t="shared" si="41"/>
        <v>0.98376623376623373</v>
      </c>
      <c r="AW126" s="44">
        <f>SUM(AU$10:AU126)</f>
        <v>303</v>
      </c>
      <c r="AX126" s="44">
        <f t="shared" si="42"/>
        <v>-303</v>
      </c>
      <c r="AY126" s="110">
        <f t="shared" si="43"/>
        <v>0</v>
      </c>
      <c r="AZ126" s="108">
        <f>COUNTIF('[1]Suivi Connectique'!$L$3:$L716,B126)</f>
        <v>0</v>
      </c>
      <c r="BA126" s="111">
        <f>SUM($AZ$10:$AZ126)</f>
        <v>0</v>
      </c>
      <c r="BB126" s="44"/>
      <c r="BC126" s="109">
        <f t="shared" si="44"/>
        <v>0</v>
      </c>
      <c r="BD126" s="44">
        <f>SUM(BB$10:BB126)</f>
        <v>0</v>
      </c>
      <c r="BE126" s="44">
        <f t="shared" si="45"/>
        <v>0</v>
      </c>
      <c r="BF126" s="110">
        <f t="shared" si="46"/>
        <v>0</v>
      </c>
    </row>
    <row r="127" spans="2:58" x14ac:dyDescent="0.25">
      <c r="B127" s="102">
        <f t="shared" si="49"/>
        <v>44002</v>
      </c>
      <c r="C127" s="21" t="str">
        <f>VLOOKUP(WEEKDAY(B127),A164:B170,2)</f>
        <v>S</v>
      </c>
      <c r="D127" s="108">
        <f>COUNTIF('[1]Suivi PR_CAB'!$G$4:$G$475,B127)</f>
        <v>0</v>
      </c>
      <c r="E127" s="44">
        <f>SUM($D$10:$D$127)</f>
        <v>88</v>
      </c>
      <c r="F127" s="44"/>
      <c r="G127" s="109">
        <f t="shared" si="25"/>
        <v>1</v>
      </c>
      <c r="H127" s="44">
        <f>SUM($F$10:F127)</f>
        <v>88</v>
      </c>
      <c r="I127" s="44">
        <f t="shared" si="32"/>
        <v>0</v>
      </c>
      <c r="J127" s="110">
        <f t="shared" si="26"/>
        <v>1</v>
      </c>
      <c r="K127" s="108">
        <f>COUNTIF('[1]Suivi PR_CAB'!$J$4:$J$475,B127)</f>
        <v>0</v>
      </c>
      <c r="L127" s="44">
        <f>SUM($K$10:$K$127)</f>
        <v>88</v>
      </c>
      <c r="M127" s="44"/>
      <c r="N127" s="109">
        <f t="shared" si="27"/>
        <v>1</v>
      </c>
      <c r="O127" s="44">
        <f>SUM($M$10:M127)</f>
        <v>88</v>
      </c>
      <c r="P127" s="44">
        <f t="shared" si="47"/>
        <v>0</v>
      </c>
      <c r="Q127" s="110">
        <f t="shared" si="48"/>
        <v>1</v>
      </c>
      <c r="R127" s="108">
        <f>COUNTIF('[1]Suivi PR_CAB'!$T$4:$T$475,B127)</f>
        <v>0</v>
      </c>
      <c r="S127" s="44">
        <f>SUM($K$10:$K$127)</f>
        <v>88</v>
      </c>
      <c r="T127" s="44"/>
      <c r="U127" s="109">
        <f t="shared" si="33"/>
        <v>1</v>
      </c>
      <c r="V127" s="44">
        <f>SUM($T$10:T127)</f>
        <v>88</v>
      </c>
      <c r="W127" s="44">
        <f t="shared" si="34"/>
        <v>0</v>
      </c>
      <c r="X127" s="110">
        <f t="shared" si="35"/>
        <v>1</v>
      </c>
      <c r="Y127" s="108">
        <f>SUM($K$10:$K$127)</f>
        <v>88</v>
      </c>
      <c r="Z127" s="44"/>
      <c r="AA127" s="109">
        <f t="shared" si="28"/>
        <v>1</v>
      </c>
      <c r="AB127" s="44">
        <f>SUM($Z$10:Z127)</f>
        <v>88</v>
      </c>
      <c r="AC127" s="44">
        <f t="shared" si="36"/>
        <v>0</v>
      </c>
      <c r="AD127" s="110">
        <f t="shared" si="29"/>
        <v>1</v>
      </c>
      <c r="AE127" s="108">
        <f>COUNTIF('[1]Suivi Component'!$H$4:$H$400,B127)</f>
        <v>0</v>
      </c>
      <c r="AF127" s="111">
        <f>SUM($AE$10:$AE$127)</f>
        <v>189</v>
      </c>
      <c r="AG127" s="44"/>
      <c r="AH127" s="109">
        <f t="shared" si="37"/>
        <v>1</v>
      </c>
      <c r="AI127" s="44">
        <f>SUM(AG$10:AG127)</f>
        <v>205</v>
      </c>
      <c r="AJ127" s="44">
        <f t="shared" si="38"/>
        <v>-16</v>
      </c>
      <c r="AK127" s="110">
        <f t="shared" si="39"/>
        <v>0.92195121951219516</v>
      </c>
      <c r="AL127" s="108">
        <f>COUNTIF('[1]Suivi Component'!$K$4:$K$400,B127)</f>
        <v>0</v>
      </c>
      <c r="AM127" s="111">
        <f>SUM($AL$10:$AL127)</f>
        <v>188</v>
      </c>
      <c r="AN127" s="44"/>
      <c r="AO127" s="109">
        <f t="shared" si="30"/>
        <v>1</v>
      </c>
      <c r="AP127" s="44">
        <f>SUM(AN$10:AN127)</f>
        <v>205</v>
      </c>
      <c r="AQ127" s="44">
        <f t="shared" si="40"/>
        <v>-17</v>
      </c>
      <c r="AR127" s="110">
        <f t="shared" si="31"/>
        <v>0.91707317073170735</v>
      </c>
      <c r="AS127" s="108">
        <f>COUNTIF('[1]Suivi Implantation'!$I$4:$I$700,B127)</f>
        <v>0</v>
      </c>
      <c r="AT127" s="111">
        <f>SUM($AS$10:$AS127)</f>
        <v>0</v>
      </c>
      <c r="AU127" s="44"/>
      <c r="AV127" s="109">
        <f t="shared" si="41"/>
        <v>0.98376623376623373</v>
      </c>
      <c r="AW127" s="44">
        <f>SUM(AU$10:AU127)</f>
        <v>303</v>
      </c>
      <c r="AX127" s="44">
        <f t="shared" si="42"/>
        <v>-303</v>
      </c>
      <c r="AY127" s="110">
        <f t="shared" si="43"/>
        <v>0</v>
      </c>
      <c r="AZ127" s="108">
        <f>COUNTIF('[1]Suivi Connectique'!$L$3:$L717,B127)</f>
        <v>0</v>
      </c>
      <c r="BA127" s="111">
        <f>SUM($AZ$10:$AZ127)</f>
        <v>0</v>
      </c>
      <c r="BB127" s="44"/>
      <c r="BC127" s="109">
        <f t="shared" si="44"/>
        <v>0</v>
      </c>
      <c r="BD127" s="44">
        <f>SUM(BB$10:BB127)</f>
        <v>0</v>
      </c>
      <c r="BE127" s="44">
        <f t="shared" si="45"/>
        <v>0</v>
      </c>
      <c r="BF127" s="110">
        <f t="shared" si="46"/>
        <v>0</v>
      </c>
    </row>
    <row r="128" spans="2:58" x14ac:dyDescent="0.25">
      <c r="B128" s="102">
        <f t="shared" si="49"/>
        <v>44003</v>
      </c>
      <c r="C128" s="21" t="str">
        <f>VLOOKUP(WEEKDAY(B128),A164:B170,2)</f>
        <v>D</v>
      </c>
      <c r="D128" s="108">
        <f>COUNTIF('[1]Suivi PR_CAB'!$G$4:$G$475,B128)</f>
        <v>0</v>
      </c>
      <c r="E128" s="44">
        <f>SUM($D$10:$D$128)</f>
        <v>88</v>
      </c>
      <c r="F128" s="44"/>
      <c r="G128" s="109">
        <f t="shared" si="25"/>
        <v>1</v>
      </c>
      <c r="H128" s="44">
        <f>SUM($F$10:F128)</f>
        <v>88</v>
      </c>
      <c r="I128" s="44">
        <f t="shared" si="32"/>
        <v>0</v>
      </c>
      <c r="J128" s="110">
        <f t="shared" si="26"/>
        <v>1</v>
      </c>
      <c r="K128" s="108">
        <f>COUNTIF('[1]Suivi PR_CAB'!$J$4:$J$475,B128)</f>
        <v>0</v>
      </c>
      <c r="L128" s="44">
        <f>SUM($K$10:$K$128)</f>
        <v>88</v>
      </c>
      <c r="M128" s="44"/>
      <c r="N128" s="109">
        <f t="shared" si="27"/>
        <v>1</v>
      </c>
      <c r="O128" s="44">
        <f>SUM($M$10:M128)</f>
        <v>88</v>
      </c>
      <c r="P128" s="44">
        <f t="shared" si="47"/>
        <v>0</v>
      </c>
      <c r="Q128" s="110">
        <f t="shared" si="48"/>
        <v>1</v>
      </c>
      <c r="R128" s="108">
        <f>COUNTIF('[1]Suivi PR_CAB'!$T$4:$T$475,B128)</f>
        <v>0</v>
      </c>
      <c r="S128" s="44">
        <f>SUM($K$10:$K$128)</f>
        <v>88</v>
      </c>
      <c r="T128" s="44"/>
      <c r="U128" s="109">
        <f t="shared" si="33"/>
        <v>1</v>
      </c>
      <c r="V128" s="44">
        <f>SUM($T$10:T128)</f>
        <v>88</v>
      </c>
      <c r="W128" s="44">
        <f t="shared" si="34"/>
        <v>0</v>
      </c>
      <c r="X128" s="110">
        <f t="shared" si="35"/>
        <v>1</v>
      </c>
      <c r="Y128" s="108">
        <f>SUM($K$10:$K$128)</f>
        <v>88</v>
      </c>
      <c r="Z128" s="44"/>
      <c r="AA128" s="109">
        <f t="shared" si="28"/>
        <v>1</v>
      </c>
      <c r="AB128" s="44">
        <f>SUM($Z$10:Z128)</f>
        <v>88</v>
      </c>
      <c r="AC128" s="44">
        <f t="shared" si="36"/>
        <v>0</v>
      </c>
      <c r="AD128" s="110">
        <f t="shared" si="29"/>
        <v>1</v>
      </c>
      <c r="AE128" s="108">
        <f>COUNTIF('[1]Suivi Component'!$H$4:$H$400,B128)</f>
        <v>0</v>
      </c>
      <c r="AF128" s="111">
        <f>SUM($AE$10:$AE$128)</f>
        <v>189</v>
      </c>
      <c r="AG128" s="44"/>
      <c r="AH128" s="109">
        <f t="shared" si="37"/>
        <v>1</v>
      </c>
      <c r="AI128" s="44">
        <f>SUM(AG$10:AG128)</f>
        <v>205</v>
      </c>
      <c r="AJ128" s="44">
        <f t="shared" si="38"/>
        <v>-16</v>
      </c>
      <c r="AK128" s="110">
        <f t="shared" si="39"/>
        <v>0.92195121951219516</v>
      </c>
      <c r="AL128" s="108">
        <f>COUNTIF('[1]Suivi Component'!$K$4:$K$400,B128)</f>
        <v>0</v>
      </c>
      <c r="AM128" s="111">
        <f>SUM($AL$10:$AL128)</f>
        <v>188</v>
      </c>
      <c r="AN128" s="44"/>
      <c r="AO128" s="109">
        <f t="shared" si="30"/>
        <v>1</v>
      </c>
      <c r="AP128" s="44">
        <f>SUM(AN$10:AN128)</f>
        <v>205</v>
      </c>
      <c r="AQ128" s="44">
        <f t="shared" si="40"/>
        <v>-17</v>
      </c>
      <c r="AR128" s="110">
        <f t="shared" si="31"/>
        <v>0.91707317073170735</v>
      </c>
      <c r="AS128" s="108">
        <f>COUNTIF('[1]Suivi Implantation'!$I$4:$I$700,B128)</f>
        <v>0</v>
      </c>
      <c r="AT128" s="111">
        <f>SUM($AS$10:$AS128)</f>
        <v>0</v>
      </c>
      <c r="AU128" s="44"/>
      <c r="AV128" s="109">
        <f t="shared" si="41"/>
        <v>0.98376623376623373</v>
      </c>
      <c r="AW128" s="44">
        <f>SUM(AU$10:AU128)</f>
        <v>303</v>
      </c>
      <c r="AX128" s="44">
        <f t="shared" si="42"/>
        <v>-303</v>
      </c>
      <c r="AY128" s="110">
        <f t="shared" si="43"/>
        <v>0</v>
      </c>
      <c r="AZ128" s="108">
        <f>COUNTIF('[1]Suivi Connectique'!$L$3:$L718,B128)</f>
        <v>0</v>
      </c>
      <c r="BA128" s="111">
        <f>SUM($AZ$10:$AZ128)</f>
        <v>0</v>
      </c>
      <c r="BB128" s="44"/>
      <c r="BC128" s="109">
        <f t="shared" si="44"/>
        <v>0</v>
      </c>
      <c r="BD128" s="44">
        <f>SUM(BB$10:BB128)</f>
        <v>0</v>
      </c>
      <c r="BE128" s="44">
        <f t="shared" si="45"/>
        <v>0</v>
      </c>
      <c r="BF128" s="110">
        <f t="shared" si="46"/>
        <v>0</v>
      </c>
    </row>
    <row r="129" spans="2:58" x14ac:dyDescent="0.25">
      <c r="B129" s="102">
        <f t="shared" si="49"/>
        <v>44004</v>
      </c>
      <c r="C129" s="21" t="str">
        <f>VLOOKUP(WEEKDAY(B129),A164:B170,2)</f>
        <v>L</v>
      </c>
      <c r="D129" s="108">
        <f>COUNTIF('[1]Suivi PR_CAB'!$G$4:$G$475,B129)</f>
        <v>0</v>
      </c>
      <c r="E129" s="44">
        <f>SUM($D$10:$D$129)</f>
        <v>88</v>
      </c>
      <c r="F129" s="44"/>
      <c r="G129" s="109">
        <f t="shared" si="25"/>
        <v>1</v>
      </c>
      <c r="H129" s="44">
        <f>SUM($F$10:F129)</f>
        <v>88</v>
      </c>
      <c r="I129" s="44">
        <f t="shared" si="32"/>
        <v>0</v>
      </c>
      <c r="J129" s="110">
        <f t="shared" si="26"/>
        <v>1</v>
      </c>
      <c r="K129" s="108">
        <f>COUNTIF('[1]Suivi PR_CAB'!$J$4:$J$475,B129)</f>
        <v>0</v>
      </c>
      <c r="L129" s="44">
        <f>SUM($K$10:$K$129)</f>
        <v>88</v>
      </c>
      <c r="M129" s="44"/>
      <c r="N129" s="109">
        <f t="shared" si="27"/>
        <v>1</v>
      </c>
      <c r="O129" s="44">
        <f>SUM($M$10:M129)</f>
        <v>88</v>
      </c>
      <c r="P129" s="44">
        <f t="shared" si="47"/>
        <v>0</v>
      </c>
      <c r="Q129" s="110">
        <f t="shared" si="48"/>
        <v>1</v>
      </c>
      <c r="R129" s="108">
        <f>COUNTIF('[1]Suivi PR_CAB'!$T$4:$T$475,B129)</f>
        <v>0</v>
      </c>
      <c r="S129" s="44">
        <f>SUM($K$10:$K$129)</f>
        <v>88</v>
      </c>
      <c r="T129" s="44"/>
      <c r="U129" s="109">
        <f t="shared" si="33"/>
        <v>1</v>
      </c>
      <c r="V129" s="44">
        <f>SUM($T$10:T129)</f>
        <v>88</v>
      </c>
      <c r="W129" s="44">
        <f t="shared" si="34"/>
        <v>0</v>
      </c>
      <c r="X129" s="110">
        <f t="shared" si="35"/>
        <v>1</v>
      </c>
      <c r="Y129" s="108">
        <f>SUM($K$10:$K$129)</f>
        <v>88</v>
      </c>
      <c r="Z129" s="44"/>
      <c r="AA129" s="109">
        <f t="shared" si="28"/>
        <v>1</v>
      </c>
      <c r="AB129" s="44">
        <f>SUM($Z$10:Z129)</f>
        <v>88</v>
      </c>
      <c r="AC129" s="44">
        <f t="shared" si="36"/>
        <v>0</v>
      </c>
      <c r="AD129" s="110">
        <f t="shared" si="29"/>
        <v>1</v>
      </c>
      <c r="AE129" s="108">
        <f>COUNTIF('[1]Suivi Component'!$H$4:$H$400,B129)</f>
        <v>0</v>
      </c>
      <c r="AF129" s="111">
        <f>SUM($AE$10:$AE$129)</f>
        <v>189</v>
      </c>
      <c r="AG129" s="44"/>
      <c r="AH129" s="109">
        <f t="shared" si="37"/>
        <v>1</v>
      </c>
      <c r="AI129" s="44">
        <f>SUM(AG$10:AG129)</f>
        <v>205</v>
      </c>
      <c r="AJ129" s="44">
        <f t="shared" si="38"/>
        <v>-16</v>
      </c>
      <c r="AK129" s="110">
        <f t="shared" si="39"/>
        <v>0.92195121951219516</v>
      </c>
      <c r="AL129" s="108">
        <f>COUNTIF('[1]Suivi Component'!$K$4:$K$400,B129)</f>
        <v>0</v>
      </c>
      <c r="AM129" s="111">
        <f>SUM($AL$10:$AL129)</f>
        <v>188</v>
      </c>
      <c r="AN129" s="44"/>
      <c r="AO129" s="109">
        <f t="shared" si="30"/>
        <v>1</v>
      </c>
      <c r="AP129" s="44">
        <f>SUM(AN$10:AN129)</f>
        <v>205</v>
      </c>
      <c r="AQ129" s="44">
        <f t="shared" si="40"/>
        <v>-17</v>
      </c>
      <c r="AR129" s="110">
        <f t="shared" si="31"/>
        <v>0.91707317073170735</v>
      </c>
      <c r="AS129" s="108">
        <f>COUNTIF('[1]Suivi Implantation'!$I$4:$I$700,B129)</f>
        <v>0</v>
      </c>
      <c r="AT129" s="111">
        <f>SUM($AS$10:$AS129)</f>
        <v>0</v>
      </c>
      <c r="AU129" s="44"/>
      <c r="AV129" s="109">
        <f t="shared" si="41"/>
        <v>0.98376623376623373</v>
      </c>
      <c r="AW129" s="44">
        <f>SUM(AU$10:AU129)</f>
        <v>303</v>
      </c>
      <c r="AX129" s="44">
        <f t="shared" si="42"/>
        <v>-303</v>
      </c>
      <c r="AY129" s="110">
        <f t="shared" si="43"/>
        <v>0</v>
      </c>
      <c r="AZ129" s="108">
        <f>COUNTIF('[1]Suivi Connectique'!$L$3:$L719,B129)</f>
        <v>0</v>
      </c>
      <c r="BA129" s="111">
        <f>SUM($AZ$10:$AZ129)</f>
        <v>0</v>
      </c>
      <c r="BB129" s="44"/>
      <c r="BC129" s="109">
        <f t="shared" si="44"/>
        <v>0</v>
      </c>
      <c r="BD129" s="44">
        <f>SUM(BB$10:BB129)</f>
        <v>0</v>
      </c>
      <c r="BE129" s="44">
        <f t="shared" si="45"/>
        <v>0</v>
      </c>
      <c r="BF129" s="110">
        <f t="shared" si="46"/>
        <v>0</v>
      </c>
    </row>
    <row r="130" spans="2:58" x14ac:dyDescent="0.25">
      <c r="B130" s="102">
        <f t="shared" si="49"/>
        <v>44005</v>
      </c>
      <c r="C130" s="21" t="str">
        <f>VLOOKUP(WEEKDAY(B130),A164:B170,2)</f>
        <v>M</v>
      </c>
      <c r="D130" s="108">
        <f>COUNTIF('[1]Suivi PR_CAB'!$G$4:$G$475,B130)</f>
        <v>0</v>
      </c>
      <c r="E130" s="44">
        <f>SUM($D$10:$D$130)</f>
        <v>88</v>
      </c>
      <c r="F130" s="44"/>
      <c r="G130" s="109">
        <f t="shared" si="25"/>
        <v>1</v>
      </c>
      <c r="H130" s="44">
        <f>SUM($F$10:F130)</f>
        <v>88</v>
      </c>
      <c r="I130" s="44">
        <f t="shared" si="32"/>
        <v>0</v>
      </c>
      <c r="J130" s="110">
        <f t="shared" si="26"/>
        <v>1</v>
      </c>
      <c r="K130" s="108">
        <f>COUNTIF('[1]Suivi PR_CAB'!$J$4:$J$475,B130)</f>
        <v>0</v>
      </c>
      <c r="L130" s="44">
        <f>SUM($K$10:$K$130)</f>
        <v>88</v>
      </c>
      <c r="M130" s="44"/>
      <c r="N130" s="109">
        <f t="shared" si="27"/>
        <v>1</v>
      </c>
      <c r="O130" s="44">
        <f>SUM($M$10:M130)</f>
        <v>88</v>
      </c>
      <c r="P130" s="44">
        <f t="shared" si="47"/>
        <v>0</v>
      </c>
      <c r="Q130" s="110">
        <f t="shared" si="48"/>
        <v>1</v>
      </c>
      <c r="R130" s="108">
        <f>COUNTIF('[1]Suivi PR_CAB'!$T$4:$T$475,B130)</f>
        <v>0</v>
      </c>
      <c r="S130" s="44">
        <f>SUM($K$10:$K$130)</f>
        <v>88</v>
      </c>
      <c r="T130" s="44"/>
      <c r="U130" s="109">
        <f t="shared" si="33"/>
        <v>1</v>
      </c>
      <c r="V130" s="44">
        <f>SUM($T$10:T130)</f>
        <v>88</v>
      </c>
      <c r="W130" s="44">
        <f t="shared" si="34"/>
        <v>0</v>
      </c>
      <c r="X130" s="110">
        <f t="shared" si="35"/>
        <v>1</v>
      </c>
      <c r="Y130" s="108">
        <f>SUM($K$10:$K$130)</f>
        <v>88</v>
      </c>
      <c r="Z130" s="44"/>
      <c r="AA130" s="109">
        <f t="shared" si="28"/>
        <v>1</v>
      </c>
      <c r="AB130" s="44">
        <f>SUM($Z$10:Z130)</f>
        <v>88</v>
      </c>
      <c r="AC130" s="44">
        <f t="shared" si="36"/>
        <v>0</v>
      </c>
      <c r="AD130" s="110">
        <f t="shared" si="29"/>
        <v>1</v>
      </c>
      <c r="AE130" s="108">
        <f>COUNTIF('[1]Suivi Component'!$H$4:$H$400,B130)</f>
        <v>4</v>
      </c>
      <c r="AF130" s="111">
        <f>SUM($AE$10:$AE$130)</f>
        <v>193</v>
      </c>
      <c r="AG130" s="44"/>
      <c r="AH130" s="109">
        <f t="shared" si="37"/>
        <v>1</v>
      </c>
      <c r="AI130" s="44">
        <f>SUM(AG$10:AG130)</f>
        <v>205</v>
      </c>
      <c r="AJ130" s="44">
        <f t="shared" si="38"/>
        <v>-12</v>
      </c>
      <c r="AK130" s="110">
        <f t="shared" si="39"/>
        <v>0.94146341463414629</v>
      </c>
      <c r="AL130" s="108">
        <f>COUNTIF('[1]Suivi Component'!$K$4:$K$400,B130)</f>
        <v>4</v>
      </c>
      <c r="AM130" s="111">
        <f>SUM($AL$10:$AL130)</f>
        <v>192</v>
      </c>
      <c r="AN130" s="44"/>
      <c r="AO130" s="109">
        <f t="shared" si="30"/>
        <v>1</v>
      </c>
      <c r="AP130" s="44">
        <f>SUM(AN$10:AN130)</f>
        <v>205</v>
      </c>
      <c r="AQ130" s="44">
        <f t="shared" si="40"/>
        <v>-13</v>
      </c>
      <c r="AR130" s="110">
        <f t="shared" si="31"/>
        <v>0.93658536585365848</v>
      </c>
      <c r="AS130" s="108">
        <f>COUNTIF('[1]Suivi Implantation'!$I$4:$I$700,B130)</f>
        <v>0</v>
      </c>
      <c r="AT130" s="111">
        <f>SUM($AS$10:$AS130)</f>
        <v>0</v>
      </c>
      <c r="AU130" s="44"/>
      <c r="AV130" s="109">
        <f t="shared" si="41"/>
        <v>0.98376623376623373</v>
      </c>
      <c r="AW130" s="44">
        <f>SUM(AU$10:AU130)</f>
        <v>303</v>
      </c>
      <c r="AX130" s="44">
        <f t="shared" si="42"/>
        <v>-303</v>
      </c>
      <c r="AY130" s="110">
        <f t="shared" si="43"/>
        <v>0</v>
      </c>
      <c r="AZ130" s="108">
        <f>COUNTIF('[1]Suivi Connectique'!$L$3:$L720,B130)</f>
        <v>0</v>
      </c>
      <c r="BA130" s="111">
        <f>SUM($AZ$10:$AZ130)</f>
        <v>0</v>
      </c>
      <c r="BB130" s="44"/>
      <c r="BC130" s="109">
        <f t="shared" si="44"/>
        <v>0</v>
      </c>
      <c r="BD130" s="44">
        <f>SUM(BB$10:BB130)</f>
        <v>0</v>
      </c>
      <c r="BE130" s="44">
        <f t="shared" si="45"/>
        <v>0</v>
      </c>
      <c r="BF130" s="110">
        <f t="shared" si="46"/>
        <v>0</v>
      </c>
    </row>
    <row r="131" spans="2:58" x14ac:dyDescent="0.25">
      <c r="B131" s="102">
        <f t="shared" si="49"/>
        <v>44006</v>
      </c>
      <c r="C131" s="21" t="str">
        <f>VLOOKUP(WEEKDAY(B131),A164:B170,2)</f>
        <v>M</v>
      </c>
      <c r="D131" s="108">
        <f>COUNTIF('[1]Suivi PR_CAB'!$G$4:$G$475,B131)</f>
        <v>0</v>
      </c>
      <c r="E131" s="44">
        <f>SUM($D$10:$D$131)</f>
        <v>88</v>
      </c>
      <c r="F131" s="44"/>
      <c r="G131" s="109">
        <f t="shared" si="25"/>
        <v>1</v>
      </c>
      <c r="H131" s="44">
        <f>SUM($F$10:F131)</f>
        <v>88</v>
      </c>
      <c r="I131" s="44">
        <f t="shared" si="32"/>
        <v>0</v>
      </c>
      <c r="J131" s="110">
        <f t="shared" si="26"/>
        <v>1</v>
      </c>
      <c r="K131" s="108">
        <f>COUNTIF('[1]Suivi PR_CAB'!$J$4:$J$475,B131)</f>
        <v>0</v>
      </c>
      <c r="L131" s="44">
        <f>SUM($K$10:$K$131)</f>
        <v>88</v>
      </c>
      <c r="M131" s="44"/>
      <c r="N131" s="109">
        <f t="shared" si="27"/>
        <v>1</v>
      </c>
      <c r="O131" s="44">
        <f>SUM($M$10:M131)</f>
        <v>88</v>
      </c>
      <c r="P131" s="44">
        <f t="shared" si="47"/>
        <v>0</v>
      </c>
      <c r="Q131" s="110">
        <f t="shared" si="48"/>
        <v>1</v>
      </c>
      <c r="R131" s="108">
        <f>COUNTIF('[1]Suivi PR_CAB'!$T$4:$T$475,B131)</f>
        <v>0</v>
      </c>
      <c r="S131" s="44">
        <f>SUM($K$10:$K$131)</f>
        <v>88</v>
      </c>
      <c r="T131" s="44"/>
      <c r="U131" s="109">
        <f t="shared" si="33"/>
        <v>1</v>
      </c>
      <c r="V131" s="44">
        <f>SUM($T$10:T131)</f>
        <v>88</v>
      </c>
      <c r="W131" s="44">
        <f t="shared" si="34"/>
        <v>0</v>
      </c>
      <c r="X131" s="110">
        <f t="shared" si="35"/>
        <v>1</v>
      </c>
      <c r="Y131" s="108">
        <f>SUM($K$10:$K$131)</f>
        <v>88</v>
      </c>
      <c r="Z131" s="44"/>
      <c r="AA131" s="109">
        <f t="shared" si="28"/>
        <v>1</v>
      </c>
      <c r="AB131" s="44">
        <f>SUM($Z$10:Z131)</f>
        <v>88</v>
      </c>
      <c r="AC131" s="44">
        <f t="shared" si="36"/>
        <v>0</v>
      </c>
      <c r="AD131" s="110">
        <f t="shared" si="29"/>
        <v>1</v>
      </c>
      <c r="AE131" s="108">
        <f>COUNTIF('[1]Suivi Component'!$H$4:$H$400,B131)</f>
        <v>0</v>
      </c>
      <c r="AF131" s="111">
        <f>SUM($AE$10:$AE$131)</f>
        <v>193</v>
      </c>
      <c r="AG131" s="44"/>
      <c r="AH131" s="109">
        <f t="shared" si="37"/>
        <v>1</v>
      </c>
      <c r="AI131" s="44">
        <f>SUM(AG$10:AG131)</f>
        <v>205</v>
      </c>
      <c r="AJ131" s="44">
        <f t="shared" si="38"/>
        <v>-12</v>
      </c>
      <c r="AK131" s="110">
        <f t="shared" si="39"/>
        <v>0.94146341463414629</v>
      </c>
      <c r="AL131" s="108">
        <f>COUNTIF('[1]Suivi Component'!$K$4:$K$400,B131)</f>
        <v>0</v>
      </c>
      <c r="AM131" s="111">
        <f>SUM($AL$10:$AL131)</f>
        <v>192</v>
      </c>
      <c r="AN131" s="44"/>
      <c r="AO131" s="109">
        <f t="shared" si="30"/>
        <v>1</v>
      </c>
      <c r="AP131" s="44">
        <f>SUM(AN$10:AN131)</f>
        <v>205</v>
      </c>
      <c r="AQ131" s="44">
        <f t="shared" si="40"/>
        <v>-13</v>
      </c>
      <c r="AR131" s="110">
        <f t="shared" si="31"/>
        <v>0.93658536585365848</v>
      </c>
      <c r="AS131" s="108">
        <f>COUNTIF('[1]Suivi Implantation'!$I$4:$I$700,B131)</f>
        <v>0</v>
      </c>
      <c r="AT131" s="111">
        <f>SUM($AS$10:$AS131)</f>
        <v>0</v>
      </c>
      <c r="AU131" s="44"/>
      <c r="AV131" s="109">
        <f t="shared" si="41"/>
        <v>0.98376623376623373</v>
      </c>
      <c r="AW131" s="44">
        <f>SUM(AU$10:AU131)</f>
        <v>303</v>
      </c>
      <c r="AX131" s="44">
        <f t="shared" si="42"/>
        <v>-303</v>
      </c>
      <c r="AY131" s="110">
        <f t="shared" si="43"/>
        <v>0</v>
      </c>
      <c r="AZ131" s="108">
        <f>COUNTIF('[1]Suivi Connectique'!$L$3:$L721,B131)</f>
        <v>0</v>
      </c>
      <c r="BA131" s="111">
        <f>SUM($AZ$10:$AZ131)</f>
        <v>0</v>
      </c>
      <c r="BB131" s="44"/>
      <c r="BC131" s="109">
        <f t="shared" si="44"/>
        <v>0</v>
      </c>
      <c r="BD131" s="44">
        <f>SUM(BB$10:BB131)</f>
        <v>0</v>
      </c>
      <c r="BE131" s="44">
        <f t="shared" si="45"/>
        <v>0</v>
      </c>
      <c r="BF131" s="110">
        <f t="shared" si="46"/>
        <v>0</v>
      </c>
    </row>
    <row r="132" spans="2:58" x14ac:dyDescent="0.25">
      <c r="B132" s="102">
        <f t="shared" si="49"/>
        <v>44007</v>
      </c>
      <c r="C132" s="21" t="str">
        <f>VLOOKUP(WEEKDAY(B132),A164:B170,2)</f>
        <v>J</v>
      </c>
      <c r="D132" s="108">
        <f>COUNTIF('[1]Suivi PR_CAB'!$G$4:$G$475,B132)</f>
        <v>0</v>
      </c>
      <c r="E132" s="44">
        <f>SUM($D$10:$D$132)</f>
        <v>88</v>
      </c>
      <c r="F132" s="44"/>
      <c r="G132" s="109">
        <f t="shared" si="25"/>
        <v>1</v>
      </c>
      <c r="H132" s="44">
        <f>SUM($F$10:F132)</f>
        <v>88</v>
      </c>
      <c r="I132" s="44">
        <f t="shared" si="32"/>
        <v>0</v>
      </c>
      <c r="J132" s="110">
        <f t="shared" si="26"/>
        <v>1</v>
      </c>
      <c r="K132" s="108">
        <f>COUNTIF('[1]Suivi PR_CAB'!$J$4:$J$475,B132)</f>
        <v>0</v>
      </c>
      <c r="L132" s="44">
        <f>SUM($K$10:$K$132)</f>
        <v>88</v>
      </c>
      <c r="M132" s="44"/>
      <c r="N132" s="109">
        <f t="shared" si="27"/>
        <v>1</v>
      </c>
      <c r="O132" s="44">
        <f>SUM($M$10:M132)</f>
        <v>88</v>
      </c>
      <c r="P132" s="44">
        <f t="shared" si="47"/>
        <v>0</v>
      </c>
      <c r="Q132" s="110">
        <f t="shared" si="48"/>
        <v>1</v>
      </c>
      <c r="R132" s="108">
        <f>COUNTIF('[1]Suivi PR_CAB'!$T$4:$T$475,B132)</f>
        <v>0</v>
      </c>
      <c r="S132" s="44">
        <f>SUM($K$10:$K$132)</f>
        <v>88</v>
      </c>
      <c r="T132" s="44"/>
      <c r="U132" s="109">
        <f t="shared" si="33"/>
        <v>1</v>
      </c>
      <c r="V132" s="44">
        <f>SUM($T$10:T132)</f>
        <v>88</v>
      </c>
      <c r="W132" s="44">
        <f t="shared" si="34"/>
        <v>0</v>
      </c>
      <c r="X132" s="110">
        <f t="shared" si="35"/>
        <v>1</v>
      </c>
      <c r="Y132" s="108">
        <f>SUM($K$10:$K$132)</f>
        <v>88</v>
      </c>
      <c r="Z132" s="44"/>
      <c r="AA132" s="109">
        <f t="shared" si="28"/>
        <v>1</v>
      </c>
      <c r="AB132" s="44">
        <f>SUM($Z$10:Z132)</f>
        <v>88</v>
      </c>
      <c r="AC132" s="44">
        <f t="shared" si="36"/>
        <v>0</v>
      </c>
      <c r="AD132" s="110">
        <f t="shared" si="29"/>
        <v>1</v>
      </c>
      <c r="AE132" s="108">
        <f>COUNTIF('[1]Suivi Component'!$H$4:$H$400,B132)</f>
        <v>0</v>
      </c>
      <c r="AF132" s="111">
        <f>SUM($AE$10:$AE$132)</f>
        <v>193</v>
      </c>
      <c r="AG132" s="44"/>
      <c r="AH132" s="109">
        <f t="shared" si="37"/>
        <v>1</v>
      </c>
      <c r="AI132" s="44">
        <f>SUM(AG$10:AG132)</f>
        <v>205</v>
      </c>
      <c r="AJ132" s="44">
        <f t="shared" si="38"/>
        <v>-12</v>
      </c>
      <c r="AK132" s="110">
        <f t="shared" si="39"/>
        <v>0.94146341463414629</v>
      </c>
      <c r="AL132" s="108">
        <f>COUNTIF('[1]Suivi Component'!$K$4:$K$400,B132)</f>
        <v>0</v>
      </c>
      <c r="AM132" s="111">
        <f>SUM($AL$10:$AL132)</f>
        <v>192</v>
      </c>
      <c r="AN132" s="44"/>
      <c r="AO132" s="109">
        <f t="shared" si="30"/>
        <v>1</v>
      </c>
      <c r="AP132" s="44">
        <f>SUM(AN$10:AN132)</f>
        <v>205</v>
      </c>
      <c r="AQ132" s="44">
        <f t="shared" si="40"/>
        <v>-13</v>
      </c>
      <c r="AR132" s="110">
        <f t="shared" si="31"/>
        <v>0.93658536585365848</v>
      </c>
      <c r="AS132" s="108">
        <f>COUNTIF('[1]Suivi Implantation'!$I$4:$I$700,B132)</f>
        <v>0</v>
      </c>
      <c r="AT132" s="111">
        <f>SUM($AS$10:$AS132)</f>
        <v>0</v>
      </c>
      <c r="AU132" s="44"/>
      <c r="AV132" s="109">
        <f t="shared" si="41"/>
        <v>0.98376623376623373</v>
      </c>
      <c r="AW132" s="44">
        <f>SUM(AU$10:AU132)</f>
        <v>303</v>
      </c>
      <c r="AX132" s="44">
        <f t="shared" si="42"/>
        <v>-303</v>
      </c>
      <c r="AY132" s="110">
        <f t="shared" si="43"/>
        <v>0</v>
      </c>
      <c r="AZ132" s="108">
        <f>COUNTIF('[1]Suivi Connectique'!$L$3:$L722,B132)</f>
        <v>0</v>
      </c>
      <c r="BA132" s="111">
        <f>SUM($AZ$10:$AZ132)</f>
        <v>0</v>
      </c>
      <c r="BB132" s="44"/>
      <c r="BC132" s="109">
        <f t="shared" si="44"/>
        <v>0</v>
      </c>
      <c r="BD132" s="44">
        <f>SUM(BB$10:BB132)</f>
        <v>0</v>
      </c>
      <c r="BE132" s="44">
        <f t="shared" si="45"/>
        <v>0</v>
      </c>
      <c r="BF132" s="110">
        <f t="shared" si="46"/>
        <v>0</v>
      </c>
    </row>
    <row r="133" spans="2:58" x14ac:dyDescent="0.25">
      <c r="B133" s="102">
        <f t="shared" si="49"/>
        <v>44008</v>
      </c>
      <c r="C133" s="21" t="str">
        <f>VLOOKUP(WEEKDAY(B133),A164:B170,2)</f>
        <v>V</v>
      </c>
      <c r="D133" s="108">
        <f>COUNTIF('[1]Suivi PR_CAB'!$G$4:$G$475,B133)</f>
        <v>0</v>
      </c>
      <c r="E133" s="44">
        <f>SUM($D$10:$D$133)</f>
        <v>88</v>
      </c>
      <c r="F133" s="44"/>
      <c r="G133" s="109">
        <f t="shared" si="25"/>
        <v>1</v>
      </c>
      <c r="H133" s="44">
        <f>SUM($F$10:F133)</f>
        <v>88</v>
      </c>
      <c r="I133" s="44">
        <f t="shared" si="32"/>
        <v>0</v>
      </c>
      <c r="J133" s="110">
        <f t="shared" si="26"/>
        <v>1</v>
      </c>
      <c r="K133" s="108">
        <f>COUNTIF('[1]Suivi PR_CAB'!$J$4:$J$475,B133)</f>
        <v>0</v>
      </c>
      <c r="L133" s="44">
        <f>SUM($K$10:$K$133)</f>
        <v>88</v>
      </c>
      <c r="M133" s="44"/>
      <c r="N133" s="109">
        <f t="shared" si="27"/>
        <v>1</v>
      </c>
      <c r="O133" s="44">
        <f>SUM($M$10:M133)</f>
        <v>88</v>
      </c>
      <c r="P133" s="44">
        <f t="shared" si="47"/>
        <v>0</v>
      </c>
      <c r="Q133" s="110">
        <f t="shared" si="48"/>
        <v>1</v>
      </c>
      <c r="R133" s="108">
        <f>COUNTIF('[1]Suivi PR_CAB'!$T$4:$T$475,B133)</f>
        <v>0</v>
      </c>
      <c r="S133" s="44">
        <f>SUM($K$10:$K$133)</f>
        <v>88</v>
      </c>
      <c r="T133" s="44"/>
      <c r="U133" s="109">
        <f t="shared" si="33"/>
        <v>1</v>
      </c>
      <c r="V133" s="44">
        <f>SUM($T$10:T133)</f>
        <v>88</v>
      </c>
      <c r="W133" s="44">
        <f t="shared" si="34"/>
        <v>0</v>
      </c>
      <c r="X133" s="110">
        <f t="shared" si="35"/>
        <v>1</v>
      </c>
      <c r="Y133" s="108">
        <f>SUM($K$10:$K$133)</f>
        <v>88</v>
      </c>
      <c r="Z133" s="44"/>
      <c r="AA133" s="109">
        <f t="shared" si="28"/>
        <v>1</v>
      </c>
      <c r="AB133" s="44">
        <f>SUM($Z$10:Z133)</f>
        <v>88</v>
      </c>
      <c r="AC133" s="44">
        <f t="shared" si="36"/>
        <v>0</v>
      </c>
      <c r="AD133" s="110">
        <f t="shared" si="29"/>
        <v>1</v>
      </c>
      <c r="AE133" s="108">
        <f>COUNTIF('[1]Suivi Component'!$H$4:$H$400,B133)</f>
        <v>0</v>
      </c>
      <c r="AF133" s="111">
        <f>SUM($AE$10:$AE$133)</f>
        <v>193</v>
      </c>
      <c r="AG133" s="44"/>
      <c r="AH133" s="109">
        <f t="shared" si="37"/>
        <v>1</v>
      </c>
      <c r="AI133" s="44">
        <f>SUM(AG$10:AG133)</f>
        <v>205</v>
      </c>
      <c r="AJ133" s="44">
        <f t="shared" si="38"/>
        <v>-12</v>
      </c>
      <c r="AK133" s="110">
        <f t="shared" si="39"/>
        <v>0.94146341463414629</v>
      </c>
      <c r="AL133" s="108">
        <f>COUNTIF('[1]Suivi Component'!$K$4:$K$400,B133)</f>
        <v>0</v>
      </c>
      <c r="AM133" s="111">
        <f>SUM($AL$10:$AL133)</f>
        <v>192</v>
      </c>
      <c r="AN133" s="44"/>
      <c r="AO133" s="109">
        <f t="shared" si="30"/>
        <v>1</v>
      </c>
      <c r="AP133" s="44">
        <f>SUM(AN$10:AN133)</f>
        <v>205</v>
      </c>
      <c r="AQ133" s="44">
        <f t="shared" si="40"/>
        <v>-13</v>
      </c>
      <c r="AR133" s="110">
        <f t="shared" si="31"/>
        <v>0.93658536585365848</v>
      </c>
      <c r="AS133" s="108">
        <f>COUNTIF('[1]Suivi Implantation'!$I$4:$I$700,B133)</f>
        <v>0</v>
      </c>
      <c r="AT133" s="111">
        <f>SUM($AS$10:$AS133)</f>
        <v>0</v>
      </c>
      <c r="AU133" s="44"/>
      <c r="AV133" s="109">
        <f t="shared" si="41"/>
        <v>0.98376623376623373</v>
      </c>
      <c r="AW133" s="44">
        <f>SUM(AU$10:AU133)</f>
        <v>303</v>
      </c>
      <c r="AX133" s="44">
        <f t="shared" si="42"/>
        <v>-303</v>
      </c>
      <c r="AY133" s="110">
        <f t="shared" si="43"/>
        <v>0</v>
      </c>
      <c r="AZ133" s="108">
        <f>COUNTIF('[1]Suivi Connectique'!$L$3:$L723,B133)</f>
        <v>0</v>
      </c>
      <c r="BA133" s="111">
        <f>SUM($AZ$10:$AZ133)</f>
        <v>0</v>
      </c>
      <c r="BB133" s="44"/>
      <c r="BC133" s="109">
        <f t="shared" si="44"/>
        <v>0</v>
      </c>
      <c r="BD133" s="44">
        <f>SUM(BB$10:BB133)</f>
        <v>0</v>
      </c>
      <c r="BE133" s="44">
        <f t="shared" si="45"/>
        <v>0</v>
      </c>
      <c r="BF133" s="110">
        <f t="shared" si="46"/>
        <v>0</v>
      </c>
    </row>
    <row r="134" spans="2:58" x14ac:dyDescent="0.25">
      <c r="B134" s="102">
        <f t="shared" si="49"/>
        <v>44009</v>
      </c>
      <c r="C134" s="21" t="str">
        <f>VLOOKUP(WEEKDAY(B134),A164:B170,2)</f>
        <v>S</v>
      </c>
      <c r="D134" s="108">
        <f>COUNTIF('[1]Suivi PR_CAB'!$G$4:$G$475,B134)</f>
        <v>0</v>
      </c>
      <c r="E134" s="44">
        <f>SUM($D$10:$D$134)</f>
        <v>88</v>
      </c>
      <c r="F134" s="44"/>
      <c r="G134" s="109">
        <f t="shared" si="25"/>
        <v>1</v>
      </c>
      <c r="H134" s="44">
        <f>SUM($F$10:F134)</f>
        <v>88</v>
      </c>
      <c r="I134" s="44">
        <f t="shared" si="32"/>
        <v>0</v>
      </c>
      <c r="J134" s="110">
        <f t="shared" si="26"/>
        <v>1</v>
      </c>
      <c r="K134" s="108">
        <f>COUNTIF('[1]Suivi PR_CAB'!$J$4:$J$475,B134)</f>
        <v>0</v>
      </c>
      <c r="L134" s="44">
        <f>SUM($K$10:$K$134)</f>
        <v>88</v>
      </c>
      <c r="M134" s="44"/>
      <c r="N134" s="109">
        <f t="shared" si="27"/>
        <v>1</v>
      </c>
      <c r="O134" s="44">
        <f>SUM($M$10:M134)</f>
        <v>88</v>
      </c>
      <c r="P134" s="44">
        <f t="shared" si="47"/>
        <v>0</v>
      </c>
      <c r="Q134" s="110">
        <f t="shared" si="48"/>
        <v>1</v>
      </c>
      <c r="R134" s="108">
        <f>COUNTIF('[1]Suivi PR_CAB'!$T$4:$T$475,B134)</f>
        <v>0</v>
      </c>
      <c r="S134" s="44">
        <f>SUM($K$10:$K$134)</f>
        <v>88</v>
      </c>
      <c r="T134" s="44"/>
      <c r="U134" s="109">
        <f t="shared" si="33"/>
        <v>1</v>
      </c>
      <c r="V134" s="44">
        <f>SUM($T$10:T134)</f>
        <v>88</v>
      </c>
      <c r="W134" s="44">
        <f t="shared" si="34"/>
        <v>0</v>
      </c>
      <c r="X134" s="110">
        <f t="shared" si="35"/>
        <v>1</v>
      </c>
      <c r="Y134" s="108">
        <f>SUM($K$10:$K$134)</f>
        <v>88</v>
      </c>
      <c r="Z134" s="44"/>
      <c r="AA134" s="109">
        <f t="shared" si="28"/>
        <v>1</v>
      </c>
      <c r="AB134" s="44">
        <f>SUM($Z$10:Z134)</f>
        <v>88</v>
      </c>
      <c r="AC134" s="44">
        <f t="shared" si="36"/>
        <v>0</v>
      </c>
      <c r="AD134" s="110">
        <f t="shared" si="29"/>
        <v>1</v>
      </c>
      <c r="AE134" s="108">
        <f>COUNTIF('[1]Suivi Component'!$H$4:$H$400,B134)</f>
        <v>0</v>
      </c>
      <c r="AF134" s="111">
        <f>SUM($AE$10:$AE$134)</f>
        <v>193</v>
      </c>
      <c r="AG134" s="44"/>
      <c r="AH134" s="109">
        <f t="shared" si="37"/>
        <v>1</v>
      </c>
      <c r="AI134" s="44">
        <f>SUM(AG$10:AG134)</f>
        <v>205</v>
      </c>
      <c r="AJ134" s="44">
        <f t="shared" si="38"/>
        <v>-12</v>
      </c>
      <c r="AK134" s="110">
        <f t="shared" si="39"/>
        <v>0.94146341463414629</v>
      </c>
      <c r="AL134" s="108">
        <f>COUNTIF('[1]Suivi Component'!$K$4:$K$400,B134)</f>
        <v>0</v>
      </c>
      <c r="AM134" s="111">
        <f>SUM($AL$10:$AL134)</f>
        <v>192</v>
      </c>
      <c r="AN134" s="44"/>
      <c r="AO134" s="109">
        <f t="shared" si="30"/>
        <v>1</v>
      </c>
      <c r="AP134" s="44">
        <f>SUM(AN$10:AN134)</f>
        <v>205</v>
      </c>
      <c r="AQ134" s="44">
        <f t="shared" si="40"/>
        <v>-13</v>
      </c>
      <c r="AR134" s="110">
        <f t="shared" si="31"/>
        <v>0.93658536585365848</v>
      </c>
      <c r="AS134" s="108">
        <f>COUNTIF('[1]Suivi Implantation'!$I$4:$I$700,B134)</f>
        <v>0</v>
      </c>
      <c r="AT134" s="111">
        <f>SUM($AS$10:$AS134)</f>
        <v>0</v>
      </c>
      <c r="AU134" s="44"/>
      <c r="AV134" s="109">
        <f t="shared" si="41"/>
        <v>0.98376623376623373</v>
      </c>
      <c r="AW134" s="44">
        <f>SUM(AU$10:AU134)</f>
        <v>303</v>
      </c>
      <c r="AX134" s="44">
        <f t="shared" si="42"/>
        <v>-303</v>
      </c>
      <c r="AY134" s="110">
        <f t="shared" si="43"/>
        <v>0</v>
      </c>
      <c r="AZ134" s="108">
        <f>COUNTIF('[1]Suivi Connectique'!$L$3:$L724,B134)</f>
        <v>0</v>
      </c>
      <c r="BA134" s="111">
        <f>SUM($AZ$10:$AZ134)</f>
        <v>0</v>
      </c>
      <c r="BB134" s="44"/>
      <c r="BC134" s="109">
        <f t="shared" si="44"/>
        <v>0</v>
      </c>
      <c r="BD134" s="44">
        <f>SUM(BB$10:BB134)</f>
        <v>0</v>
      </c>
      <c r="BE134" s="44">
        <f t="shared" si="45"/>
        <v>0</v>
      </c>
      <c r="BF134" s="110">
        <f t="shared" si="46"/>
        <v>0</v>
      </c>
    </row>
    <row r="135" spans="2:58" x14ac:dyDescent="0.25">
      <c r="B135" s="102">
        <f t="shared" si="49"/>
        <v>44010</v>
      </c>
      <c r="C135" s="21" t="str">
        <f>VLOOKUP(WEEKDAY(B135),A164:B170,2)</f>
        <v>D</v>
      </c>
      <c r="D135" s="108">
        <f>COUNTIF('[1]Suivi PR_CAB'!$G$4:$G$475,B135)</f>
        <v>0</v>
      </c>
      <c r="E135" s="44">
        <f>SUM($D$10:$D$135)</f>
        <v>88</v>
      </c>
      <c r="F135" s="44"/>
      <c r="G135" s="109">
        <f t="shared" si="25"/>
        <v>1</v>
      </c>
      <c r="H135" s="44">
        <f>SUM($F$10:F135)</f>
        <v>88</v>
      </c>
      <c r="I135" s="44">
        <f t="shared" si="32"/>
        <v>0</v>
      </c>
      <c r="J135" s="110">
        <f t="shared" si="26"/>
        <v>1</v>
      </c>
      <c r="K135" s="108">
        <f>COUNTIF('[1]Suivi PR_CAB'!$J$4:$J$475,B135)</f>
        <v>0</v>
      </c>
      <c r="L135" s="44">
        <f>SUM($K$10:$K$135)</f>
        <v>88</v>
      </c>
      <c r="M135" s="44"/>
      <c r="N135" s="109">
        <f t="shared" si="27"/>
        <v>1</v>
      </c>
      <c r="O135" s="44">
        <f>SUM($M$10:M135)</f>
        <v>88</v>
      </c>
      <c r="P135" s="44">
        <f t="shared" si="47"/>
        <v>0</v>
      </c>
      <c r="Q135" s="110">
        <f t="shared" si="48"/>
        <v>1</v>
      </c>
      <c r="R135" s="108">
        <f>COUNTIF('[1]Suivi PR_CAB'!$T$4:$T$475,B135)</f>
        <v>0</v>
      </c>
      <c r="S135" s="44">
        <f>SUM($K$10:$K$135)</f>
        <v>88</v>
      </c>
      <c r="T135" s="44"/>
      <c r="U135" s="109">
        <f t="shared" si="33"/>
        <v>1</v>
      </c>
      <c r="V135" s="44">
        <f>SUM($T$10:T135)</f>
        <v>88</v>
      </c>
      <c r="W135" s="44">
        <f t="shared" si="34"/>
        <v>0</v>
      </c>
      <c r="X135" s="110">
        <f t="shared" si="35"/>
        <v>1</v>
      </c>
      <c r="Y135" s="108">
        <f>SUM($K$10:$K$135)</f>
        <v>88</v>
      </c>
      <c r="Z135" s="44"/>
      <c r="AA135" s="109">
        <f t="shared" si="28"/>
        <v>1</v>
      </c>
      <c r="AB135" s="44">
        <f>SUM($Z$10:Z135)</f>
        <v>88</v>
      </c>
      <c r="AC135" s="44">
        <f t="shared" si="36"/>
        <v>0</v>
      </c>
      <c r="AD135" s="110">
        <f t="shared" si="29"/>
        <v>1</v>
      </c>
      <c r="AE135" s="108">
        <f>COUNTIF('[1]Suivi Component'!$H$4:$H$400,B135)</f>
        <v>0</v>
      </c>
      <c r="AF135" s="111">
        <f>SUM($AE$10:$AE$135)</f>
        <v>193</v>
      </c>
      <c r="AG135" s="44"/>
      <c r="AH135" s="109">
        <f t="shared" si="37"/>
        <v>1</v>
      </c>
      <c r="AI135" s="44">
        <f>SUM(AG$10:AG135)</f>
        <v>205</v>
      </c>
      <c r="AJ135" s="44">
        <f t="shared" si="38"/>
        <v>-12</v>
      </c>
      <c r="AK135" s="110">
        <f t="shared" si="39"/>
        <v>0.94146341463414629</v>
      </c>
      <c r="AL135" s="108">
        <f>COUNTIF('[1]Suivi Component'!$K$4:$K$400,B135)</f>
        <v>0</v>
      </c>
      <c r="AM135" s="111">
        <f>SUM($AL$10:$AL135)</f>
        <v>192</v>
      </c>
      <c r="AN135" s="44"/>
      <c r="AO135" s="109">
        <f t="shared" si="30"/>
        <v>1</v>
      </c>
      <c r="AP135" s="44">
        <f>SUM(AN$10:AN135)</f>
        <v>205</v>
      </c>
      <c r="AQ135" s="44">
        <f t="shared" si="40"/>
        <v>-13</v>
      </c>
      <c r="AR135" s="110">
        <f t="shared" si="31"/>
        <v>0.93658536585365848</v>
      </c>
      <c r="AS135" s="108">
        <f>COUNTIF('[1]Suivi Implantation'!$I$4:$I$700,B135)</f>
        <v>0</v>
      </c>
      <c r="AT135" s="111">
        <f>SUM($AS$10:$AS135)</f>
        <v>0</v>
      </c>
      <c r="AU135" s="44"/>
      <c r="AV135" s="109">
        <f t="shared" si="41"/>
        <v>0.98376623376623373</v>
      </c>
      <c r="AW135" s="44">
        <f>SUM(AU$10:AU135)</f>
        <v>303</v>
      </c>
      <c r="AX135" s="44">
        <f t="shared" si="42"/>
        <v>-303</v>
      </c>
      <c r="AY135" s="110">
        <f t="shared" si="43"/>
        <v>0</v>
      </c>
      <c r="AZ135" s="108">
        <f>COUNTIF('[1]Suivi Connectique'!$L$3:$L725,B135)</f>
        <v>0</v>
      </c>
      <c r="BA135" s="111">
        <f>SUM($AZ$10:$AZ135)</f>
        <v>0</v>
      </c>
      <c r="BB135" s="44"/>
      <c r="BC135" s="109">
        <f t="shared" si="44"/>
        <v>0</v>
      </c>
      <c r="BD135" s="44">
        <f>SUM(BB$10:BB135)</f>
        <v>0</v>
      </c>
      <c r="BE135" s="44">
        <f t="shared" si="45"/>
        <v>0</v>
      </c>
      <c r="BF135" s="110">
        <f t="shared" si="46"/>
        <v>0</v>
      </c>
    </row>
    <row r="136" spans="2:58" x14ac:dyDescent="0.25">
      <c r="B136" s="102">
        <f t="shared" si="49"/>
        <v>44011</v>
      </c>
      <c r="C136" s="21" t="str">
        <f>VLOOKUP(WEEKDAY(B136),A164:B170,2)</f>
        <v>L</v>
      </c>
      <c r="D136" s="108">
        <f>COUNTIF('[1]Suivi PR_CAB'!$G$4:$G$475,B136)</f>
        <v>0</v>
      </c>
      <c r="E136" s="44">
        <f>SUM($D$10:$D$136)</f>
        <v>88</v>
      </c>
      <c r="F136" s="44"/>
      <c r="G136" s="109">
        <f t="shared" si="25"/>
        <v>1</v>
      </c>
      <c r="H136" s="44">
        <f>SUM($F$10:F136)</f>
        <v>88</v>
      </c>
      <c r="I136" s="44">
        <f t="shared" si="32"/>
        <v>0</v>
      </c>
      <c r="J136" s="110">
        <f t="shared" si="26"/>
        <v>1</v>
      </c>
      <c r="K136" s="108">
        <f>COUNTIF('[1]Suivi PR_CAB'!$J$4:$J$475,B136)</f>
        <v>0</v>
      </c>
      <c r="L136" s="44">
        <f>SUM($K$10:$K$136)</f>
        <v>88</v>
      </c>
      <c r="M136" s="44"/>
      <c r="N136" s="109">
        <f t="shared" si="27"/>
        <v>1</v>
      </c>
      <c r="O136" s="44">
        <f>SUM($M$10:M136)</f>
        <v>88</v>
      </c>
      <c r="P136" s="44">
        <f t="shared" si="47"/>
        <v>0</v>
      </c>
      <c r="Q136" s="110">
        <f t="shared" si="48"/>
        <v>1</v>
      </c>
      <c r="R136" s="108">
        <f>COUNTIF('[1]Suivi PR_CAB'!$T$4:$T$475,B136)</f>
        <v>0</v>
      </c>
      <c r="S136" s="44">
        <f>SUM($K$10:$K$136)</f>
        <v>88</v>
      </c>
      <c r="T136" s="44"/>
      <c r="U136" s="109">
        <f t="shared" si="33"/>
        <v>1</v>
      </c>
      <c r="V136" s="44">
        <f>SUM($T$10:T136)</f>
        <v>88</v>
      </c>
      <c r="W136" s="44">
        <f t="shared" si="34"/>
        <v>0</v>
      </c>
      <c r="X136" s="110">
        <f t="shared" si="35"/>
        <v>1</v>
      </c>
      <c r="Y136" s="108">
        <f>SUM($K$10:$K$136)</f>
        <v>88</v>
      </c>
      <c r="Z136" s="44"/>
      <c r="AA136" s="109">
        <f t="shared" si="28"/>
        <v>1</v>
      </c>
      <c r="AB136" s="44">
        <f>SUM($Z$10:Z136)</f>
        <v>88</v>
      </c>
      <c r="AC136" s="44">
        <f t="shared" si="36"/>
        <v>0</v>
      </c>
      <c r="AD136" s="110">
        <f t="shared" si="29"/>
        <v>1</v>
      </c>
      <c r="AE136" s="108">
        <f>COUNTIF('[1]Suivi Component'!$H$4:$H$400,B136)</f>
        <v>0</v>
      </c>
      <c r="AF136" s="111">
        <f>SUM($AE$10:$AE$136)</f>
        <v>193</v>
      </c>
      <c r="AG136" s="44"/>
      <c r="AH136" s="109">
        <f t="shared" si="37"/>
        <v>1</v>
      </c>
      <c r="AI136" s="44">
        <f>SUM(AG$10:AG136)</f>
        <v>205</v>
      </c>
      <c r="AJ136" s="44">
        <f t="shared" si="38"/>
        <v>-12</v>
      </c>
      <c r="AK136" s="110">
        <f t="shared" si="39"/>
        <v>0.94146341463414629</v>
      </c>
      <c r="AL136" s="108">
        <f>COUNTIF('[1]Suivi Component'!$K$4:$K$400,B136)</f>
        <v>0</v>
      </c>
      <c r="AM136" s="111">
        <f>SUM($AL$10:$AL136)</f>
        <v>192</v>
      </c>
      <c r="AN136" s="44"/>
      <c r="AO136" s="109">
        <f t="shared" si="30"/>
        <v>1</v>
      </c>
      <c r="AP136" s="44">
        <f>SUM(AN$10:AN136)</f>
        <v>205</v>
      </c>
      <c r="AQ136" s="44">
        <f t="shared" si="40"/>
        <v>-13</v>
      </c>
      <c r="AR136" s="110">
        <f t="shared" si="31"/>
        <v>0.93658536585365848</v>
      </c>
      <c r="AS136" s="108">
        <f>COUNTIF('[1]Suivi Implantation'!$I$4:$I$700,B136)</f>
        <v>0</v>
      </c>
      <c r="AT136" s="111">
        <f>SUM($AS$10:$AS136)</f>
        <v>0</v>
      </c>
      <c r="AU136" s="44"/>
      <c r="AV136" s="109">
        <f t="shared" si="41"/>
        <v>0.98376623376623373</v>
      </c>
      <c r="AW136" s="44">
        <f>SUM(AU$10:AU136)</f>
        <v>303</v>
      </c>
      <c r="AX136" s="44">
        <f t="shared" si="42"/>
        <v>-303</v>
      </c>
      <c r="AY136" s="110">
        <f t="shared" si="43"/>
        <v>0</v>
      </c>
      <c r="AZ136" s="108">
        <f>COUNTIF('[1]Suivi Connectique'!$L$3:$L726,B136)</f>
        <v>0</v>
      </c>
      <c r="BA136" s="111">
        <f>SUM($AZ$10:$AZ136)</f>
        <v>0</v>
      </c>
      <c r="BB136" s="44"/>
      <c r="BC136" s="109">
        <f t="shared" si="44"/>
        <v>0</v>
      </c>
      <c r="BD136" s="44">
        <f>SUM(BB$10:BB136)</f>
        <v>0</v>
      </c>
      <c r="BE136" s="44">
        <f t="shared" si="45"/>
        <v>0</v>
      </c>
      <c r="BF136" s="110">
        <f t="shared" si="46"/>
        <v>0</v>
      </c>
    </row>
    <row r="137" spans="2:58" x14ac:dyDescent="0.25">
      <c r="B137" s="102">
        <f t="shared" si="49"/>
        <v>44012</v>
      </c>
      <c r="C137" s="21" t="str">
        <f>VLOOKUP(WEEKDAY(B137),A164:B170,2)</f>
        <v>M</v>
      </c>
      <c r="D137" s="108">
        <f>COUNTIF('[1]Suivi PR_CAB'!$G$4:$G$475,B137)</f>
        <v>0</v>
      </c>
      <c r="E137" s="44">
        <f>SUM($D$10:$D$137)</f>
        <v>88</v>
      </c>
      <c r="F137" s="44"/>
      <c r="G137" s="109">
        <f t="shared" si="25"/>
        <v>1</v>
      </c>
      <c r="H137" s="44">
        <f>SUM($F$10:F137)</f>
        <v>88</v>
      </c>
      <c r="I137" s="44">
        <f t="shared" si="32"/>
        <v>0</v>
      </c>
      <c r="J137" s="110">
        <f t="shared" si="26"/>
        <v>1</v>
      </c>
      <c r="K137" s="108">
        <f>COUNTIF('[1]Suivi PR_CAB'!$J$4:$J$475,B137)</f>
        <v>0</v>
      </c>
      <c r="L137" s="44">
        <f>SUM($K$10:$K$137)</f>
        <v>88</v>
      </c>
      <c r="M137" s="44"/>
      <c r="N137" s="109">
        <f t="shared" si="27"/>
        <v>1</v>
      </c>
      <c r="O137" s="44">
        <f>SUM($M$10:M137)</f>
        <v>88</v>
      </c>
      <c r="P137" s="44">
        <f t="shared" si="47"/>
        <v>0</v>
      </c>
      <c r="Q137" s="110">
        <f t="shared" si="48"/>
        <v>1</v>
      </c>
      <c r="R137" s="108">
        <f>COUNTIF('[1]Suivi PR_CAB'!$T$4:$T$475,B137)</f>
        <v>0</v>
      </c>
      <c r="S137" s="44">
        <f>SUM($K$10:$K$137)</f>
        <v>88</v>
      </c>
      <c r="T137" s="44"/>
      <c r="U137" s="109">
        <f t="shared" si="33"/>
        <v>1</v>
      </c>
      <c r="V137" s="44">
        <f>SUM($T$10:T137)</f>
        <v>88</v>
      </c>
      <c r="W137" s="44">
        <f t="shared" si="34"/>
        <v>0</v>
      </c>
      <c r="X137" s="110">
        <f t="shared" si="35"/>
        <v>1</v>
      </c>
      <c r="Y137" s="108">
        <f>SUM($K$10:$K$137)</f>
        <v>88</v>
      </c>
      <c r="Z137" s="44"/>
      <c r="AA137" s="109">
        <f t="shared" si="28"/>
        <v>1</v>
      </c>
      <c r="AB137" s="44">
        <f>SUM($Z$10:Z137)</f>
        <v>88</v>
      </c>
      <c r="AC137" s="44">
        <f t="shared" si="36"/>
        <v>0</v>
      </c>
      <c r="AD137" s="110">
        <f t="shared" si="29"/>
        <v>1</v>
      </c>
      <c r="AE137" s="108">
        <f>COUNTIF('[1]Suivi Component'!$H$4:$H$400,B137)</f>
        <v>0</v>
      </c>
      <c r="AF137" s="111">
        <f>SUM($AE$10:$AE$137)</f>
        <v>193</v>
      </c>
      <c r="AG137" s="44"/>
      <c r="AH137" s="109">
        <f t="shared" si="37"/>
        <v>1</v>
      </c>
      <c r="AI137" s="44">
        <f>SUM(AG$10:AG137)</f>
        <v>205</v>
      </c>
      <c r="AJ137" s="44">
        <f t="shared" si="38"/>
        <v>-12</v>
      </c>
      <c r="AK137" s="110">
        <f t="shared" si="39"/>
        <v>0.94146341463414629</v>
      </c>
      <c r="AL137" s="108">
        <f>COUNTIF('[1]Suivi Component'!$K$4:$K$400,B137)</f>
        <v>0</v>
      </c>
      <c r="AM137" s="111">
        <f>SUM($AL$10:$AL137)</f>
        <v>192</v>
      </c>
      <c r="AN137" s="44"/>
      <c r="AO137" s="109">
        <f t="shared" si="30"/>
        <v>1</v>
      </c>
      <c r="AP137" s="44">
        <f>SUM(AN$10:AN137)</f>
        <v>205</v>
      </c>
      <c r="AQ137" s="44">
        <f t="shared" si="40"/>
        <v>-13</v>
      </c>
      <c r="AR137" s="110">
        <f t="shared" si="31"/>
        <v>0.93658536585365848</v>
      </c>
      <c r="AS137" s="108">
        <f>COUNTIF('[1]Suivi Implantation'!$I$4:$I$700,B137)</f>
        <v>0</v>
      </c>
      <c r="AT137" s="111">
        <f>SUM($AS$10:$AS137)</f>
        <v>0</v>
      </c>
      <c r="AU137" s="44"/>
      <c r="AV137" s="109">
        <f t="shared" si="41"/>
        <v>0.98376623376623373</v>
      </c>
      <c r="AW137" s="44">
        <f>SUM(AU$10:AU137)</f>
        <v>303</v>
      </c>
      <c r="AX137" s="44">
        <f t="shared" si="42"/>
        <v>-303</v>
      </c>
      <c r="AY137" s="110">
        <f t="shared" si="43"/>
        <v>0</v>
      </c>
      <c r="AZ137" s="108">
        <f>COUNTIF('[1]Suivi Connectique'!$L$3:$L727,B137)</f>
        <v>0</v>
      </c>
      <c r="BA137" s="111">
        <f>SUM($AZ$10:$AZ137)</f>
        <v>0</v>
      </c>
      <c r="BB137" s="44"/>
      <c r="BC137" s="109">
        <f t="shared" si="44"/>
        <v>0</v>
      </c>
      <c r="BD137" s="44">
        <f>SUM(BB$10:BB137)</f>
        <v>0</v>
      </c>
      <c r="BE137" s="44">
        <f t="shared" si="45"/>
        <v>0</v>
      </c>
      <c r="BF137" s="110">
        <f t="shared" si="46"/>
        <v>0</v>
      </c>
    </row>
    <row r="138" spans="2:58" x14ac:dyDescent="0.25">
      <c r="B138" s="102">
        <f t="shared" si="49"/>
        <v>44013</v>
      </c>
      <c r="C138" s="21" t="str">
        <f>VLOOKUP(WEEKDAY(B138),A164:B170,2)</f>
        <v>M</v>
      </c>
      <c r="D138" s="108">
        <f>COUNTIF('[1]Suivi PR_CAB'!$G$4:$G$475,B138)</f>
        <v>0</v>
      </c>
      <c r="E138" s="44">
        <f>SUM($D$10:$D$138)</f>
        <v>88</v>
      </c>
      <c r="F138" s="44"/>
      <c r="G138" s="109">
        <f t="shared" ref="G138:G154" si="50">IF($F$157&lt;&gt;0,SUM(1-($F$157-H138)/$F$157),0)</f>
        <v>1</v>
      </c>
      <c r="H138" s="44">
        <f>SUM($F$10:F138)</f>
        <v>88</v>
      </c>
      <c r="I138" s="44">
        <f t="shared" si="32"/>
        <v>0</v>
      </c>
      <c r="J138" s="110">
        <f t="shared" ref="J138:J198" si="51">IF($F$157&lt;&gt;0,SUM(1-($F$157-E138)/$F$157),0)</f>
        <v>1</v>
      </c>
      <c r="K138" s="108">
        <f>COUNTIF('[1]Suivi PR_CAB'!$J$4:$J$475,B138)</f>
        <v>0</v>
      </c>
      <c r="L138" s="44">
        <f>SUM($K$10:$K$138)</f>
        <v>88</v>
      </c>
      <c r="M138" s="44"/>
      <c r="N138" s="109">
        <f t="shared" ref="N138:N191" si="52">IF($M$157&lt;&gt;0,SUM(1-($M$157-O138)/$M$157),0)</f>
        <v>1</v>
      </c>
      <c r="O138" s="44">
        <f>SUM($M$10:M138)</f>
        <v>88</v>
      </c>
      <c r="P138" s="44">
        <f t="shared" si="47"/>
        <v>0</v>
      </c>
      <c r="Q138" s="110">
        <f t="shared" si="48"/>
        <v>1</v>
      </c>
      <c r="R138" s="108">
        <f>COUNTIF('[1]Suivi PR_CAB'!$T$4:$T$475,B138)</f>
        <v>0</v>
      </c>
      <c r="S138" s="44">
        <f>SUM($K$10:$K$138)</f>
        <v>88</v>
      </c>
      <c r="T138" s="44"/>
      <c r="U138" s="109">
        <f t="shared" si="33"/>
        <v>1</v>
      </c>
      <c r="V138" s="44">
        <f>SUM($T$10:T138)</f>
        <v>88</v>
      </c>
      <c r="W138" s="44">
        <f t="shared" si="34"/>
        <v>0</v>
      </c>
      <c r="X138" s="110">
        <f t="shared" si="35"/>
        <v>1</v>
      </c>
      <c r="Y138" s="108">
        <f>SUM($K$10:$K$138)</f>
        <v>88</v>
      </c>
      <c r="Z138" s="44"/>
      <c r="AA138" s="109">
        <f t="shared" ref="AA138:AA154" si="53">IF($Z$157&lt;&gt;0,SUM(1-($Z$157-AB138)/$Z$157),0)</f>
        <v>1</v>
      </c>
      <c r="AB138" s="44">
        <f>SUM($Z$10:Z138)</f>
        <v>88</v>
      </c>
      <c r="AC138" s="44">
        <f t="shared" si="36"/>
        <v>0</v>
      </c>
      <c r="AD138" s="110">
        <f t="shared" ref="AD138:AD154" si="54">IF($Z$157&lt;&gt;0,SUM(1-($Z$157-Y138)/$Z$157),0)</f>
        <v>1</v>
      </c>
      <c r="AE138" s="108">
        <f>COUNTIF('[1]Suivi Component'!$H$4:$H$400,B138)</f>
        <v>3</v>
      </c>
      <c r="AF138" s="111">
        <f>SUM($AE$10:$AE$138)</f>
        <v>196</v>
      </c>
      <c r="AG138" s="44"/>
      <c r="AH138" s="109">
        <f t="shared" si="37"/>
        <v>1</v>
      </c>
      <c r="AI138" s="44">
        <f>SUM(AG$10:AG138)</f>
        <v>205</v>
      </c>
      <c r="AJ138" s="44">
        <f t="shared" si="38"/>
        <v>-9</v>
      </c>
      <c r="AK138" s="110">
        <f t="shared" si="39"/>
        <v>0.95609756097560972</v>
      </c>
      <c r="AL138" s="108">
        <f>COUNTIF('[1]Suivi Component'!$K$4:$K$400,B138)</f>
        <v>1</v>
      </c>
      <c r="AM138" s="111">
        <f>SUM($AL$10:$AL138)</f>
        <v>193</v>
      </c>
      <c r="AN138" s="44"/>
      <c r="AO138" s="109">
        <f t="shared" ref="AO138:AO154" si="55">IF($AN$157&lt;&gt;0,SUM(1-($AN$157-AP138)/$AN$157),0)</f>
        <v>1</v>
      </c>
      <c r="AP138" s="44">
        <f>SUM(AN$10:AN138)</f>
        <v>205</v>
      </c>
      <c r="AQ138" s="44">
        <f t="shared" si="40"/>
        <v>-12</v>
      </c>
      <c r="AR138" s="110">
        <f t="shared" ref="AR138:AR154" si="56">IF($AN$157&lt;&gt;0,SUM(1-($AN$157-AM138)/$AN$157),0)</f>
        <v>0.94146341463414629</v>
      </c>
      <c r="AS138" s="108">
        <f>COUNTIF('[1]Suivi Implantation'!$I$4:$I$700,B138)</f>
        <v>0</v>
      </c>
      <c r="AT138" s="111">
        <f>SUM($AS$10:$AS138)</f>
        <v>0</v>
      </c>
      <c r="AU138" s="44"/>
      <c r="AV138" s="109">
        <f t="shared" si="41"/>
        <v>0.98376623376623373</v>
      </c>
      <c r="AW138" s="44">
        <f>SUM(AU$10:AU138)</f>
        <v>303</v>
      </c>
      <c r="AX138" s="44">
        <f t="shared" si="42"/>
        <v>-303</v>
      </c>
      <c r="AY138" s="110">
        <f t="shared" si="43"/>
        <v>0</v>
      </c>
      <c r="AZ138" s="108">
        <f>COUNTIF('[1]Suivi Connectique'!$L$3:$L728,B138)</f>
        <v>0</v>
      </c>
      <c r="BA138" s="111">
        <f>SUM($AZ$10:$AZ138)</f>
        <v>0</v>
      </c>
      <c r="BB138" s="44"/>
      <c r="BC138" s="109">
        <f t="shared" si="44"/>
        <v>0</v>
      </c>
      <c r="BD138" s="44">
        <f>SUM(BB$10:BB138)</f>
        <v>0</v>
      </c>
      <c r="BE138" s="44">
        <f t="shared" si="45"/>
        <v>0</v>
      </c>
      <c r="BF138" s="110">
        <f t="shared" si="46"/>
        <v>0</v>
      </c>
    </row>
    <row r="139" spans="2:58" x14ac:dyDescent="0.25">
      <c r="B139" s="102">
        <f t="shared" si="49"/>
        <v>44014</v>
      </c>
      <c r="C139" s="21" t="str">
        <f>VLOOKUP(WEEKDAY(B139),A164:B170,2)</f>
        <v>J</v>
      </c>
      <c r="D139" s="108">
        <f>COUNTIF('[1]Suivi PR_CAB'!$G$4:$G$475,B139)</f>
        <v>0</v>
      </c>
      <c r="E139" s="44">
        <f>SUM($D$10:$D$139)</f>
        <v>88</v>
      </c>
      <c r="F139" s="44"/>
      <c r="G139" s="109">
        <f t="shared" si="50"/>
        <v>1</v>
      </c>
      <c r="H139" s="44">
        <f>SUM($F$10:F139)</f>
        <v>88</v>
      </c>
      <c r="I139" s="44">
        <f t="shared" ref="I139:I199" si="57">SUM(E139-H139)</f>
        <v>0</v>
      </c>
      <c r="J139" s="110">
        <f t="shared" si="51"/>
        <v>1</v>
      </c>
      <c r="K139" s="108">
        <f>COUNTIF('[1]Suivi PR_CAB'!$J$4:$J$475,B139)</f>
        <v>0</v>
      </c>
      <c r="L139" s="44">
        <f>SUM($K$10:$K$139)</f>
        <v>88</v>
      </c>
      <c r="M139" s="44"/>
      <c r="N139" s="109">
        <f t="shared" si="52"/>
        <v>1</v>
      </c>
      <c r="O139" s="44">
        <f>SUM($M$10:M139)</f>
        <v>88</v>
      </c>
      <c r="P139" s="44">
        <f t="shared" si="47"/>
        <v>0</v>
      </c>
      <c r="Q139" s="110">
        <f t="shared" si="48"/>
        <v>1</v>
      </c>
      <c r="R139" s="108">
        <f>COUNTIF('[1]Suivi PR_CAB'!$T$4:$T$475,B139)</f>
        <v>0</v>
      </c>
      <c r="S139" s="44">
        <f>SUM($K$10:$K$139)</f>
        <v>88</v>
      </c>
      <c r="T139" s="44"/>
      <c r="U139" s="109">
        <f t="shared" ref="U139:U154" si="58">IF($T$157&lt;&gt;0,SUM(1-($T$157-V139)/$T$157),0)</f>
        <v>1</v>
      </c>
      <c r="V139" s="44">
        <f>SUM($T$10:T139)</f>
        <v>88</v>
      </c>
      <c r="W139" s="44">
        <f t="shared" ref="W139:W154" si="59">SUM(S139-V139)</f>
        <v>0</v>
      </c>
      <c r="X139" s="110">
        <f t="shared" ref="X139:X154" si="60">IF($T$157&lt;&gt;0,SUM(1-($T$157-S139)/$T$157),0)</f>
        <v>1</v>
      </c>
      <c r="Y139" s="108">
        <f>SUM($K$10:$K$139)</f>
        <v>88</v>
      </c>
      <c r="Z139" s="44"/>
      <c r="AA139" s="109">
        <f t="shared" si="53"/>
        <v>1</v>
      </c>
      <c r="AB139" s="44">
        <f>SUM($Z$10:Z139)</f>
        <v>88</v>
      </c>
      <c r="AC139" s="44">
        <f t="shared" ref="AC139:AC154" si="61">SUM(Y139-AB139)</f>
        <v>0</v>
      </c>
      <c r="AD139" s="110">
        <f t="shared" si="54"/>
        <v>1</v>
      </c>
      <c r="AE139" s="108">
        <f>COUNTIF('[1]Suivi Component'!$H$4:$H$400,B139)</f>
        <v>0</v>
      </c>
      <c r="AF139" s="111">
        <f>SUM($AE$10:$AE$139)</f>
        <v>196</v>
      </c>
      <c r="AG139" s="44"/>
      <c r="AH139" s="109">
        <f t="shared" ref="AH139:AH154" si="62">IF($AG$157&lt;&gt;0,SUM(1-($AG$157-AI139)/$AG$157),0)</f>
        <v>1</v>
      </c>
      <c r="AI139" s="44">
        <f>SUM(AG$10:AG139)</f>
        <v>205</v>
      </c>
      <c r="AJ139" s="44">
        <f t="shared" ref="AJ139:AJ154" si="63">SUM(AF139-AI139)</f>
        <v>-9</v>
      </c>
      <c r="AK139" s="110">
        <f t="shared" ref="AK139:AK154" si="64">IF($AG$157&lt;&gt;0,SUM(1-($AG$157-AF139)/$AG$157),0)</f>
        <v>0.95609756097560972</v>
      </c>
      <c r="AL139" s="108">
        <f>COUNTIF('[1]Suivi Component'!$K$4:$K$400,B139)</f>
        <v>0</v>
      </c>
      <c r="AM139" s="111">
        <f>SUM($AL$10:$AL139)</f>
        <v>193</v>
      </c>
      <c r="AN139" s="44"/>
      <c r="AO139" s="109">
        <f t="shared" si="55"/>
        <v>1</v>
      </c>
      <c r="AP139" s="44">
        <f>SUM(AN$10:AN139)</f>
        <v>205</v>
      </c>
      <c r="AQ139" s="44">
        <f t="shared" ref="AQ139:AQ154" si="65">SUM(AM139-AP139)</f>
        <v>-12</v>
      </c>
      <c r="AR139" s="110">
        <f t="shared" si="56"/>
        <v>0.94146341463414629</v>
      </c>
      <c r="AS139" s="108">
        <f>COUNTIF('[1]Suivi Implantation'!$I$4:$I$700,B139)</f>
        <v>0</v>
      </c>
      <c r="AT139" s="111">
        <f>SUM($AS$10:$AS139)</f>
        <v>0</v>
      </c>
      <c r="AU139" s="44"/>
      <c r="AV139" s="109">
        <f t="shared" ref="AV139:AV154" si="66">IF($AU$157&lt;&gt;0,SUM(1-($AU$157-AW139)/$AU$157),0)</f>
        <v>0.98376623376623373</v>
      </c>
      <c r="AW139" s="44">
        <f>SUM(AU$10:AU139)</f>
        <v>303</v>
      </c>
      <c r="AX139" s="44">
        <f t="shared" ref="AX139:AX154" si="67">SUM(AT139-AW139)</f>
        <v>-303</v>
      </c>
      <c r="AY139" s="110">
        <f t="shared" ref="AY139:AY154" si="68">IF($AU$157&lt;&gt;0,SUM(1-($AU$157-AT139)/$AU$157),0)</f>
        <v>0</v>
      </c>
      <c r="AZ139" s="108">
        <f>COUNTIF('[1]Suivi Connectique'!$L$3:$L729,B139)</f>
        <v>0</v>
      </c>
      <c r="BA139" s="111">
        <f>SUM($AZ$10:$AZ139)</f>
        <v>0</v>
      </c>
      <c r="BB139" s="44"/>
      <c r="BC139" s="109">
        <f t="shared" ref="BC139:BC154" si="69">IF($BB$157&lt;&gt;0,SUM(1-($BB$157-BD139)/$BB$157),0)</f>
        <v>0</v>
      </c>
      <c r="BD139" s="44">
        <f>SUM(BB$10:BB139)</f>
        <v>0</v>
      </c>
      <c r="BE139" s="44">
        <f t="shared" ref="BE139:BE154" si="70">SUM(BA139-BD139)</f>
        <v>0</v>
      </c>
      <c r="BF139" s="110">
        <f t="shared" ref="BF139:BF154" si="71">IF($BB$157&lt;&gt;0,SUM(1-($BB$157-BA139)/$BB$157),0)</f>
        <v>0</v>
      </c>
    </row>
    <row r="140" spans="2:58" x14ac:dyDescent="0.25">
      <c r="B140" s="102">
        <f t="shared" si="49"/>
        <v>44015</v>
      </c>
      <c r="C140" s="21" t="str">
        <f>VLOOKUP(WEEKDAY(B140),A164:B170,2)</f>
        <v>V</v>
      </c>
      <c r="D140" s="108">
        <f>COUNTIF('[1]Suivi PR_CAB'!$G$4:$G$475,B140)</f>
        <v>0</v>
      </c>
      <c r="E140" s="44">
        <f>SUM($D$10:$D$140)</f>
        <v>88</v>
      </c>
      <c r="F140" s="44"/>
      <c r="G140" s="109">
        <f t="shared" si="50"/>
        <v>1</v>
      </c>
      <c r="H140" s="44">
        <f>SUM($F$10:F140)</f>
        <v>88</v>
      </c>
      <c r="I140" s="44">
        <f t="shared" si="57"/>
        <v>0</v>
      </c>
      <c r="J140" s="110">
        <f t="shared" si="51"/>
        <v>1</v>
      </c>
      <c r="K140" s="108">
        <f>COUNTIF('[1]Suivi PR_CAB'!$J$4:$J$475,B140)</f>
        <v>0</v>
      </c>
      <c r="L140" s="44">
        <f>SUM($K$10:$K$140)</f>
        <v>88</v>
      </c>
      <c r="M140" s="44"/>
      <c r="N140" s="109">
        <f t="shared" si="52"/>
        <v>1</v>
      </c>
      <c r="O140" s="44">
        <f>SUM($M$10:M140)</f>
        <v>88</v>
      </c>
      <c r="P140" s="44">
        <f t="shared" si="47"/>
        <v>0</v>
      </c>
      <c r="Q140" s="110">
        <f t="shared" si="48"/>
        <v>1</v>
      </c>
      <c r="R140" s="108">
        <f>COUNTIF('[1]Suivi PR_CAB'!$T$4:$T$475,B140)</f>
        <v>0</v>
      </c>
      <c r="S140" s="44">
        <f>SUM($K$10:$K$140)</f>
        <v>88</v>
      </c>
      <c r="T140" s="44"/>
      <c r="U140" s="109">
        <f t="shared" si="58"/>
        <v>1</v>
      </c>
      <c r="V140" s="44">
        <f>SUM($T$10:T140)</f>
        <v>88</v>
      </c>
      <c r="W140" s="44">
        <f t="shared" si="59"/>
        <v>0</v>
      </c>
      <c r="X140" s="110">
        <f t="shared" si="60"/>
        <v>1</v>
      </c>
      <c r="Y140" s="108">
        <f>SUM($K$10:$K$140)</f>
        <v>88</v>
      </c>
      <c r="Z140" s="44"/>
      <c r="AA140" s="109">
        <f t="shared" si="53"/>
        <v>1</v>
      </c>
      <c r="AB140" s="44">
        <f>SUM($Z$10:Z140)</f>
        <v>88</v>
      </c>
      <c r="AC140" s="44">
        <f t="shared" si="61"/>
        <v>0</v>
      </c>
      <c r="AD140" s="110">
        <f t="shared" si="54"/>
        <v>1</v>
      </c>
      <c r="AE140" s="108">
        <f>COUNTIF('[1]Suivi Component'!$H$4:$H$400,B140)</f>
        <v>0</v>
      </c>
      <c r="AF140" s="111">
        <f>SUM($AE$10:$AE$140)</f>
        <v>196</v>
      </c>
      <c r="AG140" s="44"/>
      <c r="AH140" s="109">
        <f t="shared" si="62"/>
        <v>1</v>
      </c>
      <c r="AI140" s="44">
        <f>SUM(AG$10:AG140)</f>
        <v>205</v>
      </c>
      <c r="AJ140" s="44">
        <f t="shared" si="63"/>
        <v>-9</v>
      </c>
      <c r="AK140" s="110">
        <f t="shared" si="64"/>
        <v>0.95609756097560972</v>
      </c>
      <c r="AL140" s="108">
        <f>COUNTIF('[1]Suivi Component'!$K$4:$K$400,B140)</f>
        <v>0</v>
      </c>
      <c r="AM140" s="111">
        <f>SUM($AL$10:$AL140)</f>
        <v>193</v>
      </c>
      <c r="AN140" s="44"/>
      <c r="AO140" s="109">
        <f t="shared" si="55"/>
        <v>1</v>
      </c>
      <c r="AP140" s="44">
        <f>SUM(AN$10:AN140)</f>
        <v>205</v>
      </c>
      <c r="AQ140" s="44">
        <f t="shared" si="65"/>
        <v>-12</v>
      </c>
      <c r="AR140" s="110">
        <f t="shared" si="56"/>
        <v>0.94146341463414629</v>
      </c>
      <c r="AS140" s="108">
        <f>COUNTIF('[1]Suivi Implantation'!$I$4:$I$700,B140)</f>
        <v>0</v>
      </c>
      <c r="AT140" s="111">
        <f>SUM($AS$10:$AS140)</f>
        <v>0</v>
      </c>
      <c r="AU140" s="44"/>
      <c r="AV140" s="109">
        <f t="shared" si="66"/>
        <v>0.98376623376623373</v>
      </c>
      <c r="AW140" s="44">
        <f>SUM(AU$10:AU140)</f>
        <v>303</v>
      </c>
      <c r="AX140" s="44">
        <f t="shared" si="67"/>
        <v>-303</v>
      </c>
      <c r="AY140" s="110">
        <f t="shared" si="68"/>
        <v>0</v>
      </c>
      <c r="AZ140" s="108">
        <f>COUNTIF('[1]Suivi Connectique'!$L$3:$L730,B140)</f>
        <v>0</v>
      </c>
      <c r="BA140" s="111">
        <f>SUM($AZ$10:$AZ140)</f>
        <v>0</v>
      </c>
      <c r="BB140" s="44"/>
      <c r="BC140" s="109">
        <f t="shared" si="69"/>
        <v>0</v>
      </c>
      <c r="BD140" s="44">
        <f>SUM(BB$10:BB140)</f>
        <v>0</v>
      </c>
      <c r="BE140" s="44">
        <f t="shared" si="70"/>
        <v>0</v>
      </c>
      <c r="BF140" s="110">
        <f t="shared" si="71"/>
        <v>0</v>
      </c>
    </row>
    <row r="141" spans="2:58" x14ac:dyDescent="0.25">
      <c r="B141" s="102">
        <f t="shared" si="49"/>
        <v>44016</v>
      </c>
      <c r="C141" s="21" t="str">
        <f>VLOOKUP(WEEKDAY(B141),A164:B170,2)</f>
        <v>S</v>
      </c>
      <c r="D141" s="108">
        <f>COUNTIF('[1]Suivi PR_CAB'!$G$4:$G$475,B141)</f>
        <v>0</v>
      </c>
      <c r="E141" s="44">
        <f>SUM($D$10:$D$141)</f>
        <v>88</v>
      </c>
      <c r="F141" s="44"/>
      <c r="G141" s="109">
        <f t="shared" si="50"/>
        <v>1</v>
      </c>
      <c r="H141" s="44">
        <f>SUM($F$10:F141)</f>
        <v>88</v>
      </c>
      <c r="I141" s="44">
        <f t="shared" si="57"/>
        <v>0</v>
      </c>
      <c r="J141" s="110">
        <f t="shared" si="51"/>
        <v>1</v>
      </c>
      <c r="K141" s="108">
        <f>COUNTIF('[1]Suivi PR_CAB'!$J$4:$J$475,B141)</f>
        <v>0</v>
      </c>
      <c r="L141" s="44">
        <f>SUM($K$10:$K$141)</f>
        <v>88</v>
      </c>
      <c r="M141" s="44"/>
      <c r="N141" s="109">
        <f t="shared" si="52"/>
        <v>1</v>
      </c>
      <c r="O141" s="44">
        <f>SUM($M$10:M141)</f>
        <v>88</v>
      </c>
      <c r="P141" s="44">
        <f t="shared" si="47"/>
        <v>0</v>
      </c>
      <c r="Q141" s="110">
        <f t="shared" si="48"/>
        <v>1</v>
      </c>
      <c r="R141" s="108">
        <f>COUNTIF('[1]Suivi PR_CAB'!$T$4:$T$475,B141)</f>
        <v>0</v>
      </c>
      <c r="S141" s="44">
        <f>SUM($K$10:$K$141)</f>
        <v>88</v>
      </c>
      <c r="T141" s="44"/>
      <c r="U141" s="109">
        <f t="shared" si="58"/>
        <v>1</v>
      </c>
      <c r="V141" s="44">
        <f>SUM($T$10:T141)</f>
        <v>88</v>
      </c>
      <c r="W141" s="44">
        <f t="shared" si="59"/>
        <v>0</v>
      </c>
      <c r="X141" s="110">
        <f t="shared" si="60"/>
        <v>1</v>
      </c>
      <c r="Y141" s="108">
        <f>SUM($K$10:$K$141)</f>
        <v>88</v>
      </c>
      <c r="Z141" s="44"/>
      <c r="AA141" s="109">
        <f t="shared" si="53"/>
        <v>1</v>
      </c>
      <c r="AB141" s="44">
        <f>SUM($Z$10:Z141)</f>
        <v>88</v>
      </c>
      <c r="AC141" s="44">
        <f t="shared" si="61"/>
        <v>0</v>
      </c>
      <c r="AD141" s="110">
        <f t="shared" si="54"/>
        <v>1</v>
      </c>
      <c r="AE141" s="108">
        <f>COUNTIF('[1]Suivi Component'!$H$4:$H$400,B141)</f>
        <v>0</v>
      </c>
      <c r="AF141" s="111">
        <f>SUM($AE$10:$AE$141)</f>
        <v>196</v>
      </c>
      <c r="AG141" s="44"/>
      <c r="AH141" s="109">
        <f t="shared" si="62"/>
        <v>1</v>
      </c>
      <c r="AI141" s="44">
        <f>SUM(AG$10:AG141)</f>
        <v>205</v>
      </c>
      <c r="AJ141" s="44">
        <f t="shared" si="63"/>
        <v>-9</v>
      </c>
      <c r="AK141" s="110">
        <f t="shared" si="64"/>
        <v>0.95609756097560972</v>
      </c>
      <c r="AL141" s="108">
        <f>COUNTIF('[1]Suivi Component'!$K$4:$K$400,B141)</f>
        <v>0</v>
      </c>
      <c r="AM141" s="111">
        <f>SUM($AL$10:$AL141)</f>
        <v>193</v>
      </c>
      <c r="AN141" s="44"/>
      <c r="AO141" s="109">
        <f t="shared" si="55"/>
        <v>1</v>
      </c>
      <c r="AP141" s="44">
        <f>SUM(AN$10:AN141)</f>
        <v>205</v>
      </c>
      <c r="AQ141" s="44">
        <f t="shared" si="65"/>
        <v>-12</v>
      </c>
      <c r="AR141" s="110">
        <f t="shared" si="56"/>
        <v>0.94146341463414629</v>
      </c>
      <c r="AS141" s="108">
        <f>COUNTIF('[1]Suivi Implantation'!$I$4:$I$700,B141)</f>
        <v>0</v>
      </c>
      <c r="AT141" s="111">
        <f>SUM($AS$10:$AS141)</f>
        <v>0</v>
      </c>
      <c r="AU141" s="44"/>
      <c r="AV141" s="109">
        <f t="shared" si="66"/>
        <v>0.98376623376623373</v>
      </c>
      <c r="AW141" s="44">
        <f>SUM(AU$10:AU141)</f>
        <v>303</v>
      </c>
      <c r="AX141" s="44">
        <f t="shared" si="67"/>
        <v>-303</v>
      </c>
      <c r="AY141" s="110">
        <f t="shared" si="68"/>
        <v>0</v>
      </c>
      <c r="AZ141" s="108">
        <f>COUNTIF('[1]Suivi Connectique'!$L$3:$L731,B141)</f>
        <v>0</v>
      </c>
      <c r="BA141" s="111">
        <f>SUM($AZ$10:$AZ141)</f>
        <v>0</v>
      </c>
      <c r="BB141" s="44"/>
      <c r="BC141" s="109">
        <f t="shared" si="69"/>
        <v>0</v>
      </c>
      <c r="BD141" s="44">
        <f>SUM(BB$10:BB141)</f>
        <v>0</v>
      </c>
      <c r="BE141" s="44">
        <f t="shared" si="70"/>
        <v>0</v>
      </c>
      <c r="BF141" s="110">
        <f t="shared" si="71"/>
        <v>0</v>
      </c>
    </row>
    <row r="142" spans="2:58" x14ac:dyDescent="0.25">
      <c r="B142" s="102">
        <f t="shared" si="49"/>
        <v>44017</v>
      </c>
      <c r="C142" s="21" t="str">
        <f>VLOOKUP(WEEKDAY(B142),A164:B170,2)</f>
        <v>D</v>
      </c>
      <c r="D142" s="108">
        <f>COUNTIF('[1]Suivi PR_CAB'!$G$4:$G$475,B142)</f>
        <v>0</v>
      </c>
      <c r="E142" s="44">
        <f>SUM($D$10:$D$142)</f>
        <v>88</v>
      </c>
      <c r="F142" s="44"/>
      <c r="G142" s="109">
        <f t="shared" si="50"/>
        <v>1</v>
      </c>
      <c r="H142" s="44">
        <f>SUM($F$10:F142)</f>
        <v>88</v>
      </c>
      <c r="I142" s="44">
        <f t="shared" si="57"/>
        <v>0</v>
      </c>
      <c r="J142" s="110">
        <f t="shared" si="51"/>
        <v>1</v>
      </c>
      <c r="K142" s="108">
        <f>COUNTIF('[1]Suivi PR_CAB'!$J$4:$J$475,B142)</f>
        <v>0</v>
      </c>
      <c r="L142" s="44">
        <f>SUM($K$10:$K$142)</f>
        <v>88</v>
      </c>
      <c r="M142" s="44"/>
      <c r="N142" s="109">
        <f t="shared" si="52"/>
        <v>1</v>
      </c>
      <c r="O142" s="44">
        <f>SUM($M$10:M142)</f>
        <v>88</v>
      </c>
      <c r="P142" s="44">
        <f t="shared" ref="P142:P191" si="72">SUM(L142-O142)</f>
        <v>0</v>
      </c>
      <c r="Q142" s="110">
        <f t="shared" ref="Q142:Q191" si="73">IF($M$157&lt;&gt;0,SUM(1-($M$157-L142)/$M$157),0)</f>
        <v>1</v>
      </c>
      <c r="R142" s="108">
        <f>COUNTIF('[1]Suivi PR_CAB'!$T$4:$T$475,B142)</f>
        <v>0</v>
      </c>
      <c r="S142" s="44">
        <f>SUM($K$10:$K$142)</f>
        <v>88</v>
      </c>
      <c r="T142" s="44"/>
      <c r="U142" s="109">
        <f t="shared" si="58"/>
        <v>1</v>
      </c>
      <c r="V142" s="44">
        <f>SUM($T$10:T142)</f>
        <v>88</v>
      </c>
      <c r="W142" s="44">
        <f t="shared" si="59"/>
        <v>0</v>
      </c>
      <c r="X142" s="110">
        <f t="shared" si="60"/>
        <v>1</v>
      </c>
      <c r="Y142" s="108">
        <f>SUM($K$10:$K$142)</f>
        <v>88</v>
      </c>
      <c r="Z142" s="44"/>
      <c r="AA142" s="109">
        <f t="shared" si="53"/>
        <v>1</v>
      </c>
      <c r="AB142" s="44">
        <f>SUM($Z$10:Z142)</f>
        <v>88</v>
      </c>
      <c r="AC142" s="44">
        <f t="shared" si="61"/>
        <v>0</v>
      </c>
      <c r="AD142" s="110">
        <f t="shared" si="54"/>
        <v>1</v>
      </c>
      <c r="AE142" s="108">
        <f>COUNTIF('[1]Suivi Component'!$H$4:$H$400,B142)</f>
        <v>0</v>
      </c>
      <c r="AF142" s="111">
        <f>SUM($AE$10:$AE$142)</f>
        <v>196</v>
      </c>
      <c r="AG142" s="44"/>
      <c r="AH142" s="109">
        <f t="shared" si="62"/>
        <v>1</v>
      </c>
      <c r="AI142" s="44">
        <f>SUM(AG$10:AG142)</f>
        <v>205</v>
      </c>
      <c r="AJ142" s="44">
        <f t="shared" si="63"/>
        <v>-9</v>
      </c>
      <c r="AK142" s="110">
        <f t="shared" si="64"/>
        <v>0.95609756097560972</v>
      </c>
      <c r="AL142" s="108">
        <f>COUNTIF('[1]Suivi Component'!$K$4:$K$400,B142)</f>
        <v>0</v>
      </c>
      <c r="AM142" s="111">
        <f>SUM($AL$10:$AL142)</f>
        <v>193</v>
      </c>
      <c r="AN142" s="44"/>
      <c r="AO142" s="109">
        <f t="shared" si="55"/>
        <v>1</v>
      </c>
      <c r="AP142" s="44">
        <f>SUM(AN$10:AN142)</f>
        <v>205</v>
      </c>
      <c r="AQ142" s="44">
        <f t="shared" si="65"/>
        <v>-12</v>
      </c>
      <c r="AR142" s="110">
        <f t="shared" si="56"/>
        <v>0.94146341463414629</v>
      </c>
      <c r="AS142" s="108">
        <f>COUNTIF('[1]Suivi Implantation'!$I$4:$I$700,B142)</f>
        <v>0</v>
      </c>
      <c r="AT142" s="111">
        <f>SUM($AS$10:$AS142)</f>
        <v>0</v>
      </c>
      <c r="AU142" s="44"/>
      <c r="AV142" s="109">
        <f t="shared" si="66"/>
        <v>0.98376623376623373</v>
      </c>
      <c r="AW142" s="44">
        <f>SUM(AU$10:AU142)</f>
        <v>303</v>
      </c>
      <c r="AX142" s="44">
        <f t="shared" si="67"/>
        <v>-303</v>
      </c>
      <c r="AY142" s="110">
        <f t="shared" si="68"/>
        <v>0</v>
      </c>
      <c r="AZ142" s="108">
        <f>COUNTIF('[1]Suivi Connectique'!$L$3:$L732,B142)</f>
        <v>0</v>
      </c>
      <c r="BA142" s="111">
        <f>SUM($AZ$10:$AZ142)</f>
        <v>0</v>
      </c>
      <c r="BB142" s="44"/>
      <c r="BC142" s="109">
        <f t="shared" si="69"/>
        <v>0</v>
      </c>
      <c r="BD142" s="44">
        <f>SUM(BB$10:BB142)</f>
        <v>0</v>
      </c>
      <c r="BE142" s="44">
        <f t="shared" si="70"/>
        <v>0</v>
      </c>
      <c r="BF142" s="110">
        <f t="shared" si="71"/>
        <v>0</v>
      </c>
    </row>
    <row r="143" spans="2:58" x14ac:dyDescent="0.25">
      <c r="B143" s="102">
        <f t="shared" ref="B143:B153" si="74">B142+1</f>
        <v>44018</v>
      </c>
      <c r="C143" s="21" t="str">
        <f>VLOOKUP(WEEKDAY(B143),A164:B170,2)</f>
        <v>L</v>
      </c>
      <c r="D143" s="108">
        <f>COUNTIF('[1]Suivi PR_CAB'!$G$4:$G$475,B143)</f>
        <v>0</v>
      </c>
      <c r="E143" s="44">
        <f>SUM($D$10:$D$143)</f>
        <v>88</v>
      </c>
      <c r="F143" s="44"/>
      <c r="G143" s="109">
        <f t="shared" si="50"/>
        <v>1</v>
      </c>
      <c r="H143" s="44">
        <f>SUM($F$10:F143)</f>
        <v>88</v>
      </c>
      <c r="I143" s="44">
        <f t="shared" si="57"/>
        <v>0</v>
      </c>
      <c r="J143" s="110">
        <f t="shared" si="51"/>
        <v>1</v>
      </c>
      <c r="K143" s="108">
        <f>COUNTIF('[1]Suivi PR_CAB'!$J$4:$J$475,B143)</f>
        <v>0</v>
      </c>
      <c r="L143" s="44">
        <f>SUM($K$10:$K$143)</f>
        <v>88</v>
      </c>
      <c r="M143" s="44"/>
      <c r="N143" s="109">
        <f t="shared" si="52"/>
        <v>1</v>
      </c>
      <c r="O143" s="44">
        <f>SUM($M$10:M143)</f>
        <v>88</v>
      </c>
      <c r="P143" s="44">
        <f t="shared" si="72"/>
        <v>0</v>
      </c>
      <c r="Q143" s="110">
        <f t="shared" si="73"/>
        <v>1</v>
      </c>
      <c r="R143" s="108">
        <f>COUNTIF('[1]Suivi PR_CAB'!$T$4:$T$475,B143)</f>
        <v>0</v>
      </c>
      <c r="S143" s="44">
        <f>SUM($K$10:$K$143)</f>
        <v>88</v>
      </c>
      <c r="T143" s="44"/>
      <c r="U143" s="109">
        <f t="shared" si="58"/>
        <v>1</v>
      </c>
      <c r="V143" s="44">
        <f>SUM($T$10:T143)</f>
        <v>88</v>
      </c>
      <c r="W143" s="44">
        <f t="shared" si="59"/>
        <v>0</v>
      </c>
      <c r="X143" s="110">
        <f t="shared" si="60"/>
        <v>1</v>
      </c>
      <c r="Y143" s="108">
        <f>SUM($K$10:$K$143)</f>
        <v>88</v>
      </c>
      <c r="Z143" s="44"/>
      <c r="AA143" s="109">
        <f t="shared" si="53"/>
        <v>1</v>
      </c>
      <c r="AB143" s="44">
        <f>SUM($Z$10:Z143)</f>
        <v>88</v>
      </c>
      <c r="AC143" s="44">
        <f t="shared" si="61"/>
        <v>0</v>
      </c>
      <c r="AD143" s="110">
        <f t="shared" si="54"/>
        <v>1</v>
      </c>
      <c r="AE143" s="108">
        <f>COUNTIF('[1]Suivi Component'!$H$4:$H$400,B143)</f>
        <v>0</v>
      </c>
      <c r="AF143" s="111">
        <f>SUM($AE$10:$AE$143)</f>
        <v>196</v>
      </c>
      <c r="AG143" s="44"/>
      <c r="AH143" s="109">
        <f t="shared" si="62"/>
        <v>1</v>
      </c>
      <c r="AI143" s="44">
        <f>SUM(AG$10:AG143)</f>
        <v>205</v>
      </c>
      <c r="AJ143" s="44">
        <f t="shared" si="63"/>
        <v>-9</v>
      </c>
      <c r="AK143" s="110">
        <f t="shared" si="64"/>
        <v>0.95609756097560972</v>
      </c>
      <c r="AL143" s="108">
        <f>COUNTIF('[1]Suivi Component'!$K$4:$K$400,B143)</f>
        <v>0</v>
      </c>
      <c r="AM143" s="111">
        <f>SUM($AL$10:$AL143)</f>
        <v>193</v>
      </c>
      <c r="AN143" s="44"/>
      <c r="AO143" s="109">
        <f t="shared" si="55"/>
        <v>1</v>
      </c>
      <c r="AP143" s="44">
        <f>SUM(AN$10:AN143)</f>
        <v>205</v>
      </c>
      <c r="AQ143" s="44">
        <f t="shared" si="65"/>
        <v>-12</v>
      </c>
      <c r="AR143" s="110">
        <f t="shared" si="56"/>
        <v>0.94146341463414629</v>
      </c>
      <c r="AS143" s="108">
        <f>COUNTIF('[1]Suivi Implantation'!$I$4:$I$700,B143)</f>
        <v>0</v>
      </c>
      <c r="AT143" s="111">
        <f>SUM($AS$10:$AS143)</f>
        <v>0</v>
      </c>
      <c r="AU143" s="44"/>
      <c r="AV143" s="109">
        <f t="shared" si="66"/>
        <v>0.98376623376623373</v>
      </c>
      <c r="AW143" s="44">
        <f>SUM(AU$10:AU143)</f>
        <v>303</v>
      </c>
      <c r="AX143" s="44">
        <f t="shared" si="67"/>
        <v>-303</v>
      </c>
      <c r="AY143" s="110">
        <f t="shared" si="68"/>
        <v>0</v>
      </c>
      <c r="AZ143" s="108">
        <f>COUNTIF('[1]Suivi Connectique'!$L$3:$L733,B143)</f>
        <v>0</v>
      </c>
      <c r="BA143" s="111">
        <f>SUM($AZ$10:$AZ143)</f>
        <v>0</v>
      </c>
      <c r="BB143" s="44"/>
      <c r="BC143" s="109">
        <f t="shared" si="69"/>
        <v>0</v>
      </c>
      <c r="BD143" s="44">
        <f>SUM(BB$10:BB143)</f>
        <v>0</v>
      </c>
      <c r="BE143" s="44">
        <f t="shared" si="70"/>
        <v>0</v>
      </c>
      <c r="BF143" s="110">
        <f t="shared" si="71"/>
        <v>0</v>
      </c>
    </row>
    <row r="144" spans="2:58" x14ac:dyDescent="0.25">
      <c r="B144" s="102">
        <f t="shared" si="74"/>
        <v>44019</v>
      </c>
      <c r="C144" s="21" t="str">
        <f>VLOOKUP(WEEKDAY(B144),A164:B170,2)</f>
        <v>M</v>
      </c>
      <c r="D144" s="108">
        <f>COUNTIF('[1]Suivi PR_CAB'!$G$4:$G$475,B144)</f>
        <v>0</v>
      </c>
      <c r="E144" s="44">
        <f>SUM($D$10:$D$144)</f>
        <v>88</v>
      </c>
      <c r="F144" s="44"/>
      <c r="G144" s="109">
        <f t="shared" si="50"/>
        <v>1</v>
      </c>
      <c r="H144" s="44">
        <f>SUM($F$10:F144)</f>
        <v>88</v>
      </c>
      <c r="I144" s="44">
        <f t="shared" si="57"/>
        <v>0</v>
      </c>
      <c r="J144" s="110">
        <f t="shared" si="51"/>
        <v>1</v>
      </c>
      <c r="K144" s="108">
        <f>COUNTIF('[1]Suivi PR_CAB'!$J$4:$J$475,B144)</f>
        <v>0</v>
      </c>
      <c r="L144" s="44">
        <f>SUM($K$10:$K$144)</f>
        <v>88</v>
      </c>
      <c r="M144" s="44"/>
      <c r="N144" s="109">
        <f t="shared" si="52"/>
        <v>1</v>
      </c>
      <c r="O144" s="44">
        <f>SUM($M$10:M144)</f>
        <v>88</v>
      </c>
      <c r="P144" s="44">
        <f t="shared" si="72"/>
        <v>0</v>
      </c>
      <c r="Q144" s="110">
        <f t="shared" si="73"/>
        <v>1</v>
      </c>
      <c r="R144" s="108">
        <f>COUNTIF('[1]Suivi PR_CAB'!$T$4:$T$475,B144)</f>
        <v>0</v>
      </c>
      <c r="S144" s="44">
        <f>SUM($K$10:$K$144)</f>
        <v>88</v>
      </c>
      <c r="T144" s="44"/>
      <c r="U144" s="109">
        <f t="shared" si="58"/>
        <v>1</v>
      </c>
      <c r="V144" s="44">
        <f>SUM($T$10:T144)</f>
        <v>88</v>
      </c>
      <c r="W144" s="44">
        <f t="shared" si="59"/>
        <v>0</v>
      </c>
      <c r="X144" s="110">
        <f t="shared" si="60"/>
        <v>1</v>
      </c>
      <c r="Y144" s="108">
        <f>SUM($K$10:$K$144)</f>
        <v>88</v>
      </c>
      <c r="Z144" s="44"/>
      <c r="AA144" s="109">
        <f t="shared" si="53"/>
        <v>1</v>
      </c>
      <c r="AB144" s="44">
        <f>SUM($Z$10:Z144)</f>
        <v>88</v>
      </c>
      <c r="AC144" s="44">
        <f t="shared" si="61"/>
        <v>0</v>
      </c>
      <c r="AD144" s="110">
        <f t="shared" si="54"/>
        <v>1</v>
      </c>
      <c r="AE144" s="108">
        <f>COUNTIF('[1]Suivi Component'!$H$4:$H$400,B144)</f>
        <v>7</v>
      </c>
      <c r="AF144" s="111">
        <f>SUM($AE$10:$AE$144)</f>
        <v>203</v>
      </c>
      <c r="AG144" s="44"/>
      <c r="AH144" s="109">
        <f t="shared" si="62"/>
        <v>1</v>
      </c>
      <c r="AI144" s="44">
        <f>SUM(AG$10:AG144)</f>
        <v>205</v>
      </c>
      <c r="AJ144" s="44">
        <f t="shared" si="63"/>
        <v>-2</v>
      </c>
      <c r="AK144" s="110">
        <f t="shared" si="64"/>
        <v>0.99024390243902438</v>
      </c>
      <c r="AL144" s="108">
        <f>COUNTIF('[1]Suivi Component'!$K$4:$K$400,B144)</f>
        <v>7</v>
      </c>
      <c r="AM144" s="111">
        <f>SUM($AL$10:$AL144)</f>
        <v>200</v>
      </c>
      <c r="AN144" s="44"/>
      <c r="AO144" s="109">
        <f t="shared" si="55"/>
        <v>1</v>
      </c>
      <c r="AP144" s="44">
        <f>SUM(AN$10:AN144)</f>
        <v>205</v>
      </c>
      <c r="AQ144" s="44">
        <f t="shared" si="65"/>
        <v>-5</v>
      </c>
      <c r="AR144" s="110">
        <f t="shared" si="56"/>
        <v>0.97560975609756095</v>
      </c>
      <c r="AS144" s="108">
        <f>COUNTIF('[1]Suivi Implantation'!$I$4:$I$700,B144)</f>
        <v>0</v>
      </c>
      <c r="AT144" s="111">
        <f>SUM($AS$10:$AS144)</f>
        <v>0</v>
      </c>
      <c r="AU144" s="44"/>
      <c r="AV144" s="109">
        <f t="shared" si="66"/>
        <v>0.98376623376623373</v>
      </c>
      <c r="AW144" s="44">
        <f>SUM(AU$10:AU144)</f>
        <v>303</v>
      </c>
      <c r="AX144" s="44">
        <f t="shared" si="67"/>
        <v>-303</v>
      </c>
      <c r="AY144" s="110">
        <f t="shared" si="68"/>
        <v>0</v>
      </c>
      <c r="AZ144" s="108">
        <f>COUNTIF('[1]Suivi Connectique'!$L$3:$L734,B144)</f>
        <v>0</v>
      </c>
      <c r="BA144" s="111">
        <f>SUM($AZ$10:$AZ144)</f>
        <v>0</v>
      </c>
      <c r="BB144" s="44"/>
      <c r="BC144" s="109">
        <f t="shared" si="69"/>
        <v>0</v>
      </c>
      <c r="BD144" s="44">
        <f>SUM(BB$10:BB144)</f>
        <v>0</v>
      </c>
      <c r="BE144" s="44">
        <f t="shared" si="70"/>
        <v>0</v>
      </c>
      <c r="BF144" s="110">
        <f t="shared" si="71"/>
        <v>0</v>
      </c>
    </row>
    <row r="145" spans="2:58" x14ac:dyDescent="0.25">
      <c r="B145" s="102">
        <f t="shared" si="74"/>
        <v>44020</v>
      </c>
      <c r="C145" s="21" t="str">
        <f>VLOOKUP(WEEKDAY(B145),A164:B170,2)</f>
        <v>M</v>
      </c>
      <c r="D145" s="108">
        <f>COUNTIF('[1]Suivi PR_CAB'!$G$4:$G$475,B145)</f>
        <v>0</v>
      </c>
      <c r="E145" s="44">
        <f>SUM($D$10:$D$145)</f>
        <v>88</v>
      </c>
      <c r="F145" s="44"/>
      <c r="G145" s="109">
        <f t="shared" si="50"/>
        <v>1</v>
      </c>
      <c r="H145" s="44">
        <f>SUM($F$10:F145)</f>
        <v>88</v>
      </c>
      <c r="I145" s="44">
        <f t="shared" si="57"/>
        <v>0</v>
      </c>
      <c r="J145" s="110">
        <f t="shared" si="51"/>
        <v>1</v>
      </c>
      <c r="K145" s="108">
        <f>COUNTIF('[1]Suivi PR_CAB'!$J$4:$J$475,B145)</f>
        <v>0</v>
      </c>
      <c r="L145" s="44">
        <f>SUM($K$10:$K$145)</f>
        <v>88</v>
      </c>
      <c r="M145" s="44"/>
      <c r="N145" s="109">
        <f t="shared" si="52"/>
        <v>1</v>
      </c>
      <c r="O145" s="44">
        <f>SUM($M$10:M145)</f>
        <v>88</v>
      </c>
      <c r="P145" s="44">
        <f t="shared" si="72"/>
        <v>0</v>
      </c>
      <c r="Q145" s="110">
        <f t="shared" si="73"/>
        <v>1</v>
      </c>
      <c r="R145" s="108">
        <f>COUNTIF('[1]Suivi PR_CAB'!$T$4:$T$475,B145)</f>
        <v>0</v>
      </c>
      <c r="S145" s="44">
        <f>SUM($K$10:$K$145)</f>
        <v>88</v>
      </c>
      <c r="T145" s="44"/>
      <c r="U145" s="109">
        <f t="shared" si="58"/>
        <v>1</v>
      </c>
      <c r="V145" s="44">
        <f>SUM($T$10:T145)</f>
        <v>88</v>
      </c>
      <c r="W145" s="44">
        <f t="shared" si="59"/>
        <v>0</v>
      </c>
      <c r="X145" s="110">
        <f t="shared" si="60"/>
        <v>1</v>
      </c>
      <c r="Y145" s="108">
        <f>SUM($K$10:$K$145)</f>
        <v>88</v>
      </c>
      <c r="Z145" s="44"/>
      <c r="AA145" s="109">
        <f t="shared" si="53"/>
        <v>1</v>
      </c>
      <c r="AB145" s="44">
        <f>SUM($Z$10:Z145)</f>
        <v>88</v>
      </c>
      <c r="AC145" s="44">
        <f t="shared" si="61"/>
        <v>0</v>
      </c>
      <c r="AD145" s="110">
        <f t="shared" si="54"/>
        <v>1</v>
      </c>
      <c r="AE145" s="108">
        <f>COUNTIF('[1]Suivi Component'!$H$4:$H$400,B145)</f>
        <v>2</v>
      </c>
      <c r="AF145" s="111">
        <f>SUM($AE$10:$AE$145)</f>
        <v>205</v>
      </c>
      <c r="AG145" s="44"/>
      <c r="AH145" s="109">
        <f t="shared" si="62"/>
        <v>1</v>
      </c>
      <c r="AI145" s="44">
        <f>SUM(AG$10:AG145)</f>
        <v>205</v>
      </c>
      <c r="AJ145" s="44">
        <f t="shared" si="63"/>
        <v>0</v>
      </c>
      <c r="AK145" s="110">
        <f t="shared" si="64"/>
        <v>1</v>
      </c>
      <c r="AL145" s="108">
        <f>COUNTIF('[1]Suivi Component'!$K$4:$K$400,B145)</f>
        <v>2</v>
      </c>
      <c r="AM145" s="111">
        <f>SUM($AL$10:$AL145)</f>
        <v>202</v>
      </c>
      <c r="AN145" s="44"/>
      <c r="AO145" s="109">
        <f t="shared" si="55"/>
        <v>1</v>
      </c>
      <c r="AP145" s="44">
        <f>SUM(AN$10:AN145)</f>
        <v>205</v>
      </c>
      <c r="AQ145" s="44">
        <f t="shared" si="65"/>
        <v>-3</v>
      </c>
      <c r="AR145" s="110">
        <f t="shared" si="56"/>
        <v>0.98536585365853657</v>
      </c>
      <c r="AS145" s="108">
        <f>COUNTIF('[1]Suivi Implantation'!$I$4:$I$700,B145)</f>
        <v>0</v>
      </c>
      <c r="AT145" s="111">
        <f>SUM($AS$10:$AS145)</f>
        <v>0</v>
      </c>
      <c r="AU145" s="44"/>
      <c r="AV145" s="109">
        <f t="shared" si="66"/>
        <v>0.98376623376623373</v>
      </c>
      <c r="AW145" s="44">
        <f>SUM(AU$10:AU145)</f>
        <v>303</v>
      </c>
      <c r="AX145" s="44">
        <f t="shared" si="67"/>
        <v>-303</v>
      </c>
      <c r="AY145" s="110">
        <f t="shared" si="68"/>
        <v>0</v>
      </c>
      <c r="AZ145" s="108">
        <f>COUNTIF('[1]Suivi Connectique'!$L$3:$L735,B145)</f>
        <v>0</v>
      </c>
      <c r="BA145" s="111">
        <f>SUM($AZ$10:$AZ145)</f>
        <v>0</v>
      </c>
      <c r="BB145" s="44"/>
      <c r="BC145" s="109">
        <f t="shared" si="69"/>
        <v>0</v>
      </c>
      <c r="BD145" s="44">
        <f>SUM(BB$10:BB145)</f>
        <v>0</v>
      </c>
      <c r="BE145" s="44">
        <f t="shared" si="70"/>
        <v>0</v>
      </c>
      <c r="BF145" s="110">
        <f t="shared" si="71"/>
        <v>0</v>
      </c>
    </row>
    <row r="146" spans="2:58" x14ac:dyDescent="0.25">
      <c r="B146" s="102">
        <f t="shared" si="74"/>
        <v>44021</v>
      </c>
      <c r="C146" s="21" t="str">
        <f>VLOOKUP(WEEKDAY(B146),A164:B170,2)</f>
        <v>J</v>
      </c>
      <c r="D146" s="108">
        <f>COUNTIF('[1]Suivi PR_CAB'!$G$4:$G$475,B146)</f>
        <v>0</v>
      </c>
      <c r="E146" s="44">
        <f>SUM($D$10:$D$146)</f>
        <v>88</v>
      </c>
      <c r="F146" s="44"/>
      <c r="G146" s="109">
        <f t="shared" si="50"/>
        <v>1</v>
      </c>
      <c r="H146" s="44">
        <f>SUM($F$10:F146)</f>
        <v>88</v>
      </c>
      <c r="I146" s="44">
        <f t="shared" si="57"/>
        <v>0</v>
      </c>
      <c r="J146" s="110">
        <f t="shared" si="51"/>
        <v>1</v>
      </c>
      <c r="K146" s="108">
        <f>COUNTIF('[1]Suivi PR_CAB'!$J$4:$J$475,B146)</f>
        <v>0</v>
      </c>
      <c r="L146" s="44">
        <f>SUM($K$10:$K$146)</f>
        <v>88</v>
      </c>
      <c r="M146" s="44"/>
      <c r="N146" s="109">
        <f t="shared" si="52"/>
        <v>1</v>
      </c>
      <c r="O146" s="44">
        <f>SUM($M$10:M146)</f>
        <v>88</v>
      </c>
      <c r="P146" s="44">
        <f t="shared" si="72"/>
        <v>0</v>
      </c>
      <c r="Q146" s="110">
        <f t="shared" si="73"/>
        <v>1</v>
      </c>
      <c r="R146" s="108">
        <f>COUNTIF('[1]Suivi PR_CAB'!$T$4:$T$475,B146)</f>
        <v>0</v>
      </c>
      <c r="S146" s="44">
        <f>SUM($K$10:$K$146)</f>
        <v>88</v>
      </c>
      <c r="T146" s="44"/>
      <c r="U146" s="109">
        <f t="shared" si="58"/>
        <v>1</v>
      </c>
      <c r="V146" s="44">
        <f>SUM($T$10:T146)</f>
        <v>88</v>
      </c>
      <c r="W146" s="44">
        <f t="shared" si="59"/>
        <v>0</v>
      </c>
      <c r="X146" s="110">
        <f t="shared" si="60"/>
        <v>1</v>
      </c>
      <c r="Y146" s="108">
        <f>SUM($K$10:$K$146)</f>
        <v>88</v>
      </c>
      <c r="Z146" s="44"/>
      <c r="AA146" s="109">
        <f t="shared" si="53"/>
        <v>1</v>
      </c>
      <c r="AB146" s="44">
        <f>SUM($Z$10:Z146)</f>
        <v>88</v>
      </c>
      <c r="AC146" s="44">
        <f t="shared" si="61"/>
        <v>0</v>
      </c>
      <c r="AD146" s="110">
        <f t="shared" si="54"/>
        <v>1</v>
      </c>
      <c r="AE146" s="108">
        <f>COUNTIF('[1]Suivi Component'!$H$4:$H$400,B146)</f>
        <v>0</v>
      </c>
      <c r="AF146" s="111">
        <f>SUM($AE$10:$AE$146)</f>
        <v>205</v>
      </c>
      <c r="AG146" s="44"/>
      <c r="AH146" s="109">
        <f t="shared" si="62"/>
        <v>1</v>
      </c>
      <c r="AI146" s="44">
        <f>SUM(AG$10:AG146)</f>
        <v>205</v>
      </c>
      <c r="AJ146" s="44">
        <f t="shared" si="63"/>
        <v>0</v>
      </c>
      <c r="AK146" s="110">
        <f t="shared" si="64"/>
        <v>1</v>
      </c>
      <c r="AL146" s="108">
        <f>COUNTIF('[1]Suivi Component'!$K$4:$K$400,B146)</f>
        <v>0</v>
      </c>
      <c r="AM146" s="111">
        <f>SUM($AL$10:$AL146)</f>
        <v>202</v>
      </c>
      <c r="AN146" s="44"/>
      <c r="AO146" s="109">
        <f t="shared" si="55"/>
        <v>1</v>
      </c>
      <c r="AP146" s="44">
        <f>SUM(AN$10:AN146)</f>
        <v>205</v>
      </c>
      <c r="AQ146" s="44">
        <f t="shared" si="65"/>
        <v>-3</v>
      </c>
      <c r="AR146" s="110">
        <f t="shared" si="56"/>
        <v>0.98536585365853657</v>
      </c>
      <c r="AS146" s="108">
        <f>COUNTIF('[1]Suivi Implantation'!$I$4:$I$700,B146)</f>
        <v>0</v>
      </c>
      <c r="AT146" s="111">
        <f>SUM($AS$10:$AS146)</f>
        <v>0</v>
      </c>
      <c r="AU146" s="44"/>
      <c r="AV146" s="109">
        <f t="shared" si="66"/>
        <v>0.98376623376623373</v>
      </c>
      <c r="AW146" s="44">
        <f>SUM(AU$10:AU146)</f>
        <v>303</v>
      </c>
      <c r="AX146" s="44">
        <f t="shared" si="67"/>
        <v>-303</v>
      </c>
      <c r="AY146" s="110">
        <f t="shared" si="68"/>
        <v>0</v>
      </c>
      <c r="AZ146" s="108">
        <f>COUNTIF('[1]Suivi Connectique'!$L$3:$L736,B146)</f>
        <v>0</v>
      </c>
      <c r="BA146" s="111">
        <f>SUM($AZ$10:$AZ146)</f>
        <v>0</v>
      </c>
      <c r="BB146" s="44"/>
      <c r="BC146" s="109">
        <f t="shared" si="69"/>
        <v>0</v>
      </c>
      <c r="BD146" s="44">
        <f>SUM(BB$10:BB146)</f>
        <v>0</v>
      </c>
      <c r="BE146" s="44">
        <f t="shared" si="70"/>
        <v>0</v>
      </c>
      <c r="BF146" s="110">
        <f t="shared" si="71"/>
        <v>0</v>
      </c>
    </row>
    <row r="147" spans="2:58" x14ac:dyDescent="0.25">
      <c r="B147" s="102">
        <f t="shared" si="74"/>
        <v>44022</v>
      </c>
      <c r="C147" s="21" t="str">
        <f>VLOOKUP(WEEKDAY(B147),A164:B170,2)</f>
        <v>V</v>
      </c>
      <c r="D147" s="108">
        <f>COUNTIF('[1]Suivi PR_CAB'!$G$4:$G$475,B147)</f>
        <v>0</v>
      </c>
      <c r="E147" s="44">
        <f>SUM($D$10:$D$147)</f>
        <v>88</v>
      </c>
      <c r="F147" s="44"/>
      <c r="G147" s="109">
        <f t="shared" si="50"/>
        <v>1</v>
      </c>
      <c r="H147" s="44">
        <f>SUM($F$10:F147)</f>
        <v>88</v>
      </c>
      <c r="I147" s="44">
        <f t="shared" si="57"/>
        <v>0</v>
      </c>
      <c r="J147" s="110">
        <f t="shared" si="51"/>
        <v>1</v>
      </c>
      <c r="K147" s="108">
        <f>COUNTIF('[1]Suivi PR_CAB'!$J$4:$J$475,B147)</f>
        <v>0</v>
      </c>
      <c r="L147" s="44">
        <f>SUM($K$10:$K$147)</f>
        <v>88</v>
      </c>
      <c r="M147" s="44"/>
      <c r="N147" s="109">
        <f t="shared" si="52"/>
        <v>1</v>
      </c>
      <c r="O147" s="44">
        <f>SUM($M$10:M147)</f>
        <v>88</v>
      </c>
      <c r="P147" s="44">
        <f t="shared" si="72"/>
        <v>0</v>
      </c>
      <c r="Q147" s="110">
        <f t="shared" si="73"/>
        <v>1</v>
      </c>
      <c r="R147" s="108">
        <f>COUNTIF('[1]Suivi PR_CAB'!$T$4:$T$475,B147)</f>
        <v>0</v>
      </c>
      <c r="S147" s="44">
        <f>SUM($K$10:$K$147)</f>
        <v>88</v>
      </c>
      <c r="T147" s="44"/>
      <c r="U147" s="109">
        <f t="shared" si="58"/>
        <v>1</v>
      </c>
      <c r="V147" s="44">
        <f>SUM($T$10:T147)</f>
        <v>88</v>
      </c>
      <c r="W147" s="44">
        <f t="shared" si="59"/>
        <v>0</v>
      </c>
      <c r="X147" s="110">
        <f t="shared" si="60"/>
        <v>1</v>
      </c>
      <c r="Y147" s="108">
        <f>SUM($K$10:$K$147)</f>
        <v>88</v>
      </c>
      <c r="Z147" s="44"/>
      <c r="AA147" s="109">
        <f t="shared" si="53"/>
        <v>1</v>
      </c>
      <c r="AB147" s="44">
        <f>SUM($Z$10:Z147)</f>
        <v>88</v>
      </c>
      <c r="AC147" s="44">
        <f t="shared" si="61"/>
        <v>0</v>
      </c>
      <c r="AD147" s="110">
        <f t="shared" si="54"/>
        <v>1</v>
      </c>
      <c r="AE147" s="108">
        <f>COUNTIF('[1]Suivi Component'!$H$4:$H$400,B147)</f>
        <v>0</v>
      </c>
      <c r="AF147" s="111">
        <f>SUM($AE$10:$AE$147)</f>
        <v>205</v>
      </c>
      <c r="AG147" s="44"/>
      <c r="AH147" s="109">
        <f t="shared" si="62"/>
        <v>1</v>
      </c>
      <c r="AI147" s="44">
        <f>SUM(AG$10:AG147)</f>
        <v>205</v>
      </c>
      <c r="AJ147" s="44">
        <f t="shared" si="63"/>
        <v>0</v>
      </c>
      <c r="AK147" s="110">
        <f t="shared" si="64"/>
        <v>1</v>
      </c>
      <c r="AL147" s="108">
        <f>COUNTIF('[1]Suivi Component'!$K$4:$K$400,B147)</f>
        <v>0</v>
      </c>
      <c r="AM147" s="111">
        <f>SUM($AL$10:$AL147)</f>
        <v>202</v>
      </c>
      <c r="AN147" s="44"/>
      <c r="AO147" s="109">
        <f t="shared" si="55"/>
        <v>1</v>
      </c>
      <c r="AP147" s="44">
        <f>SUM(AN$10:AN147)</f>
        <v>205</v>
      </c>
      <c r="AQ147" s="44">
        <f t="shared" si="65"/>
        <v>-3</v>
      </c>
      <c r="AR147" s="110">
        <f t="shared" si="56"/>
        <v>0.98536585365853657</v>
      </c>
      <c r="AS147" s="108">
        <f>COUNTIF('[1]Suivi Implantation'!$I$4:$I$700,B147)</f>
        <v>0</v>
      </c>
      <c r="AT147" s="111">
        <f>SUM($AS$10:$AS147)</f>
        <v>0</v>
      </c>
      <c r="AU147" s="44"/>
      <c r="AV147" s="109">
        <f t="shared" si="66"/>
        <v>0.98376623376623373</v>
      </c>
      <c r="AW147" s="44">
        <f>SUM(AU$10:AU147)</f>
        <v>303</v>
      </c>
      <c r="AX147" s="44">
        <f t="shared" si="67"/>
        <v>-303</v>
      </c>
      <c r="AY147" s="110">
        <f t="shared" si="68"/>
        <v>0</v>
      </c>
      <c r="AZ147" s="108">
        <f>COUNTIF('[1]Suivi Connectique'!$L$3:$L737,B147)</f>
        <v>0</v>
      </c>
      <c r="BA147" s="111">
        <f>SUM($AZ$10:$AZ147)</f>
        <v>0</v>
      </c>
      <c r="BB147" s="44"/>
      <c r="BC147" s="109">
        <f t="shared" si="69"/>
        <v>0</v>
      </c>
      <c r="BD147" s="44">
        <f>SUM(BB$10:BB147)</f>
        <v>0</v>
      </c>
      <c r="BE147" s="44">
        <f t="shared" si="70"/>
        <v>0</v>
      </c>
      <c r="BF147" s="110">
        <f t="shared" si="71"/>
        <v>0</v>
      </c>
    </row>
    <row r="148" spans="2:58" x14ac:dyDescent="0.25">
      <c r="B148" s="102">
        <f t="shared" si="74"/>
        <v>44023</v>
      </c>
      <c r="C148" s="21" t="str">
        <f>VLOOKUP(WEEKDAY(B148),A164:B170,2)</f>
        <v>S</v>
      </c>
      <c r="D148" s="108">
        <f>COUNTIF('[1]Suivi PR_CAB'!$G$4:$G$475,B148)</f>
        <v>0</v>
      </c>
      <c r="E148" s="44">
        <f>SUM($D$10:$D$148)</f>
        <v>88</v>
      </c>
      <c r="F148" s="44"/>
      <c r="G148" s="109">
        <f t="shared" si="50"/>
        <v>1</v>
      </c>
      <c r="H148" s="44">
        <f>SUM($F$10:F148)</f>
        <v>88</v>
      </c>
      <c r="I148" s="44">
        <f t="shared" si="57"/>
        <v>0</v>
      </c>
      <c r="J148" s="110">
        <f t="shared" si="51"/>
        <v>1</v>
      </c>
      <c r="K148" s="108">
        <f>COUNTIF('[1]Suivi PR_CAB'!$J$4:$J$475,B148)</f>
        <v>0</v>
      </c>
      <c r="L148" s="44">
        <f>SUM($K$10:$K$148)</f>
        <v>88</v>
      </c>
      <c r="M148" s="44"/>
      <c r="N148" s="109">
        <f t="shared" si="52"/>
        <v>1</v>
      </c>
      <c r="O148" s="44">
        <f>SUM($M$10:M148)</f>
        <v>88</v>
      </c>
      <c r="P148" s="44">
        <f t="shared" si="72"/>
        <v>0</v>
      </c>
      <c r="Q148" s="110">
        <f t="shared" si="73"/>
        <v>1</v>
      </c>
      <c r="R148" s="108">
        <f>COUNTIF('[1]Suivi PR_CAB'!$T$4:$T$475,B148)</f>
        <v>0</v>
      </c>
      <c r="S148" s="44">
        <f>SUM($K$10:$K$148)</f>
        <v>88</v>
      </c>
      <c r="T148" s="44"/>
      <c r="U148" s="109">
        <f t="shared" si="58"/>
        <v>1</v>
      </c>
      <c r="V148" s="44">
        <f>SUM($T$10:T148)</f>
        <v>88</v>
      </c>
      <c r="W148" s="44">
        <f t="shared" si="59"/>
        <v>0</v>
      </c>
      <c r="X148" s="110">
        <f t="shared" si="60"/>
        <v>1</v>
      </c>
      <c r="Y148" s="108">
        <f>SUM($K$10:$K$148)</f>
        <v>88</v>
      </c>
      <c r="Z148" s="44"/>
      <c r="AA148" s="109">
        <f t="shared" si="53"/>
        <v>1</v>
      </c>
      <c r="AB148" s="44">
        <f>SUM($Z$10:Z148)</f>
        <v>88</v>
      </c>
      <c r="AC148" s="44">
        <f t="shared" si="61"/>
        <v>0</v>
      </c>
      <c r="AD148" s="110">
        <f t="shared" si="54"/>
        <v>1</v>
      </c>
      <c r="AE148" s="108">
        <f>COUNTIF('[1]Suivi Component'!$H$4:$H$400,B148)</f>
        <v>0</v>
      </c>
      <c r="AF148" s="111">
        <f>SUM($AE$10:$AE$148)</f>
        <v>205</v>
      </c>
      <c r="AG148" s="44"/>
      <c r="AH148" s="109">
        <f t="shared" si="62"/>
        <v>1</v>
      </c>
      <c r="AI148" s="44">
        <f>SUM(AG$10:AG148)</f>
        <v>205</v>
      </c>
      <c r="AJ148" s="44">
        <f t="shared" si="63"/>
        <v>0</v>
      </c>
      <c r="AK148" s="110">
        <f t="shared" si="64"/>
        <v>1</v>
      </c>
      <c r="AL148" s="108">
        <f>COUNTIF('[1]Suivi Component'!$K$4:$K$400,B148)</f>
        <v>0</v>
      </c>
      <c r="AM148" s="111">
        <f>SUM($AL$10:$AL148)</f>
        <v>202</v>
      </c>
      <c r="AN148" s="44"/>
      <c r="AO148" s="109">
        <f t="shared" si="55"/>
        <v>1</v>
      </c>
      <c r="AP148" s="44">
        <f>SUM(AN$10:AN148)</f>
        <v>205</v>
      </c>
      <c r="AQ148" s="44">
        <f t="shared" si="65"/>
        <v>-3</v>
      </c>
      <c r="AR148" s="110">
        <f t="shared" si="56"/>
        <v>0.98536585365853657</v>
      </c>
      <c r="AS148" s="108">
        <f>COUNTIF('[1]Suivi Implantation'!$I$4:$I$700,B148)</f>
        <v>0</v>
      </c>
      <c r="AT148" s="111">
        <f>SUM($AS$10:$AS148)</f>
        <v>0</v>
      </c>
      <c r="AU148" s="44"/>
      <c r="AV148" s="109">
        <f t="shared" si="66"/>
        <v>0.98376623376623373</v>
      </c>
      <c r="AW148" s="44">
        <f>SUM(AU$10:AU148)</f>
        <v>303</v>
      </c>
      <c r="AX148" s="44">
        <f t="shared" si="67"/>
        <v>-303</v>
      </c>
      <c r="AY148" s="110">
        <f t="shared" si="68"/>
        <v>0</v>
      </c>
      <c r="AZ148" s="108">
        <f>COUNTIF('[1]Suivi Connectique'!$L$3:$L738,B148)</f>
        <v>0</v>
      </c>
      <c r="BA148" s="111">
        <f>SUM($AZ$10:$AZ148)</f>
        <v>0</v>
      </c>
      <c r="BB148" s="44"/>
      <c r="BC148" s="109">
        <f t="shared" si="69"/>
        <v>0</v>
      </c>
      <c r="BD148" s="44">
        <f>SUM(BB$10:BB148)</f>
        <v>0</v>
      </c>
      <c r="BE148" s="44">
        <f t="shared" si="70"/>
        <v>0</v>
      </c>
      <c r="BF148" s="110">
        <f t="shared" si="71"/>
        <v>0</v>
      </c>
    </row>
    <row r="149" spans="2:58" x14ac:dyDescent="0.25">
      <c r="B149" s="102">
        <f t="shared" si="74"/>
        <v>44024</v>
      </c>
      <c r="C149" s="21" t="str">
        <f>VLOOKUP(WEEKDAY(B149),A164:B170,2)</f>
        <v>D</v>
      </c>
      <c r="D149" s="108">
        <f>COUNTIF('[1]Suivi PR_CAB'!$G$4:$G$475,B149)</f>
        <v>0</v>
      </c>
      <c r="E149" s="44">
        <f>SUM($D$10:$D$149)</f>
        <v>88</v>
      </c>
      <c r="F149" s="44"/>
      <c r="G149" s="109">
        <f t="shared" si="50"/>
        <v>1</v>
      </c>
      <c r="H149" s="44">
        <f>SUM($F$10:F149)</f>
        <v>88</v>
      </c>
      <c r="I149" s="44">
        <f t="shared" si="57"/>
        <v>0</v>
      </c>
      <c r="J149" s="110">
        <f t="shared" si="51"/>
        <v>1</v>
      </c>
      <c r="K149" s="108">
        <f>COUNTIF('[1]Suivi PR_CAB'!$J$4:$J$475,B149)</f>
        <v>0</v>
      </c>
      <c r="L149" s="44">
        <f>SUM($K$10:$K$149)</f>
        <v>88</v>
      </c>
      <c r="M149" s="44"/>
      <c r="N149" s="109">
        <f t="shared" si="52"/>
        <v>1</v>
      </c>
      <c r="O149" s="44">
        <f>SUM($M$10:M149)</f>
        <v>88</v>
      </c>
      <c r="P149" s="44">
        <f t="shared" si="72"/>
        <v>0</v>
      </c>
      <c r="Q149" s="110">
        <f t="shared" si="73"/>
        <v>1</v>
      </c>
      <c r="R149" s="108">
        <f>COUNTIF('[1]Suivi PR_CAB'!$T$4:$T$475,B149)</f>
        <v>0</v>
      </c>
      <c r="S149" s="44">
        <f>SUM($K$10:$K$149)</f>
        <v>88</v>
      </c>
      <c r="T149" s="44"/>
      <c r="U149" s="109">
        <f t="shared" si="58"/>
        <v>1</v>
      </c>
      <c r="V149" s="44">
        <f>SUM($T$10:T149)</f>
        <v>88</v>
      </c>
      <c r="W149" s="44">
        <f t="shared" si="59"/>
        <v>0</v>
      </c>
      <c r="X149" s="110">
        <f t="shared" si="60"/>
        <v>1</v>
      </c>
      <c r="Y149" s="108">
        <f>SUM($K$10:$K$149)</f>
        <v>88</v>
      </c>
      <c r="Z149" s="44"/>
      <c r="AA149" s="109">
        <f t="shared" si="53"/>
        <v>1</v>
      </c>
      <c r="AB149" s="44">
        <f>SUM($Z$10:Z149)</f>
        <v>88</v>
      </c>
      <c r="AC149" s="44">
        <f t="shared" si="61"/>
        <v>0</v>
      </c>
      <c r="AD149" s="110">
        <f t="shared" si="54"/>
        <v>1</v>
      </c>
      <c r="AE149" s="108">
        <f>COUNTIF('[1]Suivi Component'!$H$4:$H$400,B149)</f>
        <v>0</v>
      </c>
      <c r="AF149" s="111">
        <f>SUM($AE$10:$AE$149)</f>
        <v>205</v>
      </c>
      <c r="AG149" s="44"/>
      <c r="AH149" s="109">
        <f t="shared" si="62"/>
        <v>1</v>
      </c>
      <c r="AI149" s="44">
        <f>SUM(AG$10:AG149)</f>
        <v>205</v>
      </c>
      <c r="AJ149" s="44">
        <f t="shared" si="63"/>
        <v>0</v>
      </c>
      <c r="AK149" s="110">
        <f t="shared" si="64"/>
        <v>1</v>
      </c>
      <c r="AL149" s="108">
        <f>COUNTIF('[1]Suivi Component'!$K$4:$K$400,B149)</f>
        <v>0</v>
      </c>
      <c r="AM149" s="111">
        <f>SUM($AL$10:$AL149)</f>
        <v>202</v>
      </c>
      <c r="AN149" s="44"/>
      <c r="AO149" s="109">
        <f t="shared" si="55"/>
        <v>1</v>
      </c>
      <c r="AP149" s="44">
        <f>SUM(AN$10:AN149)</f>
        <v>205</v>
      </c>
      <c r="AQ149" s="44">
        <f t="shared" si="65"/>
        <v>-3</v>
      </c>
      <c r="AR149" s="110">
        <f t="shared" si="56"/>
        <v>0.98536585365853657</v>
      </c>
      <c r="AS149" s="108">
        <f>COUNTIF('[1]Suivi Implantation'!$I$4:$I$700,B149)</f>
        <v>0</v>
      </c>
      <c r="AT149" s="111">
        <f>SUM($AS$10:$AS149)</f>
        <v>0</v>
      </c>
      <c r="AU149" s="44"/>
      <c r="AV149" s="109">
        <f t="shared" si="66"/>
        <v>0.98376623376623373</v>
      </c>
      <c r="AW149" s="44">
        <f>SUM(AU$10:AU149)</f>
        <v>303</v>
      </c>
      <c r="AX149" s="44">
        <f t="shared" si="67"/>
        <v>-303</v>
      </c>
      <c r="AY149" s="110">
        <f t="shared" si="68"/>
        <v>0</v>
      </c>
      <c r="AZ149" s="108">
        <f>COUNTIF('[1]Suivi Connectique'!$L$3:$L739,B149)</f>
        <v>0</v>
      </c>
      <c r="BA149" s="111">
        <f>SUM($AZ$10:$AZ149)</f>
        <v>0</v>
      </c>
      <c r="BB149" s="44"/>
      <c r="BC149" s="109">
        <f t="shared" si="69"/>
        <v>0</v>
      </c>
      <c r="BD149" s="44">
        <f>SUM(BB$10:BB149)</f>
        <v>0</v>
      </c>
      <c r="BE149" s="44">
        <f t="shared" si="70"/>
        <v>0</v>
      </c>
      <c r="BF149" s="110">
        <f t="shared" si="71"/>
        <v>0</v>
      </c>
    </row>
    <row r="150" spans="2:58" x14ac:dyDescent="0.25">
      <c r="B150" s="102">
        <f t="shared" si="74"/>
        <v>44025</v>
      </c>
      <c r="C150" s="21" t="str">
        <f>VLOOKUP(WEEKDAY(B150),A164:B170,2)</f>
        <v>L</v>
      </c>
      <c r="D150" s="108">
        <f>COUNTIF('[1]Suivi PR_CAB'!$G$4:$G$475,B150)</f>
        <v>0</v>
      </c>
      <c r="E150" s="44">
        <f>SUM($D$10:$D$150)</f>
        <v>88</v>
      </c>
      <c r="F150" s="44"/>
      <c r="G150" s="109">
        <f t="shared" si="50"/>
        <v>1</v>
      </c>
      <c r="H150" s="44">
        <f>SUM($F$10:F150)</f>
        <v>88</v>
      </c>
      <c r="I150" s="44">
        <f t="shared" si="57"/>
        <v>0</v>
      </c>
      <c r="J150" s="110">
        <f t="shared" si="51"/>
        <v>1</v>
      </c>
      <c r="K150" s="108">
        <f>COUNTIF('[1]Suivi PR_CAB'!$J$4:$J$475,B150)</f>
        <v>0</v>
      </c>
      <c r="L150" s="44">
        <f>SUM($K$10:$K$150)</f>
        <v>88</v>
      </c>
      <c r="M150" s="44"/>
      <c r="N150" s="109">
        <f t="shared" si="52"/>
        <v>1</v>
      </c>
      <c r="O150" s="44">
        <f>SUM($M$10:M150)</f>
        <v>88</v>
      </c>
      <c r="P150" s="44">
        <f t="shared" si="72"/>
        <v>0</v>
      </c>
      <c r="Q150" s="110">
        <f t="shared" si="73"/>
        <v>1</v>
      </c>
      <c r="R150" s="108">
        <f>COUNTIF('[1]Suivi PR_CAB'!$T$4:$T$475,B150)</f>
        <v>0</v>
      </c>
      <c r="S150" s="44">
        <f>SUM($K$10:$K$150)</f>
        <v>88</v>
      </c>
      <c r="T150" s="44"/>
      <c r="U150" s="109">
        <f t="shared" si="58"/>
        <v>1</v>
      </c>
      <c r="V150" s="44">
        <f>SUM($T$10:T150)</f>
        <v>88</v>
      </c>
      <c r="W150" s="44">
        <f t="shared" si="59"/>
        <v>0</v>
      </c>
      <c r="X150" s="110">
        <f t="shared" si="60"/>
        <v>1</v>
      </c>
      <c r="Y150" s="108">
        <f>SUM($K$10:$K$150)</f>
        <v>88</v>
      </c>
      <c r="Z150" s="44"/>
      <c r="AA150" s="109">
        <f t="shared" si="53"/>
        <v>1</v>
      </c>
      <c r="AB150" s="44">
        <f>SUM($Z$10:Z150)</f>
        <v>88</v>
      </c>
      <c r="AC150" s="44">
        <f t="shared" si="61"/>
        <v>0</v>
      </c>
      <c r="AD150" s="110">
        <f t="shared" si="54"/>
        <v>1</v>
      </c>
      <c r="AE150" s="108">
        <f>COUNTIF('[1]Suivi Component'!$H$4:$H$400,B150)</f>
        <v>0</v>
      </c>
      <c r="AF150" s="111">
        <f>SUM($AE$10:$AE$150)</f>
        <v>205</v>
      </c>
      <c r="AG150" s="44"/>
      <c r="AH150" s="109">
        <f t="shared" si="62"/>
        <v>1</v>
      </c>
      <c r="AI150" s="44">
        <f>SUM(AG$10:AG150)</f>
        <v>205</v>
      </c>
      <c r="AJ150" s="44">
        <f t="shared" si="63"/>
        <v>0</v>
      </c>
      <c r="AK150" s="110">
        <f t="shared" si="64"/>
        <v>1</v>
      </c>
      <c r="AL150" s="108">
        <f>COUNTIF('[1]Suivi Component'!$K$4:$K$400,B150)</f>
        <v>0</v>
      </c>
      <c r="AM150" s="111">
        <f>SUM($AL$10:$AL150)</f>
        <v>202</v>
      </c>
      <c r="AN150" s="44"/>
      <c r="AO150" s="109">
        <f t="shared" si="55"/>
        <v>1</v>
      </c>
      <c r="AP150" s="44">
        <f>SUM(AN$10:AN150)</f>
        <v>205</v>
      </c>
      <c r="AQ150" s="44">
        <f t="shared" si="65"/>
        <v>-3</v>
      </c>
      <c r="AR150" s="110">
        <f t="shared" si="56"/>
        <v>0.98536585365853657</v>
      </c>
      <c r="AS150" s="108">
        <f>COUNTIF('[1]Suivi Implantation'!$I$4:$I$700,B150)</f>
        <v>0</v>
      </c>
      <c r="AT150" s="111">
        <f>SUM($AS$10:$AS150)</f>
        <v>0</v>
      </c>
      <c r="AU150" s="44"/>
      <c r="AV150" s="109">
        <f t="shared" si="66"/>
        <v>0.98376623376623373</v>
      </c>
      <c r="AW150" s="44">
        <f>SUM(AU$10:AU150)</f>
        <v>303</v>
      </c>
      <c r="AX150" s="44">
        <f t="shared" si="67"/>
        <v>-303</v>
      </c>
      <c r="AY150" s="110">
        <f t="shared" si="68"/>
        <v>0</v>
      </c>
      <c r="AZ150" s="108">
        <f>COUNTIF('[1]Suivi Connectique'!$L$3:$L740,B150)</f>
        <v>0</v>
      </c>
      <c r="BA150" s="111">
        <f>SUM($AZ$10:$AZ150)</f>
        <v>0</v>
      </c>
      <c r="BB150" s="44"/>
      <c r="BC150" s="109">
        <f t="shared" si="69"/>
        <v>0</v>
      </c>
      <c r="BD150" s="44">
        <f>SUM(BB$10:BB150)</f>
        <v>0</v>
      </c>
      <c r="BE150" s="44">
        <f t="shared" si="70"/>
        <v>0</v>
      </c>
      <c r="BF150" s="110">
        <f t="shared" si="71"/>
        <v>0</v>
      </c>
    </row>
    <row r="151" spans="2:58" x14ac:dyDescent="0.25">
      <c r="B151" s="102">
        <f t="shared" si="74"/>
        <v>44026</v>
      </c>
      <c r="C151" s="21" t="str">
        <f>VLOOKUP(WEEKDAY(B151),A164:B170,2)</f>
        <v>M</v>
      </c>
      <c r="D151" s="108">
        <f>COUNTIF('[1]Suivi PR_CAB'!$G$4:$G$475,B151)</f>
        <v>0</v>
      </c>
      <c r="E151" s="44">
        <f>SUM($D$10:$D$151)</f>
        <v>88</v>
      </c>
      <c r="F151" s="44"/>
      <c r="G151" s="109">
        <f t="shared" si="50"/>
        <v>1</v>
      </c>
      <c r="H151" s="44">
        <f>SUM($F$10:F151)</f>
        <v>88</v>
      </c>
      <c r="I151" s="44">
        <f t="shared" si="57"/>
        <v>0</v>
      </c>
      <c r="J151" s="110">
        <f t="shared" si="51"/>
        <v>1</v>
      </c>
      <c r="K151" s="108">
        <f>COUNTIF('[1]Suivi PR_CAB'!$J$4:$J$475,B151)</f>
        <v>0</v>
      </c>
      <c r="L151" s="44">
        <f>SUM($K$10:$K$151)</f>
        <v>88</v>
      </c>
      <c r="M151" s="44"/>
      <c r="N151" s="109">
        <f t="shared" si="52"/>
        <v>1</v>
      </c>
      <c r="O151" s="44">
        <f>SUM($M$10:M151)</f>
        <v>88</v>
      </c>
      <c r="P151" s="44">
        <f t="shared" si="72"/>
        <v>0</v>
      </c>
      <c r="Q151" s="110">
        <f t="shared" si="73"/>
        <v>1</v>
      </c>
      <c r="R151" s="108">
        <f>COUNTIF('[1]Suivi PR_CAB'!$T$4:$T$475,B151)</f>
        <v>0</v>
      </c>
      <c r="S151" s="44">
        <f>SUM($K$10:$K$151)</f>
        <v>88</v>
      </c>
      <c r="T151" s="44"/>
      <c r="U151" s="109">
        <f t="shared" si="58"/>
        <v>1</v>
      </c>
      <c r="V151" s="44">
        <f>SUM($T$10:T151)</f>
        <v>88</v>
      </c>
      <c r="W151" s="44">
        <f t="shared" si="59"/>
        <v>0</v>
      </c>
      <c r="X151" s="110">
        <f t="shared" si="60"/>
        <v>1</v>
      </c>
      <c r="Y151" s="108">
        <f>SUM($K$10:$K$151)</f>
        <v>88</v>
      </c>
      <c r="Z151" s="44"/>
      <c r="AA151" s="109">
        <f t="shared" si="53"/>
        <v>1</v>
      </c>
      <c r="AB151" s="44">
        <f>SUM($Z$10:Z151)</f>
        <v>88</v>
      </c>
      <c r="AC151" s="44">
        <f t="shared" si="61"/>
        <v>0</v>
      </c>
      <c r="AD151" s="110">
        <f t="shared" si="54"/>
        <v>1</v>
      </c>
      <c r="AE151" s="108">
        <f>COUNTIF('[1]Suivi Component'!$H$4:$H$400,B151)</f>
        <v>0</v>
      </c>
      <c r="AF151" s="111">
        <f>SUM($AE$10:$AE$151)</f>
        <v>205</v>
      </c>
      <c r="AG151" s="44"/>
      <c r="AH151" s="109">
        <f t="shared" si="62"/>
        <v>1</v>
      </c>
      <c r="AI151" s="44">
        <f>SUM(AG$10:AG151)</f>
        <v>205</v>
      </c>
      <c r="AJ151" s="44">
        <f t="shared" si="63"/>
        <v>0</v>
      </c>
      <c r="AK151" s="110">
        <f t="shared" si="64"/>
        <v>1</v>
      </c>
      <c r="AL151" s="108">
        <f>COUNTIF('[1]Suivi Component'!$K$4:$K$400,B151)</f>
        <v>0</v>
      </c>
      <c r="AM151" s="111">
        <f>SUM($AL$10:$AL151)</f>
        <v>202</v>
      </c>
      <c r="AN151" s="44"/>
      <c r="AO151" s="109">
        <f t="shared" si="55"/>
        <v>1</v>
      </c>
      <c r="AP151" s="44">
        <f>SUM(AN$10:AN151)</f>
        <v>205</v>
      </c>
      <c r="AQ151" s="44">
        <f t="shared" si="65"/>
        <v>-3</v>
      </c>
      <c r="AR151" s="110">
        <f t="shared" si="56"/>
        <v>0.98536585365853657</v>
      </c>
      <c r="AS151" s="108">
        <f>COUNTIF('[1]Suivi Implantation'!$I$4:$I$700,B151)</f>
        <v>0</v>
      </c>
      <c r="AT151" s="111">
        <f>SUM($AS$10:$AS151)</f>
        <v>0</v>
      </c>
      <c r="AU151" s="44"/>
      <c r="AV151" s="109">
        <f t="shared" si="66"/>
        <v>0.98376623376623373</v>
      </c>
      <c r="AW151" s="44">
        <f>SUM(AU$10:AU151)</f>
        <v>303</v>
      </c>
      <c r="AX151" s="44">
        <f t="shared" si="67"/>
        <v>-303</v>
      </c>
      <c r="AY151" s="110">
        <f t="shared" si="68"/>
        <v>0</v>
      </c>
      <c r="AZ151" s="108">
        <f>COUNTIF('[1]Suivi Connectique'!$L$3:$L741,B151)</f>
        <v>0</v>
      </c>
      <c r="BA151" s="111">
        <f>SUM($AZ$10:$AZ151)</f>
        <v>0</v>
      </c>
      <c r="BB151" s="44"/>
      <c r="BC151" s="109">
        <f t="shared" si="69"/>
        <v>0</v>
      </c>
      <c r="BD151" s="44">
        <f>SUM(BB$10:BB151)</f>
        <v>0</v>
      </c>
      <c r="BE151" s="44">
        <f t="shared" si="70"/>
        <v>0</v>
      </c>
      <c r="BF151" s="110">
        <f t="shared" si="71"/>
        <v>0</v>
      </c>
    </row>
    <row r="152" spans="2:58" x14ac:dyDescent="0.25">
      <c r="B152" s="102">
        <f t="shared" si="74"/>
        <v>44027</v>
      </c>
      <c r="C152" s="21" t="str">
        <f>VLOOKUP(WEEKDAY(B152),A164:B170,2)</f>
        <v>M</v>
      </c>
      <c r="D152" s="108">
        <f>COUNTIF('[1]Suivi PR_CAB'!$G$4:$G$475,B152)</f>
        <v>0</v>
      </c>
      <c r="E152" s="44">
        <f>SUM($D$10:$D$152)</f>
        <v>88</v>
      </c>
      <c r="F152" s="44"/>
      <c r="G152" s="109">
        <f t="shared" si="50"/>
        <v>1</v>
      </c>
      <c r="H152" s="44">
        <f>SUM($F$10:F152)</f>
        <v>88</v>
      </c>
      <c r="I152" s="44">
        <f t="shared" si="57"/>
        <v>0</v>
      </c>
      <c r="J152" s="110">
        <f t="shared" si="51"/>
        <v>1</v>
      </c>
      <c r="K152" s="108">
        <f>COUNTIF('[1]Suivi PR_CAB'!$J$4:$J$475,B152)</f>
        <v>0</v>
      </c>
      <c r="L152" s="44">
        <f>SUM($K$10:$K$152)</f>
        <v>88</v>
      </c>
      <c r="M152" s="44"/>
      <c r="N152" s="109">
        <f t="shared" si="52"/>
        <v>1</v>
      </c>
      <c r="O152" s="44">
        <f>SUM($M$10:M152)</f>
        <v>88</v>
      </c>
      <c r="P152" s="44">
        <f t="shared" si="72"/>
        <v>0</v>
      </c>
      <c r="Q152" s="110">
        <f t="shared" si="73"/>
        <v>1</v>
      </c>
      <c r="R152" s="108">
        <f>COUNTIF('[1]Suivi PR_CAB'!$T$4:$T$475,B152)</f>
        <v>0</v>
      </c>
      <c r="S152" s="44">
        <f>SUM($K$10:$K$152)</f>
        <v>88</v>
      </c>
      <c r="T152" s="44"/>
      <c r="U152" s="109">
        <f t="shared" si="58"/>
        <v>1</v>
      </c>
      <c r="V152" s="44">
        <f>SUM($T$10:T152)</f>
        <v>88</v>
      </c>
      <c r="W152" s="44">
        <f t="shared" si="59"/>
        <v>0</v>
      </c>
      <c r="X152" s="110">
        <f t="shared" si="60"/>
        <v>1</v>
      </c>
      <c r="Y152" s="108">
        <f>SUM($K$10:$K$152)</f>
        <v>88</v>
      </c>
      <c r="Z152" s="44"/>
      <c r="AA152" s="109">
        <f t="shared" si="53"/>
        <v>1</v>
      </c>
      <c r="AB152" s="44">
        <f>SUM($Z$10:Z152)</f>
        <v>88</v>
      </c>
      <c r="AC152" s="44">
        <f t="shared" si="61"/>
        <v>0</v>
      </c>
      <c r="AD152" s="110">
        <f t="shared" si="54"/>
        <v>1</v>
      </c>
      <c r="AE152" s="108">
        <f>COUNTIF('[1]Suivi Component'!$H$4:$H$400,B152)</f>
        <v>0</v>
      </c>
      <c r="AF152" s="111">
        <f>SUM($AE$10:$AE$1520)</f>
        <v>410</v>
      </c>
      <c r="AG152" s="44"/>
      <c r="AH152" s="109">
        <f t="shared" si="62"/>
        <v>1</v>
      </c>
      <c r="AI152" s="44">
        <f>SUM(AG$10:AG152)</f>
        <v>205</v>
      </c>
      <c r="AJ152" s="44">
        <f t="shared" si="63"/>
        <v>205</v>
      </c>
      <c r="AK152" s="110">
        <f t="shared" si="64"/>
        <v>2</v>
      </c>
      <c r="AL152" s="108">
        <f>COUNTIF('[1]Suivi Component'!$K$4:$K$400,B152)</f>
        <v>0</v>
      </c>
      <c r="AM152" s="111">
        <f>SUM($AL$10:$AL152)</f>
        <v>202</v>
      </c>
      <c r="AN152" s="44"/>
      <c r="AO152" s="109">
        <f t="shared" si="55"/>
        <v>1</v>
      </c>
      <c r="AP152" s="44">
        <f>SUM(AN$10:AN152)</f>
        <v>205</v>
      </c>
      <c r="AQ152" s="44">
        <f t="shared" si="65"/>
        <v>-3</v>
      </c>
      <c r="AR152" s="110">
        <f t="shared" si="56"/>
        <v>0.98536585365853657</v>
      </c>
      <c r="AS152" s="108">
        <f>COUNTIF('[1]Suivi Implantation'!$I$4:$I$700,B152)</f>
        <v>0</v>
      </c>
      <c r="AT152" s="111">
        <f>SUM($AS$10:$AS152)</f>
        <v>0</v>
      </c>
      <c r="AU152" s="44"/>
      <c r="AV152" s="109">
        <f t="shared" si="66"/>
        <v>0.98376623376623373</v>
      </c>
      <c r="AW152" s="44">
        <f>SUM(AU$10:AU152)</f>
        <v>303</v>
      </c>
      <c r="AX152" s="44">
        <f t="shared" si="67"/>
        <v>-303</v>
      </c>
      <c r="AY152" s="110">
        <f t="shared" si="68"/>
        <v>0</v>
      </c>
      <c r="AZ152" s="108">
        <f>COUNTIF('[1]Suivi Connectique'!$L$3:$L742,B152)</f>
        <v>0</v>
      </c>
      <c r="BA152" s="111">
        <f>SUM($AZ$10:$AZ152)</f>
        <v>0</v>
      </c>
      <c r="BB152" s="44"/>
      <c r="BC152" s="109">
        <f t="shared" si="69"/>
        <v>0</v>
      </c>
      <c r="BD152" s="44">
        <f>SUM(BB$10:BB152)</f>
        <v>0</v>
      </c>
      <c r="BE152" s="44">
        <f t="shared" si="70"/>
        <v>0</v>
      </c>
      <c r="BF152" s="110">
        <f t="shared" si="71"/>
        <v>0</v>
      </c>
    </row>
    <row r="153" spans="2:58" x14ac:dyDescent="0.25">
      <c r="B153" s="102">
        <f t="shared" si="74"/>
        <v>44028</v>
      </c>
      <c r="C153" s="21" t="str">
        <f>VLOOKUP(WEEKDAY(B153),A164:B170,2)</f>
        <v>J</v>
      </c>
      <c r="D153" s="108">
        <f>COUNTIF('[1]Suivi PR_CAB'!$G$4:$G$475,B153)</f>
        <v>0</v>
      </c>
      <c r="E153" s="44">
        <f>SUM($D$10:$D$153)</f>
        <v>88</v>
      </c>
      <c r="F153" s="44"/>
      <c r="G153" s="109">
        <f t="shared" si="50"/>
        <v>1</v>
      </c>
      <c r="H153" s="44">
        <f>SUM($F$10:F153)</f>
        <v>88</v>
      </c>
      <c r="I153" s="44">
        <f t="shared" si="57"/>
        <v>0</v>
      </c>
      <c r="J153" s="110">
        <f t="shared" si="51"/>
        <v>1</v>
      </c>
      <c r="K153" s="108">
        <f>COUNTIF('[1]Suivi PR_CAB'!$J$4:$J$475,B153)</f>
        <v>0</v>
      </c>
      <c r="L153" s="44">
        <f>SUM($K$10:$K$153)</f>
        <v>88</v>
      </c>
      <c r="M153" s="44"/>
      <c r="N153" s="109">
        <f t="shared" si="52"/>
        <v>1</v>
      </c>
      <c r="O153" s="44">
        <f>SUM($M$10:M153)</f>
        <v>88</v>
      </c>
      <c r="P153" s="44">
        <f t="shared" si="72"/>
        <v>0</v>
      </c>
      <c r="Q153" s="110">
        <f t="shared" si="73"/>
        <v>1</v>
      </c>
      <c r="R153" s="108">
        <f>COUNTIF('[1]Suivi PR_CAB'!$T$4:$T$475,B153)</f>
        <v>0</v>
      </c>
      <c r="S153" s="44">
        <f>SUM($K$10:$K$153)</f>
        <v>88</v>
      </c>
      <c r="T153" s="44"/>
      <c r="U153" s="109">
        <f t="shared" si="58"/>
        <v>1</v>
      </c>
      <c r="V153" s="44">
        <f>SUM($T$10:T153)</f>
        <v>88</v>
      </c>
      <c r="W153" s="44">
        <f t="shared" si="59"/>
        <v>0</v>
      </c>
      <c r="X153" s="110">
        <f t="shared" si="60"/>
        <v>1</v>
      </c>
      <c r="Y153" s="108">
        <f>SUM($K$10:$K$153)</f>
        <v>88</v>
      </c>
      <c r="Z153" s="44"/>
      <c r="AA153" s="109">
        <f t="shared" si="53"/>
        <v>1</v>
      </c>
      <c r="AB153" s="44">
        <f>SUM($Z$10:Z153)</f>
        <v>88</v>
      </c>
      <c r="AC153" s="44">
        <f t="shared" si="61"/>
        <v>0</v>
      </c>
      <c r="AD153" s="110">
        <f t="shared" si="54"/>
        <v>1</v>
      </c>
      <c r="AE153" s="108">
        <f>COUNTIF('[1]Suivi Component'!$H$4:$H$400,B153)</f>
        <v>0</v>
      </c>
      <c r="AF153" s="111">
        <f>SUM($AE$10:$AE$153)</f>
        <v>205</v>
      </c>
      <c r="AG153" s="44"/>
      <c r="AH153" s="109">
        <f t="shared" si="62"/>
        <v>1</v>
      </c>
      <c r="AI153" s="44">
        <f>SUM(AG$10:AG153)</f>
        <v>205</v>
      </c>
      <c r="AJ153" s="44">
        <f t="shared" si="63"/>
        <v>0</v>
      </c>
      <c r="AK153" s="110">
        <f t="shared" si="64"/>
        <v>1</v>
      </c>
      <c r="AL153" s="108">
        <f>COUNTIF('[1]Suivi Component'!$K$4:$K$400,B153)</f>
        <v>0</v>
      </c>
      <c r="AM153" s="111">
        <f>SUM($AL$10:$AL153)</f>
        <v>202</v>
      </c>
      <c r="AN153" s="44"/>
      <c r="AO153" s="109">
        <f t="shared" si="55"/>
        <v>1</v>
      </c>
      <c r="AP153" s="44">
        <f>SUM(AN$10:AN153)</f>
        <v>205</v>
      </c>
      <c r="AQ153" s="44">
        <f t="shared" si="65"/>
        <v>-3</v>
      </c>
      <c r="AR153" s="110">
        <f t="shared" si="56"/>
        <v>0.98536585365853657</v>
      </c>
      <c r="AS153" s="108">
        <f>COUNTIF('[1]Suivi Implantation'!$I$4:$I$700,B153)</f>
        <v>0</v>
      </c>
      <c r="AT153" s="111">
        <f>SUM($AS$10:$AS153)</f>
        <v>0</v>
      </c>
      <c r="AU153" s="44"/>
      <c r="AV153" s="109">
        <f t="shared" si="66"/>
        <v>0.98376623376623373</v>
      </c>
      <c r="AW153" s="44">
        <f>SUM(AU$10:AU153)</f>
        <v>303</v>
      </c>
      <c r="AX153" s="44">
        <f t="shared" si="67"/>
        <v>-303</v>
      </c>
      <c r="AY153" s="110">
        <f t="shared" si="68"/>
        <v>0</v>
      </c>
      <c r="AZ153" s="108">
        <f>COUNTIF('[1]Suivi Connectique'!$L$3:$L743,B153)</f>
        <v>0</v>
      </c>
      <c r="BA153" s="111">
        <f>SUM($AZ$10:$AZ153)</f>
        <v>0</v>
      </c>
      <c r="BB153" s="44"/>
      <c r="BC153" s="109">
        <f t="shared" si="69"/>
        <v>0</v>
      </c>
      <c r="BD153" s="44">
        <f>SUM(BB$10:BB153)</f>
        <v>0</v>
      </c>
      <c r="BE153" s="44">
        <f t="shared" si="70"/>
        <v>0</v>
      </c>
      <c r="BF153" s="110">
        <f t="shared" si="71"/>
        <v>0</v>
      </c>
    </row>
    <row r="154" spans="2:58" ht="15.75" thickBot="1" x14ac:dyDescent="0.3">
      <c r="B154" s="102">
        <f>B153+1</f>
        <v>44029</v>
      </c>
      <c r="C154" s="21" t="str">
        <f>VLOOKUP(WEEKDAY(B154),A164:B170,2)</f>
        <v>V</v>
      </c>
      <c r="D154" s="112">
        <f>COUNTIF('[1]Suivi PR_CAB'!$G$4:$G$475,B154)</f>
        <v>0</v>
      </c>
      <c r="E154" s="113">
        <f>SUM($D$10:$D$154)</f>
        <v>88</v>
      </c>
      <c r="F154" s="113"/>
      <c r="G154" s="114">
        <f t="shared" si="50"/>
        <v>1</v>
      </c>
      <c r="H154" s="113">
        <f>SUM($F$10:F154)</f>
        <v>88</v>
      </c>
      <c r="I154" s="113">
        <f t="shared" si="57"/>
        <v>0</v>
      </c>
      <c r="J154" s="115">
        <f t="shared" si="51"/>
        <v>1</v>
      </c>
      <c r="K154" s="112">
        <f>COUNTIF('[1]Suivi PR_CAB'!$J$4:$J$475,B154)</f>
        <v>0</v>
      </c>
      <c r="L154" s="113">
        <f>SUM($K$10:$K$154)</f>
        <v>88</v>
      </c>
      <c r="M154" s="113"/>
      <c r="N154" s="114">
        <f t="shared" si="52"/>
        <v>1</v>
      </c>
      <c r="O154" s="113">
        <f>SUM($M$10:M154)</f>
        <v>88</v>
      </c>
      <c r="P154" s="113">
        <f t="shared" si="72"/>
        <v>0</v>
      </c>
      <c r="Q154" s="115">
        <f t="shared" si="73"/>
        <v>1</v>
      </c>
      <c r="R154" s="112">
        <f>COUNTIF('[1]Suivi PR_CAB'!$T$4:$T$475,B154)</f>
        <v>0</v>
      </c>
      <c r="S154" s="113">
        <f>SUM($K$10:$K$154)</f>
        <v>88</v>
      </c>
      <c r="T154" s="113"/>
      <c r="U154" s="114">
        <f t="shared" si="58"/>
        <v>1</v>
      </c>
      <c r="V154" s="113">
        <f>SUM($T$10:T154)</f>
        <v>88</v>
      </c>
      <c r="W154" s="113">
        <f t="shared" si="59"/>
        <v>0</v>
      </c>
      <c r="X154" s="115">
        <f t="shared" si="60"/>
        <v>1</v>
      </c>
      <c r="Y154" s="112">
        <f>SUM($K$10:$K$154)</f>
        <v>88</v>
      </c>
      <c r="Z154" s="113"/>
      <c r="AA154" s="114">
        <f t="shared" si="53"/>
        <v>1</v>
      </c>
      <c r="AB154" s="113">
        <f>SUM($Z$10:Z154)</f>
        <v>88</v>
      </c>
      <c r="AC154" s="113">
        <f t="shared" si="61"/>
        <v>0</v>
      </c>
      <c r="AD154" s="115">
        <f t="shared" si="54"/>
        <v>1</v>
      </c>
      <c r="AE154" s="112">
        <f>COUNTIF('[1]Suivi Component'!$H$4:$H$400,B154)</f>
        <v>0</v>
      </c>
      <c r="AF154" s="116">
        <f>SUM($AE$10:$AE$154)</f>
        <v>205</v>
      </c>
      <c r="AG154" s="113"/>
      <c r="AH154" s="114">
        <f t="shared" si="62"/>
        <v>1</v>
      </c>
      <c r="AI154" s="113">
        <f>SUM(AG$10:AG154)</f>
        <v>205</v>
      </c>
      <c r="AJ154" s="113">
        <f t="shared" si="63"/>
        <v>0</v>
      </c>
      <c r="AK154" s="115">
        <f t="shared" si="64"/>
        <v>1</v>
      </c>
      <c r="AL154" s="108">
        <f>COUNTIF('[1]Suivi Component'!$K$4:$K$400,B154)</f>
        <v>0</v>
      </c>
      <c r="AM154" s="116">
        <f>SUM($AL$10:$AL154)</f>
        <v>202</v>
      </c>
      <c r="AN154" s="113"/>
      <c r="AO154" s="114">
        <f t="shared" si="55"/>
        <v>1</v>
      </c>
      <c r="AP154" s="113">
        <f>SUM(AN$10:AN154)</f>
        <v>205</v>
      </c>
      <c r="AQ154" s="113">
        <f t="shared" si="65"/>
        <v>-3</v>
      </c>
      <c r="AR154" s="115">
        <f t="shared" si="56"/>
        <v>0.98536585365853657</v>
      </c>
      <c r="AS154" s="112">
        <f>COUNTIF('[1]Suivi Implantation'!$I$4:$I$700,B154)</f>
        <v>0</v>
      </c>
      <c r="AT154" s="116">
        <f>SUM($AS$10:$AS154)</f>
        <v>0</v>
      </c>
      <c r="AU154" s="113"/>
      <c r="AV154" s="114">
        <f t="shared" si="66"/>
        <v>0.98376623376623373</v>
      </c>
      <c r="AW154" s="113">
        <f>SUM(AU$10:AU154)</f>
        <v>303</v>
      </c>
      <c r="AX154" s="113">
        <f t="shared" si="67"/>
        <v>-303</v>
      </c>
      <c r="AY154" s="115">
        <f t="shared" si="68"/>
        <v>0</v>
      </c>
      <c r="AZ154" s="112">
        <f>COUNTIF('[1]Suivi Connectique'!$L$3:$L744,B154)</f>
        <v>0</v>
      </c>
      <c r="BA154" s="116">
        <f>SUM($AZ$10:$AZ154)</f>
        <v>0</v>
      </c>
      <c r="BB154" s="113"/>
      <c r="BC154" s="114">
        <f t="shared" si="69"/>
        <v>0</v>
      </c>
      <c r="BD154" s="113">
        <f>SUM(BB$10:BB154)</f>
        <v>0</v>
      </c>
      <c r="BE154" s="113">
        <f t="shared" si="70"/>
        <v>0</v>
      </c>
      <c r="BF154" s="115">
        <f t="shared" si="71"/>
        <v>0</v>
      </c>
    </row>
    <row r="156" spans="2:58" s="32" customFormat="1" x14ac:dyDescent="0.25">
      <c r="B156" s="33"/>
      <c r="C156" s="117" t="s">
        <v>63</v>
      </c>
      <c r="D156" s="117">
        <f>SUM(D10:D154)</f>
        <v>88</v>
      </c>
      <c r="E156" s="117"/>
      <c r="F156" s="117">
        <f>SUM(F10:F154)</f>
        <v>88</v>
      </c>
      <c r="G156" s="118"/>
      <c r="H156" s="117"/>
      <c r="I156" s="117"/>
      <c r="J156" s="118"/>
      <c r="K156" s="117">
        <f>SUM(K10:K154)</f>
        <v>88</v>
      </c>
      <c r="L156" s="117"/>
      <c r="M156" s="117">
        <f>SUM(M10:M154)</f>
        <v>88</v>
      </c>
      <c r="N156" s="118"/>
      <c r="O156" s="117"/>
      <c r="P156" s="117"/>
      <c r="Q156" s="118"/>
      <c r="R156" s="117">
        <f>SUM(R10:R154)</f>
        <v>88</v>
      </c>
      <c r="S156" s="117"/>
      <c r="T156" s="117">
        <f>SUM(T10:T154)</f>
        <v>88</v>
      </c>
      <c r="U156" s="118"/>
      <c r="V156" s="117"/>
      <c r="W156" s="117"/>
      <c r="X156" s="118"/>
      <c r="Y156" s="117">
        <f>SUM(K10:K154)</f>
        <v>88</v>
      </c>
      <c r="Z156" s="117">
        <f>SUM(Z10:Z154)</f>
        <v>88</v>
      </c>
      <c r="AA156" s="118"/>
      <c r="AB156" s="118"/>
      <c r="AC156" s="117"/>
      <c r="AD156" s="117"/>
      <c r="AE156" s="117">
        <f>SUM(AE10:AE154)</f>
        <v>205</v>
      </c>
      <c r="AF156" s="117"/>
      <c r="AG156" s="117">
        <f>SUM(AG10:AG154)</f>
        <v>205</v>
      </c>
      <c r="AH156" s="118"/>
      <c r="AI156" s="117"/>
      <c r="AJ156" s="117"/>
      <c r="AK156" s="118"/>
      <c r="AL156" s="117">
        <f>SUM(AL10:AL154)</f>
        <v>202</v>
      </c>
      <c r="AM156" s="117"/>
      <c r="AN156" s="117">
        <f>SUM(AN10:AN154)</f>
        <v>205</v>
      </c>
      <c r="AO156" s="117"/>
      <c r="AP156" s="117"/>
      <c r="AQ156" s="118"/>
      <c r="AR156" s="117"/>
      <c r="AS156" s="117">
        <f>SUM(AS10:AS154)</f>
        <v>0</v>
      </c>
      <c r="AT156" s="117"/>
      <c r="AU156" s="117">
        <f>SUM(AU10:AU154)</f>
        <v>303</v>
      </c>
      <c r="AV156" s="117"/>
      <c r="AW156" s="118"/>
      <c r="AX156" s="117"/>
      <c r="AY156" s="117"/>
      <c r="AZ156" s="117">
        <f>SUM(AZ10:AZ154)</f>
        <v>0</v>
      </c>
      <c r="BA156" s="117"/>
      <c r="BB156" s="117">
        <f>SUM(BB10:BB154)</f>
        <v>0</v>
      </c>
      <c r="BC156" s="117"/>
      <c r="BD156" s="118"/>
      <c r="BE156" s="117"/>
      <c r="BF156" s="117"/>
    </row>
    <row r="157" spans="2:58" s="32" customFormat="1" x14ac:dyDescent="0.25">
      <c r="B157" s="33"/>
      <c r="C157" s="117" t="s">
        <v>64</v>
      </c>
      <c r="D157" s="117"/>
      <c r="E157" s="117"/>
      <c r="F157" s="117">
        <f>SUM([1]AVANCEMENT!B4)</f>
        <v>88</v>
      </c>
      <c r="G157" s="117"/>
      <c r="H157" s="117"/>
      <c r="I157" s="117"/>
      <c r="J157" s="117"/>
      <c r="K157" s="117"/>
      <c r="L157" s="117"/>
      <c r="M157" s="117">
        <f>SUM([1]AVANCEMENT!B4)</f>
        <v>88</v>
      </c>
      <c r="N157" s="117"/>
      <c r="O157" s="117"/>
      <c r="P157" s="117"/>
      <c r="Q157" s="117"/>
      <c r="R157" s="117">
        <v>0</v>
      </c>
      <c r="S157" s="117"/>
      <c r="T157" s="117">
        <f>SUM([1]AVANCEMENT!B4)</f>
        <v>88</v>
      </c>
      <c r="U157" s="117"/>
      <c r="V157" s="117"/>
      <c r="W157" s="117"/>
      <c r="X157" s="117"/>
      <c r="Y157" s="117">
        <v>0</v>
      </c>
      <c r="Z157" s="117">
        <f>SUM([1]AVANCEMENT!B4)</f>
        <v>88</v>
      </c>
      <c r="AA157" s="117"/>
      <c r="AB157" s="117"/>
      <c r="AC157" s="117"/>
      <c r="AD157" s="117"/>
      <c r="AE157" s="117">
        <v>0</v>
      </c>
      <c r="AF157" s="117"/>
      <c r="AG157" s="117">
        <f>SUM([1]AVANCEMENT!B5)</f>
        <v>205</v>
      </c>
      <c r="AH157" s="117"/>
      <c r="AI157" s="117"/>
      <c r="AJ157" s="117"/>
      <c r="AK157" s="117"/>
      <c r="AL157" s="117">
        <v>0</v>
      </c>
      <c r="AM157" s="117"/>
      <c r="AN157" s="117">
        <f>SUM([1]AVANCEMENT!B5)</f>
        <v>205</v>
      </c>
      <c r="AO157" s="117"/>
      <c r="AP157" s="117"/>
      <c r="AQ157" s="117"/>
      <c r="AR157" s="117"/>
      <c r="AS157" s="117">
        <v>0</v>
      </c>
      <c r="AT157" s="117"/>
      <c r="AU157" s="117">
        <f>SUM([1]AVANCEMENT!B6)</f>
        <v>308</v>
      </c>
      <c r="AV157" s="117"/>
      <c r="AW157" s="117"/>
      <c r="AX157" s="117"/>
      <c r="AY157" s="117"/>
      <c r="AZ157" s="117">
        <v>0</v>
      </c>
      <c r="BA157" s="117"/>
      <c r="BB157" s="117">
        <f>SUM([1]AVANCEMENT!B7)</f>
        <v>0</v>
      </c>
      <c r="BC157" s="117"/>
      <c r="BD157" s="117"/>
      <c r="BE157" s="117"/>
      <c r="BF157" s="117"/>
    </row>
    <row r="164" spans="1:2" x14ac:dyDescent="0.25">
      <c r="A164">
        <v>1</v>
      </c>
      <c r="B164" s="8" t="s">
        <v>65</v>
      </c>
    </row>
    <row r="165" spans="1:2" x14ac:dyDescent="0.25">
      <c r="A165">
        <v>2</v>
      </c>
      <c r="B165" s="8" t="s">
        <v>66</v>
      </c>
    </row>
    <row r="166" spans="1:2" x14ac:dyDescent="0.25">
      <c r="A166">
        <v>3</v>
      </c>
      <c r="B166" s="8" t="s">
        <v>67</v>
      </c>
    </row>
    <row r="167" spans="1:2" x14ac:dyDescent="0.25">
      <c r="A167">
        <v>4</v>
      </c>
      <c r="B167" s="8" t="s">
        <v>67</v>
      </c>
    </row>
    <row r="168" spans="1:2" x14ac:dyDescent="0.25">
      <c r="A168">
        <v>5</v>
      </c>
      <c r="B168" s="8" t="s">
        <v>68</v>
      </c>
    </row>
    <row r="169" spans="1:2" x14ac:dyDescent="0.25">
      <c r="A169">
        <v>6</v>
      </c>
      <c r="B169" s="8" t="s">
        <v>69</v>
      </c>
    </row>
    <row r="170" spans="1:2" x14ac:dyDescent="0.25">
      <c r="A170">
        <v>7</v>
      </c>
      <c r="B170" s="8" t="s">
        <v>70</v>
      </c>
    </row>
  </sheetData>
  <mergeCells count="8">
    <mergeCell ref="AS8:AY8"/>
    <mergeCell ref="AZ8:BF8"/>
    <mergeCell ref="D8:J8"/>
    <mergeCell ref="K8:Q8"/>
    <mergeCell ref="R8:X8"/>
    <mergeCell ref="Y8:AD8"/>
    <mergeCell ref="AE8:AK8"/>
    <mergeCell ref="AL8:AR8"/>
  </mergeCells>
  <conditionalFormatting sqref="C10:BF154">
    <cfRule type="expression" dxfId="5" priority="1">
      <formula>$B10=$B$4</formula>
    </cfRule>
    <cfRule type="expression" dxfId="4" priority="2">
      <formula>$B10=$B$3</formula>
    </cfRule>
    <cfRule type="expression" dxfId="3" priority="3">
      <formula>WEEKDAY($B10,2)&gt;5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" operator="containsText" id="{23A3098B-B1F7-4A90-BBB9-59F241426B79}">
            <xm:f>NOT(ISERROR(SEARCH($B$4,B10)))</xm:f>
            <xm:f>$B$4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6" operator="containsText" id="{80C70BDA-0889-455E-BA2C-6B89BB8E153B}">
            <xm:f>NOT(ISERROR(SEARCH($B$3,B10)))</xm:f>
            <xm:f>$B$3</xm:f>
            <x14:dxf>
              <fill>
                <patternFill>
                  <bgColor rgb="FF99FF33"/>
                </patternFill>
              </fill>
            </x14:dxf>
          </x14:cfRule>
          <xm:sqref>B10:B154</xm:sqref>
        </x14:conditionalFormatting>
        <x14:conditionalFormatting xmlns:xm="http://schemas.microsoft.com/office/excel/2006/main">
          <x14:cfRule type="containsText" priority="4" operator="containsText" id="{055EE3BA-01AF-4A8C-BDD3-88840F6D7FCA}">
            <xm:f>NOT(ISERROR(SEARCH(S,F17)))</xm:f>
            <xm:f>S</xm:f>
            <x14:dxf>
              <fill>
                <patternFill>
                  <bgColor theme="0" tint="-0.34998626667073579"/>
                </patternFill>
              </fill>
            </x14:dxf>
          </x14:cfRule>
          <xm:sqref>F17:J17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ED896249C256340ACC47143A2FD58AA" ma:contentTypeVersion="2" ma:contentTypeDescription="Crée un document." ma:contentTypeScope="" ma:versionID="c3117638f063f336862f83892e9f552a">
  <xsd:schema xmlns:xsd="http://www.w3.org/2001/XMLSchema" xmlns:xs="http://www.w3.org/2001/XMLSchema" xmlns:p="http://schemas.microsoft.com/office/2006/metadata/properties" xmlns:ns2="e6a99606-100b-423b-888f-19a33345c39a" targetNamespace="http://schemas.microsoft.com/office/2006/metadata/properties" ma:root="true" ma:fieldsID="ce9ce903b8f9fbe39e57d4aba041c3d3" ns2:_="">
    <xsd:import namespace="e6a99606-100b-423b-888f-19a33345c3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a99606-100b-423b-888f-19a33345c3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296467-84E9-423F-AD57-98049EE766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a99606-100b-423b-888f-19a33345c3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8C0B6B-AD2F-4D15-9241-8CDD548C59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1E990-2646-4251-ACD8-79A87D84C5B2}">
  <ds:schemaRefs>
    <ds:schemaRef ds:uri="http://purl.org/dc/terms/"/>
    <ds:schemaRef ds:uri="http://schemas.microsoft.com/office/2006/documentManagement/types"/>
    <ds:schemaRef ds:uri="http://purl.org/dc/dcmitype/"/>
    <ds:schemaRef ds:uri="e6a99606-100b-423b-888f-19a33345c39a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Synthese Projet</vt:lpstr>
      <vt:lpstr>Objectifs</vt:lpstr>
      <vt:lpstr>'Synthese Projet'!Zone_d_impression</vt:lpstr>
    </vt:vector>
  </TitlesOfParts>
  <Manager/>
  <Company>PSA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AZDINE MANJLI - J493455</dc:creator>
  <cp:keywords/>
  <dc:description/>
  <cp:lastModifiedBy>AZDINE MANJLI - J493455</cp:lastModifiedBy>
  <cp:revision/>
  <dcterms:created xsi:type="dcterms:W3CDTF">2016-11-25T10:34:44Z</dcterms:created>
  <dcterms:modified xsi:type="dcterms:W3CDTF">2020-10-14T12:15:31Z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Avancement Projet CAPITAL LOGIC</vt:lpwstr>
  </property>
  <property fmtid="{D5CDD505-2E9C-101B-9397-08002B2CF9AE}" pid="3" name="psa_date_creation">
    <vt:lpwstr>01/07/2019 11:53</vt:lpwstr>
  </property>
  <property fmtid="{D5CDD505-2E9C-101B-9397-08002B2CF9AE}" pid="4" name="psa_date_modification">
    <vt:lpwstr>09/10/2019 08:13</vt:lpwstr>
  </property>
  <property fmtid="{D5CDD505-2E9C-101B-9397-08002B2CF9AE}" pid="5" name="psa_auteur">
    <vt:lpwstr>MANJLI AZDINE - J493455  </vt:lpwstr>
  </property>
  <property fmtid="{D5CDD505-2E9C-101B-9397-08002B2CF9AE}" pid="6" name="psa_emetteur">
    <vt:lpwstr>MANJLI AZDINE - J493455  </vt:lpwstr>
  </property>
  <property fmtid="{D5CDD505-2E9C-101B-9397-08002B2CF9AE}" pid="7" name="psa_version">
    <vt:lpwstr>0.29</vt:lpwstr>
  </property>
  <property fmtid="{D5CDD505-2E9C-101B-9397-08002B2CF9AE}" pid="8" name="psa_commentaire">
    <vt:lpwstr/>
  </property>
  <property fmtid="{D5CDD505-2E9C-101B-9397-08002B2CF9AE}" pid="9" name="psa_langue_principale">
    <vt:lpwstr>Français</vt:lpwstr>
  </property>
  <property fmtid="{D5CDD505-2E9C-101B-9397-08002B2CF9AE}" pid="10" name="psa_status">
    <vt:lpwstr>brouillon</vt:lpwstr>
  </property>
  <property fmtid="{D5CDD505-2E9C-101B-9397-08002B2CF9AE}" pid="11" name="psa_type_doc">
    <vt:lpwstr/>
  </property>
  <property fmtid="{D5CDD505-2E9C-101B-9397-08002B2CF9AE}" pid="12" name="psa_communaute">
    <vt:lpwstr>Métier Maintenabilité et Diagnosticabilité</vt:lpwstr>
  </property>
  <property fmtid="{D5CDD505-2E9C-101B-9397-08002B2CF9AE}" pid="13" name="psa_niveau_confidentialite">
    <vt:lpwstr>C1 - Non sensible</vt:lpwstr>
  </property>
  <property fmtid="{D5CDD505-2E9C-101B-9397-08002B2CF9AE}" pid="14" name="psa_url_fiche">
    <vt:lpwstr>http://docinfogroupe.inetpsa.com/ead/doc/ref.02043_19_03029/v.0.29</vt:lpwstr>
  </property>
  <property fmtid="{D5CDD505-2E9C-101B-9397-08002B2CF9AE}" pid="15" name="psa_url_modification">
    <vt:lpwstr>http://docinfogroupe.inetpsa.com/ead/doc/modif/ref.02043_19_03029/fiche</vt:lpwstr>
  </property>
  <property fmtid="{D5CDD505-2E9C-101B-9397-08002B2CF9AE}" pid="16" name="psa_date_publication">
    <vt:lpwstr/>
  </property>
  <property fmtid="{D5CDD505-2E9C-101B-9397-08002B2CF9AE}" pid="17" name="psa_reference">
    <vt:lpwstr>02043_19_03029</vt:lpwstr>
  </property>
  <property fmtid="{D5CDD505-2E9C-101B-9397-08002B2CF9AE}" pid="18" name="MSIP_Label_2fd53d93-3f4c-4b90-b511-bd6bdbb4fba9_Enabled">
    <vt:lpwstr>True</vt:lpwstr>
  </property>
  <property fmtid="{D5CDD505-2E9C-101B-9397-08002B2CF9AE}" pid="19" name="MSIP_Label_2fd53d93-3f4c-4b90-b511-bd6bdbb4fba9_SiteId">
    <vt:lpwstr>d852d5cd-724c-4128-8812-ffa5db3f8507</vt:lpwstr>
  </property>
  <property fmtid="{D5CDD505-2E9C-101B-9397-08002B2CF9AE}" pid="20" name="MSIP_Label_2fd53d93-3f4c-4b90-b511-bd6bdbb4fba9_Owner">
    <vt:lpwstr>J493455@INETPSA.COM</vt:lpwstr>
  </property>
  <property fmtid="{D5CDD505-2E9C-101B-9397-08002B2CF9AE}" pid="21" name="MSIP_Label_2fd53d93-3f4c-4b90-b511-bd6bdbb4fba9_SetDate">
    <vt:lpwstr>2019-10-09T06:13:27.3265675Z</vt:lpwstr>
  </property>
  <property fmtid="{D5CDD505-2E9C-101B-9397-08002B2CF9AE}" pid="22" name="MSIP_Label_2fd53d93-3f4c-4b90-b511-bd6bdbb4fba9_Name">
    <vt:lpwstr>C2 - PSA Sensitive</vt:lpwstr>
  </property>
  <property fmtid="{D5CDD505-2E9C-101B-9397-08002B2CF9AE}" pid="23" name="MSIP_Label_2fd53d93-3f4c-4b90-b511-bd6bdbb4fba9_Application">
    <vt:lpwstr>Microsoft Azure Information Protection</vt:lpwstr>
  </property>
  <property fmtid="{D5CDD505-2E9C-101B-9397-08002B2CF9AE}" pid="24" name="MSIP_Label_2fd53d93-3f4c-4b90-b511-bd6bdbb4fba9_Extended_MSFT_Method">
    <vt:lpwstr>Automatic</vt:lpwstr>
  </property>
  <property fmtid="{D5CDD505-2E9C-101B-9397-08002B2CF9AE}" pid="25" name="Sensitivity">
    <vt:lpwstr>C2 - PSA Sensitive</vt:lpwstr>
  </property>
  <property fmtid="{D5CDD505-2E9C-101B-9397-08002B2CF9AE}" pid="26" name="ContentTypeId">
    <vt:lpwstr>0x0101004ED896249C256340ACC47143A2FD58AA</vt:lpwstr>
  </property>
</Properties>
</file>