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Users\Franck BONDI\Desktop\"/>
    </mc:Choice>
  </mc:AlternateContent>
  <bookViews>
    <workbookView xWindow="0" yWindow="0" windowWidth="19200" windowHeight="12180"/>
  </bookViews>
  <sheets>
    <sheet name="Feuil1" sheetId="1" r:id="rId1"/>
    <sheet name="Feuil2" sheetId="2" r:id="rId2"/>
  </sheets>
  <externalReferences>
    <externalReference r:id="rId3"/>
  </externalReferences>
  <definedNames>
    <definedName name="An_ref">Feuil1!$B$2</definedName>
  </definedNames>
  <calcPr calcId="152511"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D3" i="1" l="1"/>
  <c r="AD4" i="1"/>
  <c r="AD5" i="1"/>
  <c r="AD6" i="1"/>
  <c r="AD7" i="1"/>
  <c r="AD8" i="1"/>
  <c r="AD9" i="1"/>
  <c r="AD10" i="1"/>
  <c r="AD11" i="1"/>
  <c r="AD12" i="1"/>
  <c r="AD13" i="1"/>
  <c r="AD14" i="1"/>
  <c r="AD15" i="1"/>
  <c r="AD16" i="1"/>
  <c r="AD17" i="1"/>
  <c r="AD18" i="1"/>
  <c r="AD19" i="1"/>
  <c r="AD20" i="1"/>
  <c r="AD21" i="1"/>
  <c r="AD22" i="1"/>
  <c r="AD23" i="1"/>
  <c r="AD24" i="1"/>
  <c r="AD25" i="1"/>
  <c r="AD26" i="1"/>
  <c r="AD27" i="1"/>
  <c r="AD28" i="1"/>
  <c r="AD29" i="1"/>
  <c r="AD30" i="1"/>
  <c r="AD31" i="1"/>
  <c r="AD32" i="1"/>
  <c r="AD33" i="1"/>
  <c r="AD34" i="1"/>
  <c r="AD35" i="1"/>
  <c r="AD36" i="1"/>
  <c r="AD37" i="1"/>
  <c r="AD38" i="1"/>
  <c r="AD39" i="1"/>
  <c r="AD40" i="1"/>
  <c r="AD41" i="1"/>
  <c r="AD42" i="1"/>
  <c r="AD43" i="1"/>
  <c r="AV54" i="1"/>
  <c r="AV55" i="1"/>
  <c r="AV56" i="1"/>
  <c r="AV57" i="1"/>
  <c r="AV58" i="1"/>
  <c r="AV62" i="1"/>
  <c r="AV63" i="1"/>
  <c r="AV64" i="1"/>
  <c r="AV65" i="1"/>
  <c r="AV66" i="1"/>
  <c r="AV67" i="1"/>
  <c r="AV68" i="1"/>
  <c r="AG56" i="1"/>
  <c r="E473" i="1"/>
  <c r="E431" i="1"/>
  <c r="E389" i="1"/>
  <c r="E347" i="1"/>
  <c r="E305" i="1"/>
  <c r="E263" i="1"/>
  <c r="E221" i="1"/>
  <c r="E179" i="1"/>
  <c r="E137" i="1"/>
  <c r="E95" i="1"/>
  <c r="E53" i="1"/>
  <c r="E11" i="1"/>
  <c r="Z9" i="1"/>
  <c r="Z13" i="1"/>
  <c r="Z20" i="1"/>
  <c r="Z16" i="1"/>
  <c r="Z23" i="1"/>
  <c r="Z27" i="1"/>
  <c r="Z34" i="1"/>
  <c r="E13" i="1"/>
  <c r="G13" i="1"/>
  <c r="I13" i="1"/>
  <c r="K13" i="1"/>
  <c r="M13" i="1"/>
  <c r="O13" i="1"/>
  <c r="Q13" i="1"/>
  <c r="E15" i="1"/>
  <c r="G15" i="1"/>
  <c r="I15" i="1"/>
  <c r="K15" i="1"/>
  <c r="M15" i="1"/>
  <c r="O15" i="1"/>
  <c r="Q15" i="1"/>
  <c r="E17" i="1"/>
  <c r="G17" i="1"/>
  <c r="I17" i="1"/>
  <c r="K17" i="1"/>
  <c r="M17" i="1"/>
  <c r="O17" i="1"/>
  <c r="Q17" i="1"/>
  <c r="E19" i="1"/>
  <c r="G19" i="1"/>
  <c r="I19" i="1"/>
  <c r="K19" i="1"/>
  <c r="M19" i="1"/>
  <c r="O19" i="1"/>
  <c r="Q19" i="1"/>
  <c r="E21" i="1"/>
  <c r="G21" i="1"/>
  <c r="I21" i="1"/>
  <c r="K21" i="1"/>
  <c r="M21" i="1"/>
  <c r="AB34" i="1"/>
  <c r="C26" i="2"/>
  <c r="AB30" i="1"/>
  <c r="C25" i="2"/>
  <c r="AB27" i="1"/>
  <c r="C24" i="2"/>
  <c r="AB23" i="1"/>
  <c r="C23" i="2"/>
  <c r="AB20" i="1"/>
  <c r="C22" i="2"/>
  <c r="AB16" i="1"/>
  <c r="C21" i="2"/>
  <c r="AB13" i="1"/>
  <c r="C20" i="2"/>
  <c r="AB9" i="1"/>
  <c r="AD2" i="1"/>
  <c r="C19" i="2"/>
  <c r="AE3" i="1"/>
  <c r="D20" i="2"/>
  <c r="G20" i="2"/>
  <c r="AE4" i="1"/>
  <c r="D21" i="2"/>
  <c r="G21" i="2"/>
  <c r="AE5" i="1"/>
  <c r="D22" i="2"/>
  <c r="G22" i="2"/>
  <c r="AE6" i="1"/>
  <c r="D23" i="2"/>
  <c r="G23" i="2"/>
  <c r="AE7" i="1"/>
  <c r="D24" i="2"/>
  <c r="G24" i="2"/>
  <c r="AE8" i="1"/>
  <c r="D25" i="2"/>
  <c r="G25" i="2"/>
  <c r="AE9" i="1"/>
  <c r="D26" i="2"/>
  <c r="G26" i="2"/>
  <c r="AE2" i="1"/>
  <c r="D19" i="2"/>
  <c r="G19" i="2"/>
  <c r="G29" i="2"/>
  <c r="D28" i="2"/>
  <c r="E475" i="1"/>
  <c r="G475" i="1"/>
  <c r="I475" i="1"/>
  <c r="K475" i="1"/>
  <c r="M475" i="1"/>
  <c r="O475" i="1"/>
  <c r="Q475" i="1"/>
  <c r="E477" i="1"/>
  <c r="G477" i="1"/>
  <c r="I477" i="1"/>
  <c r="K477" i="1"/>
  <c r="M477" i="1"/>
  <c r="O477" i="1"/>
  <c r="Q477" i="1"/>
  <c r="E479" i="1"/>
  <c r="G479" i="1"/>
  <c r="I479" i="1"/>
  <c r="K479" i="1"/>
  <c r="M479" i="1"/>
  <c r="O479" i="1"/>
  <c r="Q479" i="1"/>
  <c r="E481" i="1"/>
  <c r="G481" i="1"/>
  <c r="I481" i="1"/>
  <c r="K481" i="1"/>
  <c r="M481" i="1"/>
  <c r="O481" i="1"/>
  <c r="Q481" i="1"/>
  <c r="E483" i="1"/>
  <c r="G483" i="1"/>
  <c r="I483" i="1"/>
  <c r="K483" i="1"/>
  <c r="M483" i="1"/>
  <c r="O483" i="1"/>
  <c r="Q483" i="1"/>
  <c r="E485" i="1"/>
  <c r="G485" i="1"/>
  <c r="I485" i="1"/>
  <c r="K485" i="1"/>
  <c r="M485" i="1"/>
  <c r="O485" i="1"/>
  <c r="Q485" i="1"/>
  <c r="Q474" i="1"/>
  <c r="O474" i="1"/>
  <c r="M474" i="1"/>
  <c r="K474" i="1"/>
  <c r="I474" i="1"/>
  <c r="G474" i="1"/>
  <c r="E474" i="1"/>
  <c r="E433" i="1"/>
  <c r="G433" i="1"/>
  <c r="I433" i="1"/>
  <c r="K433" i="1"/>
  <c r="M433" i="1"/>
  <c r="O433" i="1"/>
  <c r="Q433" i="1"/>
  <c r="E435" i="1"/>
  <c r="G435" i="1"/>
  <c r="I435" i="1"/>
  <c r="K435" i="1"/>
  <c r="M435" i="1"/>
  <c r="O435" i="1"/>
  <c r="Q435" i="1"/>
  <c r="E437" i="1"/>
  <c r="G437" i="1"/>
  <c r="I437" i="1"/>
  <c r="K437" i="1"/>
  <c r="M437" i="1"/>
  <c r="O437" i="1"/>
  <c r="Q437" i="1"/>
  <c r="E439" i="1"/>
  <c r="G439" i="1"/>
  <c r="I439" i="1"/>
  <c r="K439" i="1"/>
  <c r="M439" i="1"/>
  <c r="O439" i="1"/>
  <c r="Q439" i="1"/>
  <c r="E441" i="1"/>
  <c r="G441" i="1"/>
  <c r="I441" i="1"/>
  <c r="K441" i="1"/>
  <c r="M441" i="1"/>
  <c r="O441" i="1"/>
  <c r="Q441" i="1"/>
  <c r="E443" i="1"/>
  <c r="G443" i="1"/>
  <c r="I443" i="1"/>
  <c r="K443" i="1"/>
  <c r="M443" i="1"/>
  <c r="O443" i="1"/>
  <c r="Q443" i="1"/>
  <c r="Q432" i="1"/>
  <c r="O432" i="1"/>
  <c r="M432" i="1"/>
  <c r="K432" i="1"/>
  <c r="I432" i="1"/>
  <c r="G432" i="1"/>
  <c r="E432" i="1"/>
  <c r="E391" i="1"/>
  <c r="G391" i="1"/>
  <c r="I391" i="1"/>
  <c r="K391" i="1"/>
  <c r="M391" i="1"/>
  <c r="O391" i="1"/>
  <c r="Q391" i="1"/>
  <c r="E393" i="1"/>
  <c r="G393" i="1"/>
  <c r="I393" i="1"/>
  <c r="K393" i="1"/>
  <c r="M393" i="1"/>
  <c r="O393" i="1"/>
  <c r="Q393" i="1"/>
  <c r="E395" i="1"/>
  <c r="G395" i="1"/>
  <c r="I395" i="1"/>
  <c r="K395" i="1"/>
  <c r="M395" i="1"/>
  <c r="O395" i="1"/>
  <c r="Q395" i="1"/>
  <c r="E397" i="1"/>
  <c r="G397" i="1"/>
  <c r="I397" i="1"/>
  <c r="K397" i="1"/>
  <c r="M397" i="1"/>
  <c r="O397" i="1"/>
  <c r="Q397" i="1"/>
  <c r="E399" i="1"/>
  <c r="G399" i="1"/>
  <c r="I399" i="1"/>
  <c r="K399" i="1"/>
  <c r="M399" i="1"/>
  <c r="O399" i="1"/>
  <c r="Q399" i="1"/>
  <c r="E401" i="1"/>
  <c r="G401" i="1"/>
  <c r="I401" i="1"/>
  <c r="K401" i="1"/>
  <c r="M401" i="1"/>
  <c r="O401" i="1"/>
  <c r="Q401" i="1"/>
  <c r="Q390" i="1"/>
  <c r="O390" i="1"/>
  <c r="M390" i="1"/>
  <c r="K390" i="1"/>
  <c r="I390" i="1"/>
  <c r="G390" i="1"/>
  <c r="E390" i="1"/>
  <c r="E349" i="1"/>
  <c r="G349" i="1"/>
  <c r="I349" i="1"/>
  <c r="K349" i="1"/>
  <c r="M349" i="1"/>
  <c r="O349" i="1"/>
  <c r="Q349" i="1"/>
  <c r="E351" i="1"/>
  <c r="G351" i="1"/>
  <c r="I351" i="1"/>
  <c r="K351" i="1"/>
  <c r="M351" i="1"/>
  <c r="O351" i="1"/>
  <c r="Q351" i="1"/>
  <c r="E353" i="1"/>
  <c r="G353" i="1"/>
  <c r="I353" i="1"/>
  <c r="K353" i="1"/>
  <c r="M353" i="1"/>
  <c r="O353" i="1"/>
  <c r="Q353" i="1"/>
  <c r="E355" i="1"/>
  <c r="G355" i="1"/>
  <c r="I355" i="1"/>
  <c r="K355" i="1"/>
  <c r="M355" i="1"/>
  <c r="O355" i="1"/>
  <c r="Q355" i="1"/>
  <c r="E357" i="1"/>
  <c r="G357" i="1"/>
  <c r="I357" i="1"/>
  <c r="K357" i="1"/>
  <c r="M357" i="1"/>
  <c r="O357" i="1"/>
  <c r="Q357" i="1"/>
  <c r="E359" i="1"/>
  <c r="G359" i="1"/>
  <c r="I359" i="1"/>
  <c r="K359" i="1"/>
  <c r="M359" i="1"/>
  <c r="O359" i="1"/>
  <c r="Q359" i="1"/>
  <c r="Q348" i="1"/>
  <c r="O348" i="1"/>
  <c r="M348" i="1"/>
  <c r="K348" i="1"/>
  <c r="I348" i="1"/>
  <c r="G348" i="1"/>
  <c r="E348" i="1"/>
  <c r="E307" i="1"/>
  <c r="G307" i="1"/>
  <c r="I307" i="1"/>
  <c r="K307" i="1"/>
  <c r="M307" i="1"/>
  <c r="O307" i="1"/>
  <c r="Q307" i="1"/>
  <c r="E309" i="1"/>
  <c r="G309" i="1"/>
  <c r="I309" i="1"/>
  <c r="K309" i="1"/>
  <c r="M309" i="1"/>
  <c r="O309" i="1"/>
  <c r="Q309" i="1"/>
  <c r="E311" i="1"/>
  <c r="G311" i="1"/>
  <c r="I311" i="1"/>
  <c r="K311" i="1"/>
  <c r="M311" i="1"/>
  <c r="O311" i="1"/>
  <c r="Q311" i="1"/>
  <c r="E313" i="1"/>
  <c r="G313" i="1"/>
  <c r="I313" i="1"/>
  <c r="K313" i="1"/>
  <c r="M313" i="1"/>
  <c r="O313" i="1"/>
  <c r="Q313" i="1"/>
  <c r="E315" i="1"/>
  <c r="G315" i="1"/>
  <c r="I315" i="1"/>
  <c r="K315" i="1"/>
  <c r="M315" i="1"/>
  <c r="O315" i="1"/>
  <c r="Q315" i="1"/>
  <c r="E317" i="1"/>
  <c r="G317" i="1"/>
  <c r="I317" i="1"/>
  <c r="K317" i="1"/>
  <c r="M317" i="1"/>
  <c r="O317" i="1"/>
  <c r="Q317" i="1"/>
  <c r="Q306" i="1"/>
  <c r="O306" i="1"/>
  <c r="M306" i="1"/>
  <c r="K306" i="1"/>
  <c r="I306" i="1"/>
  <c r="G306" i="1"/>
  <c r="E306" i="1"/>
  <c r="E265" i="1"/>
  <c r="G265" i="1"/>
  <c r="I265" i="1"/>
  <c r="K265" i="1"/>
  <c r="M265" i="1"/>
  <c r="O265" i="1"/>
  <c r="Q265" i="1"/>
  <c r="E267" i="1"/>
  <c r="G267" i="1"/>
  <c r="I267" i="1"/>
  <c r="K267" i="1"/>
  <c r="M267" i="1"/>
  <c r="O267" i="1"/>
  <c r="Q267" i="1"/>
  <c r="E269" i="1"/>
  <c r="G269" i="1"/>
  <c r="I269" i="1"/>
  <c r="K269" i="1"/>
  <c r="M269" i="1"/>
  <c r="O269" i="1"/>
  <c r="Q269" i="1"/>
  <c r="E271" i="1"/>
  <c r="G271" i="1"/>
  <c r="I271" i="1"/>
  <c r="K271" i="1"/>
  <c r="M271" i="1"/>
  <c r="O271" i="1"/>
  <c r="Q271" i="1"/>
  <c r="E273" i="1"/>
  <c r="G273" i="1"/>
  <c r="I273" i="1"/>
  <c r="K273" i="1"/>
  <c r="M273" i="1"/>
  <c r="O273" i="1"/>
  <c r="Q273" i="1"/>
  <c r="E275" i="1"/>
  <c r="G275" i="1"/>
  <c r="I275" i="1"/>
  <c r="K275" i="1"/>
  <c r="M275" i="1"/>
  <c r="O275" i="1"/>
  <c r="Q275" i="1"/>
  <c r="Q264" i="1"/>
  <c r="O264" i="1"/>
  <c r="M264" i="1"/>
  <c r="K264" i="1"/>
  <c r="I264" i="1"/>
  <c r="G264" i="1"/>
  <c r="E264" i="1"/>
  <c r="E223" i="1"/>
  <c r="G223" i="1"/>
  <c r="I223" i="1"/>
  <c r="K223" i="1"/>
  <c r="M223" i="1"/>
  <c r="O223" i="1"/>
  <c r="Q223" i="1"/>
  <c r="E225" i="1"/>
  <c r="G225" i="1"/>
  <c r="I225" i="1"/>
  <c r="K225" i="1"/>
  <c r="M225" i="1"/>
  <c r="O225" i="1"/>
  <c r="Q225" i="1"/>
  <c r="E227" i="1"/>
  <c r="G227" i="1"/>
  <c r="I227" i="1"/>
  <c r="K227" i="1"/>
  <c r="M227" i="1"/>
  <c r="O227" i="1"/>
  <c r="Q227" i="1"/>
  <c r="E229" i="1"/>
  <c r="G229" i="1"/>
  <c r="I229" i="1"/>
  <c r="K229" i="1"/>
  <c r="M229" i="1"/>
  <c r="O229" i="1"/>
  <c r="Q229" i="1"/>
  <c r="E231" i="1"/>
  <c r="G231" i="1"/>
  <c r="I231" i="1"/>
  <c r="K231" i="1"/>
  <c r="M231" i="1"/>
  <c r="O231" i="1"/>
  <c r="Q231" i="1"/>
  <c r="E233" i="1"/>
  <c r="G233" i="1"/>
  <c r="I233" i="1"/>
  <c r="K233" i="1"/>
  <c r="M233" i="1"/>
  <c r="O233" i="1"/>
  <c r="Q233" i="1"/>
  <c r="Q222" i="1"/>
  <c r="O222" i="1"/>
  <c r="M222" i="1"/>
  <c r="K222" i="1"/>
  <c r="I222" i="1"/>
  <c r="G222" i="1"/>
  <c r="E222" i="1"/>
  <c r="E181" i="1"/>
  <c r="G181" i="1"/>
  <c r="I181" i="1"/>
  <c r="K181" i="1"/>
  <c r="M181" i="1"/>
  <c r="O181" i="1"/>
  <c r="Q181" i="1"/>
  <c r="E183" i="1"/>
  <c r="G183" i="1"/>
  <c r="I183" i="1"/>
  <c r="K183" i="1"/>
  <c r="M183" i="1"/>
  <c r="O183" i="1"/>
  <c r="Q183" i="1"/>
  <c r="E185" i="1"/>
  <c r="G185" i="1"/>
  <c r="I185" i="1"/>
  <c r="K185" i="1"/>
  <c r="M185" i="1"/>
  <c r="O185" i="1"/>
  <c r="Q185" i="1"/>
  <c r="E187" i="1"/>
  <c r="G187" i="1"/>
  <c r="I187" i="1"/>
  <c r="K187" i="1"/>
  <c r="M187" i="1"/>
  <c r="O187" i="1"/>
  <c r="Q187" i="1"/>
  <c r="E189" i="1"/>
  <c r="G189" i="1"/>
  <c r="I189" i="1"/>
  <c r="K189" i="1"/>
  <c r="M189" i="1"/>
  <c r="O189" i="1"/>
  <c r="Q189" i="1"/>
  <c r="E191" i="1"/>
  <c r="G191" i="1"/>
  <c r="I191" i="1"/>
  <c r="K191" i="1"/>
  <c r="M191" i="1"/>
  <c r="O191" i="1"/>
  <c r="Q191" i="1"/>
  <c r="Q180" i="1"/>
  <c r="O180" i="1"/>
  <c r="M180" i="1"/>
  <c r="K180" i="1"/>
  <c r="I180" i="1"/>
  <c r="G180" i="1"/>
  <c r="E180" i="1"/>
  <c r="E139" i="1"/>
  <c r="G139" i="1"/>
  <c r="I139" i="1"/>
  <c r="K139" i="1"/>
  <c r="M139" i="1"/>
  <c r="O139" i="1"/>
  <c r="Q139" i="1"/>
  <c r="E141" i="1"/>
  <c r="G141" i="1"/>
  <c r="I141" i="1"/>
  <c r="K141" i="1"/>
  <c r="M141" i="1"/>
  <c r="O141" i="1"/>
  <c r="Q141" i="1"/>
  <c r="E143" i="1"/>
  <c r="G143" i="1"/>
  <c r="I143" i="1"/>
  <c r="K143" i="1"/>
  <c r="M143" i="1"/>
  <c r="O143" i="1"/>
  <c r="Q143" i="1"/>
  <c r="E145" i="1"/>
  <c r="G145" i="1"/>
  <c r="I145" i="1"/>
  <c r="K145" i="1"/>
  <c r="M145" i="1"/>
  <c r="O145" i="1"/>
  <c r="Q145" i="1"/>
  <c r="E147" i="1"/>
  <c r="G147" i="1"/>
  <c r="I147" i="1"/>
  <c r="K147" i="1"/>
  <c r="M147" i="1"/>
  <c r="O147" i="1"/>
  <c r="Q147" i="1"/>
  <c r="E149" i="1"/>
  <c r="G149" i="1"/>
  <c r="I149" i="1"/>
  <c r="K149" i="1"/>
  <c r="M149" i="1"/>
  <c r="O149" i="1"/>
  <c r="Q149" i="1"/>
  <c r="Q138" i="1"/>
  <c r="O138" i="1"/>
  <c r="M138" i="1"/>
  <c r="K138" i="1"/>
  <c r="I138" i="1"/>
  <c r="G138" i="1"/>
  <c r="E138" i="1"/>
  <c r="E97" i="1"/>
  <c r="G97" i="1"/>
  <c r="I97" i="1"/>
  <c r="K97" i="1"/>
  <c r="M97" i="1"/>
  <c r="O97" i="1"/>
  <c r="Q97" i="1"/>
  <c r="E99" i="1"/>
  <c r="G99" i="1"/>
  <c r="I99" i="1"/>
  <c r="K99" i="1"/>
  <c r="M99" i="1"/>
  <c r="O99" i="1"/>
  <c r="Q99" i="1"/>
  <c r="E101" i="1"/>
  <c r="G101" i="1"/>
  <c r="I101" i="1"/>
  <c r="K101" i="1"/>
  <c r="M101" i="1"/>
  <c r="O101" i="1"/>
  <c r="Q101" i="1"/>
  <c r="E103" i="1"/>
  <c r="G103" i="1"/>
  <c r="I103" i="1"/>
  <c r="K103" i="1"/>
  <c r="M103" i="1"/>
  <c r="O103" i="1"/>
  <c r="Q103" i="1"/>
  <c r="E105" i="1"/>
  <c r="G105" i="1"/>
  <c r="I105" i="1"/>
  <c r="K105" i="1"/>
  <c r="M105" i="1"/>
  <c r="O105" i="1"/>
  <c r="Q105" i="1"/>
  <c r="E107" i="1"/>
  <c r="G107" i="1"/>
  <c r="I107" i="1"/>
  <c r="K107" i="1"/>
  <c r="M107" i="1"/>
  <c r="O107" i="1"/>
  <c r="Q107" i="1"/>
  <c r="Q96" i="1"/>
  <c r="O96" i="1"/>
  <c r="M96" i="1"/>
  <c r="K96" i="1"/>
  <c r="I96" i="1"/>
  <c r="G96" i="1"/>
  <c r="E96" i="1"/>
  <c r="E55" i="1"/>
  <c r="G55" i="1"/>
  <c r="I55" i="1"/>
  <c r="K55" i="1"/>
  <c r="M55" i="1"/>
  <c r="O55" i="1"/>
  <c r="Q55" i="1"/>
  <c r="E57" i="1"/>
  <c r="G57" i="1"/>
  <c r="I57" i="1"/>
  <c r="K57" i="1"/>
  <c r="M57" i="1"/>
  <c r="O57" i="1"/>
  <c r="Q57" i="1"/>
  <c r="E59" i="1"/>
  <c r="G59" i="1"/>
  <c r="I59" i="1"/>
  <c r="K59" i="1"/>
  <c r="M59" i="1"/>
  <c r="O59" i="1"/>
  <c r="Q59" i="1"/>
  <c r="E61" i="1"/>
  <c r="G61" i="1"/>
  <c r="I61" i="1"/>
  <c r="K61" i="1"/>
  <c r="M61" i="1"/>
  <c r="O61" i="1"/>
  <c r="Q61" i="1"/>
  <c r="E63" i="1"/>
  <c r="G63" i="1"/>
  <c r="I63" i="1"/>
  <c r="K63" i="1"/>
  <c r="M63" i="1"/>
  <c r="O63" i="1"/>
  <c r="Q63" i="1"/>
  <c r="E65" i="1"/>
  <c r="G65" i="1"/>
  <c r="I65" i="1"/>
  <c r="K65" i="1"/>
  <c r="M65" i="1"/>
  <c r="O65" i="1"/>
  <c r="Q65" i="1"/>
  <c r="Q54" i="1"/>
  <c r="O54" i="1"/>
  <c r="M54" i="1"/>
  <c r="K54" i="1"/>
  <c r="I54" i="1"/>
  <c r="G54" i="1"/>
  <c r="E54" i="1"/>
  <c r="Z2" i="1"/>
  <c r="Z3" i="1"/>
  <c r="Z4" i="1"/>
  <c r="Z5" i="1"/>
  <c r="Z6" i="1"/>
  <c r="Z7" i="1"/>
  <c r="Z8" i="1"/>
  <c r="Z10" i="1"/>
  <c r="Z11" i="1"/>
  <c r="Z12" i="1"/>
  <c r="Z14" i="1"/>
  <c r="Z15" i="1"/>
  <c r="Z17" i="1"/>
  <c r="Z18" i="1"/>
  <c r="Z19" i="1"/>
  <c r="Z21" i="1"/>
  <c r="Z22" i="1"/>
  <c r="Z24" i="1"/>
  <c r="Z25" i="1"/>
  <c r="Z26" i="1"/>
  <c r="Z28" i="1"/>
  <c r="Z29" i="1"/>
  <c r="Z30" i="1"/>
  <c r="Z31" i="1"/>
  <c r="Z32" i="1"/>
  <c r="Z33" i="1"/>
  <c r="Z35" i="1"/>
  <c r="Z36" i="1"/>
  <c r="Z37" i="1"/>
  <c r="Z38" i="1"/>
  <c r="Z39" i="1"/>
  <c r="Z40" i="1"/>
  <c r="Z41" i="1"/>
  <c r="Z42" i="1"/>
  <c r="Z43" i="1"/>
  <c r="AE43" i="1"/>
  <c r="AB2" i="1"/>
  <c r="O21" i="1"/>
  <c r="Q21" i="1"/>
  <c r="E23" i="1"/>
  <c r="G23" i="1"/>
  <c r="I23" i="1"/>
  <c r="K23" i="1"/>
  <c r="M23" i="1"/>
  <c r="O23" i="1"/>
  <c r="Q23" i="1"/>
  <c r="AB43" i="1"/>
  <c r="AE42" i="1"/>
  <c r="AB42" i="1"/>
  <c r="AE41" i="1"/>
  <c r="AB41" i="1"/>
  <c r="AE40" i="1"/>
  <c r="AB40" i="1"/>
  <c r="AE39" i="1"/>
  <c r="AB39" i="1"/>
  <c r="AE38" i="1"/>
  <c r="AB38" i="1"/>
  <c r="AE37" i="1"/>
  <c r="AB37" i="1"/>
  <c r="AE36" i="1"/>
  <c r="AB36" i="1"/>
  <c r="AE35" i="1"/>
  <c r="AB35" i="1"/>
  <c r="AE34" i="1"/>
  <c r="AE33" i="1"/>
  <c r="AB33" i="1"/>
  <c r="AE32" i="1"/>
  <c r="AB32" i="1"/>
  <c r="AE31" i="1"/>
  <c r="AB31" i="1"/>
  <c r="AE30" i="1"/>
  <c r="AE29" i="1"/>
  <c r="AB29" i="1"/>
  <c r="AE28" i="1"/>
  <c r="AB28" i="1"/>
  <c r="AE27" i="1"/>
  <c r="AE26" i="1"/>
  <c r="AB26" i="1"/>
  <c r="AE25" i="1"/>
  <c r="AB25" i="1"/>
  <c r="AE24" i="1"/>
  <c r="AB24" i="1"/>
  <c r="AE23" i="1"/>
  <c r="AE22" i="1"/>
  <c r="AB22" i="1"/>
  <c r="AE21" i="1"/>
  <c r="AB21" i="1"/>
  <c r="AE20" i="1"/>
  <c r="AE19" i="1"/>
  <c r="AB19" i="1"/>
  <c r="AE18" i="1"/>
  <c r="AB18" i="1"/>
  <c r="AE17" i="1"/>
  <c r="AB17" i="1"/>
  <c r="AE16" i="1"/>
  <c r="AE15" i="1"/>
  <c r="AB15" i="1"/>
  <c r="AE14" i="1"/>
  <c r="AB14" i="1"/>
  <c r="AE13" i="1"/>
  <c r="AE12" i="1"/>
  <c r="AB12" i="1"/>
  <c r="Q12" i="1"/>
  <c r="O12" i="1"/>
  <c r="M12" i="1"/>
  <c r="K12" i="1"/>
  <c r="I12" i="1"/>
  <c r="G12" i="1"/>
  <c r="E12" i="1"/>
  <c r="AE11" i="1"/>
  <c r="AB11" i="1"/>
  <c r="AE10" i="1"/>
  <c r="AB10" i="1"/>
  <c r="AB8" i="1"/>
  <c r="AB7" i="1"/>
  <c r="AB6" i="1"/>
  <c r="AB5" i="1"/>
  <c r="AB4" i="1"/>
  <c r="AB3" i="1"/>
</calcChain>
</file>

<file path=xl/sharedStrings.xml><?xml version="1.0" encoding="utf-8"?>
<sst xmlns="http://schemas.openxmlformats.org/spreadsheetml/2006/main" count="32" uniqueCount="32">
  <si>
    <t>PHARMACIE LES ALIZES</t>
  </si>
  <si>
    <r>
      <t>1</t>
    </r>
    <r>
      <rPr>
        <b/>
        <vertAlign val="superscript"/>
        <sz val="11"/>
        <rFont val="Calibri"/>
        <family val="2"/>
        <scheme val="minor"/>
      </rPr>
      <t>er</t>
    </r>
    <r>
      <rPr>
        <b/>
        <sz val="11"/>
        <rFont val="Calibri"/>
        <family val="2"/>
        <scheme val="minor"/>
      </rPr>
      <t> janvier</t>
    </r>
    <r>
      <rPr>
        <sz val="11"/>
        <rFont val="Calibri"/>
        <family val="2"/>
        <scheme val="minor"/>
      </rPr>
      <t>, Jour de l'an</t>
    </r>
  </si>
  <si>
    <r>
      <t>1</t>
    </r>
    <r>
      <rPr>
        <b/>
        <vertAlign val="superscript"/>
        <sz val="11"/>
        <rFont val="Calibri"/>
        <family val="2"/>
        <scheme val="minor"/>
      </rPr>
      <t>er</t>
    </r>
    <r>
      <rPr>
        <b/>
        <sz val="11"/>
        <rFont val="Calibri"/>
        <family val="2"/>
        <scheme val="minor"/>
      </rPr>
      <t> mai</t>
    </r>
    <r>
      <rPr>
        <sz val="11"/>
        <rFont val="Calibri"/>
        <family val="2"/>
        <scheme val="minor"/>
      </rPr>
      <t>, fête du Travail</t>
    </r>
  </si>
  <si>
    <t>8 mai, fête de la Victoire 2ème guerre mondiale</t>
  </si>
  <si>
    <t xml:space="preserve">14 juillet, fête nationale française </t>
  </si>
  <si>
    <t>11 novembre : armistice 1ère guerre mondiale</t>
  </si>
  <si>
    <t>Fêtes religieuses</t>
  </si>
  <si>
    <t>Dimanche de pâques</t>
  </si>
  <si>
    <t>Date variable : Lundi de Pâques (1 jour après Pâques)</t>
  </si>
  <si>
    <t>Date variable : Jeudi de l'Ascension (39jours après Pâques)</t>
  </si>
  <si>
    <t>Date variable : Lundi de Pentecôte (50 jours après Pâques) </t>
  </si>
  <si>
    <t>15 août : Assomption</t>
  </si>
  <si>
    <r>
      <t>1</t>
    </r>
    <r>
      <rPr>
        <vertAlign val="superscript"/>
        <sz val="11"/>
        <rFont val="Calibri"/>
        <family val="2"/>
        <scheme val="minor"/>
      </rPr>
      <t>er</t>
    </r>
    <r>
      <rPr>
        <sz val="11"/>
        <rFont val="Calibri"/>
        <family val="2"/>
        <scheme val="minor"/>
      </rPr>
      <t> novembre : la Toussaint.</t>
    </r>
  </si>
  <si>
    <t>25 décembre : Noël</t>
  </si>
  <si>
    <t>Facture</t>
  </si>
  <si>
    <t xml:space="preserve">F-2016-11 du </t>
  </si>
  <si>
    <t xml:space="preserve">Désignation de la prestation          </t>
  </si>
  <si>
    <t>Date</t>
  </si>
  <si>
    <t>Quantité (heures)</t>
  </si>
  <si>
    <t>Prix unitaire</t>
  </si>
  <si>
    <t xml:space="preserve">Total </t>
  </si>
  <si>
    <t>Total à régler</t>
  </si>
  <si>
    <t>TVA non applicable, art 293 du CGI</t>
  </si>
  <si>
    <t>Conditions de règlement : Chèque ou virement bancaire à réception de la facture.</t>
  </si>
  <si>
    <t>Date limite de règlement : A réception de la facture</t>
  </si>
  <si>
    <r>
      <t>Date d’exécution de la prestation : Octobre</t>
    </r>
    <r>
      <rPr>
        <b/>
        <i/>
        <sz val="10"/>
        <color theme="1"/>
        <rFont val="Chalkboard"/>
      </rPr>
      <t xml:space="preserve"> 2016</t>
    </r>
  </si>
  <si>
    <t>Coordonnées bancaires : Société Générale</t>
  </si>
  <si>
    <t>RIB : 30003 01730 00057001464 07 / IBAN : FR76 3000 3017 3000 0570 0146 407 / BIC : SOGEFRPP</t>
  </si>
  <si>
    <t xml:space="preserve">Chèque à l’ordre de Virginie BREVARD 11 rue des Frênes 17000 La Rochelle </t>
  </si>
  <si>
    <t>Pénalités financières pour tout retard de paiement :</t>
  </si>
  <si>
    <t>Tout retard de paiement de la part du client donnera lieu à des pénalités financières correspondant à 1,14% du montant total par jour de retard. Le taux de pénalités de retard ne peut être inférieur à une fois et demi le taux d’intérêt légal. A défaut de spécifications particulières, ce taux est celui pratiqué par la Banque Centrale Européene pour sa dernière opération de refinancement, majoré de 7 points de pourcentage. Taux des pénalités exigibles en cas de paiement à une date ultérieure à celle figurant sur la facture.</t>
  </si>
  <si>
    <t xml:space="preserve">Virginie BREVARD 11 rue des Frênes 17000 La Rochelle : SIRET n°80485770400014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</si>
</sst>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mmmm"/>
    <numFmt numFmtId="165" formatCode="d"/>
    <numFmt numFmtId="166" formatCode="#,##0.00\ &quot;€&quot;"/>
    <numFmt numFmtId="167" formatCode="#,##0.00\ &quot;€&quot;_);[Red]\(#,##0.00\ &quot;€&quot;\)"/>
  </numFmts>
  <fonts count="23">
    <font>
      <sz val="11"/>
      <color theme="1"/>
      <name val="Calibri"/>
      <family val="2"/>
      <scheme val="minor"/>
    </font>
    <font>
      <sz val="18"/>
      <color theme="0"/>
      <name val="Calibri"/>
      <family val="2"/>
      <scheme val="minor"/>
    </font>
    <font>
      <b/>
      <i/>
      <sz val="12"/>
      <color theme="1"/>
      <name val="Calibri"/>
      <family val="2"/>
      <scheme val="minor"/>
    </font>
    <font>
      <sz val="11"/>
      <color theme="1" tint="0.249977111117893"/>
      <name val="Calibri"/>
      <family val="2"/>
      <scheme val="minor"/>
    </font>
    <font>
      <sz val="11"/>
      <name val="Calibri"/>
      <family val="2"/>
      <scheme val="minor"/>
    </font>
    <font>
      <b/>
      <vertAlign val="superscript"/>
      <sz val="11"/>
      <name val="Calibri"/>
      <family val="2"/>
      <scheme val="minor"/>
    </font>
    <font>
      <b/>
      <sz val="11"/>
      <name val="Calibri"/>
      <family val="2"/>
      <scheme val="minor"/>
    </font>
    <font>
      <u/>
      <sz val="11"/>
      <color theme="10"/>
      <name val="Calibri"/>
      <family val="2"/>
      <scheme val="minor"/>
    </font>
    <font>
      <vertAlign val="superscript"/>
      <sz val="11"/>
      <name val="Calibri"/>
      <family val="2"/>
      <scheme val="minor"/>
    </font>
    <font>
      <b/>
      <sz val="11"/>
      <color theme="1"/>
      <name val="Chalkboard"/>
    </font>
    <font>
      <sz val="12"/>
      <color theme="1"/>
      <name val="Chalkboard"/>
    </font>
    <font>
      <b/>
      <i/>
      <sz val="14"/>
      <color theme="1"/>
      <name val="Chalkboard"/>
    </font>
    <font>
      <sz val="10"/>
      <color theme="1"/>
      <name val="Chalkboard"/>
    </font>
    <font>
      <i/>
      <sz val="10"/>
      <color theme="1"/>
      <name val="Chalkboard"/>
    </font>
    <font>
      <sz val="10"/>
      <color rgb="FF272627"/>
      <name val="Chalkboard"/>
    </font>
    <font>
      <b/>
      <sz val="12"/>
      <color theme="1"/>
      <name val="Chalkboard"/>
    </font>
    <font>
      <b/>
      <sz val="12"/>
      <color rgb="FF26BB12"/>
      <name val="Chalkboard"/>
    </font>
    <font>
      <i/>
      <sz val="9"/>
      <color theme="1"/>
      <name val="Chalkboard"/>
    </font>
    <font>
      <sz val="9"/>
      <color theme="1"/>
      <name val="Chalkboard"/>
    </font>
    <font>
      <b/>
      <i/>
      <sz val="10"/>
      <color theme="1"/>
      <name val="Chalkboard"/>
    </font>
    <font>
      <b/>
      <i/>
      <sz val="10"/>
      <color rgb="FF26BB12"/>
      <name val="Chalkboard"/>
    </font>
    <font>
      <i/>
      <sz val="9"/>
      <name val="Chalkboard"/>
    </font>
    <font>
      <i/>
      <sz val="7"/>
      <color theme="1"/>
      <name val="Chalkboard"/>
    </font>
  </fonts>
  <fills count="4">
    <fill>
      <patternFill patternType="none"/>
    </fill>
    <fill>
      <patternFill patternType="gray125"/>
    </fill>
    <fill>
      <patternFill patternType="solid">
        <fgColor theme="0"/>
        <bgColor indexed="64"/>
      </patternFill>
    </fill>
    <fill>
      <patternFill patternType="solid">
        <fgColor rgb="FF7174B7"/>
        <bgColor indexed="64"/>
      </patternFill>
    </fill>
  </fills>
  <borders count="29">
    <border>
      <left/>
      <right/>
      <top/>
      <bottom/>
      <diagonal/>
    </border>
    <border>
      <left style="thin">
        <color auto="1"/>
      </left>
      <right style="thin">
        <color auto="1"/>
      </right>
      <top style="thin">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indexed="64"/>
      </left>
      <right/>
      <top/>
      <bottom style="medium">
        <color indexed="64"/>
      </bottom>
      <diagonal/>
    </border>
    <border>
      <left/>
      <right/>
      <top/>
      <bottom style="medium">
        <color auto="1"/>
      </bottom>
      <diagonal/>
    </border>
    <border>
      <left/>
      <right style="medium">
        <color indexed="64"/>
      </right>
      <top/>
      <bottom style="medium">
        <color indexed="6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top style="medium">
        <color auto="1"/>
      </top>
      <bottom style="thin">
        <color indexed="64"/>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right style="medium">
        <color auto="1"/>
      </right>
      <top style="medium">
        <color auto="1"/>
      </top>
      <bottom style="thin">
        <color auto="1"/>
      </bottom>
      <diagonal/>
    </border>
    <border>
      <left style="medium">
        <color indexed="64"/>
      </left>
      <right style="thin">
        <color theme="0" tint="-0.249977111117893"/>
      </right>
      <top style="thin">
        <color indexed="64"/>
      </top>
      <bottom style="thin">
        <color theme="0" tint="-0.249977111117893"/>
      </bottom>
      <diagonal/>
    </border>
    <border>
      <left style="thin">
        <color theme="0" tint="-0.249977111117893"/>
      </left>
      <right style="thin">
        <color indexed="64"/>
      </right>
      <top style="thin">
        <color indexed="64"/>
      </top>
      <bottom style="thin">
        <color theme="0" tint="-0.249977111117893"/>
      </bottom>
      <diagonal/>
    </border>
    <border>
      <left style="thin">
        <color indexed="64"/>
      </left>
      <right style="thin">
        <color theme="0" tint="-0.249977111117893"/>
      </right>
      <top style="thin">
        <color indexed="64"/>
      </top>
      <bottom style="thin">
        <color theme="0" tint="-0.249977111117893"/>
      </bottom>
      <diagonal/>
    </border>
    <border>
      <left style="thin">
        <color theme="0" tint="-0.249977111117893"/>
      </left>
      <right style="medium">
        <color indexed="64"/>
      </right>
      <top style="thin">
        <color indexed="64"/>
      </top>
      <bottom style="thin">
        <color theme="0" tint="-0.249977111117893"/>
      </bottom>
      <diagonal/>
    </border>
    <border>
      <left style="medium">
        <color indexed="64"/>
      </left>
      <right style="thin">
        <color theme="0" tint="-0.249977111117893"/>
      </right>
      <top style="thin">
        <color theme="0" tint="-0.249977111117893"/>
      </top>
      <bottom style="thin">
        <color indexed="64"/>
      </bottom>
      <diagonal/>
    </border>
    <border>
      <left style="thin">
        <color theme="0" tint="-0.249977111117893"/>
      </left>
      <right style="thin">
        <color indexed="64"/>
      </right>
      <top style="thin">
        <color theme="0" tint="-0.249977111117893"/>
      </top>
      <bottom style="thin">
        <color indexed="64"/>
      </bottom>
      <diagonal/>
    </border>
    <border>
      <left style="thin">
        <color indexed="64"/>
      </left>
      <right style="thin">
        <color theme="0" tint="-0.249977111117893"/>
      </right>
      <top style="thin">
        <color theme="0" tint="-0.249977111117893"/>
      </top>
      <bottom style="thin">
        <color indexed="64"/>
      </bottom>
      <diagonal/>
    </border>
    <border>
      <left style="thin">
        <color theme="0" tint="-0.249977111117893"/>
      </left>
      <right style="medium">
        <color indexed="64"/>
      </right>
      <top style="thin">
        <color theme="0" tint="-0.249977111117893"/>
      </top>
      <bottom style="thin">
        <color indexed="64"/>
      </bottom>
      <diagonal/>
    </border>
    <border>
      <left style="medium">
        <color indexed="64"/>
      </left>
      <right style="thin">
        <color theme="0" tint="-0.249977111117893"/>
      </right>
      <top style="thin">
        <color theme="0" tint="-0.249977111117893"/>
      </top>
      <bottom style="medium">
        <color indexed="64"/>
      </bottom>
      <diagonal/>
    </border>
    <border>
      <left style="thin">
        <color theme="0" tint="-0.249977111117893"/>
      </left>
      <right style="thin">
        <color indexed="64"/>
      </right>
      <top style="thin">
        <color theme="0" tint="-0.249977111117893"/>
      </top>
      <bottom style="medium">
        <color indexed="64"/>
      </bottom>
      <diagonal/>
    </border>
    <border>
      <left style="thin">
        <color indexed="64"/>
      </left>
      <right style="thin">
        <color theme="0" tint="-0.249977111117893"/>
      </right>
      <top style="thin">
        <color theme="0" tint="-0.249977111117893"/>
      </top>
      <bottom style="medium">
        <color indexed="64"/>
      </bottom>
      <diagonal/>
    </border>
    <border>
      <left style="thin">
        <color theme="0" tint="-0.249977111117893"/>
      </left>
      <right style="medium">
        <color indexed="64"/>
      </right>
      <top style="thin">
        <color theme="0" tint="-0.249977111117893"/>
      </top>
      <bottom style="medium">
        <color indexed="64"/>
      </bottom>
      <diagonal/>
    </border>
    <border>
      <left/>
      <right/>
      <top style="thin">
        <color indexed="64"/>
      </top>
      <bottom style="thin">
        <color indexed="64"/>
      </bottom>
      <diagonal/>
    </border>
    <border>
      <left/>
      <right/>
      <top style="thin">
        <color auto="1"/>
      </top>
      <bottom/>
      <diagonal/>
    </border>
  </borders>
  <cellStyleXfs count="2">
    <xf numFmtId="0" fontId="0" fillId="0" borderId="0"/>
    <xf numFmtId="0" fontId="7" fillId="0" borderId="0" applyNumberFormat="0" applyFill="0" applyBorder="0" applyAlignment="0" applyProtection="0"/>
  </cellStyleXfs>
  <cellXfs count="86">
    <xf numFmtId="0" fontId="0" fillId="0" borderId="0" xfId="0"/>
    <xf numFmtId="0" fontId="0" fillId="2" borderId="0" xfId="0" applyFill="1"/>
    <xf numFmtId="0" fontId="0" fillId="2" borderId="1" xfId="0" applyFill="1" applyBorder="1"/>
    <xf numFmtId="1" fontId="0" fillId="2" borderId="1" xfId="0" applyNumberFormat="1" applyFill="1" applyBorder="1" applyAlignment="1">
      <alignment horizontal="center" vertical="center"/>
    </xf>
    <xf numFmtId="14" fontId="0" fillId="2" borderId="1" xfId="0" applyNumberFormat="1" applyFill="1" applyBorder="1" applyAlignment="1">
      <alignment horizontal="center" vertical="center"/>
    </xf>
    <xf numFmtId="0" fontId="0" fillId="2" borderId="1" xfId="0" applyFill="1" applyBorder="1" applyAlignment="1">
      <alignment horizontal="center" vertical="center"/>
    </xf>
    <xf numFmtId="0" fontId="0" fillId="3" borderId="0" xfId="0" applyFill="1"/>
    <xf numFmtId="1" fontId="0" fillId="3" borderId="1" xfId="0" applyNumberFormat="1" applyFill="1" applyBorder="1" applyAlignment="1">
      <alignment horizontal="center" vertical="center"/>
    </xf>
    <xf numFmtId="14" fontId="0" fillId="3" borderId="1" xfId="0" applyNumberFormat="1" applyFill="1" applyBorder="1" applyAlignment="1">
      <alignment horizontal="center" vertical="center"/>
    </xf>
    <xf numFmtId="0" fontId="0" fillId="3" borderId="1" xfId="0" applyFill="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1" fontId="4" fillId="3" borderId="1" xfId="0" applyNumberFormat="1" applyFont="1" applyFill="1" applyBorder="1" applyAlignment="1">
      <alignment horizontal="center" vertical="center"/>
    </xf>
    <xf numFmtId="14" fontId="4" fillId="3" borderId="1" xfId="0" applyNumberFormat="1" applyFont="1" applyFill="1" applyBorder="1" applyAlignment="1">
      <alignment horizontal="center" vertical="center"/>
    </xf>
    <xf numFmtId="165" fontId="0" fillId="0" borderId="15" xfId="0" applyNumberFormat="1" applyBorder="1" applyAlignment="1">
      <alignment horizontal="center" vertical="center"/>
    </xf>
    <xf numFmtId="1" fontId="0" fillId="0" borderId="16" xfId="0" applyNumberFormat="1" applyBorder="1" applyAlignment="1">
      <alignment horizontal="center" vertical="center"/>
    </xf>
    <xf numFmtId="165" fontId="0" fillId="0" borderId="17" xfId="0" applyNumberFormat="1" applyBorder="1" applyAlignment="1">
      <alignment horizontal="center" vertical="center"/>
    </xf>
    <xf numFmtId="1" fontId="0" fillId="0" borderId="18" xfId="0" applyNumberFormat="1" applyBorder="1" applyAlignment="1">
      <alignment horizontal="center" vertical="center"/>
    </xf>
    <xf numFmtId="1" fontId="0" fillId="0" borderId="19" xfId="0" applyNumberFormat="1" applyBorder="1" applyAlignment="1">
      <alignment horizontal="center" vertical="center"/>
    </xf>
    <xf numFmtId="1" fontId="0" fillId="0" borderId="20" xfId="0" applyNumberFormat="1" applyBorder="1" applyAlignment="1" applyProtection="1">
      <alignment horizontal="center" vertical="center"/>
      <protection locked="0"/>
    </xf>
    <xf numFmtId="1" fontId="0" fillId="0" borderId="21" xfId="0" applyNumberFormat="1" applyBorder="1" applyAlignment="1">
      <alignment horizontal="center" vertical="center"/>
    </xf>
    <xf numFmtId="1" fontId="0" fillId="0" borderId="22" xfId="0" applyNumberFormat="1" applyBorder="1" applyAlignment="1" applyProtection="1">
      <alignment horizontal="center" vertical="center"/>
      <protection locked="0"/>
    </xf>
    <xf numFmtId="0" fontId="3" fillId="3" borderId="0" xfId="0" applyFont="1" applyFill="1" applyAlignment="1">
      <alignment horizontal="center" vertical="center"/>
    </xf>
    <xf numFmtId="1" fontId="0" fillId="0" borderId="23" xfId="0" applyNumberFormat="1" applyBorder="1" applyAlignment="1">
      <alignment horizontal="center" vertical="center"/>
    </xf>
    <xf numFmtId="1" fontId="0" fillId="0" borderId="24" xfId="0" applyNumberFormat="1" applyBorder="1" applyAlignment="1" applyProtection="1">
      <alignment horizontal="center" vertical="center"/>
      <protection locked="0"/>
    </xf>
    <xf numFmtId="1" fontId="0" fillId="0" borderId="25" xfId="0" applyNumberFormat="1" applyBorder="1" applyAlignment="1">
      <alignment horizontal="center" vertical="center"/>
    </xf>
    <xf numFmtId="1" fontId="0" fillId="0" borderId="26" xfId="0" applyNumberFormat="1" applyBorder="1" applyAlignment="1" applyProtection="1">
      <alignment horizontal="center" vertical="center"/>
      <protection locked="0"/>
    </xf>
    <xf numFmtId="0" fontId="0" fillId="3" borderId="0" xfId="0" applyFont="1" applyFill="1"/>
    <xf numFmtId="1" fontId="4" fillId="2" borderId="1" xfId="0" applyNumberFormat="1" applyFont="1" applyFill="1" applyBorder="1" applyAlignment="1">
      <alignment horizontal="center" vertical="center"/>
    </xf>
    <xf numFmtId="14" fontId="4" fillId="2" borderId="1" xfId="0" applyNumberFormat="1" applyFont="1" applyFill="1" applyBorder="1" applyAlignment="1">
      <alignment horizontal="center" vertical="center"/>
    </xf>
    <xf numFmtId="0" fontId="0" fillId="3" borderId="0" xfId="0" applyFill="1" applyAlignment="1">
      <alignment horizontal="center" vertical="center"/>
    </xf>
    <xf numFmtId="0" fontId="4" fillId="3" borderId="0" xfId="0" applyFont="1" applyFill="1"/>
    <xf numFmtId="14" fontId="4" fillId="3" borderId="0" xfId="0" applyNumberFormat="1" applyFont="1" applyFill="1" applyAlignment="1">
      <alignment horizontal="center"/>
    </xf>
    <xf numFmtId="0" fontId="4" fillId="3" borderId="0" xfId="0" applyFont="1" applyFill="1" applyAlignment="1">
      <alignment horizontal="center"/>
    </xf>
    <xf numFmtId="0" fontId="4" fillId="3" borderId="0" xfId="0" applyFont="1" applyFill="1" applyAlignment="1">
      <alignment horizontal="left" vertical="center" indent="1"/>
    </xf>
    <xf numFmtId="0" fontId="4" fillId="3" borderId="0" xfId="1" applyFont="1" applyFill="1" applyAlignment="1">
      <alignment horizontal="left" vertical="center" indent="1"/>
    </xf>
    <xf numFmtId="0" fontId="0" fillId="2" borderId="0" xfId="0" applyFill="1" applyBorder="1" applyAlignment="1">
      <alignment vertical="center"/>
    </xf>
    <xf numFmtId="14" fontId="0" fillId="2" borderId="0" xfId="0" applyNumberFormat="1" applyFill="1" applyBorder="1" applyAlignment="1">
      <alignment horizontal="center" vertical="center"/>
    </xf>
    <xf numFmtId="0" fontId="0" fillId="2" borderId="0" xfId="0" applyFill="1" applyBorder="1" applyAlignment="1">
      <alignment horizontal="center" vertical="center"/>
    </xf>
    <xf numFmtId="0" fontId="0" fillId="3" borderId="0" xfId="0" applyFill="1" applyBorder="1" applyAlignment="1">
      <alignment vertical="center"/>
    </xf>
    <xf numFmtId="14" fontId="0" fillId="3" borderId="0" xfId="0" applyNumberFormat="1" applyFill="1" applyBorder="1" applyAlignment="1">
      <alignment horizontal="center" vertical="center"/>
    </xf>
    <xf numFmtId="0" fontId="0" fillId="3" borderId="0" xfId="0" applyFill="1" applyBorder="1" applyAlignment="1">
      <alignment horizontal="center" vertical="center"/>
    </xf>
    <xf numFmtId="0" fontId="9" fillId="0" borderId="0" xfId="0" applyFont="1"/>
    <xf numFmtId="0" fontId="10" fillId="0" borderId="0" xfId="0" applyFont="1"/>
    <xf numFmtId="0" fontId="11" fillId="0" borderId="0" xfId="0" applyFont="1" applyAlignment="1">
      <alignment vertical="center"/>
    </xf>
    <xf numFmtId="0" fontId="12" fillId="0" borderId="0" xfId="0" applyFont="1"/>
    <xf numFmtId="15" fontId="10" fillId="0" borderId="0" xfId="0" applyNumberFormat="1" applyFont="1"/>
    <xf numFmtId="0" fontId="10" fillId="0" borderId="0" xfId="0" applyFont="1" applyAlignment="1">
      <alignment horizontal="center"/>
    </xf>
    <xf numFmtId="0" fontId="13" fillId="0" borderId="0" xfId="0" applyFont="1" applyAlignment="1">
      <alignment horizontal="center" vertical="center"/>
    </xf>
    <xf numFmtId="0" fontId="12" fillId="0" borderId="27" xfId="0" applyFont="1" applyBorder="1" applyAlignment="1">
      <alignment horizontal="center" vertical="center"/>
    </xf>
    <xf numFmtId="0" fontId="10" fillId="0" borderId="27" xfId="0" applyFont="1" applyBorder="1" applyAlignment="1">
      <alignment horizontal="center" vertical="center"/>
    </xf>
    <xf numFmtId="14" fontId="12" fillId="0" borderId="0" xfId="0" applyNumberFormat="1" applyFont="1" applyAlignment="1">
      <alignment vertical="top"/>
    </xf>
    <xf numFmtId="14" fontId="10" fillId="0" borderId="0" xfId="0" applyNumberFormat="1" applyFont="1" applyAlignment="1">
      <alignment horizontal="center"/>
    </xf>
    <xf numFmtId="166" fontId="10" fillId="0" borderId="0" xfId="0" applyNumberFormat="1" applyFont="1" applyAlignment="1">
      <alignment horizontal="center"/>
    </xf>
    <xf numFmtId="0" fontId="10" fillId="0" borderId="0" xfId="0" applyFont="1" applyAlignment="1">
      <alignment horizontal="left"/>
    </xf>
    <xf numFmtId="167" fontId="10" fillId="0" borderId="0" xfId="0" applyNumberFormat="1" applyFont="1" applyAlignment="1">
      <alignment horizontal="center"/>
    </xf>
    <xf numFmtId="0" fontId="10" fillId="0" borderId="27" xfId="0" applyFont="1" applyBorder="1"/>
    <xf numFmtId="0" fontId="15" fillId="0" borderId="27" xfId="0" applyFont="1" applyBorder="1" applyAlignment="1">
      <alignment horizontal="left"/>
    </xf>
    <xf numFmtId="166" fontId="16" fillId="0" borderId="27" xfId="0" applyNumberFormat="1" applyFont="1" applyBorder="1" applyAlignment="1">
      <alignment horizontal="center"/>
    </xf>
    <xf numFmtId="0" fontId="18" fillId="0" borderId="0" xfId="0" applyFont="1"/>
    <xf numFmtId="0" fontId="17" fillId="0" borderId="0" xfId="0" applyFont="1" applyBorder="1" applyAlignment="1">
      <alignment horizontal="left"/>
    </xf>
    <xf numFmtId="0" fontId="0" fillId="0" borderId="28" xfId="0" applyBorder="1"/>
    <xf numFmtId="0" fontId="10" fillId="0" borderId="28" xfId="0" applyFont="1" applyBorder="1"/>
    <xf numFmtId="164" fontId="2" fillId="0" borderId="8" xfId="0" applyNumberFormat="1" applyFont="1" applyBorder="1" applyAlignment="1">
      <alignment horizontal="center" vertical="center"/>
    </xf>
    <xf numFmtId="164" fontId="2" fillId="0" borderId="9" xfId="0" applyNumberFormat="1" applyFont="1" applyBorder="1" applyAlignment="1">
      <alignment horizontal="center" vertical="center"/>
    </xf>
    <xf numFmtId="164" fontId="2" fillId="0" borderId="10" xfId="0" applyNumberFormat="1" applyFont="1" applyBorder="1" applyAlignment="1">
      <alignment horizontal="center" vertical="center"/>
    </xf>
    <xf numFmtId="0" fontId="1" fillId="3" borderId="2" xfId="0" applyFont="1" applyFill="1" applyBorder="1" applyAlignment="1">
      <alignment horizontal="center" vertical="center"/>
    </xf>
    <xf numFmtId="0" fontId="1" fillId="3" borderId="3" xfId="0" applyFont="1" applyFill="1" applyBorder="1" applyAlignment="1">
      <alignment horizontal="center" vertical="center"/>
    </xf>
    <xf numFmtId="0" fontId="1" fillId="3" borderId="4" xfId="0" applyFont="1" applyFill="1" applyBorder="1" applyAlignment="1">
      <alignment horizontal="center" vertical="center"/>
    </xf>
    <xf numFmtId="0" fontId="1" fillId="3" borderId="5" xfId="0" applyFont="1" applyFill="1" applyBorder="1" applyAlignment="1">
      <alignment horizontal="center" vertical="center"/>
    </xf>
    <xf numFmtId="0" fontId="1" fillId="3" borderId="6" xfId="0" applyFont="1" applyFill="1" applyBorder="1" applyAlignment="1">
      <alignment horizontal="center" vertical="center"/>
    </xf>
    <xf numFmtId="0" fontId="1" fillId="3" borderId="7" xfId="0" applyFont="1" applyFill="1" applyBorder="1" applyAlignment="1">
      <alignment horizontal="center" vertical="center"/>
    </xf>
    <xf numFmtId="0" fontId="10" fillId="0" borderId="0" xfId="0" applyFont="1" applyAlignment="1">
      <alignment horizontal="left"/>
    </xf>
    <xf numFmtId="0" fontId="13" fillId="0" borderId="0" xfId="0" applyFont="1" applyAlignment="1">
      <alignment horizontal="center" vertical="center"/>
    </xf>
    <xf numFmtId="0" fontId="12" fillId="0" borderId="27" xfId="0" applyFont="1" applyBorder="1" applyAlignment="1">
      <alignment horizontal="left" vertical="center"/>
    </xf>
    <xf numFmtId="0" fontId="14" fillId="0" borderId="0" xfId="0" applyFont="1" applyAlignment="1">
      <alignment horizontal="center"/>
    </xf>
    <xf numFmtId="0" fontId="13" fillId="0" borderId="0" xfId="0" applyFont="1" applyAlignment="1">
      <alignment horizontal="left"/>
    </xf>
    <xf numFmtId="0" fontId="17" fillId="0" borderId="28" xfId="0" applyFont="1" applyBorder="1" applyAlignment="1">
      <alignment horizontal="left"/>
    </xf>
    <xf numFmtId="0" fontId="19" fillId="0" borderId="28" xfId="0" applyFont="1" applyBorder="1" applyAlignment="1">
      <alignment horizontal="left" wrapText="1"/>
    </xf>
    <xf numFmtId="0" fontId="20" fillId="0" borderId="0" xfId="0" applyFont="1" applyAlignment="1">
      <alignment horizontal="left" vertical="center"/>
    </xf>
    <xf numFmtId="0" fontId="21" fillId="0" borderId="0" xfId="0" applyFont="1" applyAlignment="1">
      <alignment horizontal="left"/>
    </xf>
    <xf numFmtId="0" fontId="19" fillId="0" borderId="0" xfId="0" applyFont="1" applyAlignment="1">
      <alignment horizontal="left"/>
    </xf>
    <xf numFmtId="0" fontId="22" fillId="0" borderId="0" xfId="0" applyFont="1" applyAlignment="1">
      <alignment horizontal="left" vertical="center" wrapText="1"/>
    </xf>
    <xf numFmtId="0" fontId="10" fillId="0" borderId="0" xfId="0" applyFont="1" applyBorder="1" applyAlignment="1">
      <alignment horizontal="center"/>
    </xf>
  </cellXfs>
  <cellStyles count="2">
    <cellStyle name="Lien hypertexte" xfId="1" builtinId="8"/>
    <cellStyle name="Normal" xfId="0" builtinId="0"/>
  </cellStyles>
  <dxfs count="72">
    <dxf>
      <font>
        <color theme="0"/>
      </font>
      <fill>
        <gradientFill degree="90">
          <stop position="0">
            <color rgb="FF7174B7"/>
          </stop>
          <stop position="0.5">
            <color theme="0" tint="-0.1490218817712943"/>
          </stop>
          <stop position="1">
            <color rgb="FF7174B7"/>
          </stop>
        </gradientFill>
      </fill>
    </dxf>
    <dxf>
      <font>
        <color theme="1" tint="0.24994659260841701"/>
      </font>
      <fill>
        <gradientFill degree="90">
          <stop position="0">
            <color theme="0" tint="-5.0965910824915313E-2"/>
          </stop>
          <stop position="0.5">
            <color theme="0" tint="-0.1490218817712943"/>
          </stop>
          <stop position="1">
            <color theme="0" tint="-5.0965910824915313E-2"/>
          </stop>
        </gradientFill>
      </fill>
    </dxf>
    <dxf>
      <fill>
        <gradientFill degree="90">
          <stop position="0">
            <color theme="9" tint="-0.25098422193060094"/>
          </stop>
          <stop position="0.5">
            <color theme="9" tint="0.40000610370189521"/>
          </stop>
          <stop position="1">
            <color theme="9" tint="-0.25098422193060094"/>
          </stop>
        </gradientFill>
      </fill>
    </dxf>
    <dxf>
      <font>
        <color rgb="FF9C0006"/>
      </font>
      <fill>
        <gradientFill degree="90">
          <stop position="0">
            <color theme="5" tint="-0.25098422193060094"/>
          </stop>
          <stop position="0.5">
            <color theme="5" tint="0.40000610370189521"/>
          </stop>
          <stop position="1">
            <color theme="5" tint="-0.25098422193060094"/>
          </stop>
        </gradientFill>
      </fill>
    </dxf>
    <dxf>
      <fill>
        <patternFill>
          <bgColor theme="0" tint="-4.9989318521683403E-2"/>
        </patternFill>
      </fill>
    </dxf>
    <dxf>
      <font>
        <color theme="0"/>
      </font>
      <fill>
        <gradientFill degree="90">
          <stop position="0">
            <color rgb="FF7174B7"/>
          </stop>
          <stop position="0.5">
            <color theme="0" tint="-0.1490218817712943"/>
          </stop>
          <stop position="1">
            <color rgb="FF7174B7"/>
          </stop>
        </gradientFill>
      </fill>
    </dxf>
    <dxf>
      <font>
        <color theme="1" tint="0.24994659260841701"/>
      </font>
      <fill>
        <gradientFill degree="90">
          <stop position="0">
            <color theme="0" tint="-5.0965910824915313E-2"/>
          </stop>
          <stop position="0.5">
            <color theme="0" tint="-0.1490218817712943"/>
          </stop>
          <stop position="1">
            <color theme="0" tint="-5.0965910824915313E-2"/>
          </stop>
        </gradientFill>
      </fill>
    </dxf>
    <dxf>
      <fill>
        <gradientFill degree="90">
          <stop position="0">
            <color theme="9" tint="-0.25098422193060094"/>
          </stop>
          <stop position="0.5">
            <color theme="9" tint="0.40000610370189521"/>
          </stop>
          <stop position="1">
            <color theme="9" tint="-0.25098422193060094"/>
          </stop>
        </gradientFill>
      </fill>
    </dxf>
    <dxf>
      <font>
        <color rgb="FF9C0006"/>
      </font>
      <fill>
        <gradientFill degree="90">
          <stop position="0">
            <color theme="5" tint="-0.25098422193060094"/>
          </stop>
          <stop position="0.5">
            <color theme="5" tint="0.40000610370189521"/>
          </stop>
          <stop position="1">
            <color theme="5" tint="-0.25098422193060094"/>
          </stop>
        </gradientFill>
      </fill>
    </dxf>
    <dxf>
      <fill>
        <patternFill>
          <bgColor theme="0" tint="-4.9989318521683403E-2"/>
        </patternFill>
      </fill>
    </dxf>
    <dxf>
      <font>
        <color theme="0"/>
      </font>
      <fill>
        <gradientFill degree="90">
          <stop position="0">
            <color rgb="FF7174B7"/>
          </stop>
          <stop position="0.5">
            <color theme="0" tint="-0.1490218817712943"/>
          </stop>
          <stop position="1">
            <color rgb="FF7174B7"/>
          </stop>
        </gradientFill>
      </fill>
    </dxf>
    <dxf>
      <font>
        <color theme="1" tint="0.24994659260841701"/>
      </font>
      <fill>
        <gradientFill degree="90">
          <stop position="0">
            <color theme="0" tint="-5.0965910824915313E-2"/>
          </stop>
          <stop position="0.5">
            <color theme="0" tint="-0.1490218817712943"/>
          </stop>
          <stop position="1">
            <color theme="0" tint="-5.0965910824915313E-2"/>
          </stop>
        </gradientFill>
      </fill>
    </dxf>
    <dxf>
      <fill>
        <gradientFill degree="90">
          <stop position="0">
            <color theme="9" tint="-0.25098422193060094"/>
          </stop>
          <stop position="0.5">
            <color theme="9" tint="0.40000610370189521"/>
          </stop>
          <stop position="1">
            <color theme="9" tint="-0.25098422193060094"/>
          </stop>
        </gradientFill>
      </fill>
    </dxf>
    <dxf>
      <font>
        <color rgb="FF9C0006"/>
      </font>
      <fill>
        <gradientFill degree="90">
          <stop position="0">
            <color theme="5" tint="-0.25098422193060094"/>
          </stop>
          <stop position="0.5">
            <color theme="5" tint="0.40000610370189521"/>
          </stop>
          <stop position="1">
            <color theme="5" tint="-0.25098422193060094"/>
          </stop>
        </gradientFill>
      </fill>
    </dxf>
    <dxf>
      <fill>
        <patternFill>
          <bgColor theme="0" tint="-4.9989318521683403E-2"/>
        </patternFill>
      </fill>
    </dxf>
    <dxf>
      <font>
        <color theme="0"/>
      </font>
      <fill>
        <gradientFill degree="90">
          <stop position="0">
            <color rgb="FF7174B7"/>
          </stop>
          <stop position="0.5">
            <color theme="0" tint="-0.1490218817712943"/>
          </stop>
          <stop position="1">
            <color rgb="FF7174B7"/>
          </stop>
        </gradientFill>
      </fill>
    </dxf>
    <dxf>
      <font>
        <color theme="1" tint="0.24994659260841701"/>
      </font>
      <fill>
        <gradientFill degree="90">
          <stop position="0">
            <color theme="0" tint="-5.0965910824915313E-2"/>
          </stop>
          <stop position="0.5">
            <color theme="0" tint="-0.1490218817712943"/>
          </stop>
          <stop position="1">
            <color theme="0" tint="-5.0965910824915313E-2"/>
          </stop>
        </gradientFill>
      </fill>
    </dxf>
    <dxf>
      <fill>
        <gradientFill degree="90">
          <stop position="0">
            <color theme="9" tint="-0.25098422193060094"/>
          </stop>
          <stop position="0.5">
            <color theme="9" tint="0.40000610370189521"/>
          </stop>
          <stop position="1">
            <color theme="9" tint="-0.25098422193060094"/>
          </stop>
        </gradientFill>
      </fill>
    </dxf>
    <dxf>
      <font>
        <color rgb="FF9C0006"/>
      </font>
      <fill>
        <gradientFill degree="90">
          <stop position="0">
            <color theme="5" tint="-0.25098422193060094"/>
          </stop>
          <stop position="0.5">
            <color theme="5" tint="0.40000610370189521"/>
          </stop>
          <stop position="1">
            <color theme="5" tint="-0.25098422193060094"/>
          </stop>
        </gradientFill>
      </fill>
    </dxf>
    <dxf>
      <fill>
        <patternFill>
          <bgColor theme="0" tint="-4.9989318521683403E-2"/>
        </patternFill>
      </fill>
    </dxf>
    <dxf>
      <font>
        <color theme="0"/>
      </font>
      <fill>
        <gradientFill degree="90">
          <stop position="0">
            <color rgb="FF7174B7"/>
          </stop>
          <stop position="0.5">
            <color theme="0" tint="-0.1490218817712943"/>
          </stop>
          <stop position="1">
            <color rgb="FF7174B7"/>
          </stop>
        </gradientFill>
      </fill>
    </dxf>
    <dxf>
      <font>
        <color theme="1" tint="0.24994659260841701"/>
      </font>
      <fill>
        <gradientFill degree="90">
          <stop position="0">
            <color theme="0" tint="-5.0965910824915313E-2"/>
          </stop>
          <stop position="0.5">
            <color theme="0" tint="-0.1490218817712943"/>
          </stop>
          <stop position="1">
            <color theme="0" tint="-5.0965910824915313E-2"/>
          </stop>
        </gradientFill>
      </fill>
    </dxf>
    <dxf>
      <fill>
        <gradientFill degree="90">
          <stop position="0">
            <color theme="9" tint="-0.25098422193060094"/>
          </stop>
          <stop position="0.5">
            <color theme="9" tint="0.40000610370189521"/>
          </stop>
          <stop position="1">
            <color theme="9" tint="-0.25098422193060094"/>
          </stop>
        </gradientFill>
      </fill>
    </dxf>
    <dxf>
      <font>
        <color rgb="FF9C0006"/>
      </font>
      <fill>
        <gradientFill degree="90">
          <stop position="0">
            <color theme="5" tint="-0.25098422193060094"/>
          </stop>
          <stop position="0.5">
            <color theme="5" tint="0.40000610370189521"/>
          </stop>
          <stop position="1">
            <color theme="5" tint="-0.25098422193060094"/>
          </stop>
        </gradientFill>
      </fill>
    </dxf>
    <dxf>
      <fill>
        <patternFill>
          <bgColor theme="0" tint="-4.9989318521683403E-2"/>
        </patternFill>
      </fill>
    </dxf>
    <dxf>
      <font>
        <color theme="0"/>
      </font>
      <fill>
        <gradientFill degree="90">
          <stop position="0">
            <color rgb="FF7174B7"/>
          </stop>
          <stop position="0.5">
            <color theme="0" tint="-0.1490218817712943"/>
          </stop>
          <stop position="1">
            <color rgb="FF7174B7"/>
          </stop>
        </gradientFill>
      </fill>
    </dxf>
    <dxf>
      <font>
        <color theme="1" tint="0.24994659260841701"/>
      </font>
      <fill>
        <gradientFill degree="90">
          <stop position="0">
            <color theme="0" tint="-5.0965910824915313E-2"/>
          </stop>
          <stop position="0.5">
            <color theme="0" tint="-0.1490218817712943"/>
          </stop>
          <stop position="1">
            <color theme="0" tint="-5.0965910824915313E-2"/>
          </stop>
        </gradientFill>
      </fill>
    </dxf>
    <dxf>
      <fill>
        <gradientFill degree="90">
          <stop position="0">
            <color theme="9" tint="-0.25098422193060094"/>
          </stop>
          <stop position="0.5">
            <color theme="9" tint="0.40000610370189521"/>
          </stop>
          <stop position="1">
            <color theme="9" tint="-0.25098422193060094"/>
          </stop>
        </gradientFill>
      </fill>
    </dxf>
    <dxf>
      <font>
        <color rgb="FF9C0006"/>
      </font>
      <fill>
        <gradientFill degree="90">
          <stop position="0">
            <color theme="5" tint="-0.25098422193060094"/>
          </stop>
          <stop position="0.5">
            <color theme="5" tint="0.40000610370189521"/>
          </stop>
          <stop position="1">
            <color theme="5" tint="-0.25098422193060094"/>
          </stop>
        </gradientFill>
      </fill>
    </dxf>
    <dxf>
      <fill>
        <patternFill>
          <bgColor theme="0" tint="-4.9989318521683403E-2"/>
        </patternFill>
      </fill>
    </dxf>
    <dxf>
      <font>
        <color theme="0"/>
      </font>
      <fill>
        <gradientFill degree="90">
          <stop position="0">
            <color rgb="FF7174B7"/>
          </stop>
          <stop position="0.5">
            <color theme="0" tint="-0.1490218817712943"/>
          </stop>
          <stop position="1">
            <color rgb="FF7174B7"/>
          </stop>
        </gradientFill>
      </fill>
    </dxf>
    <dxf>
      <font>
        <color theme="1" tint="0.24994659260841701"/>
      </font>
      <fill>
        <gradientFill degree="90">
          <stop position="0">
            <color theme="0" tint="-5.0965910824915313E-2"/>
          </stop>
          <stop position="0.5">
            <color theme="0" tint="-0.1490218817712943"/>
          </stop>
          <stop position="1">
            <color theme="0" tint="-5.0965910824915313E-2"/>
          </stop>
        </gradientFill>
      </fill>
    </dxf>
    <dxf>
      <fill>
        <gradientFill degree="90">
          <stop position="0">
            <color theme="9" tint="-0.25098422193060094"/>
          </stop>
          <stop position="0.5">
            <color theme="9" tint="0.40000610370189521"/>
          </stop>
          <stop position="1">
            <color theme="9" tint="-0.25098422193060094"/>
          </stop>
        </gradientFill>
      </fill>
    </dxf>
    <dxf>
      <font>
        <color rgb="FF9C0006"/>
      </font>
      <fill>
        <gradientFill degree="90">
          <stop position="0">
            <color theme="5" tint="-0.25098422193060094"/>
          </stop>
          <stop position="0.5">
            <color theme="5" tint="0.40000610370189521"/>
          </stop>
          <stop position="1">
            <color theme="5" tint="-0.25098422193060094"/>
          </stop>
        </gradientFill>
      </fill>
    </dxf>
    <dxf>
      <fill>
        <patternFill>
          <bgColor theme="0" tint="-4.9989318521683403E-2"/>
        </patternFill>
      </fill>
    </dxf>
    <dxf>
      <font>
        <color theme="0"/>
      </font>
      <fill>
        <gradientFill degree="90">
          <stop position="0">
            <color rgb="FF7174B7"/>
          </stop>
          <stop position="0.5">
            <color theme="0" tint="-0.1490218817712943"/>
          </stop>
          <stop position="1">
            <color rgb="FF7174B7"/>
          </stop>
        </gradientFill>
      </fill>
    </dxf>
    <dxf>
      <font>
        <color theme="1" tint="0.24994659260841701"/>
      </font>
      <fill>
        <gradientFill degree="90">
          <stop position="0">
            <color theme="0" tint="-5.0965910824915313E-2"/>
          </stop>
          <stop position="0.5">
            <color theme="0" tint="-0.1490218817712943"/>
          </stop>
          <stop position="1">
            <color theme="0" tint="-5.0965910824915313E-2"/>
          </stop>
        </gradientFill>
      </fill>
    </dxf>
    <dxf>
      <fill>
        <gradientFill degree="90">
          <stop position="0">
            <color theme="9" tint="-0.25098422193060094"/>
          </stop>
          <stop position="0.5">
            <color theme="9" tint="0.40000610370189521"/>
          </stop>
          <stop position="1">
            <color theme="9" tint="-0.25098422193060094"/>
          </stop>
        </gradientFill>
      </fill>
    </dxf>
    <dxf>
      <font>
        <color rgb="FF9C0006"/>
      </font>
      <fill>
        <gradientFill degree="90">
          <stop position="0">
            <color theme="5" tint="-0.25098422193060094"/>
          </stop>
          <stop position="0.5">
            <color theme="5" tint="0.40000610370189521"/>
          </stop>
          <stop position="1">
            <color theme="5" tint="-0.25098422193060094"/>
          </stop>
        </gradientFill>
      </fill>
    </dxf>
    <dxf>
      <fill>
        <patternFill>
          <bgColor theme="0" tint="-4.9989318521683403E-2"/>
        </patternFill>
      </fill>
    </dxf>
    <dxf>
      <font>
        <color theme="0"/>
      </font>
      <fill>
        <gradientFill degree="90">
          <stop position="0">
            <color rgb="FF7174B7"/>
          </stop>
          <stop position="0.5">
            <color theme="0" tint="-0.1490218817712943"/>
          </stop>
          <stop position="1">
            <color rgb="FF7174B7"/>
          </stop>
        </gradientFill>
      </fill>
    </dxf>
    <dxf>
      <font>
        <color theme="1" tint="0.24994659260841701"/>
      </font>
      <fill>
        <gradientFill degree="90">
          <stop position="0">
            <color theme="0" tint="-5.0965910824915313E-2"/>
          </stop>
          <stop position="0.5">
            <color theme="0" tint="-0.1490218817712943"/>
          </stop>
          <stop position="1">
            <color theme="0" tint="-5.0965910824915313E-2"/>
          </stop>
        </gradientFill>
      </fill>
    </dxf>
    <dxf>
      <fill>
        <gradientFill degree="90">
          <stop position="0">
            <color theme="9" tint="-0.25098422193060094"/>
          </stop>
          <stop position="0.5">
            <color theme="9" tint="0.40000610370189521"/>
          </stop>
          <stop position="1">
            <color theme="9" tint="-0.25098422193060094"/>
          </stop>
        </gradientFill>
      </fill>
    </dxf>
    <dxf>
      <font>
        <color rgb="FF9C0006"/>
      </font>
      <fill>
        <gradientFill degree="90">
          <stop position="0">
            <color theme="5" tint="-0.25098422193060094"/>
          </stop>
          <stop position="0.5">
            <color theme="5" tint="0.40000610370189521"/>
          </stop>
          <stop position="1">
            <color theme="5" tint="-0.25098422193060094"/>
          </stop>
        </gradientFill>
      </fill>
    </dxf>
    <dxf>
      <fill>
        <patternFill>
          <bgColor theme="0" tint="-4.9989318521683403E-2"/>
        </patternFill>
      </fill>
    </dxf>
    <dxf>
      <font>
        <color theme="0"/>
      </font>
      <fill>
        <gradientFill degree="90">
          <stop position="0">
            <color rgb="FF7174B7"/>
          </stop>
          <stop position="0.5">
            <color theme="0" tint="-0.1490218817712943"/>
          </stop>
          <stop position="1">
            <color rgb="FF7174B7"/>
          </stop>
        </gradientFill>
      </fill>
    </dxf>
    <dxf>
      <font>
        <color theme="1" tint="0.24994659260841701"/>
      </font>
      <fill>
        <gradientFill degree="90">
          <stop position="0">
            <color theme="0" tint="-5.0965910824915313E-2"/>
          </stop>
          <stop position="0.5">
            <color theme="0" tint="-0.1490218817712943"/>
          </stop>
          <stop position="1">
            <color theme="0" tint="-5.0965910824915313E-2"/>
          </stop>
        </gradientFill>
      </fill>
    </dxf>
    <dxf>
      <fill>
        <gradientFill degree="90">
          <stop position="0">
            <color theme="9" tint="-0.25098422193060094"/>
          </stop>
          <stop position="0.5">
            <color theme="9" tint="0.40000610370189521"/>
          </stop>
          <stop position="1">
            <color theme="9" tint="-0.25098422193060094"/>
          </stop>
        </gradientFill>
      </fill>
    </dxf>
    <dxf>
      <font>
        <color rgb="FF9C0006"/>
      </font>
      <fill>
        <gradientFill degree="90">
          <stop position="0">
            <color theme="5" tint="-0.25098422193060094"/>
          </stop>
          <stop position="0.5">
            <color theme="5" tint="0.40000610370189521"/>
          </stop>
          <stop position="1">
            <color theme="5" tint="-0.25098422193060094"/>
          </stop>
        </gradientFill>
      </fill>
    </dxf>
    <dxf>
      <fill>
        <patternFill>
          <bgColor theme="0" tint="-4.9989318521683403E-2"/>
        </patternFill>
      </fill>
    </dxf>
    <dxf>
      <font>
        <color theme="0"/>
      </font>
      <fill>
        <gradientFill degree="90">
          <stop position="0">
            <color rgb="FF7174B7"/>
          </stop>
          <stop position="0.5">
            <color theme="0" tint="-0.1490218817712943"/>
          </stop>
          <stop position="1">
            <color rgb="FF7174B7"/>
          </stop>
        </gradientFill>
      </fill>
    </dxf>
    <dxf>
      <font>
        <color theme="1" tint="0.24994659260841701"/>
      </font>
      <fill>
        <gradientFill degree="90">
          <stop position="0">
            <color theme="0" tint="-5.0965910824915313E-2"/>
          </stop>
          <stop position="0.5">
            <color theme="0" tint="-0.1490218817712943"/>
          </stop>
          <stop position="1">
            <color theme="0" tint="-5.0965910824915313E-2"/>
          </stop>
        </gradientFill>
      </fill>
    </dxf>
    <dxf>
      <fill>
        <gradientFill degree="90">
          <stop position="0">
            <color theme="9" tint="-0.25098422193060094"/>
          </stop>
          <stop position="0.5">
            <color theme="9" tint="0.40000610370189521"/>
          </stop>
          <stop position="1">
            <color theme="9" tint="-0.25098422193060094"/>
          </stop>
        </gradientFill>
      </fill>
    </dxf>
    <dxf>
      <font>
        <color rgb="FF9C0006"/>
      </font>
      <fill>
        <gradientFill degree="90">
          <stop position="0">
            <color theme="5" tint="-0.25098422193060094"/>
          </stop>
          <stop position="0.5">
            <color theme="5" tint="0.40000610370189521"/>
          </stop>
          <stop position="1">
            <color theme="5" tint="-0.25098422193060094"/>
          </stop>
        </gradientFill>
      </fill>
    </dxf>
    <dxf>
      <fill>
        <patternFill>
          <bgColor theme="0" tint="-4.9989318521683403E-2"/>
        </patternFill>
      </fill>
    </dxf>
    <dxf>
      <font>
        <color theme="0"/>
      </font>
      <numFmt numFmtId="168" formatCode="mmmm\-yyyy"/>
      <fill>
        <gradientFill degree="90">
          <stop position="0">
            <color rgb="FF0070C0"/>
          </stop>
          <stop position="0.5">
            <color rgb="FF002060"/>
          </stop>
          <stop position="1">
            <color rgb="FF0070C0"/>
          </stop>
        </gradientFill>
      </fill>
    </dxf>
    <dxf>
      <font>
        <color theme="0"/>
      </font>
      <numFmt numFmtId="168" formatCode="mmmm\-yyyy"/>
      <fill>
        <gradientFill degree="90">
          <stop position="0">
            <color rgb="FF0070C0"/>
          </stop>
          <stop position="0.5">
            <color rgb="FF002060"/>
          </stop>
          <stop position="1">
            <color rgb="FF0070C0"/>
          </stop>
        </gradientFill>
      </fill>
    </dxf>
    <dxf>
      <font>
        <color theme="0"/>
      </font>
      <numFmt numFmtId="168" formatCode="mmmm\-yyyy"/>
      <fill>
        <gradientFill degree="90">
          <stop position="0">
            <color rgb="FF0070C0"/>
          </stop>
          <stop position="0.5">
            <color rgb="FF002060"/>
          </stop>
          <stop position="1">
            <color rgb="FF0070C0"/>
          </stop>
        </gradientFill>
      </fill>
    </dxf>
    <dxf>
      <font>
        <color theme="0"/>
      </font>
      <numFmt numFmtId="168" formatCode="mmmm\-yyyy"/>
      <fill>
        <gradientFill degree="90">
          <stop position="0">
            <color rgb="FF0070C0"/>
          </stop>
          <stop position="0.5">
            <color rgb="FF002060"/>
          </stop>
          <stop position="1">
            <color rgb="FF0070C0"/>
          </stop>
        </gradientFill>
      </fill>
    </dxf>
    <dxf>
      <font>
        <color theme="0"/>
      </font>
      <numFmt numFmtId="168" formatCode="mmmm\-yyyy"/>
      <fill>
        <gradientFill degree="90">
          <stop position="0">
            <color rgb="FF0070C0"/>
          </stop>
          <stop position="0.5">
            <color rgb="FF002060"/>
          </stop>
          <stop position="1">
            <color rgb="FF0070C0"/>
          </stop>
        </gradientFill>
      </fill>
    </dxf>
    <dxf>
      <font>
        <color theme="0"/>
      </font>
      <numFmt numFmtId="168" formatCode="mmmm\-yyyy"/>
      <fill>
        <gradientFill degree="90">
          <stop position="0">
            <color rgb="FF0070C0"/>
          </stop>
          <stop position="0.5">
            <color rgb="FF002060"/>
          </stop>
          <stop position="1">
            <color rgb="FF0070C0"/>
          </stop>
        </gradientFill>
      </fill>
    </dxf>
    <dxf>
      <font>
        <color theme="0"/>
      </font>
      <numFmt numFmtId="168" formatCode="mmmm\-yyyy"/>
      <fill>
        <gradientFill degree="90">
          <stop position="0">
            <color rgb="FF0070C0"/>
          </stop>
          <stop position="0.5">
            <color rgb="FF002060"/>
          </stop>
          <stop position="1">
            <color rgb="FF0070C0"/>
          </stop>
        </gradientFill>
      </fill>
    </dxf>
    <dxf>
      <font>
        <color theme="0"/>
      </font>
      <numFmt numFmtId="168" formatCode="mmmm\-yyyy"/>
      <fill>
        <gradientFill degree="90">
          <stop position="0">
            <color rgb="FF0070C0"/>
          </stop>
          <stop position="0.5">
            <color rgb="FF002060"/>
          </stop>
          <stop position="1">
            <color rgb="FF0070C0"/>
          </stop>
        </gradientFill>
      </fill>
    </dxf>
    <dxf>
      <font>
        <color theme="0"/>
      </font>
      <numFmt numFmtId="168" formatCode="mmmm\-yyyy"/>
      <fill>
        <gradientFill degree="90">
          <stop position="0">
            <color rgb="FF0070C0"/>
          </stop>
          <stop position="0.5">
            <color rgb="FF002060"/>
          </stop>
          <stop position="1">
            <color rgb="FF0070C0"/>
          </stop>
        </gradientFill>
      </fill>
    </dxf>
    <dxf>
      <font>
        <color theme="0"/>
      </font>
      <numFmt numFmtId="168" formatCode="mmmm\-yyyy"/>
      <fill>
        <gradientFill degree="90">
          <stop position="0">
            <color rgb="FF0070C0"/>
          </stop>
          <stop position="0.5">
            <color rgb="FF002060"/>
          </stop>
          <stop position="1">
            <color rgb="FF0070C0"/>
          </stop>
        </gradientFill>
      </fill>
    </dxf>
    <dxf>
      <font>
        <color theme="0"/>
      </font>
      <numFmt numFmtId="168" formatCode="mmmm\-yyyy"/>
      <fill>
        <gradientFill degree="90">
          <stop position="0">
            <color rgb="FF0070C0"/>
          </stop>
          <stop position="0.5">
            <color rgb="FF002060"/>
          </stop>
          <stop position="1">
            <color rgb="FF0070C0"/>
          </stop>
        </gradientFill>
      </fill>
    </dxf>
    <dxf>
      <font>
        <color theme="0"/>
      </font>
      <fill>
        <gradientFill degree="90">
          <stop position="0">
            <color rgb="FF7174B7"/>
          </stop>
          <stop position="0.5">
            <color theme="0" tint="-0.1490218817712943"/>
          </stop>
          <stop position="1">
            <color rgb="FF7174B7"/>
          </stop>
        </gradientFill>
      </fill>
    </dxf>
    <dxf>
      <font>
        <color theme="1" tint="0.24994659260841701"/>
      </font>
      <fill>
        <gradientFill degree="90">
          <stop position="0">
            <color theme="0" tint="-5.0965910824915313E-2"/>
          </stop>
          <stop position="0.5">
            <color theme="0" tint="-0.1490218817712943"/>
          </stop>
          <stop position="1">
            <color theme="0" tint="-5.0965910824915313E-2"/>
          </stop>
        </gradientFill>
      </fill>
    </dxf>
    <dxf>
      <fill>
        <gradientFill degree="90">
          <stop position="0">
            <color theme="9" tint="-0.25098422193060094"/>
          </stop>
          <stop position="0.5">
            <color theme="9" tint="0.40000610370189521"/>
          </stop>
          <stop position="1">
            <color theme="9" tint="-0.25098422193060094"/>
          </stop>
        </gradientFill>
      </fill>
    </dxf>
    <dxf>
      <font>
        <color rgb="FF9C0006"/>
      </font>
      <fill>
        <gradientFill degree="90">
          <stop position="0">
            <color theme="5" tint="-0.25098422193060094"/>
          </stop>
          <stop position="0.5">
            <color theme="5" tint="0.40000610370189521"/>
          </stop>
          <stop position="1">
            <color theme="5" tint="-0.25098422193060094"/>
          </stop>
        </gradientFill>
      </fill>
    </dxf>
    <dxf>
      <fill>
        <patternFill>
          <bgColor theme="0" tint="-4.9989318521683403E-2"/>
        </patternFill>
      </fill>
    </dxf>
    <dxf>
      <font>
        <color theme="0"/>
      </font>
      <numFmt numFmtId="168" formatCode="mmmm\-yyyy"/>
      <fill>
        <gradientFill degree="90">
          <stop position="0">
            <color rgb="FF0070C0"/>
          </stop>
          <stop position="0.5">
            <color rgb="FF002060"/>
          </stop>
          <stop position="1">
            <color rgb="FF0070C0"/>
          </stop>
        </gradientFill>
      </fill>
    </dxf>
  </dxfs>
  <tableStyles count="0" defaultTableStyle="TableStyleMedium2" defaultPivotStyle="PivotStyleLight16"/>
  <colors>
    <mruColors>
      <color rgb="FF7174B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Spin" dx="16" fmlaLink="$B$2" max="9999" min="1900" page="10" val="2016"/>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200025</xdr:colOff>
          <xdr:row>2</xdr:row>
          <xdr:rowOff>142875</xdr:rowOff>
        </xdr:from>
        <xdr:to>
          <xdr:col>2</xdr:col>
          <xdr:colOff>352425</xdr:colOff>
          <xdr:row>4</xdr:row>
          <xdr:rowOff>123825</xdr:rowOff>
        </xdr:to>
        <xdr:sp macro="" textlink="">
          <xdr:nvSpPr>
            <xdr:cNvPr id="1025" name="Spinner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ROMAPORTAIL%20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oper"/>
      <sheetName val="Florihana"/>
      <sheetName val="Bioflore"/>
      <sheetName val="Plantabénèze"/>
      <sheetName val="TP"/>
      <sheetName val="Tarif produits"/>
      <sheetName val="Accueil"/>
      <sheetName val="Alizée"/>
      <sheetName val="Facture Alizée"/>
      <sheetName val="Semainier"/>
      <sheetName val="RDV Conseils"/>
      <sheetName val="Planning"/>
      <sheetName val="Calendrier annuel"/>
      <sheetName val="Mensuel "/>
      <sheetName val="Laurier Noble"/>
      <sheetName val="Lavande Fine"/>
      <sheetName val="Lavande Aspic"/>
      <sheetName val="Lavandin"/>
      <sheetName val="Menthe Poivrée"/>
      <sheetName val="Romarin"/>
      <sheetName val="Thym à Thymol"/>
      <sheetName val="Thym Linalol"/>
      <sheetName val="Thym Thujanol"/>
      <sheetName val="Pin Maritime"/>
      <sheetName val="HY Bleuet"/>
      <sheetName val="HY Camomille Romaine"/>
      <sheetName val="HY Lavande"/>
      <sheetName val="HY Basilic"/>
      <sheetName val="HY Laurier"/>
      <sheetName val="HY Marjolaine"/>
      <sheetName val="HY Mélisse"/>
      <sheetName val="HY Menthe Poivrée"/>
      <sheetName val="HY Romarin"/>
      <sheetName val="HY Sariette"/>
      <sheetName val="HY Thym Linalol"/>
      <sheetName val="HY Thym Thujanol"/>
      <sheetName val="HY Thym Citron"/>
      <sheetName val="HY Verveine"/>
      <sheetName val="GEL Aloé 100"/>
      <sheetName val="GEL Aloé 250"/>
      <sheetName val="Bois de Rose"/>
      <sheetName val="HE Rose de Damas 3 "/>
      <sheetName val="HY Rose de Damas"/>
      <sheetName val="Brumisateur"/>
      <sheetName val="HV Jojoba"/>
      <sheetName val="HV Rose Musquée"/>
      <sheetName val="Diffuseur Viaventuri"/>
      <sheetName val="HE Estragon"/>
      <sheetName val="HE Eucalpitus Citronné"/>
      <sheetName val="HE Litsée Citronnée"/>
      <sheetName val="HE Bois de Rose"/>
      <sheetName val="HE Géranium Rosé"/>
      <sheetName val="HE Ravintsara"/>
      <sheetName val="HY Rose DAMAS "/>
      <sheetName val="HV Arnica"/>
      <sheetName val="HV Calophylle"/>
      <sheetName val="HV Rose Musquée "/>
      <sheetName val="HV Jojoba "/>
      <sheetName val="HV Noisette"/>
      <sheetName val="HV Macadamia"/>
      <sheetName val="HV Pépin de Raisin"/>
      <sheetName val="Diffuseur "/>
      <sheetName val="Pipette"/>
      <sheetName val="Inhaleur"/>
      <sheetName val="Roll'on 10ml"/>
      <sheetName val="AROMAPORTAIL 1"/>
    </sheetNames>
    <definedNames>
      <definedName name="An_ref" refersTo="='Calendrier annuel'!$B$5"/>
    </definedNames>
    <sheetDataSet>
      <sheetData sheetId="0"/>
      <sheetData sheetId="1"/>
      <sheetData sheetId="2"/>
      <sheetData sheetId="3"/>
      <sheetData sheetId="4"/>
      <sheetData sheetId="5"/>
      <sheetData sheetId="6"/>
      <sheetData sheetId="7">
        <row r="23">
          <cell r="F23"/>
          <cell r="N23"/>
        </row>
        <row r="25">
          <cell r="F25"/>
        </row>
        <row r="29">
          <cell r="F29"/>
        </row>
        <row r="31">
          <cell r="F31"/>
        </row>
        <row r="34">
          <cell r="F34"/>
        </row>
      </sheetData>
      <sheetData sheetId="8"/>
      <sheetData sheetId="9"/>
      <sheetData sheetId="10"/>
      <sheetData sheetId="11"/>
      <sheetData sheetId="12">
        <row r="5">
          <cell r="B5">
            <v>2016</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fr.wikipedia.org/wiki/Lundi_de_P%C3%A2ques" TargetMode="External"/><Relationship Id="rId1" Type="http://schemas.openxmlformats.org/officeDocument/2006/relationships/hyperlink" Target="https://fr.wikipedia.org/wiki/Ascension_(%C3%A9v%C3%A9nement)" TargetMode="External"/><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B1:AV503"/>
  <sheetViews>
    <sheetView tabSelected="1" topLeftCell="W7" workbookViewId="0">
      <selection activeCell="AB43" sqref="AB43"/>
    </sheetView>
  </sheetViews>
  <sheetFormatPr baseColWidth="10" defaultColWidth="3.7109375" defaultRowHeight="15"/>
  <cols>
    <col min="1" max="1" width="6.7109375" style="6" customWidth="1"/>
    <col min="2" max="8" width="6.7109375" style="32" customWidth="1"/>
    <col min="9" max="25" width="6.7109375" style="6" customWidth="1"/>
    <col min="26" max="26" width="15.7109375" style="6" customWidth="1"/>
    <col min="27" max="27" width="6.7109375" style="6" customWidth="1"/>
    <col min="28" max="28" width="15.7109375" style="6" customWidth="1"/>
    <col min="29" max="29" width="6.7109375" style="6" customWidth="1"/>
    <col min="30" max="31" width="15.7109375" style="6" customWidth="1"/>
    <col min="32" max="33" width="6.7109375" style="6" customWidth="1"/>
    <col min="34" max="47" width="3.7109375" style="6"/>
    <col min="48" max="48" width="19.42578125" style="6" customWidth="1"/>
    <col min="49" max="53" width="3.7109375" style="6"/>
    <col min="54" max="60" width="6.7109375" style="6" customWidth="1"/>
    <col min="61" max="16384" width="3.7109375" style="6"/>
  </cols>
  <sheetData>
    <row r="1" spans="2:31" s="1" customFormat="1">
      <c r="Z1" s="2"/>
      <c r="AA1" s="2"/>
      <c r="AB1" s="2"/>
      <c r="AC1" s="2"/>
      <c r="AD1" s="2"/>
      <c r="AE1" s="2"/>
    </row>
    <row r="2" spans="2:31" s="1" customFormat="1">
      <c r="B2" s="1">
        <v>2016</v>
      </c>
      <c r="Z2" s="3">
        <f>F14</f>
        <v>0</v>
      </c>
      <c r="AA2" s="3"/>
      <c r="AB2" s="4" t="str">
        <f>E13</f>
        <v/>
      </c>
      <c r="AC2" s="3"/>
      <c r="AD2" s="4">
        <f ca="1">OFFSET(INDEX(Z$2:Z$43,MATCH(LARGE($Z$2:$Z$43,ROW(Y1)),$Z$2:$Z$43,0)),0,2)</f>
        <v>42373</v>
      </c>
      <c r="AE2" s="5">
        <f>INDEX(Z$2:Z$43,MATCH(LARGE($Z$2:$Z$43,ROW(Y1)),$Z$2:$Z$43,0))</f>
        <v>8</v>
      </c>
    </row>
    <row r="3" spans="2:31" s="1" customFormat="1">
      <c r="Z3" s="3">
        <f>H14</f>
        <v>0</v>
      </c>
      <c r="AA3" s="3"/>
      <c r="AB3" s="4" t="str">
        <f>G13</f>
        <v/>
      </c>
      <c r="AC3" s="3"/>
      <c r="AD3" s="4">
        <f t="shared" ref="AD3:AD43" ca="1" si="0">OFFSET(INDEX(Z$2:Z$43,MATCH(LARGE($Z$2:$Z$43,ROW(Y2)),$Z$2:$Z$43,0)),0,2)</f>
        <v>42377</v>
      </c>
      <c r="AE3" s="5">
        <f t="shared" ref="AE3:AE43" si="1">INDEX(Z$2:Z$43,MATCH(LARGE($Z$2:$Z$43,ROW(Y2)),$Z$2:$Z$43,0))</f>
        <v>7</v>
      </c>
    </row>
    <row r="4" spans="2:31" s="1" customFormat="1">
      <c r="Z4" s="3">
        <f>J14</f>
        <v>0</v>
      </c>
      <c r="AA4" s="3"/>
      <c r="AB4" s="4" t="str">
        <f>I13</f>
        <v/>
      </c>
      <c r="AC4" s="3"/>
      <c r="AD4" s="4">
        <f t="shared" ca="1" si="0"/>
        <v>42380</v>
      </c>
      <c r="AE4" s="5">
        <f t="shared" si="1"/>
        <v>6</v>
      </c>
    </row>
    <row r="5" spans="2:31" s="1" customFormat="1" ht="15.75" thickBot="1">
      <c r="Z5" s="3">
        <f>L14</f>
        <v>0</v>
      </c>
      <c r="AA5" s="3"/>
      <c r="AB5" s="4" t="str">
        <f>K13</f>
        <v/>
      </c>
      <c r="AC5" s="3"/>
      <c r="AD5" s="4">
        <f t="shared" ca="1" si="0"/>
        <v>42384</v>
      </c>
      <c r="AE5" s="5">
        <f t="shared" si="1"/>
        <v>5</v>
      </c>
    </row>
    <row r="6" spans="2:31" s="1" customFormat="1">
      <c r="H6" s="68"/>
      <c r="I6" s="69"/>
      <c r="J6" s="69"/>
      <c r="K6" s="69"/>
      <c r="L6" s="69"/>
      <c r="M6" s="69"/>
      <c r="N6" s="70"/>
      <c r="Z6" s="3">
        <f>N14</f>
        <v>0</v>
      </c>
      <c r="AA6" s="3"/>
      <c r="AB6" s="4">
        <f>M13</f>
        <v>42370</v>
      </c>
      <c r="AC6" s="3"/>
      <c r="AD6" s="4">
        <f t="shared" ca="1" si="0"/>
        <v>42387</v>
      </c>
      <c r="AE6" s="5">
        <f t="shared" si="1"/>
        <v>4</v>
      </c>
    </row>
    <row r="7" spans="2:31" s="1" customFormat="1" ht="15.75" thickBot="1">
      <c r="H7" s="71"/>
      <c r="I7" s="72"/>
      <c r="J7" s="72"/>
      <c r="K7" s="72"/>
      <c r="L7" s="72"/>
      <c r="M7" s="72"/>
      <c r="N7" s="73"/>
      <c r="Z7" s="3">
        <f>P14</f>
        <v>0</v>
      </c>
      <c r="AA7" s="3"/>
      <c r="AB7" s="4">
        <f>O13</f>
        <v>42371</v>
      </c>
      <c r="AC7" s="3"/>
      <c r="AD7" s="4">
        <f t="shared" ca="1" si="0"/>
        <v>42391</v>
      </c>
      <c r="AE7" s="5">
        <f t="shared" si="1"/>
        <v>3</v>
      </c>
    </row>
    <row r="8" spans="2:31" s="1" customFormat="1">
      <c r="Z8" s="3">
        <f>R14</f>
        <v>0</v>
      </c>
      <c r="AA8" s="3"/>
      <c r="AB8" s="4">
        <f>Q13</f>
        <v>42372</v>
      </c>
      <c r="AC8" s="3"/>
      <c r="AD8" s="4">
        <f t="shared" ca="1" si="0"/>
        <v>42394</v>
      </c>
      <c r="AE8" s="5">
        <f t="shared" si="1"/>
        <v>2</v>
      </c>
    </row>
    <row r="9" spans="2:31" s="1" customFormat="1">
      <c r="Z9" s="3">
        <f>F16</f>
        <v>8</v>
      </c>
      <c r="AA9" s="3"/>
      <c r="AB9" s="4">
        <f>E15</f>
        <v>42373</v>
      </c>
      <c r="AC9" s="3"/>
      <c r="AD9" s="4">
        <f t="shared" ca="1" si="0"/>
        <v>42398</v>
      </c>
      <c r="AE9" s="5">
        <f t="shared" si="1"/>
        <v>1</v>
      </c>
    </row>
    <row r="10" spans="2:31" s="1" customFormat="1" ht="15.75" thickBot="1">
      <c r="Z10" s="3">
        <f>H16</f>
        <v>0</v>
      </c>
      <c r="AA10" s="3"/>
      <c r="AB10" s="4">
        <f>G15</f>
        <v>42374</v>
      </c>
      <c r="AC10" s="3"/>
      <c r="AD10" s="4" t="str">
        <f t="shared" ca="1" si="0"/>
        <v/>
      </c>
      <c r="AE10" s="5">
        <f t="shared" si="1"/>
        <v>0</v>
      </c>
    </row>
    <row r="11" spans="2:31" ht="16.5" thickBot="1">
      <c r="B11" s="6"/>
      <c r="C11" s="6"/>
      <c r="D11" s="6"/>
      <c r="E11" s="65">
        <f>EDATE(DATE(An_ref,1,1),0)</f>
        <v>42370</v>
      </c>
      <c r="F11" s="66"/>
      <c r="G11" s="66"/>
      <c r="H11" s="66"/>
      <c r="I11" s="66"/>
      <c r="J11" s="66"/>
      <c r="K11" s="66"/>
      <c r="L11" s="66"/>
      <c r="M11" s="66"/>
      <c r="N11" s="66"/>
      <c r="O11" s="66"/>
      <c r="P11" s="66"/>
      <c r="Q11" s="66"/>
      <c r="R11" s="67"/>
      <c r="Z11" s="7">
        <f>J16</f>
        <v>0</v>
      </c>
      <c r="AA11" s="7"/>
      <c r="AB11" s="8">
        <f>I15</f>
        <v>42375</v>
      </c>
      <c r="AC11" s="7"/>
      <c r="AD11" s="8" t="str">
        <f t="shared" ca="1" si="0"/>
        <v/>
      </c>
      <c r="AE11" s="9">
        <f t="shared" si="1"/>
        <v>0</v>
      </c>
    </row>
    <row r="12" spans="2:31">
      <c r="B12" s="6"/>
      <c r="C12" s="6"/>
      <c r="D12" s="6"/>
      <c r="E12" s="10" t="str">
        <f>UPPER(TEXT(E15,"jjj"))</f>
        <v>LUN</v>
      </c>
      <c r="F12" s="11"/>
      <c r="G12" s="12" t="str">
        <f>UPPER(TEXT(G15,"jjj"))</f>
        <v>MAR</v>
      </c>
      <c r="H12" s="11"/>
      <c r="I12" s="12" t="str">
        <f>UPPER(TEXT(I15,"jjj"))</f>
        <v>MER</v>
      </c>
      <c r="J12" s="11"/>
      <c r="K12" s="12" t="str">
        <f>UPPER(TEXT(K15,"jjj"))</f>
        <v>JEU</v>
      </c>
      <c r="L12" s="11"/>
      <c r="M12" s="12" t="str">
        <f>UPPER(TEXT(M15,"jjj"))</f>
        <v>VEN</v>
      </c>
      <c r="N12" s="11"/>
      <c r="O12" s="12" t="str">
        <f>UPPER(TEXT(O15,"jjj"))</f>
        <v>SAM</v>
      </c>
      <c r="P12" s="11"/>
      <c r="Q12" s="12" t="str">
        <f>UPPER(TEXT(Q15,"jjj"))</f>
        <v>DIM</v>
      </c>
      <c r="R12" s="13"/>
      <c r="Z12" s="14">
        <f>L16</f>
        <v>0</v>
      </c>
      <c r="AA12" s="14"/>
      <c r="AB12" s="15">
        <f>K15</f>
        <v>42376</v>
      </c>
      <c r="AC12" s="14"/>
      <c r="AD12" s="8" t="str">
        <f t="shared" ca="1" si="0"/>
        <v/>
      </c>
      <c r="AE12" s="9">
        <f t="shared" si="1"/>
        <v>0</v>
      </c>
    </row>
    <row r="13" spans="2:31">
      <c r="B13" s="6"/>
      <c r="C13" s="6"/>
      <c r="D13" s="6"/>
      <c r="E13" s="16" t="str">
        <f>IF(WEEKDAY(E11)=2,E11,"")</f>
        <v/>
      </c>
      <c r="F13" s="17"/>
      <c r="G13" s="18" t="str">
        <f>IF(E13&lt;&gt;"",E13+1,IF(WEEKDAY(E11)=3,E11,""))</f>
        <v/>
      </c>
      <c r="H13" s="17"/>
      <c r="I13" s="18" t="str">
        <f>IF(G13&lt;&gt;"",G13+1,IF(WEEKDAY(E11)=4,E11,""))</f>
        <v/>
      </c>
      <c r="J13" s="17"/>
      <c r="K13" s="18" t="str">
        <f>IF(I13&lt;&gt;"",I13+1,IF(WEEKDAY(E11)=5,E11,""))</f>
        <v/>
      </c>
      <c r="L13" s="17"/>
      <c r="M13" s="18">
        <f>IF(K13&lt;&gt;"",K13+1,IF(WEEKDAY(E11)=6,E11,""))</f>
        <v>42370</v>
      </c>
      <c r="N13" s="17"/>
      <c r="O13" s="18">
        <f>IF(M13&lt;&gt;"",M13+1,IF(WEEKDAY(E11)=7,E11,""))</f>
        <v>42371</v>
      </c>
      <c r="P13" s="17"/>
      <c r="Q13" s="18">
        <f>IF(O13&lt;&gt;"",O13+1,IF(WEEKDAY(E11)=1,E11,""))</f>
        <v>42372</v>
      </c>
      <c r="R13" s="19"/>
      <c r="Z13" s="14">
        <f>N16</f>
        <v>7</v>
      </c>
      <c r="AA13" s="14"/>
      <c r="AB13" s="15">
        <f>M15</f>
        <v>42377</v>
      </c>
      <c r="AC13" s="14"/>
      <c r="AD13" s="8" t="str">
        <f t="shared" ca="1" si="0"/>
        <v/>
      </c>
      <c r="AE13" s="9">
        <f t="shared" si="1"/>
        <v>0</v>
      </c>
    </row>
    <row r="14" spans="2:31">
      <c r="B14" s="6"/>
      <c r="C14" s="6"/>
      <c r="D14" s="6"/>
      <c r="E14" s="20"/>
      <c r="F14" s="21"/>
      <c r="G14" s="22"/>
      <c r="H14" s="21"/>
      <c r="I14" s="22"/>
      <c r="J14" s="21"/>
      <c r="K14" s="22"/>
      <c r="L14" s="21"/>
      <c r="M14" s="22"/>
      <c r="N14" s="21"/>
      <c r="O14" s="22"/>
      <c r="P14" s="21"/>
      <c r="Q14" s="22"/>
      <c r="R14" s="23"/>
      <c r="Z14" s="14">
        <f>P16</f>
        <v>0</v>
      </c>
      <c r="AA14" s="14"/>
      <c r="AB14" s="15">
        <f>O15</f>
        <v>42378</v>
      </c>
      <c r="AC14" s="14"/>
      <c r="AD14" s="8" t="str">
        <f t="shared" ca="1" si="0"/>
        <v/>
      </c>
      <c r="AE14" s="9">
        <f t="shared" si="1"/>
        <v>0</v>
      </c>
    </row>
    <row r="15" spans="2:31">
      <c r="B15" s="6"/>
      <c r="C15" s="6"/>
      <c r="D15" s="6"/>
      <c r="E15" s="16">
        <f>Q13+1</f>
        <v>42373</v>
      </c>
      <c r="F15" s="17"/>
      <c r="G15" s="18">
        <f>E15+1</f>
        <v>42374</v>
      </c>
      <c r="H15" s="17"/>
      <c r="I15" s="18">
        <f>G15+1</f>
        <v>42375</v>
      </c>
      <c r="J15" s="17"/>
      <c r="K15" s="18">
        <f>I15+1</f>
        <v>42376</v>
      </c>
      <c r="L15" s="17"/>
      <c r="M15" s="18">
        <f>K15+1</f>
        <v>42377</v>
      </c>
      <c r="N15" s="17"/>
      <c r="O15" s="18">
        <f>M15+1</f>
        <v>42378</v>
      </c>
      <c r="P15" s="17"/>
      <c r="Q15" s="18">
        <f t="shared" ref="Q15:Q19" si="2">O15+1</f>
        <v>42379</v>
      </c>
      <c r="R15" s="19"/>
      <c r="Z15" s="14">
        <f>R16</f>
        <v>0</v>
      </c>
      <c r="AA15" s="14"/>
      <c r="AB15" s="15">
        <f>Q15</f>
        <v>42379</v>
      </c>
      <c r="AC15" s="14"/>
      <c r="AD15" s="8" t="str">
        <f t="shared" ca="1" si="0"/>
        <v/>
      </c>
      <c r="AE15" s="9">
        <f t="shared" si="1"/>
        <v>0</v>
      </c>
    </row>
    <row r="16" spans="2:31">
      <c r="B16" s="6"/>
      <c r="C16" s="6"/>
      <c r="D16" s="6"/>
      <c r="E16" s="20"/>
      <c r="F16" s="21">
        <v>8</v>
      </c>
      <c r="G16" s="22"/>
      <c r="H16" s="21"/>
      <c r="I16" s="22"/>
      <c r="J16" s="21"/>
      <c r="K16" s="22"/>
      <c r="L16" s="21"/>
      <c r="M16" s="22"/>
      <c r="N16" s="21">
        <v>7</v>
      </c>
      <c r="O16" s="22"/>
      <c r="P16" s="21"/>
      <c r="Q16" s="22"/>
      <c r="R16" s="23"/>
      <c r="Z16" s="14">
        <f>F18</f>
        <v>6</v>
      </c>
      <c r="AA16" s="14"/>
      <c r="AB16" s="15">
        <f>E17</f>
        <v>42380</v>
      </c>
      <c r="AC16" s="14"/>
      <c r="AD16" s="8" t="str">
        <f t="shared" ca="1" si="0"/>
        <v/>
      </c>
      <c r="AE16" s="9">
        <f t="shared" si="1"/>
        <v>0</v>
      </c>
    </row>
    <row r="17" spans="2:41">
      <c r="B17" s="24"/>
      <c r="C17" s="24"/>
      <c r="D17" s="24"/>
      <c r="E17" s="16">
        <f>Q15+1</f>
        <v>42380</v>
      </c>
      <c r="F17" s="17"/>
      <c r="G17" s="18">
        <f>E17+1</f>
        <v>42381</v>
      </c>
      <c r="H17" s="17"/>
      <c r="I17" s="18">
        <f>G17+1</f>
        <v>42382</v>
      </c>
      <c r="J17" s="17"/>
      <c r="K17" s="18">
        <f>I17+1</f>
        <v>42383</v>
      </c>
      <c r="L17" s="17"/>
      <c r="M17" s="18">
        <f>K17+1</f>
        <v>42384</v>
      </c>
      <c r="N17" s="17"/>
      <c r="O17" s="18">
        <f>M17+1</f>
        <v>42385</v>
      </c>
      <c r="P17" s="17"/>
      <c r="Q17" s="18">
        <f t="shared" si="2"/>
        <v>42386</v>
      </c>
      <c r="R17" s="19"/>
      <c r="Z17" s="14">
        <f>H18</f>
        <v>0</v>
      </c>
      <c r="AA17" s="14"/>
      <c r="AB17" s="15">
        <f>G17</f>
        <v>42381</v>
      </c>
      <c r="AC17" s="14"/>
      <c r="AD17" s="8" t="str">
        <f t="shared" ca="1" si="0"/>
        <v/>
      </c>
      <c r="AE17" s="9">
        <f t="shared" si="1"/>
        <v>0</v>
      </c>
    </row>
    <row r="18" spans="2:41">
      <c r="B18" s="24"/>
      <c r="C18" s="24"/>
      <c r="D18" s="24"/>
      <c r="E18" s="20"/>
      <c r="F18" s="21">
        <v>6</v>
      </c>
      <c r="G18" s="22"/>
      <c r="H18" s="21"/>
      <c r="I18" s="22"/>
      <c r="J18" s="21"/>
      <c r="K18" s="22"/>
      <c r="L18" s="21"/>
      <c r="M18" s="22"/>
      <c r="N18" s="21">
        <v>5</v>
      </c>
      <c r="O18" s="22"/>
      <c r="P18" s="21"/>
      <c r="Q18" s="22"/>
      <c r="R18" s="23"/>
      <c r="Z18" s="14">
        <f>J18</f>
        <v>0</v>
      </c>
      <c r="AA18" s="14"/>
      <c r="AB18" s="15">
        <f>I17</f>
        <v>42382</v>
      </c>
      <c r="AC18" s="14"/>
      <c r="AD18" s="8" t="str">
        <f t="shared" ca="1" si="0"/>
        <v/>
      </c>
      <c r="AE18" s="9">
        <f t="shared" si="1"/>
        <v>0</v>
      </c>
    </row>
    <row r="19" spans="2:41">
      <c r="B19" s="24"/>
      <c r="C19" s="24"/>
      <c r="D19" s="24"/>
      <c r="E19" s="16">
        <f>Q17+1</f>
        <v>42387</v>
      </c>
      <c r="F19" s="17"/>
      <c r="G19" s="18">
        <f>E19+1</f>
        <v>42388</v>
      </c>
      <c r="H19" s="17"/>
      <c r="I19" s="18">
        <f>G19+1</f>
        <v>42389</v>
      </c>
      <c r="J19" s="17"/>
      <c r="K19" s="18">
        <f>I19+1</f>
        <v>42390</v>
      </c>
      <c r="L19" s="17"/>
      <c r="M19" s="18">
        <f>K19+1</f>
        <v>42391</v>
      </c>
      <c r="N19" s="17"/>
      <c r="O19" s="18">
        <f>M19+1</f>
        <v>42392</v>
      </c>
      <c r="P19" s="17"/>
      <c r="Q19" s="18">
        <f t="shared" si="2"/>
        <v>42393</v>
      </c>
      <c r="R19" s="19"/>
      <c r="Z19" s="14">
        <f>L18</f>
        <v>0</v>
      </c>
      <c r="AA19" s="14"/>
      <c r="AB19" s="15">
        <f>K17</f>
        <v>42383</v>
      </c>
      <c r="AC19" s="14"/>
      <c r="AD19" s="8" t="str">
        <f t="shared" ca="1" si="0"/>
        <v/>
      </c>
      <c r="AE19" s="9">
        <f t="shared" si="1"/>
        <v>0</v>
      </c>
    </row>
    <row r="20" spans="2:41">
      <c r="B20" s="24"/>
      <c r="C20" s="24"/>
      <c r="D20" s="24"/>
      <c r="E20" s="20"/>
      <c r="F20" s="21">
        <v>4</v>
      </c>
      <c r="G20" s="22"/>
      <c r="H20" s="21"/>
      <c r="I20" s="22"/>
      <c r="J20" s="21"/>
      <c r="K20" s="22"/>
      <c r="L20" s="21"/>
      <c r="M20" s="22"/>
      <c r="N20" s="21">
        <v>3</v>
      </c>
      <c r="O20" s="22"/>
      <c r="P20" s="21"/>
      <c r="Q20" s="22"/>
      <c r="R20" s="23"/>
      <c r="Z20" s="14">
        <f>N18</f>
        <v>5</v>
      </c>
      <c r="AA20" s="14"/>
      <c r="AB20" s="15">
        <f>M17</f>
        <v>42384</v>
      </c>
      <c r="AC20" s="14"/>
      <c r="AD20" s="8" t="str">
        <f t="shared" ca="1" si="0"/>
        <v/>
      </c>
      <c r="AE20" s="9">
        <f t="shared" si="1"/>
        <v>0</v>
      </c>
    </row>
    <row r="21" spans="2:41">
      <c r="B21" s="24"/>
      <c r="C21" s="24"/>
      <c r="D21" s="24"/>
      <c r="E21" s="16">
        <f>IF(Q19&lt;EOMONTH(E11,0),Q19+1,"")</f>
        <v>42394</v>
      </c>
      <c r="F21" s="17"/>
      <c r="G21" s="18">
        <f>IF(E21&lt;EOMONTH(E11,0),E21+1,"")</f>
        <v>42395</v>
      </c>
      <c r="H21" s="17"/>
      <c r="I21" s="18">
        <f>IF(G21&lt;EOMONTH(E11,0),G21+1,"")</f>
        <v>42396</v>
      </c>
      <c r="J21" s="17"/>
      <c r="K21" s="18">
        <f>IF(I21&lt;EOMONTH(E11,0),I21+1,"")</f>
        <v>42397</v>
      </c>
      <c r="L21" s="17"/>
      <c r="M21" s="18">
        <f>IF(K21&lt;EOMONTH(E11,0),K21+1,"")</f>
        <v>42398</v>
      </c>
      <c r="N21" s="17"/>
      <c r="O21" s="18">
        <f>IF(M21&lt;EOMONTH(E11,0),M21+1,"")</f>
        <v>42399</v>
      </c>
      <c r="P21" s="17"/>
      <c r="Q21" s="18">
        <f>IF(O21&lt;EOMONTH(E11,0),O21+1,"")</f>
        <v>42400</v>
      </c>
      <c r="R21" s="19"/>
      <c r="Z21" s="14">
        <f>P18</f>
        <v>0</v>
      </c>
      <c r="AA21" s="14"/>
      <c r="AB21" s="15">
        <f>O17</f>
        <v>42385</v>
      </c>
      <c r="AC21" s="14"/>
      <c r="AD21" s="8" t="str">
        <f t="shared" ca="1" si="0"/>
        <v/>
      </c>
      <c r="AE21" s="9">
        <f t="shared" si="1"/>
        <v>0</v>
      </c>
    </row>
    <row r="22" spans="2:41">
      <c r="B22" s="24"/>
      <c r="C22" s="24"/>
      <c r="D22" s="24"/>
      <c r="E22" s="20"/>
      <c r="F22" s="21">
        <v>2</v>
      </c>
      <c r="G22" s="22"/>
      <c r="H22" s="21"/>
      <c r="I22" s="22"/>
      <c r="J22" s="21"/>
      <c r="K22" s="22"/>
      <c r="L22" s="21"/>
      <c r="M22" s="22"/>
      <c r="N22" s="21">
        <v>1</v>
      </c>
      <c r="O22" s="22"/>
      <c r="P22" s="21"/>
      <c r="Q22" s="22"/>
      <c r="R22" s="23"/>
      <c r="Z22" s="14">
        <f>R18</f>
        <v>0</v>
      </c>
      <c r="AA22" s="14"/>
      <c r="AB22" s="15">
        <f>Q17</f>
        <v>42386</v>
      </c>
      <c r="AC22" s="14"/>
      <c r="AD22" s="8" t="str">
        <f t="shared" ca="1" si="0"/>
        <v/>
      </c>
      <c r="AE22" s="9">
        <f t="shared" si="1"/>
        <v>0</v>
      </c>
    </row>
    <row r="23" spans="2:41">
      <c r="B23" s="24"/>
      <c r="C23" s="24"/>
      <c r="D23" s="24"/>
      <c r="E23" s="16" t="str">
        <f>IF(Q21&lt;EOMONTH(E11,0),Q21+1,"")</f>
        <v/>
      </c>
      <c r="F23" s="17"/>
      <c r="G23" s="18" t="str">
        <f>IF(E23&lt;EOMONTH(E11,0),E23+1,"")</f>
        <v/>
      </c>
      <c r="H23" s="17"/>
      <c r="I23" s="18" t="str">
        <f>IF(G23&lt;EOMONTH(E11,0),G23+1,"")</f>
        <v/>
      </c>
      <c r="J23" s="17"/>
      <c r="K23" s="18" t="str">
        <f>IF(I23&lt;EOMONTH(E11,0),I23+1,"")</f>
        <v/>
      </c>
      <c r="L23" s="17"/>
      <c r="M23" s="18" t="str">
        <f>IF(K23&lt;EOMONTH(E11,0),K23+1,"")</f>
        <v/>
      </c>
      <c r="N23" s="17"/>
      <c r="O23" s="18" t="str">
        <f>IF(M23&lt;EOMONTH(E11,0),M23+1,"")</f>
        <v/>
      </c>
      <c r="P23" s="17"/>
      <c r="Q23" s="18" t="str">
        <f>IF(O23&lt;EOMONTH(E11,0),O23+1,"")</f>
        <v/>
      </c>
      <c r="R23" s="19"/>
      <c r="Z23" s="14">
        <f>F20</f>
        <v>4</v>
      </c>
      <c r="AA23" s="14"/>
      <c r="AB23" s="15">
        <f>E19</f>
        <v>42387</v>
      </c>
      <c r="AC23" s="14"/>
      <c r="AD23" s="8" t="str">
        <f t="shared" ca="1" si="0"/>
        <v/>
      </c>
      <c r="AE23" s="9">
        <f t="shared" si="1"/>
        <v>0</v>
      </c>
    </row>
    <row r="24" spans="2:41" ht="15.75" thickBot="1">
      <c r="B24" s="24"/>
      <c r="C24" s="24"/>
      <c r="D24" s="24"/>
      <c r="E24" s="25"/>
      <c r="F24" s="26"/>
      <c r="G24" s="27"/>
      <c r="H24" s="26"/>
      <c r="I24" s="27"/>
      <c r="J24" s="26"/>
      <c r="K24" s="27"/>
      <c r="L24" s="26"/>
      <c r="M24" s="27"/>
      <c r="N24" s="26"/>
      <c r="O24" s="27"/>
      <c r="P24" s="26"/>
      <c r="Q24" s="27"/>
      <c r="R24" s="28"/>
      <c r="Z24" s="14">
        <f>H20</f>
        <v>0</v>
      </c>
      <c r="AA24" s="14"/>
      <c r="AB24" s="15">
        <f>G19</f>
        <v>42388</v>
      </c>
      <c r="AC24" s="14"/>
      <c r="AD24" s="8" t="str">
        <f t="shared" ca="1" si="0"/>
        <v/>
      </c>
      <c r="AE24" s="9">
        <f t="shared" si="1"/>
        <v>0</v>
      </c>
    </row>
    <row r="25" spans="2:41">
      <c r="B25" s="24"/>
      <c r="C25" s="24"/>
      <c r="D25" s="24"/>
      <c r="E25" s="24"/>
      <c r="F25" s="24"/>
      <c r="G25" s="24"/>
      <c r="H25" s="24"/>
      <c r="Z25" s="14">
        <f>J20</f>
        <v>0</v>
      </c>
      <c r="AA25" s="14"/>
      <c r="AB25" s="15">
        <f>I19</f>
        <v>42389</v>
      </c>
      <c r="AC25" s="14"/>
      <c r="AD25" s="8" t="str">
        <f t="shared" ca="1" si="0"/>
        <v/>
      </c>
      <c r="AE25" s="9">
        <f t="shared" si="1"/>
        <v>0</v>
      </c>
    </row>
    <row r="26" spans="2:41">
      <c r="B26" s="24"/>
      <c r="C26" s="24"/>
      <c r="D26" s="24"/>
      <c r="E26" s="24"/>
      <c r="F26" s="24"/>
      <c r="G26" s="24"/>
      <c r="H26" s="24"/>
      <c r="Z26" s="14">
        <f>L20</f>
        <v>0</v>
      </c>
      <c r="AA26" s="14"/>
      <c r="AB26" s="15">
        <f>K19</f>
        <v>42390</v>
      </c>
      <c r="AC26" s="14"/>
      <c r="AD26" s="8" t="str">
        <f t="shared" ca="1" si="0"/>
        <v/>
      </c>
      <c r="AE26" s="9">
        <f t="shared" si="1"/>
        <v>0</v>
      </c>
    </row>
    <row r="27" spans="2:41">
      <c r="B27" s="24"/>
      <c r="C27" s="24"/>
      <c r="D27" s="24"/>
      <c r="E27" s="24"/>
      <c r="F27" s="24"/>
      <c r="G27" s="24"/>
      <c r="H27" s="24"/>
      <c r="Z27" s="14">
        <f>N20</f>
        <v>3</v>
      </c>
      <c r="AA27" s="14"/>
      <c r="AB27" s="15">
        <f>M19</f>
        <v>42391</v>
      </c>
      <c r="AC27" s="14"/>
      <c r="AD27" s="8" t="str">
        <f t="shared" ca="1" si="0"/>
        <v/>
      </c>
      <c r="AE27" s="9">
        <f t="shared" si="1"/>
        <v>0</v>
      </c>
    </row>
    <row r="28" spans="2:41">
      <c r="B28" s="24"/>
      <c r="C28" s="24"/>
      <c r="D28" s="24"/>
      <c r="E28" s="24"/>
      <c r="F28" s="24"/>
      <c r="G28" s="24"/>
      <c r="H28" s="24"/>
      <c r="Z28" s="14">
        <f>P20</f>
        <v>0</v>
      </c>
      <c r="AA28" s="14"/>
      <c r="AB28" s="15">
        <f>O19</f>
        <v>42392</v>
      </c>
      <c r="AC28" s="14"/>
      <c r="AD28" s="8" t="str">
        <f t="shared" ca="1" si="0"/>
        <v/>
      </c>
      <c r="AE28" s="9">
        <f t="shared" si="1"/>
        <v>0</v>
      </c>
    </row>
    <row r="29" spans="2:41">
      <c r="B29" s="24"/>
      <c r="C29" s="24"/>
      <c r="D29" s="24"/>
      <c r="E29" s="24"/>
      <c r="F29" s="24"/>
      <c r="G29" s="24"/>
      <c r="H29" s="24"/>
      <c r="Z29" s="14">
        <f>R20</f>
        <v>0</v>
      </c>
      <c r="AA29" s="14"/>
      <c r="AB29" s="15">
        <f>Q19</f>
        <v>42393</v>
      </c>
      <c r="AC29" s="14"/>
      <c r="AD29" s="8" t="str">
        <f t="shared" ca="1" si="0"/>
        <v/>
      </c>
      <c r="AE29" s="9">
        <f t="shared" si="1"/>
        <v>0</v>
      </c>
      <c r="AJ29" s="29"/>
      <c r="AK29" s="29"/>
      <c r="AL29" s="29"/>
      <c r="AM29" s="29"/>
      <c r="AN29" s="29"/>
      <c r="AO29" s="29"/>
    </row>
    <row r="30" spans="2:41">
      <c r="B30" s="24"/>
      <c r="C30" s="24"/>
      <c r="D30" s="24"/>
      <c r="E30" s="6"/>
      <c r="F30" s="6"/>
      <c r="G30" s="6"/>
      <c r="H30" s="6"/>
      <c r="Z30" s="14">
        <f>F22</f>
        <v>2</v>
      </c>
      <c r="AA30" s="14"/>
      <c r="AB30" s="15">
        <f>E21</f>
        <v>42394</v>
      </c>
      <c r="AC30" s="14"/>
      <c r="AD30" s="8" t="str">
        <f t="shared" ca="1" si="0"/>
        <v/>
      </c>
      <c r="AE30" s="9">
        <f t="shared" si="1"/>
        <v>0</v>
      </c>
      <c r="AJ30" s="29"/>
      <c r="AK30" s="29"/>
      <c r="AL30" s="29"/>
      <c r="AM30" s="29"/>
      <c r="AN30" s="29"/>
      <c r="AO30" s="29"/>
    </row>
    <row r="31" spans="2:41">
      <c r="B31" s="24"/>
      <c r="C31" s="24"/>
      <c r="D31" s="24"/>
      <c r="E31" s="6"/>
      <c r="F31" s="6"/>
      <c r="G31" s="6"/>
      <c r="H31" s="6"/>
      <c r="Z31" s="14">
        <f>H22</f>
        <v>0</v>
      </c>
      <c r="AA31" s="14"/>
      <c r="AB31" s="15">
        <f>G21</f>
        <v>42395</v>
      </c>
      <c r="AC31" s="14"/>
      <c r="AD31" s="8" t="str">
        <f t="shared" ca="1" si="0"/>
        <v/>
      </c>
      <c r="AE31" s="9">
        <f t="shared" si="1"/>
        <v>0</v>
      </c>
      <c r="AJ31" s="29"/>
      <c r="AK31" s="29"/>
      <c r="AL31" s="29"/>
      <c r="AM31" s="29"/>
      <c r="AN31" s="29"/>
      <c r="AO31" s="29"/>
    </row>
    <row r="32" spans="2:41">
      <c r="B32" s="24"/>
      <c r="C32" s="24"/>
      <c r="D32" s="24"/>
      <c r="E32" s="6"/>
      <c r="F32" s="6"/>
      <c r="G32" s="6"/>
      <c r="H32" s="6"/>
      <c r="Z32" s="14">
        <f>J22</f>
        <v>0</v>
      </c>
      <c r="AA32" s="14"/>
      <c r="AB32" s="15">
        <f>I21</f>
        <v>42396</v>
      </c>
      <c r="AC32" s="14"/>
      <c r="AD32" s="8" t="str">
        <f t="shared" ca="1" si="0"/>
        <v/>
      </c>
      <c r="AE32" s="9">
        <f t="shared" si="1"/>
        <v>0</v>
      </c>
    </row>
    <row r="33" spans="2:31">
      <c r="B33" s="24"/>
      <c r="C33" s="24"/>
      <c r="D33" s="24"/>
      <c r="E33" s="6"/>
      <c r="F33" s="6"/>
      <c r="G33" s="6"/>
      <c r="H33" s="6"/>
      <c r="Z33" s="14">
        <f>L22</f>
        <v>0</v>
      </c>
      <c r="AA33" s="14"/>
      <c r="AB33" s="15">
        <f>K21</f>
        <v>42397</v>
      </c>
      <c r="AC33" s="14"/>
      <c r="AD33" s="8" t="str">
        <f t="shared" ca="1" si="0"/>
        <v/>
      </c>
      <c r="AE33" s="9">
        <f t="shared" si="1"/>
        <v>0</v>
      </c>
    </row>
    <row r="34" spans="2:31">
      <c r="B34" s="24"/>
      <c r="C34" s="24"/>
      <c r="D34" s="24"/>
      <c r="E34" s="6"/>
      <c r="F34" s="6"/>
      <c r="G34" s="6"/>
      <c r="H34" s="6"/>
      <c r="Z34" s="14">
        <f>N22</f>
        <v>1</v>
      </c>
      <c r="AA34" s="14"/>
      <c r="AB34" s="15">
        <f>M21</f>
        <v>42398</v>
      </c>
      <c r="AC34" s="14"/>
      <c r="AD34" s="8" t="str">
        <f t="shared" ca="1" si="0"/>
        <v/>
      </c>
      <c r="AE34" s="9">
        <f t="shared" si="1"/>
        <v>0</v>
      </c>
    </row>
    <row r="35" spans="2:31">
      <c r="B35" s="24"/>
      <c r="C35" s="24"/>
      <c r="D35" s="24"/>
      <c r="E35" s="6"/>
      <c r="F35" s="6"/>
      <c r="G35" s="6"/>
      <c r="H35" s="6"/>
      <c r="Z35" s="14">
        <f>P22</f>
        <v>0</v>
      </c>
      <c r="AA35" s="14"/>
      <c r="AB35" s="15">
        <f>O21</f>
        <v>42399</v>
      </c>
      <c r="AC35" s="14"/>
      <c r="AD35" s="8" t="str">
        <f t="shared" ca="1" si="0"/>
        <v/>
      </c>
      <c r="AE35" s="9">
        <f t="shared" si="1"/>
        <v>0</v>
      </c>
    </row>
    <row r="36" spans="2:31">
      <c r="B36" s="24"/>
      <c r="C36" s="24"/>
      <c r="D36" s="24"/>
      <c r="E36" s="6"/>
      <c r="F36" s="6"/>
      <c r="G36" s="6"/>
      <c r="H36" s="6"/>
      <c r="Z36" s="14">
        <f>R22</f>
        <v>0</v>
      </c>
      <c r="AA36" s="14"/>
      <c r="AB36" s="15">
        <f>Q21</f>
        <v>42400</v>
      </c>
      <c r="AC36" s="14"/>
      <c r="AD36" s="8" t="str">
        <f t="shared" ca="1" si="0"/>
        <v/>
      </c>
      <c r="AE36" s="9">
        <f t="shared" si="1"/>
        <v>0</v>
      </c>
    </row>
    <row r="37" spans="2:31">
      <c r="B37" s="24"/>
      <c r="C37" s="24"/>
      <c r="D37" s="24"/>
      <c r="E37" s="6"/>
      <c r="F37" s="6"/>
      <c r="G37" s="6"/>
      <c r="H37" s="6"/>
      <c r="Z37" s="14">
        <f>F24</f>
        <v>0</v>
      </c>
      <c r="AA37" s="14"/>
      <c r="AB37" s="15" t="str">
        <f>E23</f>
        <v/>
      </c>
      <c r="AC37" s="14"/>
      <c r="AD37" s="8" t="str">
        <f t="shared" ca="1" si="0"/>
        <v/>
      </c>
      <c r="AE37" s="9">
        <f t="shared" si="1"/>
        <v>0</v>
      </c>
    </row>
    <row r="38" spans="2:31">
      <c r="B38" s="24"/>
      <c r="C38" s="24"/>
      <c r="D38" s="24"/>
      <c r="E38" s="6"/>
      <c r="F38" s="6"/>
      <c r="G38" s="6"/>
      <c r="H38" s="6"/>
      <c r="Z38" s="14">
        <f>H24</f>
        <v>0</v>
      </c>
      <c r="AA38" s="14"/>
      <c r="AB38" s="15" t="str">
        <f>G23</f>
        <v/>
      </c>
      <c r="AC38" s="14"/>
      <c r="AD38" s="8" t="str">
        <f t="shared" ca="1" si="0"/>
        <v/>
      </c>
      <c r="AE38" s="9">
        <f t="shared" si="1"/>
        <v>0</v>
      </c>
    </row>
    <row r="39" spans="2:31">
      <c r="B39" s="24"/>
      <c r="C39" s="24"/>
      <c r="D39" s="24"/>
      <c r="E39" s="6"/>
      <c r="F39" s="6"/>
      <c r="G39" s="6"/>
      <c r="H39" s="6"/>
      <c r="Z39" s="14">
        <f>J24</f>
        <v>0</v>
      </c>
      <c r="AA39" s="14"/>
      <c r="AB39" s="15" t="str">
        <f>I23</f>
        <v/>
      </c>
      <c r="AC39" s="14"/>
      <c r="AD39" s="8" t="str">
        <f t="shared" ca="1" si="0"/>
        <v/>
      </c>
      <c r="AE39" s="9">
        <f t="shared" si="1"/>
        <v>0</v>
      </c>
    </row>
    <row r="40" spans="2:31">
      <c r="B40" s="24"/>
      <c r="C40" s="24"/>
      <c r="D40" s="24"/>
      <c r="E40" s="6"/>
      <c r="F40" s="6"/>
      <c r="G40" s="6"/>
      <c r="H40" s="6"/>
      <c r="Z40" s="14">
        <f>L24</f>
        <v>0</v>
      </c>
      <c r="AA40" s="14"/>
      <c r="AB40" s="15" t="str">
        <f>K23</f>
        <v/>
      </c>
      <c r="AC40" s="14"/>
      <c r="AD40" s="8" t="str">
        <f t="shared" ca="1" si="0"/>
        <v/>
      </c>
      <c r="AE40" s="9">
        <f t="shared" si="1"/>
        <v>0</v>
      </c>
    </row>
    <row r="41" spans="2:31">
      <c r="B41" s="24"/>
      <c r="C41" s="24"/>
      <c r="D41" s="24"/>
      <c r="E41" s="6"/>
      <c r="F41" s="6"/>
      <c r="G41" s="6"/>
      <c r="H41" s="6"/>
      <c r="Z41" s="14">
        <f>N24</f>
        <v>0</v>
      </c>
      <c r="AA41" s="14"/>
      <c r="AB41" s="15" t="str">
        <f>M23</f>
        <v/>
      </c>
      <c r="AC41" s="14"/>
      <c r="AD41" s="8" t="str">
        <f t="shared" ca="1" si="0"/>
        <v/>
      </c>
      <c r="AE41" s="9">
        <f t="shared" si="1"/>
        <v>0</v>
      </c>
    </row>
    <row r="42" spans="2:31">
      <c r="B42" s="24"/>
      <c r="C42" s="24"/>
      <c r="D42" s="24"/>
      <c r="E42" s="6"/>
      <c r="F42" s="6"/>
      <c r="G42" s="6"/>
      <c r="H42" s="6"/>
      <c r="Z42" s="14">
        <f>P24</f>
        <v>0</v>
      </c>
      <c r="AA42" s="14"/>
      <c r="AB42" s="15" t="str">
        <f>O23</f>
        <v/>
      </c>
      <c r="AC42" s="14"/>
      <c r="AD42" s="8" t="str">
        <f t="shared" ca="1" si="0"/>
        <v/>
      </c>
      <c r="AE42" s="9">
        <f t="shared" si="1"/>
        <v>0</v>
      </c>
    </row>
    <row r="43" spans="2:31" s="1" customFormat="1">
      <c r="Z43" s="30">
        <f>R24</f>
        <v>0</v>
      </c>
      <c r="AA43" s="30"/>
      <c r="AB43" s="31" t="str">
        <f>Q23</f>
        <v/>
      </c>
      <c r="AC43" s="30"/>
      <c r="AD43" s="4" t="str">
        <f t="shared" ca="1" si="0"/>
        <v/>
      </c>
      <c r="AE43" s="5">
        <f t="shared" si="1"/>
        <v>0</v>
      </c>
    </row>
    <row r="44" spans="2:31" s="1" customFormat="1">
      <c r="Z44" s="38"/>
      <c r="AA44" s="38"/>
      <c r="AB44" s="38"/>
      <c r="AC44" s="38"/>
      <c r="AD44" s="39"/>
      <c r="AE44" s="40"/>
    </row>
    <row r="45" spans="2:31" s="1" customFormat="1">
      <c r="Z45" s="38"/>
      <c r="AA45" s="38"/>
      <c r="AB45" s="38"/>
      <c r="AC45" s="38"/>
      <c r="AD45" s="39"/>
      <c r="AE45" s="40"/>
    </row>
    <row r="46" spans="2:31" s="1" customFormat="1">
      <c r="Z46" s="38"/>
      <c r="AA46" s="38"/>
      <c r="AB46" s="38"/>
      <c r="AC46" s="38"/>
      <c r="AD46" s="39"/>
      <c r="AE46" s="40"/>
    </row>
    <row r="47" spans="2:31" s="1" customFormat="1" ht="15.75" thickBot="1">
      <c r="Z47" s="38"/>
      <c r="AA47" s="38"/>
      <c r="AB47" s="38"/>
      <c r="AC47" s="38"/>
      <c r="AD47" s="39"/>
      <c r="AE47" s="40"/>
    </row>
    <row r="48" spans="2:31" s="1" customFormat="1">
      <c r="H48" s="68"/>
      <c r="I48" s="69"/>
      <c r="J48" s="69"/>
      <c r="K48" s="69"/>
      <c r="L48" s="69"/>
      <c r="M48" s="69"/>
      <c r="N48" s="70"/>
      <c r="Z48" s="38"/>
      <c r="AA48" s="38"/>
      <c r="AB48" s="38"/>
      <c r="AC48" s="38"/>
      <c r="AD48" s="39"/>
      <c r="AE48" s="40"/>
    </row>
    <row r="49" spans="5:48" s="1" customFormat="1" ht="15.75" thickBot="1">
      <c r="H49" s="71"/>
      <c r="I49" s="72"/>
      <c r="J49" s="72"/>
      <c r="K49" s="72"/>
      <c r="L49" s="72"/>
      <c r="M49" s="72"/>
      <c r="N49" s="73"/>
      <c r="Z49" s="38"/>
      <c r="AA49" s="38"/>
      <c r="AB49" s="38"/>
      <c r="AC49" s="38"/>
      <c r="AD49" s="39"/>
      <c r="AE49" s="40"/>
    </row>
    <row r="50" spans="5:48" s="1" customFormat="1">
      <c r="Z50" s="38"/>
      <c r="AA50" s="38"/>
      <c r="AB50" s="38"/>
      <c r="AC50" s="38"/>
      <c r="AD50" s="39"/>
      <c r="AE50" s="40"/>
    </row>
    <row r="51" spans="5:48" s="1" customFormat="1">
      <c r="Z51" s="38"/>
      <c r="AA51" s="38"/>
      <c r="AB51" s="38"/>
      <c r="AC51" s="38"/>
      <c r="AD51" s="39"/>
      <c r="AE51" s="40"/>
    </row>
    <row r="52" spans="5:48" s="1" customFormat="1" ht="15.75" thickBot="1">
      <c r="Z52" s="38"/>
      <c r="AA52" s="38"/>
      <c r="AB52" s="38"/>
      <c r="AC52" s="38"/>
      <c r="AD52" s="39"/>
      <c r="AE52" s="40"/>
    </row>
    <row r="53" spans="5:48" ht="16.5" thickBot="1">
      <c r="E53" s="65">
        <f>EDATE(DATE(An_ref,1,1),1)</f>
        <v>42401</v>
      </c>
      <c r="F53" s="66"/>
      <c r="G53" s="66"/>
      <c r="H53" s="66"/>
      <c r="I53" s="66"/>
      <c r="J53" s="66"/>
      <c r="K53" s="66"/>
      <c r="L53" s="66"/>
      <c r="M53" s="66"/>
      <c r="N53" s="66"/>
      <c r="O53" s="66"/>
      <c r="P53" s="66"/>
      <c r="Q53" s="66"/>
      <c r="R53" s="67"/>
      <c r="Z53" s="41"/>
      <c r="AA53" s="41"/>
      <c r="AB53" s="41"/>
      <c r="AC53" s="41"/>
      <c r="AD53" s="42"/>
      <c r="AE53" s="43"/>
    </row>
    <row r="54" spans="5:48" ht="17.25">
      <c r="E54" s="10" t="str">
        <f>UPPER(TEXT(E57,"jjj"))</f>
        <v>LUN</v>
      </c>
      <c r="F54" s="11"/>
      <c r="G54" s="12" t="str">
        <f t="shared" ref="G54" si="3">UPPER(TEXT(G57,"jjj"))</f>
        <v>MAR</v>
      </c>
      <c r="H54" s="11"/>
      <c r="I54" s="12" t="str">
        <f t="shared" ref="I54" si="4">UPPER(TEXT(I57,"jjj"))</f>
        <v>MER</v>
      </c>
      <c r="J54" s="11"/>
      <c r="K54" s="12" t="str">
        <f t="shared" ref="K54" si="5">UPPER(TEXT(K57,"jjj"))</f>
        <v>JEU</v>
      </c>
      <c r="L54" s="11"/>
      <c r="M54" s="12" t="str">
        <f t="shared" ref="M54" si="6">UPPER(TEXT(M57,"jjj"))</f>
        <v>VEN</v>
      </c>
      <c r="N54" s="11"/>
      <c r="O54" s="12" t="str">
        <f t="shared" ref="O54" si="7">UPPER(TEXT(O57,"jjj"))</f>
        <v>SAM</v>
      </c>
      <c r="P54" s="11"/>
      <c r="Q54" s="12" t="str">
        <f t="shared" ref="Q54" si="8">UPPER(TEXT(Q57,"jjj"))</f>
        <v>DIM</v>
      </c>
      <c r="R54" s="13"/>
      <c r="Z54" s="41"/>
      <c r="AA54" s="41"/>
      <c r="AB54" s="41"/>
      <c r="AC54" s="41"/>
      <c r="AD54" s="42"/>
      <c r="AE54" s="43"/>
      <c r="AG54" s="33"/>
      <c r="AH54" s="33"/>
      <c r="AI54" s="33" t="s">
        <v>1</v>
      </c>
      <c r="AJ54" s="33"/>
      <c r="AK54" s="33"/>
      <c r="AL54" s="33"/>
      <c r="AM54" s="33"/>
      <c r="AN54" s="33"/>
      <c r="AO54" s="33"/>
      <c r="AP54" s="33"/>
      <c r="AQ54" s="33"/>
      <c r="AR54" s="33"/>
      <c r="AS54" s="33"/>
      <c r="AT54" s="33"/>
      <c r="AU54" s="33"/>
      <c r="AV54" s="34">
        <f>DATE([1]!An_ref,1,1)</f>
        <v>42370</v>
      </c>
    </row>
    <row r="55" spans="5:48" ht="17.25">
      <c r="E55" s="16">
        <f>IF(WEEKDAY(E53)=2,E53,"")</f>
        <v>42401</v>
      </c>
      <c r="F55" s="17"/>
      <c r="G55" s="18">
        <f>IF(E55&lt;&gt;"",E55+1,IF(WEEKDAY(E53)=3,E53,""))</f>
        <v>42402</v>
      </c>
      <c r="H55" s="17"/>
      <c r="I55" s="18">
        <f>IF(G55&lt;&gt;"",G55+1,IF(WEEKDAY(E53)=4,E53,""))</f>
        <v>42403</v>
      </c>
      <c r="J55" s="17"/>
      <c r="K55" s="18">
        <f>IF(I55&lt;&gt;"",I55+1,IF(WEEKDAY(E53)=5,E53,""))</f>
        <v>42404</v>
      </c>
      <c r="L55" s="17"/>
      <c r="M55" s="18">
        <f>IF(K55&lt;&gt;"",K55+1,IF(WEEKDAY(E53)=6,E53,""))</f>
        <v>42405</v>
      </c>
      <c r="N55" s="17"/>
      <c r="O55" s="18">
        <f>IF(M55&lt;&gt;"",M55+1,IF(WEEKDAY(E53)=7,E53,""))</f>
        <v>42406</v>
      </c>
      <c r="P55" s="17"/>
      <c r="Q55" s="18">
        <f>IF(O55&lt;&gt;"",O55+1,IF(WEEKDAY(E53)=1,E53,""))</f>
        <v>42407</v>
      </c>
      <c r="R55" s="19"/>
      <c r="Z55" s="41"/>
      <c r="AA55" s="41"/>
      <c r="AB55" s="41"/>
      <c r="AC55" s="41"/>
      <c r="AD55" s="42"/>
      <c r="AE55" s="43"/>
      <c r="AG55" s="33"/>
      <c r="AH55" s="33"/>
      <c r="AI55" s="33" t="s">
        <v>2</v>
      </c>
      <c r="AJ55" s="33"/>
      <c r="AK55" s="33"/>
      <c r="AL55" s="33"/>
      <c r="AM55" s="33"/>
      <c r="AN55" s="33"/>
      <c r="AO55" s="33"/>
      <c r="AP55" s="33"/>
      <c r="AQ55" s="33"/>
      <c r="AR55" s="33"/>
      <c r="AS55" s="33"/>
      <c r="AT55" s="33"/>
      <c r="AU55" s="33"/>
      <c r="AV55" s="34">
        <f>DATE([1]!An_ref,5,1)</f>
        <v>42491</v>
      </c>
    </row>
    <row r="56" spans="5:48">
      <c r="E56" s="20"/>
      <c r="F56" s="21"/>
      <c r="G56" s="22"/>
      <c r="H56" s="21"/>
      <c r="I56" s="22"/>
      <c r="J56" s="21"/>
      <c r="K56" s="22"/>
      <c r="L56" s="21"/>
      <c r="M56" s="22"/>
      <c r="N56" s="21"/>
      <c r="O56" s="22"/>
      <c r="P56" s="21"/>
      <c r="Q56" s="22"/>
      <c r="R56" s="23"/>
      <c r="Z56" s="41"/>
      <c r="AA56" s="41"/>
      <c r="AB56" s="41"/>
      <c r="AC56" s="41"/>
      <c r="AD56" s="42"/>
      <c r="AE56" s="43"/>
      <c r="AG56" s="33" t="b">
        <f>OR(E13=$AV$54,E13=$AV$55,E13=$AV$56,E13=$AV$57,E13=$AV$58,E13=$AV$63,E13=$AV$64,E13=$AV$65,E13=$AV$66,E13=$AV$67,E13=$AV$68)</f>
        <v>0</v>
      </c>
      <c r="AH56" s="33"/>
      <c r="AI56" s="33" t="s">
        <v>3</v>
      </c>
      <c r="AJ56" s="33"/>
      <c r="AK56" s="33"/>
      <c r="AL56" s="33"/>
      <c r="AM56" s="33"/>
      <c r="AN56" s="33"/>
      <c r="AO56" s="33"/>
      <c r="AP56" s="33"/>
      <c r="AQ56" s="33"/>
      <c r="AR56" s="33"/>
      <c r="AS56" s="33"/>
      <c r="AT56" s="33"/>
      <c r="AU56" s="33"/>
      <c r="AV56" s="34">
        <f>DATE([1]!An_ref,5,8)</f>
        <v>42498</v>
      </c>
    </row>
    <row r="57" spans="5:48">
      <c r="E57" s="16">
        <f>Q55+1</f>
        <v>42408</v>
      </c>
      <c r="F57" s="17"/>
      <c r="G57" s="18">
        <f>E57+1</f>
        <v>42409</v>
      </c>
      <c r="H57" s="17"/>
      <c r="I57" s="18">
        <f>G57+1</f>
        <v>42410</v>
      </c>
      <c r="J57" s="17"/>
      <c r="K57" s="18">
        <f>I57+1</f>
        <v>42411</v>
      </c>
      <c r="L57" s="17"/>
      <c r="M57" s="18">
        <f>K57+1</f>
        <v>42412</v>
      </c>
      <c r="N57" s="17"/>
      <c r="O57" s="18">
        <f>M57+1</f>
        <v>42413</v>
      </c>
      <c r="P57" s="17"/>
      <c r="Q57" s="18">
        <f t="shared" ref="Q57" si="9">O57+1</f>
        <v>42414</v>
      </c>
      <c r="R57" s="19"/>
      <c r="Z57" s="41"/>
      <c r="AA57" s="41"/>
      <c r="AB57" s="41"/>
      <c r="AC57" s="41"/>
      <c r="AD57" s="42"/>
      <c r="AE57" s="43"/>
      <c r="AG57" s="33"/>
      <c r="AH57" s="33"/>
      <c r="AI57" s="33" t="s">
        <v>4</v>
      </c>
      <c r="AJ57" s="33"/>
      <c r="AK57" s="33"/>
      <c r="AL57" s="33"/>
      <c r="AM57" s="33"/>
      <c r="AN57" s="33"/>
      <c r="AO57" s="33"/>
      <c r="AP57" s="33"/>
      <c r="AQ57" s="33"/>
      <c r="AR57" s="33"/>
      <c r="AS57" s="33"/>
      <c r="AT57" s="33"/>
      <c r="AU57" s="33"/>
      <c r="AV57" s="34">
        <f>DATE([1]!An_ref,7,14)</f>
        <v>42565</v>
      </c>
    </row>
    <row r="58" spans="5:48">
      <c r="E58" s="20"/>
      <c r="F58" s="21"/>
      <c r="G58" s="22"/>
      <c r="H58" s="21"/>
      <c r="I58" s="22"/>
      <c r="J58" s="21"/>
      <c r="K58" s="22"/>
      <c r="L58" s="21"/>
      <c r="M58" s="22"/>
      <c r="N58" s="21"/>
      <c r="O58" s="22"/>
      <c r="P58" s="21"/>
      <c r="Q58" s="22"/>
      <c r="R58" s="23"/>
      <c r="Z58" s="41"/>
      <c r="AA58" s="41"/>
      <c r="AB58" s="41"/>
      <c r="AC58" s="41"/>
      <c r="AD58" s="42"/>
      <c r="AE58" s="43"/>
      <c r="AG58" s="33"/>
      <c r="AH58" s="33"/>
      <c r="AI58" s="33" t="s">
        <v>5</v>
      </c>
      <c r="AJ58" s="33"/>
      <c r="AK58" s="33"/>
      <c r="AL58" s="33"/>
      <c r="AM58" s="33"/>
      <c r="AN58" s="33"/>
      <c r="AO58" s="33"/>
      <c r="AP58" s="33"/>
      <c r="AQ58" s="33"/>
      <c r="AR58" s="33"/>
      <c r="AS58" s="33"/>
      <c r="AT58" s="33"/>
      <c r="AU58" s="33"/>
      <c r="AV58" s="34">
        <f>DATE([1]!An_ref,11,11)</f>
        <v>42685</v>
      </c>
    </row>
    <row r="59" spans="5:48">
      <c r="E59" s="16">
        <f>Q57+1</f>
        <v>42415</v>
      </c>
      <c r="F59" s="17"/>
      <c r="G59" s="18">
        <f>E59+1</f>
        <v>42416</v>
      </c>
      <c r="H59" s="17"/>
      <c r="I59" s="18">
        <f>G59+1</f>
        <v>42417</v>
      </c>
      <c r="J59" s="17"/>
      <c r="K59" s="18">
        <f>I59+1</f>
        <v>42418</v>
      </c>
      <c r="L59" s="17"/>
      <c r="M59" s="18">
        <f>K59+1</f>
        <v>42419</v>
      </c>
      <c r="N59" s="17"/>
      <c r="O59" s="18">
        <f>M59+1</f>
        <v>42420</v>
      </c>
      <c r="P59" s="17"/>
      <c r="Q59" s="18">
        <f t="shared" ref="Q59" si="10">O59+1</f>
        <v>42421</v>
      </c>
      <c r="R59" s="19"/>
      <c r="Z59" s="41"/>
      <c r="AA59" s="41"/>
      <c r="AB59" s="41"/>
      <c r="AC59" s="41"/>
      <c r="AD59" s="42"/>
      <c r="AE59" s="43"/>
      <c r="AG59" s="33"/>
      <c r="AH59" s="33"/>
      <c r="AI59" s="33"/>
      <c r="AJ59" s="33"/>
      <c r="AK59" s="33"/>
      <c r="AL59" s="33"/>
      <c r="AM59" s="33"/>
      <c r="AN59" s="33"/>
      <c r="AO59" s="33"/>
      <c r="AP59" s="33"/>
      <c r="AQ59" s="33"/>
      <c r="AR59" s="33"/>
      <c r="AS59" s="33"/>
      <c r="AT59" s="33"/>
      <c r="AU59" s="33"/>
      <c r="AV59" s="35"/>
    </row>
    <row r="60" spans="5:48">
      <c r="E60" s="20"/>
      <c r="F60" s="21"/>
      <c r="G60" s="22"/>
      <c r="H60" s="21"/>
      <c r="I60" s="22"/>
      <c r="J60" s="21"/>
      <c r="K60" s="22"/>
      <c r="L60" s="21"/>
      <c r="M60" s="22"/>
      <c r="N60" s="21"/>
      <c r="O60" s="22"/>
      <c r="P60" s="21"/>
      <c r="Q60" s="22"/>
      <c r="R60" s="23"/>
      <c r="Z60" s="41"/>
      <c r="AA60" s="41"/>
      <c r="AB60" s="41"/>
      <c r="AC60" s="41"/>
      <c r="AD60" s="42"/>
      <c r="AE60" s="43"/>
      <c r="AG60" s="33"/>
      <c r="AH60" s="33"/>
      <c r="AI60" s="33" t="s">
        <v>6</v>
      </c>
      <c r="AJ60" s="33"/>
      <c r="AK60" s="33"/>
      <c r="AL60" s="33"/>
      <c r="AM60" s="33"/>
      <c r="AN60" s="33"/>
      <c r="AO60" s="33"/>
      <c r="AP60" s="33"/>
      <c r="AQ60" s="33"/>
      <c r="AR60" s="33"/>
      <c r="AS60" s="33"/>
      <c r="AT60" s="33"/>
      <c r="AU60" s="33"/>
      <c r="AV60" s="35"/>
    </row>
    <row r="61" spans="5:48">
      <c r="E61" s="16">
        <f>Q59+1</f>
        <v>42422</v>
      </c>
      <c r="F61" s="17"/>
      <c r="G61" s="18">
        <f>E61+1</f>
        <v>42423</v>
      </c>
      <c r="H61" s="17"/>
      <c r="I61" s="18">
        <f>G61+1</f>
        <v>42424</v>
      </c>
      <c r="J61" s="17"/>
      <c r="K61" s="18">
        <f>I61+1</f>
        <v>42425</v>
      </c>
      <c r="L61" s="17"/>
      <c r="M61" s="18">
        <f>K61+1</f>
        <v>42426</v>
      </c>
      <c r="N61" s="17"/>
      <c r="O61" s="18">
        <f>M61+1</f>
        <v>42427</v>
      </c>
      <c r="P61" s="17"/>
      <c r="Q61" s="18">
        <f t="shared" ref="Q61" si="11">O61+1</f>
        <v>42428</v>
      </c>
      <c r="R61" s="19"/>
      <c r="Z61" s="41"/>
      <c r="AA61" s="41"/>
      <c r="AB61" s="41"/>
      <c r="AC61" s="41"/>
      <c r="AD61" s="42"/>
      <c r="AE61" s="43"/>
      <c r="AG61" s="33"/>
      <c r="AH61" s="33"/>
      <c r="AI61" s="33"/>
      <c r="AJ61" s="33"/>
      <c r="AK61" s="33"/>
      <c r="AL61" s="33"/>
      <c r="AM61" s="33"/>
      <c r="AN61" s="33"/>
      <c r="AO61" s="33"/>
      <c r="AP61" s="33"/>
      <c r="AQ61" s="33"/>
      <c r="AR61" s="33"/>
      <c r="AS61" s="33"/>
      <c r="AT61" s="33"/>
      <c r="AU61" s="33"/>
      <c r="AV61" s="35"/>
    </row>
    <row r="62" spans="5:48">
      <c r="E62" s="20"/>
      <c r="F62" s="21"/>
      <c r="G62" s="22"/>
      <c r="H62" s="21"/>
      <c r="I62" s="22"/>
      <c r="J62" s="21"/>
      <c r="K62" s="22"/>
      <c r="L62" s="21"/>
      <c r="M62" s="22"/>
      <c r="N62" s="21"/>
      <c r="O62" s="22"/>
      <c r="P62" s="21"/>
      <c r="Q62" s="22"/>
      <c r="R62" s="23"/>
      <c r="Z62" s="41"/>
      <c r="AA62" s="41"/>
      <c r="AB62" s="41"/>
      <c r="AC62" s="41"/>
      <c r="AD62" s="42"/>
      <c r="AE62" s="43"/>
      <c r="AG62" s="33"/>
      <c r="AH62" s="33"/>
      <c r="AI62" s="36" t="s">
        <v>7</v>
      </c>
      <c r="AJ62" s="33"/>
      <c r="AK62" s="33"/>
      <c r="AL62" s="33"/>
      <c r="AM62" s="33"/>
      <c r="AN62" s="33"/>
      <c r="AO62" s="33"/>
      <c r="AP62" s="33"/>
      <c r="AQ62" s="33"/>
      <c r="AR62" s="33"/>
      <c r="AS62" s="33"/>
      <c r="AT62" s="33"/>
      <c r="AU62" s="33"/>
      <c r="AV62" s="34">
        <f>ROUND(DATE([1]!An_ref,4,1)/7+MOD(19*MOD([1]!An_ref,19)-7,30)*14%,0)*7-6</f>
        <v>42456</v>
      </c>
    </row>
    <row r="63" spans="5:48">
      <c r="E63" s="16">
        <f>IF(Q61&lt;EOMONTH(E53,0),Q61+1,"")</f>
        <v>42429</v>
      </c>
      <c r="F63" s="17"/>
      <c r="G63" s="18" t="str">
        <f>IF(E63&lt;EOMONTH(E53,0),E63+1,"")</f>
        <v/>
      </c>
      <c r="H63" s="17"/>
      <c r="I63" s="18" t="str">
        <f>IF(G63&lt;EOMONTH(E53,0),G63+1,"")</f>
        <v/>
      </c>
      <c r="J63" s="17"/>
      <c r="K63" s="18" t="str">
        <f>IF(I63&lt;EOMONTH(E53,0),I63+1,"")</f>
        <v/>
      </c>
      <c r="L63" s="17"/>
      <c r="M63" s="18" t="str">
        <f>IF(K63&lt;EOMONTH(E53,0),K63+1,"")</f>
        <v/>
      </c>
      <c r="N63" s="17"/>
      <c r="O63" s="18" t="str">
        <f>IF(M63&lt;EOMONTH(E53,0),M63+1,"")</f>
        <v/>
      </c>
      <c r="P63" s="17"/>
      <c r="Q63" s="18" t="str">
        <f>IF(O63&lt;EOMONTH(E53,0),O63+1,"")</f>
        <v/>
      </c>
      <c r="R63" s="19"/>
      <c r="Z63" s="41"/>
      <c r="AA63" s="41"/>
      <c r="AB63" s="41"/>
      <c r="AC63" s="41"/>
      <c r="AD63" s="42"/>
      <c r="AE63" s="43"/>
      <c r="AG63" s="33"/>
      <c r="AH63" s="33"/>
      <c r="AI63" s="37" t="s">
        <v>8</v>
      </c>
      <c r="AJ63" s="33"/>
      <c r="AK63" s="33"/>
      <c r="AL63" s="33"/>
      <c r="AM63" s="33"/>
      <c r="AN63" s="33"/>
      <c r="AO63" s="33"/>
      <c r="AP63" s="33"/>
      <c r="AQ63" s="33"/>
      <c r="AR63" s="33"/>
      <c r="AS63" s="33"/>
      <c r="AT63" s="33"/>
      <c r="AU63" s="33"/>
      <c r="AV63" s="34">
        <f>AV62+1</f>
        <v>42457</v>
      </c>
    </row>
    <row r="64" spans="5:48">
      <c r="E64" s="20"/>
      <c r="F64" s="21"/>
      <c r="G64" s="22"/>
      <c r="H64" s="21"/>
      <c r="I64" s="22"/>
      <c r="J64" s="21"/>
      <c r="K64" s="22"/>
      <c r="L64" s="21"/>
      <c r="M64" s="22"/>
      <c r="N64" s="21"/>
      <c r="O64" s="22"/>
      <c r="P64" s="21"/>
      <c r="Q64" s="22"/>
      <c r="R64" s="23"/>
      <c r="Z64" s="41"/>
      <c r="AA64" s="41"/>
      <c r="AB64" s="41"/>
      <c r="AC64" s="41"/>
      <c r="AD64" s="42"/>
      <c r="AE64" s="43"/>
      <c r="AG64" s="33"/>
      <c r="AH64" s="33"/>
      <c r="AI64" s="37" t="s">
        <v>9</v>
      </c>
      <c r="AJ64" s="33"/>
      <c r="AK64" s="33"/>
      <c r="AL64" s="33"/>
      <c r="AM64" s="33"/>
      <c r="AN64" s="33"/>
      <c r="AO64" s="33"/>
      <c r="AP64" s="33"/>
      <c r="AQ64" s="33"/>
      <c r="AR64" s="33"/>
      <c r="AS64" s="33"/>
      <c r="AT64" s="33"/>
      <c r="AU64" s="33"/>
      <c r="AV64" s="34">
        <f>AV62+39</f>
        <v>42495</v>
      </c>
    </row>
    <row r="65" spans="5:48">
      <c r="E65" s="16" t="str">
        <f>IF(Q63&lt;EOMONTH(E53,0),Q63+1,"")</f>
        <v/>
      </c>
      <c r="F65" s="17"/>
      <c r="G65" s="18" t="str">
        <f>IF(E65&lt;EOMONTH(E53,0),E65+1,"")</f>
        <v/>
      </c>
      <c r="H65" s="17"/>
      <c r="I65" s="18" t="str">
        <f>IF(G65&lt;EOMONTH(E53,0),G65+1,"")</f>
        <v/>
      </c>
      <c r="J65" s="17"/>
      <c r="K65" s="18" t="str">
        <f>IF(I65&lt;EOMONTH(E53,0),I65+1,"")</f>
        <v/>
      </c>
      <c r="L65" s="17"/>
      <c r="M65" s="18" t="str">
        <f>IF(K65&lt;EOMONTH(E53,0),K65+1,"")</f>
        <v/>
      </c>
      <c r="N65" s="17"/>
      <c r="O65" s="18" t="str">
        <f>IF(M65&lt;EOMONTH(E53,0),M65+1,"")</f>
        <v/>
      </c>
      <c r="P65" s="17"/>
      <c r="Q65" s="18" t="str">
        <f>IF(O65&lt;EOMONTH(E53,0),O65+1,"")</f>
        <v/>
      </c>
      <c r="R65" s="19"/>
      <c r="Z65" s="41"/>
      <c r="AA65" s="41"/>
      <c r="AB65" s="41"/>
      <c r="AC65" s="41"/>
      <c r="AD65" s="42"/>
      <c r="AE65" s="43"/>
      <c r="AG65" s="33"/>
      <c r="AH65" s="33"/>
      <c r="AI65" s="36" t="s">
        <v>10</v>
      </c>
      <c r="AJ65" s="33"/>
      <c r="AK65" s="33"/>
      <c r="AL65" s="33"/>
      <c r="AM65" s="33"/>
      <c r="AN65" s="33"/>
      <c r="AO65" s="33"/>
      <c r="AP65" s="33"/>
      <c r="AQ65" s="33"/>
      <c r="AR65" s="33"/>
      <c r="AS65" s="33"/>
      <c r="AT65" s="33"/>
      <c r="AU65" s="33"/>
      <c r="AV65" s="34">
        <f>AV62+50</f>
        <v>42506</v>
      </c>
    </row>
    <row r="66" spans="5:48" ht="15.75" thickBot="1">
      <c r="E66" s="25"/>
      <c r="F66" s="26"/>
      <c r="G66" s="27"/>
      <c r="H66" s="26"/>
      <c r="I66" s="27"/>
      <c r="J66" s="26"/>
      <c r="K66" s="27"/>
      <c r="L66" s="26"/>
      <c r="M66" s="27"/>
      <c r="N66" s="26"/>
      <c r="O66" s="27"/>
      <c r="P66" s="26"/>
      <c r="Q66" s="27"/>
      <c r="R66" s="28"/>
      <c r="Z66" s="41"/>
      <c r="AA66" s="41"/>
      <c r="AB66" s="41"/>
      <c r="AC66" s="41"/>
      <c r="AD66" s="42"/>
      <c r="AE66" s="43"/>
      <c r="AG66" s="33"/>
      <c r="AH66" s="33"/>
      <c r="AI66" s="36" t="s">
        <v>11</v>
      </c>
      <c r="AJ66" s="33"/>
      <c r="AK66" s="33"/>
      <c r="AL66" s="33"/>
      <c r="AM66" s="33"/>
      <c r="AN66" s="33"/>
      <c r="AO66" s="33"/>
      <c r="AP66" s="33"/>
      <c r="AQ66" s="33"/>
      <c r="AR66" s="33"/>
      <c r="AS66" s="33"/>
      <c r="AT66" s="33"/>
      <c r="AU66" s="33"/>
      <c r="AV66" s="34">
        <f>DATE([1]!An_ref,8,15)</f>
        <v>42597</v>
      </c>
    </row>
    <row r="67" spans="5:48" ht="17.25">
      <c r="Z67" s="41"/>
      <c r="AA67" s="41"/>
      <c r="AB67" s="41"/>
      <c r="AC67" s="41"/>
      <c r="AD67" s="42"/>
      <c r="AE67" s="43"/>
      <c r="AG67" s="33"/>
      <c r="AH67" s="33"/>
      <c r="AI67" s="36" t="s">
        <v>12</v>
      </c>
      <c r="AJ67" s="33"/>
      <c r="AK67" s="33"/>
      <c r="AL67" s="33"/>
      <c r="AM67" s="33"/>
      <c r="AN67" s="33"/>
      <c r="AO67" s="33"/>
      <c r="AP67" s="33"/>
      <c r="AQ67" s="33"/>
      <c r="AR67" s="33"/>
      <c r="AS67" s="33"/>
      <c r="AT67" s="33"/>
      <c r="AU67" s="33"/>
      <c r="AV67" s="34">
        <f>DATE([1]!An_ref,11,1)</f>
        <v>42675</v>
      </c>
    </row>
    <row r="68" spans="5:48">
      <c r="Z68" s="41"/>
      <c r="AA68" s="41"/>
      <c r="AB68" s="41"/>
      <c r="AC68" s="41"/>
      <c r="AD68" s="42"/>
      <c r="AE68" s="43"/>
      <c r="AG68" s="33"/>
      <c r="AH68" s="33"/>
      <c r="AI68" s="36" t="s">
        <v>13</v>
      </c>
      <c r="AJ68" s="33"/>
      <c r="AK68" s="33"/>
      <c r="AL68" s="33"/>
      <c r="AM68" s="33"/>
      <c r="AN68" s="33"/>
      <c r="AO68" s="33"/>
      <c r="AP68" s="33"/>
      <c r="AQ68" s="33"/>
      <c r="AR68" s="33"/>
      <c r="AS68" s="33"/>
      <c r="AT68" s="33"/>
      <c r="AU68" s="33"/>
      <c r="AV68" s="34">
        <f>DATE([1]!An_ref,12,25)</f>
        <v>42729</v>
      </c>
    </row>
    <row r="69" spans="5:48">
      <c r="Z69" s="41"/>
      <c r="AA69" s="41"/>
      <c r="AB69" s="41"/>
      <c r="AC69" s="41"/>
      <c r="AD69" s="42"/>
      <c r="AE69" s="43"/>
      <c r="AG69" s="33"/>
      <c r="AH69" s="33"/>
      <c r="AI69" s="33"/>
      <c r="AJ69" s="33"/>
      <c r="AK69" s="33"/>
      <c r="AL69" s="33"/>
      <c r="AM69" s="33"/>
      <c r="AN69" s="33"/>
      <c r="AO69" s="33"/>
      <c r="AP69" s="33"/>
      <c r="AQ69" s="33"/>
      <c r="AR69" s="33"/>
      <c r="AS69" s="33"/>
      <c r="AT69" s="33"/>
      <c r="AU69" s="33"/>
      <c r="AV69" s="33"/>
    </row>
    <row r="70" spans="5:48">
      <c r="Z70" s="41"/>
      <c r="AA70" s="41"/>
      <c r="AB70" s="41"/>
      <c r="AC70" s="41"/>
      <c r="AD70" s="42"/>
      <c r="AE70" s="43"/>
    </row>
    <row r="71" spans="5:48">
      <c r="Z71" s="41"/>
      <c r="AA71" s="41"/>
      <c r="AB71" s="41"/>
      <c r="AC71" s="41"/>
      <c r="AD71" s="42"/>
      <c r="AE71" s="43"/>
    </row>
    <row r="72" spans="5:48">
      <c r="Z72" s="41"/>
      <c r="AA72" s="41"/>
      <c r="AB72" s="41"/>
      <c r="AC72" s="41"/>
      <c r="AD72" s="42"/>
      <c r="AE72" s="43"/>
    </row>
    <row r="73" spans="5:48">
      <c r="Z73" s="41"/>
      <c r="AA73" s="41"/>
      <c r="AB73" s="41"/>
      <c r="AC73" s="41"/>
      <c r="AD73" s="42"/>
      <c r="AE73" s="43"/>
    </row>
    <row r="74" spans="5:48">
      <c r="Z74" s="41"/>
      <c r="AA74" s="41"/>
      <c r="AB74" s="41"/>
      <c r="AC74" s="41"/>
      <c r="AD74" s="42"/>
      <c r="AE74" s="43"/>
    </row>
    <row r="75" spans="5:48">
      <c r="Z75" s="41"/>
      <c r="AA75" s="41"/>
      <c r="AB75" s="41"/>
      <c r="AC75" s="41"/>
      <c r="AD75" s="42"/>
      <c r="AE75" s="43"/>
    </row>
    <row r="76" spans="5:48">
      <c r="Z76" s="41"/>
      <c r="AA76" s="41"/>
      <c r="AB76" s="41"/>
      <c r="AC76" s="41"/>
      <c r="AD76" s="42"/>
      <c r="AE76" s="43"/>
    </row>
    <row r="77" spans="5:48">
      <c r="Z77" s="41"/>
      <c r="AA77" s="41"/>
      <c r="AB77" s="41"/>
      <c r="AC77" s="41"/>
      <c r="AD77" s="42"/>
      <c r="AE77" s="43"/>
    </row>
    <row r="78" spans="5:48">
      <c r="Z78" s="41"/>
      <c r="AA78" s="41"/>
      <c r="AB78" s="41"/>
      <c r="AC78" s="41"/>
      <c r="AD78" s="42"/>
      <c r="AE78" s="43"/>
    </row>
    <row r="79" spans="5:48">
      <c r="Z79" s="41"/>
      <c r="AA79" s="41"/>
      <c r="AB79" s="41"/>
      <c r="AC79" s="41"/>
      <c r="AD79" s="42"/>
      <c r="AE79" s="43"/>
    </row>
    <row r="80" spans="5:48">
      <c r="Z80" s="41"/>
      <c r="AA80" s="41"/>
      <c r="AB80" s="41"/>
      <c r="AC80" s="41"/>
      <c r="AD80" s="42"/>
      <c r="AE80" s="43"/>
    </row>
    <row r="81" spans="2:31">
      <c r="Z81" s="41"/>
      <c r="AA81" s="41"/>
      <c r="AB81" s="41"/>
      <c r="AC81" s="41"/>
      <c r="AD81" s="42"/>
      <c r="AE81" s="43"/>
    </row>
    <row r="82" spans="2:31">
      <c r="Z82" s="41"/>
      <c r="AA82" s="41"/>
      <c r="AB82" s="41"/>
      <c r="AC82" s="41"/>
      <c r="AD82" s="42"/>
      <c r="AE82" s="43"/>
    </row>
    <row r="83" spans="2:31">
      <c r="Z83" s="41"/>
      <c r="AA83" s="41"/>
      <c r="AB83" s="41"/>
      <c r="AC83" s="41"/>
      <c r="AD83" s="42"/>
      <c r="AE83" s="43"/>
    </row>
    <row r="84" spans="2:31">
      <c r="Z84" s="41"/>
      <c r="AA84" s="41"/>
      <c r="AB84" s="41"/>
      <c r="AC84" s="41"/>
      <c r="AD84" s="42"/>
      <c r="AE84" s="43"/>
    </row>
    <row r="85" spans="2:31" s="1" customFormat="1">
      <c r="Z85" s="38"/>
      <c r="AA85" s="38"/>
      <c r="AB85" s="38"/>
      <c r="AC85" s="38"/>
      <c r="AD85" s="39"/>
      <c r="AE85" s="40"/>
    </row>
    <row r="86" spans="2:31" s="1" customFormat="1">
      <c r="Z86" s="38"/>
      <c r="AA86" s="38"/>
      <c r="AB86" s="38"/>
      <c r="AC86" s="38"/>
      <c r="AD86" s="39"/>
      <c r="AE86" s="40"/>
    </row>
    <row r="87" spans="2:31" s="1" customFormat="1">
      <c r="Z87" s="38"/>
      <c r="AA87" s="38"/>
      <c r="AB87" s="38"/>
      <c r="AC87" s="38"/>
      <c r="AD87" s="39"/>
      <c r="AE87" s="40"/>
    </row>
    <row r="88" spans="2:31" s="1" customFormat="1">
      <c r="Z88" s="38"/>
      <c r="AA88" s="38"/>
      <c r="AB88" s="38"/>
      <c r="AC88" s="38"/>
      <c r="AD88" s="39"/>
      <c r="AE88" s="40"/>
    </row>
    <row r="89" spans="2:31" s="1" customFormat="1" ht="15.75" thickBot="1">
      <c r="Z89" s="38"/>
      <c r="AA89" s="38"/>
      <c r="AB89" s="38"/>
      <c r="AC89" s="38"/>
      <c r="AD89" s="39"/>
      <c r="AE89" s="40"/>
    </row>
    <row r="90" spans="2:31" s="1" customFormat="1">
      <c r="H90" s="68"/>
      <c r="I90" s="69"/>
      <c r="J90" s="69"/>
      <c r="K90" s="69"/>
      <c r="L90" s="69"/>
      <c r="M90" s="69"/>
      <c r="N90" s="70"/>
      <c r="Z90" s="38"/>
      <c r="AA90" s="38"/>
      <c r="AB90" s="38"/>
      <c r="AC90" s="38"/>
      <c r="AD90" s="39"/>
      <c r="AE90" s="40"/>
    </row>
    <row r="91" spans="2:31" s="1" customFormat="1" ht="15.75" thickBot="1">
      <c r="H91" s="71"/>
      <c r="I91" s="72"/>
      <c r="J91" s="72"/>
      <c r="K91" s="72"/>
      <c r="L91" s="72"/>
      <c r="M91" s="72"/>
      <c r="N91" s="73"/>
      <c r="Z91" s="38"/>
      <c r="AA91" s="38"/>
      <c r="AB91" s="38"/>
      <c r="AC91" s="38"/>
      <c r="AD91" s="39"/>
      <c r="AE91" s="40"/>
    </row>
    <row r="92" spans="2:31" s="1" customFormat="1">
      <c r="Z92" s="38"/>
      <c r="AA92" s="38"/>
      <c r="AB92" s="38"/>
      <c r="AC92" s="38"/>
      <c r="AD92" s="39"/>
      <c r="AE92" s="40"/>
    </row>
    <row r="93" spans="2:31" s="1" customFormat="1">
      <c r="Z93" s="38"/>
      <c r="AA93" s="38"/>
      <c r="AB93" s="38"/>
      <c r="AC93" s="38"/>
      <c r="AD93" s="39"/>
      <c r="AE93" s="40"/>
    </row>
    <row r="94" spans="2:31" s="1" customFormat="1" ht="15.75" thickBot="1">
      <c r="Z94" s="38"/>
      <c r="AA94" s="38"/>
      <c r="AB94" s="38"/>
      <c r="AC94" s="38"/>
      <c r="AD94" s="39"/>
      <c r="AE94" s="40"/>
    </row>
    <row r="95" spans="2:31" ht="16.5" thickBot="1">
      <c r="B95" s="6"/>
      <c r="C95" s="6"/>
      <c r="D95" s="6"/>
      <c r="E95" s="65">
        <f>EDATE(DATE(An_ref,1,1),2)</f>
        <v>42430</v>
      </c>
      <c r="F95" s="66"/>
      <c r="G95" s="66"/>
      <c r="H95" s="66"/>
      <c r="I95" s="66"/>
      <c r="J95" s="66"/>
      <c r="K95" s="66"/>
      <c r="L95" s="66"/>
      <c r="M95" s="66"/>
      <c r="N95" s="66"/>
      <c r="O95" s="66"/>
      <c r="P95" s="66"/>
      <c r="Q95" s="66"/>
      <c r="R95" s="67"/>
      <c r="Z95" s="41"/>
      <c r="AA95" s="41"/>
      <c r="AB95" s="41"/>
      <c r="AC95" s="41"/>
      <c r="AD95" s="42"/>
      <c r="AE95" s="43"/>
    </row>
    <row r="96" spans="2:31">
      <c r="B96" s="6"/>
      <c r="C96" s="6"/>
      <c r="D96" s="6"/>
      <c r="E96" s="10" t="str">
        <f>UPPER(TEXT(E99,"jjj"))</f>
        <v>LUN</v>
      </c>
      <c r="F96" s="11"/>
      <c r="G96" s="12" t="str">
        <f>UPPER(TEXT(G99,"jjj"))</f>
        <v>MAR</v>
      </c>
      <c r="H96" s="11"/>
      <c r="I96" s="12" t="str">
        <f>UPPER(TEXT(I99,"jjj"))</f>
        <v>MER</v>
      </c>
      <c r="J96" s="11"/>
      <c r="K96" s="12" t="str">
        <f>UPPER(TEXT(K99,"jjj"))</f>
        <v>JEU</v>
      </c>
      <c r="L96" s="11"/>
      <c r="M96" s="12" t="str">
        <f>UPPER(TEXT(M99,"jjj"))</f>
        <v>VEN</v>
      </c>
      <c r="N96" s="11"/>
      <c r="O96" s="12" t="str">
        <f>UPPER(TEXT(O99,"jjj"))</f>
        <v>SAM</v>
      </c>
      <c r="P96" s="11"/>
      <c r="Q96" s="12" t="str">
        <f>UPPER(TEXT(Q99,"jjj"))</f>
        <v>DIM</v>
      </c>
      <c r="R96" s="13"/>
      <c r="Z96" s="41"/>
      <c r="AA96" s="41"/>
      <c r="AB96" s="41"/>
      <c r="AC96" s="41"/>
      <c r="AD96" s="42"/>
      <c r="AE96" s="43"/>
    </row>
    <row r="97" spans="2:31">
      <c r="B97" s="6"/>
      <c r="C97" s="6"/>
      <c r="D97" s="6"/>
      <c r="E97" s="16" t="str">
        <f>IF(WEEKDAY(E95)=2,E95,"")</f>
        <v/>
      </c>
      <c r="F97" s="17"/>
      <c r="G97" s="18">
        <f>IF(E97&lt;&gt;"",E97+1,IF(WEEKDAY(E95)=3,E95,""))</f>
        <v>42430</v>
      </c>
      <c r="H97" s="17"/>
      <c r="I97" s="18">
        <f>IF(G97&lt;&gt;"",G97+1,IF(WEEKDAY(E95)=4,E95,""))</f>
        <v>42431</v>
      </c>
      <c r="J97" s="17"/>
      <c r="K97" s="18">
        <f>IF(I97&lt;&gt;"",I97+1,IF(WEEKDAY(E95)=5,E95,""))</f>
        <v>42432</v>
      </c>
      <c r="L97" s="17"/>
      <c r="M97" s="18">
        <f>IF(K97&lt;&gt;"",K97+1,IF(WEEKDAY(E95)=6,E95,""))</f>
        <v>42433</v>
      </c>
      <c r="N97" s="17"/>
      <c r="O97" s="18">
        <f>IF(M97&lt;&gt;"",M97+1,IF(WEEKDAY(E95)=7,E95,""))</f>
        <v>42434</v>
      </c>
      <c r="P97" s="17"/>
      <c r="Q97" s="18">
        <f>IF(O97&lt;&gt;"",O97+1,IF(WEEKDAY(E95)=1,E95,""))</f>
        <v>42435</v>
      </c>
      <c r="R97" s="19"/>
      <c r="Z97" s="41"/>
      <c r="AA97" s="41"/>
      <c r="AB97" s="41"/>
      <c r="AC97" s="41"/>
      <c r="AD97" s="42"/>
      <c r="AE97" s="43"/>
    </row>
    <row r="98" spans="2:31">
      <c r="B98" s="6"/>
      <c r="C98" s="6"/>
      <c r="D98" s="6"/>
      <c r="E98" s="20"/>
      <c r="F98" s="21"/>
      <c r="G98" s="22"/>
      <c r="H98" s="21"/>
      <c r="I98" s="22"/>
      <c r="J98" s="21"/>
      <c r="K98" s="22"/>
      <c r="L98" s="21"/>
      <c r="M98" s="22"/>
      <c r="N98" s="21"/>
      <c r="O98" s="22"/>
      <c r="P98" s="21"/>
      <c r="Q98" s="22"/>
      <c r="R98" s="23"/>
      <c r="Z98" s="41"/>
      <c r="AA98" s="41"/>
      <c r="AB98" s="41"/>
      <c r="AC98" s="41"/>
      <c r="AD98" s="42"/>
      <c r="AE98" s="43"/>
    </row>
    <row r="99" spans="2:31">
      <c r="B99" s="6"/>
      <c r="C99" s="6"/>
      <c r="D99" s="6"/>
      <c r="E99" s="16">
        <f>Q97+1</f>
        <v>42436</v>
      </c>
      <c r="F99" s="17"/>
      <c r="G99" s="18">
        <f>E99+1</f>
        <v>42437</v>
      </c>
      <c r="H99" s="17"/>
      <c r="I99" s="18">
        <f>G99+1</f>
        <v>42438</v>
      </c>
      <c r="J99" s="17"/>
      <c r="K99" s="18">
        <f>I99+1</f>
        <v>42439</v>
      </c>
      <c r="L99" s="17"/>
      <c r="M99" s="18">
        <f>K99+1</f>
        <v>42440</v>
      </c>
      <c r="N99" s="17"/>
      <c r="O99" s="18">
        <f>M99+1</f>
        <v>42441</v>
      </c>
      <c r="P99" s="17"/>
      <c r="Q99" s="18">
        <f t="shared" ref="Q99" si="12">O99+1</f>
        <v>42442</v>
      </c>
      <c r="R99" s="19"/>
      <c r="Z99" s="41"/>
      <c r="AA99" s="41"/>
      <c r="AB99" s="41"/>
      <c r="AC99" s="41"/>
      <c r="AD99" s="42"/>
      <c r="AE99" s="43"/>
    </row>
    <row r="100" spans="2:31">
      <c r="B100" s="6"/>
      <c r="C100" s="6"/>
      <c r="D100" s="6"/>
      <c r="E100" s="20"/>
      <c r="F100" s="21"/>
      <c r="G100" s="22"/>
      <c r="H100" s="21"/>
      <c r="I100" s="22"/>
      <c r="J100" s="21"/>
      <c r="K100" s="22"/>
      <c r="L100" s="21"/>
      <c r="M100" s="22"/>
      <c r="N100" s="21"/>
      <c r="O100" s="22"/>
      <c r="P100" s="21"/>
      <c r="Q100" s="22"/>
      <c r="R100" s="23"/>
      <c r="Z100" s="41"/>
      <c r="AA100" s="41"/>
      <c r="AB100" s="41"/>
      <c r="AC100" s="41"/>
      <c r="AD100" s="42"/>
      <c r="AE100" s="43"/>
    </row>
    <row r="101" spans="2:31">
      <c r="B101" s="24"/>
      <c r="C101" s="24"/>
      <c r="D101" s="24"/>
      <c r="E101" s="16">
        <f>Q99+1</f>
        <v>42443</v>
      </c>
      <c r="F101" s="17"/>
      <c r="G101" s="18">
        <f>E101+1</f>
        <v>42444</v>
      </c>
      <c r="H101" s="17"/>
      <c r="I101" s="18">
        <f>G101+1</f>
        <v>42445</v>
      </c>
      <c r="J101" s="17"/>
      <c r="K101" s="18">
        <f>I101+1</f>
        <v>42446</v>
      </c>
      <c r="L101" s="17"/>
      <c r="M101" s="18">
        <f>K101+1</f>
        <v>42447</v>
      </c>
      <c r="N101" s="17"/>
      <c r="O101" s="18">
        <f>M101+1</f>
        <v>42448</v>
      </c>
      <c r="P101" s="17"/>
      <c r="Q101" s="18">
        <f t="shared" ref="Q101" si="13">O101+1</f>
        <v>42449</v>
      </c>
      <c r="R101" s="19"/>
      <c r="Z101" s="41"/>
      <c r="AA101" s="41"/>
      <c r="AB101" s="41"/>
      <c r="AC101" s="41"/>
      <c r="AD101" s="42"/>
      <c r="AE101" s="43"/>
    </row>
    <row r="102" spans="2:31">
      <c r="B102" s="24"/>
      <c r="C102" s="24"/>
      <c r="D102" s="24"/>
      <c r="E102" s="20"/>
      <c r="F102" s="21"/>
      <c r="G102" s="22"/>
      <c r="H102" s="21"/>
      <c r="I102" s="22"/>
      <c r="J102" s="21"/>
      <c r="K102" s="22"/>
      <c r="L102" s="21"/>
      <c r="M102" s="22"/>
      <c r="N102" s="21"/>
      <c r="O102" s="22"/>
      <c r="P102" s="21"/>
      <c r="Q102" s="22"/>
      <c r="R102" s="23"/>
      <c r="Z102" s="41"/>
      <c r="AA102" s="41"/>
      <c r="AB102" s="41"/>
      <c r="AC102" s="41"/>
      <c r="AD102" s="42"/>
      <c r="AE102" s="43"/>
    </row>
    <row r="103" spans="2:31">
      <c r="B103" s="24"/>
      <c r="C103" s="24"/>
      <c r="D103" s="24"/>
      <c r="E103" s="16">
        <f>Q101+1</f>
        <v>42450</v>
      </c>
      <c r="F103" s="17"/>
      <c r="G103" s="18">
        <f>E103+1</f>
        <v>42451</v>
      </c>
      <c r="H103" s="17"/>
      <c r="I103" s="18">
        <f>G103+1</f>
        <v>42452</v>
      </c>
      <c r="J103" s="17"/>
      <c r="K103" s="18">
        <f>I103+1</f>
        <v>42453</v>
      </c>
      <c r="L103" s="17"/>
      <c r="M103" s="18">
        <f>K103+1</f>
        <v>42454</v>
      </c>
      <c r="N103" s="17"/>
      <c r="O103" s="18">
        <f>M103+1</f>
        <v>42455</v>
      </c>
      <c r="P103" s="17"/>
      <c r="Q103" s="18">
        <f t="shared" ref="Q103" si="14">O103+1</f>
        <v>42456</v>
      </c>
      <c r="R103" s="19"/>
      <c r="Z103" s="41"/>
      <c r="AA103" s="41"/>
      <c r="AB103" s="41"/>
      <c r="AC103" s="41"/>
      <c r="AD103" s="42"/>
      <c r="AE103" s="43"/>
    </row>
    <row r="104" spans="2:31">
      <c r="B104" s="24"/>
      <c r="C104" s="24"/>
      <c r="D104" s="24"/>
      <c r="E104" s="20"/>
      <c r="F104" s="21"/>
      <c r="G104" s="22"/>
      <c r="H104" s="21"/>
      <c r="I104" s="22"/>
      <c r="J104" s="21"/>
      <c r="K104" s="22"/>
      <c r="L104" s="21"/>
      <c r="M104" s="22"/>
      <c r="N104" s="21"/>
      <c r="O104" s="22"/>
      <c r="P104" s="21"/>
      <c r="Q104" s="22"/>
      <c r="R104" s="23"/>
      <c r="Z104" s="41"/>
      <c r="AA104" s="41"/>
      <c r="AB104" s="41"/>
      <c r="AC104" s="41"/>
      <c r="AD104" s="42"/>
      <c r="AE104" s="43"/>
    </row>
    <row r="105" spans="2:31">
      <c r="B105" s="24"/>
      <c r="C105" s="24"/>
      <c r="D105" s="24"/>
      <c r="E105" s="16">
        <f>IF(Q103&lt;EOMONTH(E95,0),Q103+1,"")</f>
        <v>42457</v>
      </c>
      <c r="F105" s="17"/>
      <c r="G105" s="18">
        <f>IF(E105&lt;EOMONTH(E95,0),E105+1,"")</f>
        <v>42458</v>
      </c>
      <c r="H105" s="17"/>
      <c r="I105" s="18">
        <f>IF(G105&lt;EOMONTH(E95,0),G105+1,"")</f>
        <v>42459</v>
      </c>
      <c r="J105" s="17"/>
      <c r="K105" s="18">
        <f>IF(I105&lt;EOMONTH(E95,0),I105+1,"")</f>
        <v>42460</v>
      </c>
      <c r="L105" s="17"/>
      <c r="M105" s="18" t="str">
        <f>IF(K105&lt;EOMONTH(E95,0),K105+1,"")</f>
        <v/>
      </c>
      <c r="N105" s="17"/>
      <c r="O105" s="18" t="str">
        <f>IF(M105&lt;EOMONTH(E95,0),M105+1,"")</f>
        <v/>
      </c>
      <c r="P105" s="17"/>
      <c r="Q105" s="18" t="str">
        <f>IF(O105&lt;EOMONTH(E95,0),O105+1,"")</f>
        <v/>
      </c>
      <c r="R105" s="19"/>
      <c r="Z105" s="41"/>
      <c r="AA105" s="41"/>
      <c r="AB105" s="41"/>
      <c r="AC105" s="41"/>
      <c r="AD105" s="42"/>
      <c r="AE105" s="43"/>
    </row>
    <row r="106" spans="2:31">
      <c r="B106" s="24"/>
      <c r="C106" s="24"/>
      <c r="D106" s="24"/>
      <c r="E106" s="20"/>
      <c r="F106" s="21"/>
      <c r="G106" s="22"/>
      <c r="H106" s="21"/>
      <c r="I106" s="22"/>
      <c r="J106" s="21"/>
      <c r="K106" s="22"/>
      <c r="L106" s="21"/>
      <c r="M106" s="22"/>
      <c r="N106" s="21"/>
      <c r="O106" s="22"/>
      <c r="P106" s="21"/>
      <c r="Q106" s="22"/>
      <c r="R106" s="23"/>
      <c r="Z106" s="41"/>
      <c r="AA106" s="41"/>
      <c r="AB106" s="41"/>
      <c r="AC106" s="41"/>
      <c r="AD106" s="42"/>
      <c r="AE106" s="43"/>
    </row>
    <row r="107" spans="2:31">
      <c r="B107" s="24"/>
      <c r="C107" s="24"/>
      <c r="D107" s="24"/>
      <c r="E107" s="16" t="str">
        <f>IF(Q105&lt;EOMONTH(E95,0),Q105+1,"")</f>
        <v/>
      </c>
      <c r="F107" s="17"/>
      <c r="G107" s="18" t="str">
        <f>IF(E107&lt;EOMONTH(E95,0),E107+1,"")</f>
        <v/>
      </c>
      <c r="H107" s="17"/>
      <c r="I107" s="18" t="str">
        <f>IF(G107&lt;EOMONTH(E95,0),G107+1,"")</f>
        <v/>
      </c>
      <c r="J107" s="17"/>
      <c r="K107" s="18" t="str">
        <f>IF(I107&lt;EOMONTH(E95,0),I107+1,"")</f>
        <v/>
      </c>
      <c r="L107" s="17"/>
      <c r="M107" s="18" t="str">
        <f>IF(K107&lt;EOMONTH(E95,0),K107+1,"")</f>
        <v/>
      </c>
      <c r="N107" s="17"/>
      <c r="O107" s="18" t="str">
        <f>IF(M107&lt;EOMONTH(E95,0),M107+1,"")</f>
        <v/>
      </c>
      <c r="P107" s="17"/>
      <c r="Q107" s="18" t="str">
        <f>IF(O107&lt;EOMONTH(E95,0),O107+1,"")</f>
        <v/>
      </c>
      <c r="R107" s="19"/>
      <c r="Z107" s="41"/>
      <c r="AA107" s="41"/>
      <c r="AB107" s="41"/>
      <c r="AC107" s="41"/>
      <c r="AD107" s="42"/>
      <c r="AE107" s="43"/>
    </row>
    <row r="108" spans="2:31" ht="15.75" thickBot="1">
      <c r="B108" s="24"/>
      <c r="C108" s="24"/>
      <c r="D108" s="24"/>
      <c r="E108" s="25"/>
      <c r="F108" s="26"/>
      <c r="G108" s="27"/>
      <c r="H108" s="26"/>
      <c r="I108" s="27"/>
      <c r="J108" s="26"/>
      <c r="K108" s="27"/>
      <c r="L108" s="26"/>
      <c r="M108" s="27"/>
      <c r="N108" s="26"/>
      <c r="O108" s="27"/>
      <c r="P108" s="26"/>
      <c r="Q108" s="27"/>
      <c r="R108" s="28"/>
      <c r="Z108" s="41"/>
      <c r="AA108" s="41"/>
      <c r="AB108" s="41"/>
      <c r="AC108" s="41"/>
      <c r="AD108" s="42"/>
      <c r="AE108" s="43"/>
    </row>
    <row r="109" spans="2:31">
      <c r="B109" s="24"/>
      <c r="C109" s="24"/>
      <c r="D109" s="24"/>
      <c r="E109" s="24"/>
      <c r="F109" s="24"/>
      <c r="G109" s="24"/>
      <c r="H109" s="24"/>
      <c r="Z109" s="41"/>
      <c r="AA109" s="41"/>
      <c r="AB109" s="41"/>
      <c r="AC109" s="41"/>
      <c r="AD109" s="42"/>
      <c r="AE109" s="43"/>
    </row>
    <row r="110" spans="2:31">
      <c r="B110" s="24"/>
      <c r="C110" s="24"/>
      <c r="D110" s="24"/>
      <c r="E110" s="24"/>
      <c r="F110" s="24"/>
      <c r="G110" s="24"/>
      <c r="H110" s="24"/>
      <c r="Z110" s="41"/>
      <c r="AA110" s="41"/>
      <c r="AB110" s="41"/>
      <c r="AC110" s="41"/>
      <c r="AD110" s="42"/>
      <c r="AE110" s="43"/>
    </row>
    <row r="111" spans="2:31">
      <c r="B111" s="24"/>
      <c r="C111" s="24"/>
      <c r="D111" s="24"/>
      <c r="E111" s="24"/>
      <c r="F111" s="24"/>
      <c r="G111" s="24"/>
      <c r="H111" s="24"/>
      <c r="Z111" s="41"/>
      <c r="AA111" s="41"/>
      <c r="AB111" s="41"/>
      <c r="AC111" s="41"/>
      <c r="AD111" s="42"/>
      <c r="AE111" s="43"/>
    </row>
    <row r="112" spans="2:31">
      <c r="B112" s="24"/>
      <c r="C112" s="24"/>
      <c r="D112" s="24"/>
      <c r="E112" s="24"/>
      <c r="F112" s="24"/>
      <c r="G112" s="24"/>
      <c r="H112" s="24"/>
      <c r="Z112" s="41"/>
      <c r="AA112" s="41"/>
      <c r="AB112" s="41"/>
      <c r="AC112" s="41"/>
      <c r="AD112" s="42"/>
      <c r="AE112" s="43"/>
    </row>
    <row r="113" spans="2:41">
      <c r="B113" s="24"/>
      <c r="C113" s="24"/>
      <c r="D113" s="24"/>
      <c r="E113" s="24"/>
      <c r="F113" s="24"/>
      <c r="G113" s="24"/>
      <c r="H113" s="24"/>
      <c r="Z113" s="41"/>
      <c r="AA113" s="41"/>
      <c r="AB113" s="41"/>
      <c r="AC113" s="41"/>
      <c r="AD113" s="42"/>
      <c r="AE113" s="43"/>
      <c r="AJ113" s="29"/>
      <c r="AK113" s="29"/>
      <c r="AL113" s="29"/>
      <c r="AM113" s="29"/>
      <c r="AN113" s="29"/>
      <c r="AO113" s="29"/>
    </row>
    <row r="114" spans="2:41">
      <c r="B114" s="24"/>
      <c r="C114" s="24"/>
      <c r="D114" s="24"/>
      <c r="E114" s="6"/>
      <c r="F114" s="6"/>
      <c r="G114" s="6"/>
      <c r="H114" s="6"/>
      <c r="Z114" s="41"/>
      <c r="AA114" s="41"/>
      <c r="AB114" s="41"/>
      <c r="AC114" s="41"/>
      <c r="AD114" s="42"/>
      <c r="AE114" s="43"/>
      <c r="AJ114" s="29"/>
      <c r="AK114" s="29"/>
      <c r="AL114" s="29"/>
      <c r="AM114" s="29"/>
      <c r="AN114" s="29"/>
      <c r="AO114" s="29"/>
    </row>
    <row r="115" spans="2:41">
      <c r="B115" s="24"/>
      <c r="C115" s="24"/>
      <c r="D115" s="24"/>
      <c r="E115" s="6"/>
      <c r="F115" s="6"/>
      <c r="G115" s="6"/>
      <c r="H115" s="6"/>
      <c r="Z115" s="41"/>
      <c r="AA115" s="41"/>
      <c r="AB115" s="41"/>
      <c r="AC115" s="41"/>
      <c r="AD115" s="42"/>
      <c r="AE115" s="43"/>
      <c r="AJ115" s="29"/>
      <c r="AK115" s="29"/>
      <c r="AL115" s="29"/>
      <c r="AM115" s="29"/>
      <c r="AN115" s="29"/>
      <c r="AO115" s="29"/>
    </row>
    <row r="116" spans="2:41">
      <c r="B116" s="24"/>
      <c r="C116" s="24"/>
      <c r="D116" s="24"/>
      <c r="E116" s="6"/>
      <c r="F116" s="6"/>
      <c r="G116" s="6"/>
      <c r="H116" s="6"/>
      <c r="Z116" s="41"/>
      <c r="AA116" s="41"/>
      <c r="AB116" s="41"/>
      <c r="AC116" s="41"/>
      <c r="AD116" s="42"/>
      <c r="AE116" s="43"/>
    </row>
    <row r="117" spans="2:41">
      <c r="B117" s="24"/>
      <c r="C117" s="24"/>
      <c r="D117" s="24"/>
      <c r="E117" s="6"/>
      <c r="F117" s="6"/>
      <c r="G117" s="6"/>
      <c r="H117" s="6"/>
      <c r="Z117" s="41"/>
      <c r="AA117" s="41"/>
      <c r="AB117" s="41"/>
      <c r="AC117" s="41"/>
      <c r="AD117" s="42"/>
      <c r="AE117" s="43"/>
    </row>
    <row r="118" spans="2:41">
      <c r="B118" s="24"/>
      <c r="C118" s="24"/>
      <c r="D118" s="24"/>
      <c r="E118" s="6"/>
      <c r="F118" s="6"/>
      <c r="G118" s="6"/>
      <c r="H118" s="6"/>
      <c r="Z118" s="41"/>
      <c r="AA118" s="41"/>
      <c r="AB118" s="41"/>
      <c r="AC118" s="41"/>
      <c r="AD118" s="42"/>
      <c r="AE118" s="43"/>
    </row>
    <row r="119" spans="2:41">
      <c r="B119" s="24"/>
      <c r="C119" s="24"/>
      <c r="D119" s="24"/>
      <c r="E119" s="6"/>
      <c r="F119" s="6"/>
      <c r="G119" s="6"/>
      <c r="H119" s="6"/>
      <c r="Z119" s="41"/>
      <c r="AA119" s="41"/>
      <c r="AB119" s="41"/>
      <c r="AC119" s="41"/>
      <c r="AD119" s="42"/>
      <c r="AE119" s="43"/>
    </row>
    <row r="120" spans="2:41">
      <c r="B120" s="24"/>
      <c r="C120" s="24"/>
      <c r="D120" s="24"/>
      <c r="E120" s="6"/>
      <c r="F120" s="6"/>
      <c r="G120" s="6"/>
      <c r="H120" s="6"/>
      <c r="Z120" s="41"/>
      <c r="AA120" s="41"/>
      <c r="AB120" s="41"/>
      <c r="AC120" s="41"/>
      <c r="AD120" s="42"/>
      <c r="AE120" s="43"/>
    </row>
    <row r="121" spans="2:41">
      <c r="B121" s="24"/>
      <c r="C121" s="24"/>
      <c r="D121" s="24"/>
      <c r="E121" s="6"/>
      <c r="F121" s="6"/>
      <c r="G121" s="6"/>
      <c r="H121" s="6"/>
      <c r="Z121" s="41"/>
      <c r="AA121" s="41"/>
      <c r="AB121" s="41"/>
      <c r="AC121" s="41"/>
      <c r="AD121" s="42"/>
      <c r="AE121" s="43"/>
    </row>
    <row r="122" spans="2:41">
      <c r="B122" s="24"/>
      <c r="C122" s="24"/>
      <c r="D122" s="24"/>
      <c r="E122" s="6"/>
      <c r="F122" s="6"/>
      <c r="G122" s="6"/>
      <c r="H122" s="6"/>
      <c r="Z122" s="41"/>
      <c r="AA122" s="41"/>
      <c r="AB122" s="41"/>
      <c r="AC122" s="41"/>
      <c r="AD122" s="42"/>
      <c r="AE122" s="43"/>
    </row>
    <row r="123" spans="2:41">
      <c r="B123" s="24"/>
      <c r="C123" s="24"/>
      <c r="D123" s="24"/>
      <c r="E123" s="6"/>
      <c r="F123" s="6"/>
      <c r="G123" s="6"/>
      <c r="H123" s="6"/>
      <c r="Z123" s="41"/>
      <c r="AA123" s="41"/>
      <c r="AB123" s="41"/>
      <c r="AC123" s="41"/>
      <c r="AD123" s="42"/>
      <c r="AE123" s="43"/>
    </row>
    <row r="124" spans="2:41">
      <c r="B124" s="24"/>
      <c r="C124" s="24"/>
      <c r="D124" s="24"/>
      <c r="E124" s="6"/>
      <c r="F124" s="6"/>
      <c r="G124" s="6"/>
      <c r="H124" s="6"/>
      <c r="Z124" s="41"/>
      <c r="AA124" s="41"/>
      <c r="AB124" s="41"/>
      <c r="AC124" s="41"/>
      <c r="AD124" s="42"/>
      <c r="AE124" s="43"/>
    </row>
    <row r="125" spans="2:41">
      <c r="B125" s="24"/>
      <c r="C125" s="24"/>
      <c r="D125" s="24"/>
      <c r="E125" s="6"/>
      <c r="F125" s="6"/>
      <c r="G125" s="6"/>
      <c r="H125" s="6"/>
      <c r="Z125" s="41"/>
      <c r="AA125" s="41"/>
      <c r="AB125" s="41"/>
      <c r="AC125" s="41"/>
      <c r="AD125" s="42"/>
      <c r="AE125" s="43"/>
    </row>
    <row r="126" spans="2:41">
      <c r="B126" s="24"/>
      <c r="C126" s="24"/>
      <c r="D126" s="24"/>
      <c r="E126" s="6"/>
      <c r="F126" s="6"/>
      <c r="G126" s="6"/>
      <c r="H126" s="6"/>
      <c r="Z126" s="41"/>
      <c r="AA126" s="41"/>
      <c r="AB126" s="41"/>
      <c r="AC126" s="41"/>
      <c r="AD126" s="42"/>
      <c r="AE126" s="43"/>
    </row>
    <row r="127" spans="2:41" s="1" customFormat="1">
      <c r="Z127" s="38"/>
      <c r="AA127" s="38"/>
      <c r="AB127" s="38"/>
      <c r="AC127" s="38"/>
      <c r="AD127" s="39"/>
      <c r="AE127" s="40"/>
    </row>
    <row r="128" spans="2:41" s="1" customFormat="1">
      <c r="Z128" s="38"/>
      <c r="AA128" s="38"/>
      <c r="AB128" s="38"/>
      <c r="AC128" s="38"/>
      <c r="AD128" s="39"/>
      <c r="AE128" s="40"/>
    </row>
    <row r="129" spans="2:31" s="1" customFormat="1">
      <c r="Z129" s="38"/>
      <c r="AA129" s="38"/>
      <c r="AB129" s="38"/>
      <c r="AC129" s="38"/>
      <c r="AD129" s="39"/>
      <c r="AE129" s="40"/>
    </row>
    <row r="130" spans="2:31" s="1" customFormat="1">
      <c r="Z130" s="38"/>
      <c r="AA130" s="38"/>
      <c r="AB130" s="38"/>
      <c r="AC130" s="38"/>
      <c r="AD130" s="39"/>
      <c r="AE130" s="40"/>
    </row>
    <row r="131" spans="2:31" s="1" customFormat="1">
      <c r="Z131" s="38"/>
      <c r="AA131" s="38"/>
      <c r="AB131" s="38"/>
      <c r="AC131" s="38"/>
      <c r="AD131" s="39"/>
      <c r="AE131" s="40"/>
    </row>
    <row r="132" spans="2:31" s="1" customFormat="1">
      <c r="Z132" s="38"/>
      <c r="AA132" s="38"/>
      <c r="AB132" s="38"/>
      <c r="AC132" s="38"/>
      <c r="AD132" s="39"/>
      <c r="AE132" s="40"/>
    </row>
    <row r="133" spans="2:31" s="1" customFormat="1">
      <c r="Z133" s="38"/>
      <c r="AA133" s="38"/>
      <c r="AB133" s="38"/>
      <c r="AC133" s="38"/>
      <c r="AD133" s="39"/>
      <c r="AE133" s="40"/>
    </row>
    <row r="134" spans="2:31" s="1" customFormat="1">
      <c r="Z134" s="38"/>
      <c r="AA134" s="38"/>
      <c r="AB134" s="38"/>
      <c r="AC134" s="38"/>
      <c r="AD134" s="39"/>
      <c r="AE134" s="40"/>
    </row>
    <row r="135" spans="2:31" s="1" customFormat="1">
      <c r="Z135" s="38"/>
      <c r="AA135" s="38"/>
      <c r="AB135" s="38"/>
      <c r="AC135" s="38"/>
      <c r="AD135" s="39"/>
      <c r="AE135" s="40"/>
    </row>
    <row r="136" spans="2:31" s="1" customFormat="1" ht="15.75" thickBot="1">
      <c r="Z136" s="38"/>
      <c r="AA136" s="38"/>
      <c r="AB136" s="38"/>
      <c r="AC136" s="38"/>
      <c r="AD136" s="39"/>
      <c r="AE136" s="40"/>
    </row>
    <row r="137" spans="2:31" ht="16.5" thickBot="1">
      <c r="B137" s="6"/>
      <c r="C137" s="6"/>
      <c r="D137" s="6"/>
      <c r="E137" s="65">
        <f>EDATE(DATE(An_ref,1,1),3)</f>
        <v>42461</v>
      </c>
      <c r="F137" s="66"/>
      <c r="G137" s="66"/>
      <c r="H137" s="66"/>
      <c r="I137" s="66"/>
      <c r="J137" s="66"/>
      <c r="K137" s="66"/>
      <c r="L137" s="66"/>
      <c r="M137" s="66"/>
      <c r="N137" s="66"/>
      <c r="O137" s="66"/>
      <c r="P137" s="66"/>
      <c r="Q137" s="66"/>
      <c r="R137" s="67"/>
      <c r="Z137" s="41"/>
      <c r="AA137" s="41"/>
      <c r="AB137" s="41"/>
      <c r="AC137" s="41"/>
      <c r="AD137" s="42"/>
      <c r="AE137" s="43"/>
    </row>
    <row r="138" spans="2:31">
      <c r="B138" s="6"/>
      <c r="C138" s="6"/>
      <c r="D138" s="6"/>
      <c r="E138" s="10" t="str">
        <f>UPPER(TEXT(E141,"jjj"))</f>
        <v>LUN</v>
      </c>
      <c r="F138" s="11"/>
      <c r="G138" s="12" t="str">
        <f>UPPER(TEXT(G141,"jjj"))</f>
        <v>MAR</v>
      </c>
      <c r="H138" s="11"/>
      <c r="I138" s="12" t="str">
        <f>UPPER(TEXT(I141,"jjj"))</f>
        <v>MER</v>
      </c>
      <c r="J138" s="11"/>
      <c r="K138" s="12" t="str">
        <f>UPPER(TEXT(K141,"jjj"))</f>
        <v>JEU</v>
      </c>
      <c r="L138" s="11"/>
      <c r="M138" s="12" t="str">
        <f>UPPER(TEXT(M141,"jjj"))</f>
        <v>VEN</v>
      </c>
      <c r="N138" s="11"/>
      <c r="O138" s="12" t="str">
        <f>UPPER(TEXT(O141,"jjj"))</f>
        <v>SAM</v>
      </c>
      <c r="P138" s="11"/>
      <c r="Q138" s="12" t="str">
        <f>UPPER(TEXT(Q141,"jjj"))</f>
        <v>DIM</v>
      </c>
      <c r="R138" s="13"/>
      <c r="Z138" s="41"/>
      <c r="AA138" s="41"/>
      <c r="AB138" s="41"/>
      <c r="AC138" s="41"/>
      <c r="AD138" s="42"/>
      <c r="AE138" s="43"/>
    </row>
    <row r="139" spans="2:31">
      <c r="B139" s="6"/>
      <c r="C139" s="6"/>
      <c r="D139" s="6"/>
      <c r="E139" s="16" t="str">
        <f>IF(WEEKDAY(E137)=2,E137,"")</f>
        <v/>
      </c>
      <c r="F139" s="17"/>
      <c r="G139" s="18" t="str">
        <f>IF(E139&lt;&gt;"",E139+1,IF(WEEKDAY(E137)=3,E137,""))</f>
        <v/>
      </c>
      <c r="H139" s="17"/>
      <c r="I139" s="18" t="str">
        <f>IF(G139&lt;&gt;"",G139+1,IF(WEEKDAY(E137)=4,E137,""))</f>
        <v/>
      </c>
      <c r="J139" s="17"/>
      <c r="K139" s="18" t="str">
        <f>IF(I139&lt;&gt;"",I139+1,IF(WEEKDAY(E137)=5,E137,""))</f>
        <v/>
      </c>
      <c r="L139" s="17"/>
      <c r="M139" s="18">
        <f>IF(K139&lt;&gt;"",K139+1,IF(WEEKDAY(E137)=6,E137,""))</f>
        <v>42461</v>
      </c>
      <c r="N139" s="17"/>
      <c r="O139" s="18">
        <f>IF(M139&lt;&gt;"",M139+1,IF(WEEKDAY(E137)=7,E137,""))</f>
        <v>42462</v>
      </c>
      <c r="P139" s="17"/>
      <c r="Q139" s="18">
        <f>IF(O139&lt;&gt;"",O139+1,IF(WEEKDAY(E137)=1,E137,""))</f>
        <v>42463</v>
      </c>
      <c r="R139" s="19"/>
      <c r="Z139" s="41"/>
      <c r="AA139" s="41"/>
      <c r="AB139" s="41"/>
      <c r="AC139" s="41"/>
      <c r="AD139" s="42"/>
      <c r="AE139" s="43"/>
    </row>
    <row r="140" spans="2:31">
      <c r="B140" s="6"/>
      <c r="C140" s="6"/>
      <c r="D140" s="6"/>
      <c r="E140" s="20"/>
      <c r="F140" s="21"/>
      <c r="G140" s="22"/>
      <c r="H140" s="21"/>
      <c r="I140" s="22"/>
      <c r="J140" s="21"/>
      <c r="K140" s="22"/>
      <c r="L140" s="21"/>
      <c r="M140" s="22"/>
      <c r="N140" s="21"/>
      <c r="O140" s="22"/>
      <c r="P140" s="21"/>
      <c r="Q140" s="22"/>
      <c r="R140" s="23"/>
      <c r="Z140" s="41"/>
      <c r="AA140" s="41"/>
      <c r="AB140" s="41"/>
      <c r="AC140" s="41"/>
      <c r="AD140" s="42"/>
      <c r="AE140" s="43"/>
    </row>
    <row r="141" spans="2:31">
      <c r="B141" s="6"/>
      <c r="C141" s="6"/>
      <c r="D141" s="6"/>
      <c r="E141" s="16">
        <f>Q139+1</f>
        <v>42464</v>
      </c>
      <c r="F141" s="17"/>
      <c r="G141" s="18">
        <f>E141+1</f>
        <v>42465</v>
      </c>
      <c r="H141" s="17"/>
      <c r="I141" s="18">
        <f>G141+1</f>
        <v>42466</v>
      </c>
      <c r="J141" s="17"/>
      <c r="K141" s="18">
        <f>I141+1</f>
        <v>42467</v>
      </c>
      <c r="L141" s="17"/>
      <c r="M141" s="18">
        <f>K141+1</f>
        <v>42468</v>
      </c>
      <c r="N141" s="17"/>
      <c r="O141" s="18">
        <f>M141+1</f>
        <v>42469</v>
      </c>
      <c r="P141" s="17"/>
      <c r="Q141" s="18">
        <f t="shared" ref="Q141" si="15">O141+1</f>
        <v>42470</v>
      </c>
      <c r="R141" s="19"/>
      <c r="Z141" s="41"/>
      <c r="AA141" s="41"/>
      <c r="AB141" s="41"/>
      <c r="AC141" s="41"/>
      <c r="AD141" s="42"/>
      <c r="AE141" s="43"/>
    </row>
    <row r="142" spans="2:31">
      <c r="B142" s="6"/>
      <c r="C142" s="6"/>
      <c r="D142" s="6"/>
      <c r="E142" s="20"/>
      <c r="F142" s="21"/>
      <c r="G142" s="22"/>
      <c r="H142" s="21"/>
      <c r="I142" s="22"/>
      <c r="J142" s="21"/>
      <c r="K142" s="22"/>
      <c r="L142" s="21"/>
      <c r="M142" s="22"/>
      <c r="N142" s="21"/>
      <c r="O142" s="22"/>
      <c r="P142" s="21"/>
      <c r="Q142" s="22"/>
      <c r="R142" s="23"/>
      <c r="Z142" s="41"/>
      <c r="AA142" s="41"/>
      <c r="AB142" s="41"/>
      <c r="AC142" s="41"/>
      <c r="AD142" s="42"/>
      <c r="AE142" s="43"/>
    </row>
    <row r="143" spans="2:31">
      <c r="B143" s="24"/>
      <c r="C143" s="24"/>
      <c r="D143" s="24"/>
      <c r="E143" s="16">
        <f>Q141+1</f>
        <v>42471</v>
      </c>
      <c r="F143" s="17"/>
      <c r="G143" s="18">
        <f>E143+1</f>
        <v>42472</v>
      </c>
      <c r="H143" s="17"/>
      <c r="I143" s="18">
        <f>G143+1</f>
        <v>42473</v>
      </c>
      <c r="J143" s="17"/>
      <c r="K143" s="18">
        <f>I143+1</f>
        <v>42474</v>
      </c>
      <c r="L143" s="17"/>
      <c r="M143" s="18">
        <f>K143+1</f>
        <v>42475</v>
      </c>
      <c r="N143" s="17"/>
      <c r="O143" s="18">
        <f>M143+1</f>
        <v>42476</v>
      </c>
      <c r="P143" s="17"/>
      <c r="Q143" s="18">
        <f t="shared" ref="Q143" si="16">O143+1</f>
        <v>42477</v>
      </c>
      <c r="R143" s="19"/>
      <c r="Z143" s="41"/>
      <c r="AA143" s="41"/>
      <c r="AB143" s="41"/>
      <c r="AC143" s="41"/>
      <c r="AD143" s="42"/>
      <c r="AE143" s="43"/>
    </row>
    <row r="144" spans="2:31">
      <c r="B144" s="24"/>
      <c r="C144" s="24"/>
      <c r="D144" s="24"/>
      <c r="E144" s="20"/>
      <c r="F144" s="21"/>
      <c r="G144" s="22"/>
      <c r="H144" s="21"/>
      <c r="I144" s="22"/>
      <c r="J144" s="21"/>
      <c r="K144" s="22"/>
      <c r="L144" s="21"/>
      <c r="M144" s="22"/>
      <c r="N144" s="21"/>
      <c r="O144" s="22"/>
      <c r="P144" s="21"/>
      <c r="Q144" s="22"/>
      <c r="R144" s="23"/>
      <c r="Z144" s="41"/>
      <c r="AA144" s="41"/>
      <c r="AB144" s="41"/>
      <c r="AC144" s="41"/>
      <c r="AD144" s="42"/>
      <c r="AE144" s="43"/>
    </row>
    <row r="145" spans="2:41">
      <c r="B145" s="24"/>
      <c r="C145" s="24"/>
      <c r="D145" s="24"/>
      <c r="E145" s="16">
        <f>Q143+1</f>
        <v>42478</v>
      </c>
      <c r="F145" s="17"/>
      <c r="G145" s="18">
        <f>E145+1</f>
        <v>42479</v>
      </c>
      <c r="H145" s="17"/>
      <c r="I145" s="18">
        <f>G145+1</f>
        <v>42480</v>
      </c>
      <c r="J145" s="17"/>
      <c r="K145" s="18">
        <f>I145+1</f>
        <v>42481</v>
      </c>
      <c r="L145" s="17"/>
      <c r="M145" s="18">
        <f>K145+1</f>
        <v>42482</v>
      </c>
      <c r="N145" s="17"/>
      <c r="O145" s="18">
        <f>M145+1</f>
        <v>42483</v>
      </c>
      <c r="P145" s="17"/>
      <c r="Q145" s="18">
        <f t="shared" ref="Q145" si="17">O145+1</f>
        <v>42484</v>
      </c>
      <c r="R145" s="19"/>
      <c r="Z145" s="41"/>
      <c r="AA145" s="41"/>
      <c r="AB145" s="41"/>
      <c r="AC145" s="41"/>
      <c r="AD145" s="42"/>
      <c r="AE145" s="43"/>
    </row>
    <row r="146" spans="2:41">
      <c r="B146" s="24"/>
      <c r="C146" s="24"/>
      <c r="D146" s="24"/>
      <c r="E146" s="20"/>
      <c r="F146" s="21"/>
      <c r="G146" s="22"/>
      <c r="H146" s="21"/>
      <c r="I146" s="22"/>
      <c r="J146" s="21"/>
      <c r="K146" s="22"/>
      <c r="L146" s="21"/>
      <c r="M146" s="22"/>
      <c r="N146" s="21"/>
      <c r="O146" s="22"/>
      <c r="P146" s="21"/>
      <c r="Q146" s="22"/>
      <c r="R146" s="23"/>
      <c r="Z146" s="41"/>
      <c r="AA146" s="41"/>
      <c r="AB146" s="41"/>
      <c r="AC146" s="41"/>
      <c r="AD146" s="42"/>
      <c r="AE146" s="43"/>
    </row>
    <row r="147" spans="2:41">
      <c r="B147" s="24"/>
      <c r="C147" s="24"/>
      <c r="D147" s="24"/>
      <c r="E147" s="16">
        <f>IF(Q145&lt;EOMONTH(E137,0),Q145+1,"")</f>
        <v>42485</v>
      </c>
      <c r="F147" s="17"/>
      <c r="G147" s="18">
        <f>IF(E147&lt;EOMONTH(E137,0),E147+1,"")</f>
        <v>42486</v>
      </c>
      <c r="H147" s="17"/>
      <c r="I147" s="18">
        <f>IF(G147&lt;EOMONTH(E137,0),G147+1,"")</f>
        <v>42487</v>
      </c>
      <c r="J147" s="17"/>
      <c r="K147" s="18">
        <f>IF(I147&lt;EOMONTH(E137,0),I147+1,"")</f>
        <v>42488</v>
      </c>
      <c r="L147" s="17"/>
      <c r="M147" s="18">
        <f>IF(K147&lt;EOMONTH(E137,0),K147+1,"")</f>
        <v>42489</v>
      </c>
      <c r="N147" s="17"/>
      <c r="O147" s="18">
        <f>IF(M147&lt;EOMONTH(E137,0),M147+1,"")</f>
        <v>42490</v>
      </c>
      <c r="P147" s="17"/>
      <c r="Q147" s="18" t="str">
        <f>IF(O147&lt;EOMONTH(E137,0),O147+1,"")</f>
        <v/>
      </c>
      <c r="R147" s="19"/>
      <c r="Z147" s="41"/>
      <c r="AA147" s="41"/>
      <c r="AB147" s="41"/>
      <c r="AC147" s="41"/>
      <c r="AD147" s="42"/>
      <c r="AE147" s="43"/>
    </row>
    <row r="148" spans="2:41">
      <c r="B148" s="24"/>
      <c r="C148" s="24"/>
      <c r="D148" s="24"/>
      <c r="E148" s="20"/>
      <c r="F148" s="21"/>
      <c r="G148" s="22"/>
      <c r="H148" s="21"/>
      <c r="I148" s="22"/>
      <c r="J148" s="21"/>
      <c r="K148" s="22"/>
      <c r="L148" s="21"/>
      <c r="M148" s="22"/>
      <c r="N148" s="21"/>
      <c r="O148" s="22"/>
      <c r="P148" s="21"/>
      <c r="Q148" s="22"/>
      <c r="R148" s="23"/>
      <c r="Z148" s="41"/>
      <c r="AA148" s="41"/>
      <c r="AB148" s="41"/>
      <c r="AC148" s="41"/>
      <c r="AD148" s="42"/>
      <c r="AE148" s="43"/>
    </row>
    <row r="149" spans="2:41">
      <c r="B149" s="24"/>
      <c r="C149" s="24"/>
      <c r="D149" s="24"/>
      <c r="E149" s="16" t="str">
        <f>IF(Q147&lt;EOMONTH(E137,0),Q147+1,"")</f>
        <v/>
      </c>
      <c r="F149" s="17"/>
      <c r="G149" s="18" t="str">
        <f>IF(E149&lt;EOMONTH(E137,0),E149+1,"")</f>
        <v/>
      </c>
      <c r="H149" s="17"/>
      <c r="I149" s="18" t="str">
        <f>IF(G149&lt;EOMONTH(E137,0),G149+1,"")</f>
        <v/>
      </c>
      <c r="J149" s="17"/>
      <c r="K149" s="18" t="str">
        <f>IF(I149&lt;EOMONTH(E137,0),I149+1,"")</f>
        <v/>
      </c>
      <c r="L149" s="17"/>
      <c r="M149" s="18" t="str">
        <f>IF(K149&lt;EOMONTH(E137,0),K149+1,"")</f>
        <v/>
      </c>
      <c r="N149" s="17"/>
      <c r="O149" s="18" t="str">
        <f>IF(M149&lt;EOMONTH(E137,0),M149+1,"")</f>
        <v/>
      </c>
      <c r="P149" s="17"/>
      <c r="Q149" s="18" t="str">
        <f>IF(O149&lt;EOMONTH(E137,0),O149+1,"")</f>
        <v/>
      </c>
      <c r="R149" s="19"/>
      <c r="Z149" s="41"/>
      <c r="AA149" s="41"/>
      <c r="AB149" s="41"/>
      <c r="AC149" s="41"/>
      <c r="AD149" s="42"/>
      <c r="AE149" s="43"/>
    </row>
    <row r="150" spans="2:41" ht="15.75" thickBot="1">
      <c r="B150" s="24"/>
      <c r="C150" s="24"/>
      <c r="D150" s="24"/>
      <c r="E150" s="25"/>
      <c r="F150" s="26"/>
      <c r="G150" s="27"/>
      <c r="H150" s="26"/>
      <c r="I150" s="27"/>
      <c r="J150" s="26"/>
      <c r="K150" s="27"/>
      <c r="L150" s="26"/>
      <c r="M150" s="27"/>
      <c r="N150" s="26"/>
      <c r="O150" s="27"/>
      <c r="P150" s="26"/>
      <c r="Q150" s="27"/>
      <c r="R150" s="28"/>
      <c r="Z150" s="41"/>
      <c r="AA150" s="41"/>
      <c r="AB150" s="41"/>
      <c r="AC150" s="41"/>
      <c r="AD150" s="42"/>
      <c r="AE150" s="43"/>
    </row>
    <row r="151" spans="2:41">
      <c r="B151" s="24"/>
      <c r="C151" s="24"/>
      <c r="D151" s="24"/>
      <c r="E151" s="24"/>
      <c r="F151" s="24"/>
      <c r="G151" s="24"/>
      <c r="H151" s="24"/>
      <c r="Z151" s="41"/>
      <c r="AA151" s="41"/>
      <c r="AB151" s="41"/>
      <c r="AC151" s="41"/>
      <c r="AD151" s="42"/>
      <c r="AE151" s="43"/>
    </row>
    <row r="152" spans="2:41">
      <c r="B152" s="24"/>
      <c r="C152" s="24"/>
      <c r="D152" s="24"/>
      <c r="E152" s="24"/>
      <c r="F152" s="24"/>
      <c r="G152" s="24"/>
      <c r="H152" s="24"/>
      <c r="Z152" s="41"/>
      <c r="AA152" s="41"/>
      <c r="AB152" s="41"/>
      <c r="AC152" s="41"/>
      <c r="AD152" s="42"/>
      <c r="AE152" s="43"/>
    </row>
    <row r="153" spans="2:41">
      <c r="B153" s="24"/>
      <c r="C153" s="24"/>
      <c r="D153" s="24"/>
      <c r="E153" s="24"/>
      <c r="F153" s="24"/>
      <c r="G153" s="24"/>
      <c r="H153" s="24"/>
      <c r="Z153" s="41"/>
      <c r="AA153" s="41"/>
      <c r="AB153" s="41"/>
      <c r="AC153" s="41"/>
      <c r="AD153" s="42"/>
      <c r="AE153" s="43"/>
    </row>
    <row r="154" spans="2:41">
      <c r="B154" s="24"/>
      <c r="C154" s="24"/>
      <c r="D154" s="24"/>
      <c r="E154" s="24"/>
      <c r="F154" s="24"/>
      <c r="G154" s="24"/>
      <c r="H154" s="24"/>
      <c r="Z154" s="41"/>
      <c r="AA154" s="41"/>
      <c r="AB154" s="41"/>
      <c r="AC154" s="41"/>
      <c r="AD154" s="42"/>
      <c r="AE154" s="43"/>
    </row>
    <row r="155" spans="2:41">
      <c r="B155" s="24"/>
      <c r="C155" s="24"/>
      <c r="D155" s="24"/>
      <c r="E155" s="24"/>
      <c r="F155" s="24"/>
      <c r="G155" s="24"/>
      <c r="H155" s="24"/>
      <c r="Z155" s="41"/>
      <c r="AA155" s="41"/>
      <c r="AB155" s="41"/>
      <c r="AC155" s="41"/>
      <c r="AD155" s="42"/>
      <c r="AE155" s="43"/>
      <c r="AJ155" s="29"/>
      <c r="AK155" s="29"/>
      <c r="AL155" s="29"/>
      <c r="AM155" s="29"/>
      <c r="AN155" s="29"/>
      <c r="AO155" s="29"/>
    </row>
    <row r="156" spans="2:41">
      <c r="B156" s="24"/>
      <c r="C156" s="24"/>
      <c r="D156" s="24"/>
      <c r="E156" s="6"/>
      <c r="F156" s="6"/>
      <c r="G156" s="6"/>
      <c r="H156" s="6"/>
      <c r="Z156" s="41"/>
      <c r="AA156" s="41"/>
      <c r="AB156" s="41"/>
      <c r="AC156" s="41"/>
      <c r="AD156" s="42"/>
      <c r="AE156" s="43"/>
      <c r="AJ156" s="29"/>
      <c r="AK156" s="29"/>
      <c r="AL156" s="29"/>
      <c r="AM156" s="29"/>
      <c r="AN156" s="29"/>
      <c r="AO156" s="29"/>
    </row>
    <row r="157" spans="2:41">
      <c r="B157" s="24"/>
      <c r="C157" s="24"/>
      <c r="D157" s="24"/>
      <c r="E157" s="6"/>
      <c r="F157" s="6"/>
      <c r="G157" s="6"/>
      <c r="H157" s="6"/>
      <c r="Z157" s="41"/>
      <c r="AA157" s="41"/>
      <c r="AB157" s="41"/>
      <c r="AC157" s="41"/>
      <c r="AD157" s="42"/>
      <c r="AE157" s="43"/>
      <c r="AJ157" s="29"/>
      <c r="AK157" s="29"/>
      <c r="AL157" s="29"/>
      <c r="AM157" s="29"/>
      <c r="AN157" s="29"/>
      <c r="AO157" s="29"/>
    </row>
    <row r="158" spans="2:41">
      <c r="B158" s="24"/>
      <c r="C158" s="24"/>
      <c r="D158" s="24"/>
      <c r="E158" s="6"/>
      <c r="F158" s="6"/>
      <c r="G158" s="6"/>
      <c r="H158" s="6"/>
      <c r="Z158" s="41"/>
      <c r="AA158" s="41"/>
      <c r="AB158" s="41"/>
      <c r="AC158" s="41"/>
      <c r="AD158" s="42"/>
      <c r="AE158" s="43"/>
    </row>
    <row r="159" spans="2:41">
      <c r="B159" s="24"/>
      <c r="C159" s="24"/>
      <c r="D159" s="24"/>
      <c r="E159" s="6"/>
      <c r="F159" s="6"/>
      <c r="G159" s="6"/>
      <c r="H159" s="6"/>
      <c r="Z159" s="41"/>
      <c r="AA159" s="41"/>
      <c r="AB159" s="41"/>
      <c r="AC159" s="41"/>
      <c r="AD159" s="42"/>
      <c r="AE159" s="43"/>
    </row>
    <row r="160" spans="2:41">
      <c r="B160" s="24"/>
      <c r="C160" s="24"/>
      <c r="D160" s="24"/>
      <c r="E160" s="6"/>
      <c r="F160" s="6"/>
      <c r="G160" s="6"/>
      <c r="H160" s="6"/>
      <c r="Z160" s="41"/>
      <c r="AA160" s="41"/>
      <c r="AB160" s="41"/>
      <c r="AC160" s="41"/>
      <c r="AD160" s="42"/>
      <c r="AE160" s="43"/>
    </row>
    <row r="161" spans="2:31">
      <c r="B161" s="24"/>
      <c r="C161" s="24"/>
      <c r="D161" s="24"/>
      <c r="E161" s="6"/>
      <c r="F161" s="6"/>
      <c r="G161" s="6"/>
      <c r="H161" s="6"/>
      <c r="Z161" s="41"/>
      <c r="AA161" s="41"/>
      <c r="AB161" s="41"/>
      <c r="AC161" s="41"/>
      <c r="AD161" s="42"/>
      <c r="AE161" s="43"/>
    </row>
    <row r="162" spans="2:31">
      <c r="B162" s="24"/>
      <c r="C162" s="24"/>
      <c r="D162" s="24"/>
      <c r="E162" s="6"/>
      <c r="F162" s="6"/>
      <c r="G162" s="6"/>
      <c r="H162" s="6"/>
      <c r="Z162" s="41"/>
      <c r="AA162" s="41"/>
      <c r="AB162" s="41"/>
      <c r="AC162" s="41"/>
      <c r="AD162" s="42"/>
      <c r="AE162" s="43"/>
    </row>
    <row r="163" spans="2:31">
      <c r="B163" s="24"/>
      <c r="C163" s="24"/>
      <c r="D163" s="24"/>
      <c r="E163" s="6"/>
      <c r="F163" s="6"/>
      <c r="G163" s="6"/>
      <c r="H163" s="6"/>
      <c r="Z163" s="41"/>
      <c r="AA163" s="41"/>
      <c r="AB163" s="41"/>
      <c r="AC163" s="41"/>
      <c r="AD163" s="42"/>
      <c r="AE163" s="43"/>
    </row>
    <row r="164" spans="2:31">
      <c r="B164" s="24"/>
      <c r="C164" s="24"/>
      <c r="D164" s="24"/>
      <c r="E164" s="6"/>
      <c r="F164" s="6"/>
      <c r="G164" s="6"/>
      <c r="H164" s="6"/>
      <c r="Z164" s="41"/>
      <c r="AA164" s="41"/>
      <c r="AB164" s="41"/>
      <c r="AC164" s="41"/>
      <c r="AD164" s="42"/>
      <c r="AE164" s="43"/>
    </row>
    <row r="165" spans="2:31">
      <c r="B165" s="24"/>
      <c r="C165" s="24"/>
      <c r="D165" s="24"/>
      <c r="E165" s="6"/>
      <c r="F165" s="6"/>
      <c r="G165" s="6"/>
      <c r="H165" s="6"/>
      <c r="Z165" s="41"/>
      <c r="AA165" s="41"/>
      <c r="AB165" s="41"/>
      <c r="AC165" s="41"/>
      <c r="AD165" s="42"/>
      <c r="AE165" s="43"/>
    </row>
    <row r="166" spans="2:31">
      <c r="B166" s="24"/>
      <c r="C166" s="24"/>
      <c r="D166" s="24"/>
      <c r="E166" s="6"/>
      <c r="F166" s="6"/>
      <c r="G166" s="6"/>
      <c r="H166" s="6"/>
      <c r="Z166" s="41"/>
      <c r="AA166" s="41"/>
      <c r="AB166" s="41"/>
      <c r="AC166" s="41"/>
      <c r="AD166" s="42"/>
      <c r="AE166" s="43"/>
    </row>
    <row r="167" spans="2:31">
      <c r="B167" s="24"/>
      <c r="C167" s="24"/>
      <c r="D167" s="24"/>
      <c r="E167" s="6"/>
      <c r="F167" s="6"/>
      <c r="G167" s="6"/>
      <c r="H167" s="6"/>
      <c r="Z167" s="41"/>
      <c r="AA167" s="41"/>
      <c r="AB167" s="41"/>
      <c r="AC167" s="41"/>
      <c r="AD167" s="42"/>
      <c r="AE167" s="43"/>
    </row>
    <row r="168" spans="2:31">
      <c r="B168" s="24"/>
      <c r="C168" s="24"/>
      <c r="D168" s="24"/>
      <c r="E168" s="6"/>
      <c r="F168" s="6"/>
      <c r="G168" s="6"/>
      <c r="H168" s="6"/>
      <c r="Z168" s="41"/>
      <c r="AA168" s="41"/>
      <c r="AB168" s="41"/>
      <c r="AC168" s="41"/>
      <c r="AD168" s="42"/>
      <c r="AE168" s="43"/>
    </row>
    <row r="169" spans="2:31" s="1" customFormat="1">
      <c r="Z169" s="38"/>
      <c r="AA169" s="38"/>
      <c r="AB169" s="38"/>
      <c r="AC169" s="38"/>
      <c r="AD169" s="39"/>
      <c r="AE169" s="40"/>
    </row>
    <row r="170" spans="2:31" s="1" customFormat="1">
      <c r="Z170" s="38"/>
      <c r="AA170" s="38"/>
      <c r="AB170" s="38"/>
      <c r="AC170" s="38"/>
      <c r="AD170" s="39"/>
      <c r="AE170" s="40"/>
    </row>
    <row r="171" spans="2:31" s="1" customFormat="1">
      <c r="Z171" s="38"/>
      <c r="AA171" s="38"/>
      <c r="AB171" s="38"/>
      <c r="AC171" s="38"/>
      <c r="AD171" s="39"/>
      <c r="AE171" s="40"/>
    </row>
    <row r="172" spans="2:31" s="1" customFormat="1">
      <c r="Z172" s="38"/>
      <c r="AA172" s="38"/>
      <c r="AB172" s="38"/>
      <c r="AC172" s="38"/>
      <c r="AD172" s="39"/>
      <c r="AE172" s="40"/>
    </row>
    <row r="173" spans="2:31" s="1" customFormat="1" ht="15.75" thickBot="1">
      <c r="Z173" s="38"/>
      <c r="AA173" s="38"/>
      <c r="AB173" s="38"/>
      <c r="AC173" s="38"/>
      <c r="AD173" s="39"/>
      <c r="AE173" s="40"/>
    </row>
    <row r="174" spans="2:31" s="1" customFormat="1">
      <c r="H174" s="68"/>
      <c r="I174" s="69"/>
      <c r="J174" s="69"/>
      <c r="K174" s="69"/>
      <c r="L174" s="69"/>
      <c r="M174" s="69"/>
      <c r="N174" s="70"/>
      <c r="Z174" s="38"/>
      <c r="AA174" s="38"/>
      <c r="AB174" s="38"/>
      <c r="AC174" s="38"/>
      <c r="AD174" s="39"/>
      <c r="AE174" s="40"/>
    </row>
    <row r="175" spans="2:31" s="1" customFormat="1" ht="15.75" thickBot="1">
      <c r="H175" s="71"/>
      <c r="I175" s="72"/>
      <c r="J175" s="72"/>
      <c r="K175" s="72"/>
      <c r="L175" s="72"/>
      <c r="M175" s="72"/>
      <c r="N175" s="73"/>
      <c r="Z175" s="38"/>
      <c r="AA175" s="38"/>
      <c r="AB175" s="38"/>
      <c r="AC175" s="38"/>
      <c r="AD175" s="39"/>
      <c r="AE175" s="40"/>
    </row>
    <row r="176" spans="2:31" s="1" customFormat="1">
      <c r="Z176" s="38"/>
      <c r="AA176" s="38"/>
      <c r="AB176" s="38"/>
      <c r="AC176" s="38"/>
      <c r="AD176" s="39"/>
      <c r="AE176" s="40"/>
    </row>
    <row r="177" spans="2:31" s="1" customFormat="1">
      <c r="Z177" s="38"/>
      <c r="AA177" s="38"/>
      <c r="AB177" s="38"/>
      <c r="AC177" s="38"/>
      <c r="AD177" s="39"/>
      <c r="AE177" s="40"/>
    </row>
    <row r="178" spans="2:31" s="1" customFormat="1" ht="15.75" thickBot="1">
      <c r="Z178" s="38"/>
      <c r="AA178" s="38"/>
      <c r="AB178" s="38"/>
      <c r="AC178" s="38"/>
      <c r="AD178" s="39"/>
      <c r="AE178" s="40"/>
    </row>
    <row r="179" spans="2:31" ht="16.5" thickBot="1">
      <c r="B179" s="6"/>
      <c r="C179" s="6"/>
      <c r="D179" s="6"/>
      <c r="E179" s="65">
        <f>EDATE(DATE(An_ref,1,1),4)</f>
        <v>42491</v>
      </c>
      <c r="F179" s="66"/>
      <c r="G179" s="66"/>
      <c r="H179" s="66"/>
      <c r="I179" s="66"/>
      <c r="J179" s="66"/>
      <c r="K179" s="66"/>
      <c r="L179" s="66"/>
      <c r="M179" s="66"/>
      <c r="N179" s="66"/>
      <c r="O179" s="66"/>
      <c r="P179" s="66"/>
      <c r="Q179" s="66"/>
      <c r="R179" s="67"/>
      <c r="Z179" s="41"/>
      <c r="AA179" s="41"/>
      <c r="AB179" s="41"/>
      <c r="AC179" s="41"/>
      <c r="AD179" s="42"/>
      <c r="AE179" s="43"/>
    </row>
    <row r="180" spans="2:31">
      <c r="B180" s="6"/>
      <c r="C180" s="6"/>
      <c r="D180" s="6"/>
      <c r="E180" s="10" t="str">
        <f>UPPER(TEXT(E183,"jjj"))</f>
        <v>LUN</v>
      </c>
      <c r="F180" s="11"/>
      <c r="G180" s="12" t="str">
        <f>UPPER(TEXT(G183,"jjj"))</f>
        <v>MAR</v>
      </c>
      <c r="H180" s="11"/>
      <c r="I180" s="12" t="str">
        <f>UPPER(TEXT(I183,"jjj"))</f>
        <v>MER</v>
      </c>
      <c r="J180" s="11"/>
      <c r="K180" s="12" t="str">
        <f>UPPER(TEXT(K183,"jjj"))</f>
        <v>JEU</v>
      </c>
      <c r="L180" s="11"/>
      <c r="M180" s="12" t="str">
        <f>UPPER(TEXT(M183,"jjj"))</f>
        <v>VEN</v>
      </c>
      <c r="N180" s="11"/>
      <c r="O180" s="12" t="str">
        <f>UPPER(TEXT(O183,"jjj"))</f>
        <v>SAM</v>
      </c>
      <c r="P180" s="11"/>
      <c r="Q180" s="12" t="str">
        <f>UPPER(TEXT(Q183,"jjj"))</f>
        <v>DIM</v>
      </c>
      <c r="R180" s="13"/>
      <c r="Z180" s="41"/>
      <c r="AA180" s="41"/>
      <c r="AB180" s="41"/>
      <c r="AC180" s="41"/>
      <c r="AD180" s="42"/>
      <c r="AE180" s="43"/>
    </row>
    <row r="181" spans="2:31">
      <c r="B181" s="6"/>
      <c r="C181" s="6"/>
      <c r="D181" s="6"/>
      <c r="E181" s="16" t="str">
        <f>IF(WEEKDAY(E179)=2,E179,"")</f>
        <v/>
      </c>
      <c r="F181" s="17"/>
      <c r="G181" s="18" t="str">
        <f>IF(E181&lt;&gt;"",E181+1,IF(WEEKDAY(E179)=3,E179,""))</f>
        <v/>
      </c>
      <c r="H181" s="17"/>
      <c r="I181" s="18" t="str">
        <f>IF(G181&lt;&gt;"",G181+1,IF(WEEKDAY(E179)=4,E179,""))</f>
        <v/>
      </c>
      <c r="J181" s="17"/>
      <c r="K181" s="18" t="str">
        <f>IF(I181&lt;&gt;"",I181+1,IF(WEEKDAY(E179)=5,E179,""))</f>
        <v/>
      </c>
      <c r="L181" s="17"/>
      <c r="M181" s="18" t="str">
        <f>IF(K181&lt;&gt;"",K181+1,IF(WEEKDAY(E179)=6,E179,""))</f>
        <v/>
      </c>
      <c r="N181" s="17"/>
      <c r="O181" s="18" t="str">
        <f>IF(M181&lt;&gt;"",M181+1,IF(WEEKDAY(E179)=7,E179,""))</f>
        <v/>
      </c>
      <c r="P181" s="17"/>
      <c r="Q181" s="18">
        <f>IF(O181&lt;&gt;"",O181+1,IF(WEEKDAY(E179)=1,E179,""))</f>
        <v>42491</v>
      </c>
      <c r="R181" s="19"/>
      <c r="Z181" s="41"/>
      <c r="AA181" s="41"/>
      <c r="AB181" s="41"/>
      <c r="AC181" s="41"/>
      <c r="AD181" s="42"/>
      <c r="AE181" s="43"/>
    </row>
    <row r="182" spans="2:31">
      <c r="B182" s="6"/>
      <c r="C182" s="6"/>
      <c r="D182" s="6"/>
      <c r="E182" s="20"/>
      <c r="F182" s="21"/>
      <c r="G182" s="22"/>
      <c r="H182" s="21"/>
      <c r="I182" s="22"/>
      <c r="J182" s="21"/>
      <c r="K182" s="22"/>
      <c r="L182" s="21"/>
      <c r="M182" s="22"/>
      <c r="N182" s="21"/>
      <c r="O182" s="22"/>
      <c r="P182" s="21"/>
      <c r="Q182" s="22"/>
      <c r="R182" s="23"/>
      <c r="Z182" s="41"/>
      <c r="AA182" s="41"/>
      <c r="AB182" s="41"/>
      <c r="AC182" s="41"/>
      <c r="AD182" s="42"/>
      <c r="AE182" s="43"/>
    </row>
    <row r="183" spans="2:31">
      <c r="B183" s="6"/>
      <c r="C183" s="6"/>
      <c r="D183" s="6"/>
      <c r="E183" s="16">
        <f>Q181+1</f>
        <v>42492</v>
      </c>
      <c r="F183" s="17"/>
      <c r="G183" s="18">
        <f>E183+1</f>
        <v>42493</v>
      </c>
      <c r="H183" s="17"/>
      <c r="I183" s="18">
        <f>G183+1</f>
        <v>42494</v>
      </c>
      <c r="J183" s="17"/>
      <c r="K183" s="18">
        <f>I183+1</f>
        <v>42495</v>
      </c>
      <c r="L183" s="17"/>
      <c r="M183" s="18">
        <f>K183+1</f>
        <v>42496</v>
      </c>
      <c r="N183" s="17"/>
      <c r="O183" s="18">
        <f>M183+1</f>
        <v>42497</v>
      </c>
      <c r="P183" s="17"/>
      <c r="Q183" s="18">
        <f t="shared" ref="Q183" si="18">O183+1</f>
        <v>42498</v>
      </c>
      <c r="R183" s="19"/>
      <c r="Z183" s="41"/>
      <c r="AA183" s="41"/>
      <c r="AB183" s="41"/>
      <c r="AC183" s="41"/>
      <c r="AD183" s="42"/>
      <c r="AE183" s="43"/>
    </row>
    <row r="184" spans="2:31">
      <c r="B184" s="6"/>
      <c r="C184" s="6"/>
      <c r="D184" s="6"/>
      <c r="E184" s="20"/>
      <c r="F184" s="21"/>
      <c r="G184" s="22"/>
      <c r="H184" s="21"/>
      <c r="I184" s="22"/>
      <c r="J184" s="21"/>
      <c r="K184" s="22"/>
      <c r="L184" s="21"/>
      <c r="M184" s="22"/>
      <c r="N184" s="21"/>
      <c r="O184" s="22"/>
      <c r="P184" s="21"/>
      <c r="Q184" s="22"/>
      <c r="R184" s="23"/>
      <c r="Z184" s="41"/>
      <c r="AA184" s="41"/>
      <c r="AB184" s="41"/>
      <c r="AC184" s="41"/>
      <c r="AD184" s="42"/>
      <c r="AE184" s="43"/>
    </row>
    <row r="185" spans="2:31">
      <c r="B185" s="24"/>
      <c r="C185" s="24"/>
      <c r="D185" s="24"/>
      <c r="E185" s="16">
        <f>Q183+1</f>
        <v>42499</v>
      </c>
      <c r="F185" s="17"/>
      <c r="G185" s="18">
        <f>E185+1</f>
        <v>42500</v>
      </c>
      <c r="H185" s="17"/>
      <c r="I185" s="18">
        <f>G185+1</f>
        <v>42501</v>
      </c>
      <c r="J185" s="17"/>
      <c r="K185" s="18">
        <f>I185+1</f>
        <v>42502</v>
      </c>
      <c r="L185" s="17"/>
      <c r="M185" s="18">
        <f>K185+1</f>
        <v>42503</v>
      </c>
      <c r="N185" s="17"/>
      <c r="O185" s="18">
        <f>M185+1</f>
        <v>42504</v>
      </c>
      <c r="P185" s="17"/>
      <c r="Q185" s="18">
        <f t="shared" ref="Q185" si="19">O185+1</f>
        <v>42505</v>
      </c>
      <c r="R185" s="19"/>
      <c r="Z185" s="41"/>
      <c r="AA185" s="41"/>
      <c r="AB185" s="41"/>
      <c r="AC185" s="41"/>
      <c r="AD185" s="42"/>
      <c r="AE185" s="43"/>
    </row>
    <row r="186" spans="2:31">
      <c r="B186" s="24"/>
      <c r="C186" s="24"/>
      <c r="D186" s="24"/>
      <c r="E186" s="20"/>
      <c r="F186" s="21"/>
      <c r="G186" s="22"/>
      <c r="H186" s="21"/>
      <c r="I186" s="22"/>
      <c r="J186" s="21"/>
      <c r="K186" s="22"/>
      <c r="L186" s="21"/>
      <c r="M186" s="22"/>
      <c r="N186" s="21"/>
      <c r="O186" s="22"/>
      <c r="P186" s="21"/>
      <c r="Q186" s="22"/>
      <c r="R186" s="23"/>
      <c r="Z186" s="41"/>
      <c r="AA186" s="41"/>
      <c r="AB186" s="41"/>
      <c r="AC186" s="41"/>
      <c r="AD186" s="42"/>
      <c r="AE186" s="43"/>
    </row>
    <row r="187" spans="2:31">
      <c r="B187" s="24"/>
      <c r="C187" s="24"/>
      <c r="D187" s="24"/>
      <c r="E187" s="16">
        <f>Q185+1</f>
        <v>42506</v>
      </c>
      <c r="F187" s="17"/>
      <c r="G187" s="18">
        <f>E187+1</f>
        <v>42507</v>
      </c>
      <c r="H187" s="17"/>
      <c r="I187" s="18">
        <f>G187+1</f>
        <v>42508</v>
      </c>
      <c r="J187" s="17"/>
      <c r="K187" s="18">
        <f>I187+1</f>
        <v>42509</v>
      </c>
      <c r="L187" s="17"/>
      <c r="M187" s="18">
        <f>K187+1</f>
        <v>42510</v>
      </c>
      <c r="N187" s="17"/>
      <c r="O187" s="18">
        <f>M187+1</f>
        <v>42511</v>
      </c>
      <c r="P187" s="17"/>
      <c r="Q187" s="18">
        <f t="shared" ref="Q187" si="20">O187+1</f>
        <v>42512</v>
      </c>
      <c r="R187" s="19"/>
      <c r="Z187" s="41"/>
      <c r="AA187" s="41"/>
      <c r="AB187" s="41"/>
      <c r="AC187" s="41"/>
      <c r="AD187" s="42"/>
      <c r="AE187" s="43"/>
    </row>
    <row r="188" spans="2:31">
      <c r="B188" s="24"/>
      <c r="C188" s="24"/>
      <c r="D188" s="24"/>
      <c r="E188" s="20"/>
      <c r="F188" s="21"/>
      <c r="G188" s="22"/>
      <c r="H188" s="21"/>
      <c r="I188" s="22"/>
      <c r="J188" s="21"/>
      <c r="K188" s="22"/>
      <c r="L188" s="21"/>
      <c r="M188" s="22"/>
      <c r="N188" s="21"/>
      <c r="O188" s="22"/>
      <c r="P188" s="21"/>
      <c r="Q188" s="22"/>
      <c r="R188" s="23"/>
      <c r="Z188" s="41"/>
      <c r="AA188" s="41"/>
      <c r="AB188" s="41"/>
      <c r="AC188" s="41"/>
      <c r="AD188" s="42"/>
      <c r="AE188" s="43"/>
    </row>
    <row r="189" spans="2:31">
      <c r="B189" s="24"/>
      <c r="C189" s="24"/>
      <c r="D189" s="24"/>
      <c r="E189" s="16">
        <f>IF(Q187&lt;EOMONTH(E179,0),Q187+1,"")</f>
        <v>42513</v>
      </c>
      <c r="F189" s="17"/>
      <c r="G189" s="18">
        <f>IF(E189&lt;EOMONTH(E179,0),E189+1,"")</f>
        <v>42514</v>
      </c>
      <c r="H189" s="17"/>
      <c r="I189" s="18">
        <f>IF(G189&lt;EOMONTH(E179,0),G189+1,"")</f>
        <v>42515</v>
      </c>
      <c r="J189" s="17"/>
      <c r="K189" s="18">
        <f>IF(I189&lt;EOMONTH(E179,0),I189+1,"")</f>
        <v>42516</v>
      </c>
      <c r="L189" s="17"/>
      <c r="M189" s="18">
        <f>IF(K189&lt;EOMONTH(E179,0),K189+1,"")</f>
        <v>42517</v>
      </c>
      <c r="N189" s="17"/>
      <c r="O189" s="18">
        <f>IF(M189&lt;EOMONTH(E179,0),M189+1,"")</f>
        <v>42518</v>
      </c>
      <c r="P189" s="17"/>
      <c r="Q189" s="18">
        <f>IF(O189&lt;EOMONTH(E179,0),O189+1,"")</f>
        <v>42519</v>
      </c>
      <c r="R189" s="19"/>
      <c r="Z189" s="41"/>
      <c r="AA189" s="41"/>
      <c r="AB189" s="41"/>
      <c r="AC189" s="41"/>
      <c r="AD189" s="42"/>
      <c r="AE189" s="43"/>
    </row>
    <row r="190" spans="2:31">
      <c r="B190" s="24"/>
      <c r="C190" s="24"/>
      <c r="D190" s="24"/>
      <c r="E190" s="20"/>
      <c r="F190" s="21"/>
      <c r="G190" s="22"/>
      <c r="H190" s="21"/>
      <c r="I190" s="22"/>
      <c r="J190" s="21"/>
      <c r="K190" s="22"/>
      <c r="L190" s="21"/>
      <c r="M190" s="22"/>
      <c r="N190" s="21"/>
      <c r="O190" s="22"/>
      <c r="P190" s="21"/>
      <c r="Q190" s="22"/>
      <c r="R190" s="23"/>
      <c r="Z190" s="41"/>
      <c r="AA190" s="41"/>
      <c r="AB190" s="41"/>
      <c r="AC190" s="41"/>
      <c r="AD190" s="42"/>
      <c r="AE190" s="43"/>
    </row>
    <row r="191" spans="2:31">
      <c r="B191" s="24"/>
      <c r="C191" s="24"/>
      <c r="D191" s="24"/>
      <c r="E191" s="16">
        <f>IF(Q189&lt;EOMONTH(E179,0),Q189+1,"")</f>
        <v>42520</v>
      </c>
      <c r="F191" s="17"/>
      <c r="G191" s="18">
        <f>IF(E191&lt;EOMONTH(E179,0),E191+1,"")</f>
        <v>42521</v>
      </c>
      <c r="H191" s="17"/>
      <c r="I191" s="18" t="str">
        <f>IF(G191&lt;EOMONTH(E179,0),G191+1,"")</f>
        <v/>
      </c>
      <c r="J191" s="17"/>
      <c r="K191" s="18" t="str">
        <f>IF(I191&lt;EOMONTH(E179,0),I191+1,"")</f>
        <v/>
      </c>
      <c r="L191" s="17"/>
      <c r="M191" s="18" t="str">
        <f>IF(K191&lt;EOMONTH(E179,0),K191+1,"")</f>
        <v/>
      </c>
      <c r="N191" s="17"/>
      <c r="O191" s="18" t="str">
        <f>IF(M191&lt;EOMONTH(E179,0),M191+1,"")</f>
        <v/>
      </c>
      <c r="P191" s="17"/>
      <c r="Q191" s="18" t="str">
        <f>IF(O191&lt;EOMONTH(E179,0),O191+1,"")</f>
        <v/>
      </c>
      <c r="R191" s="19"/>
      <c r="Z191" s="41"/>
      <c r="AA191" s="41"/>
      <c r="AB191" s="41"/>
      <c r="AC191" s="41"/>
      <c r="AD191" s="42"/>
      <c r="AE191" s="43"/>
    </row>
    <row r="192" spans="2:31" ht="15.75" thickBot="1">
      <c r="B192" s="24"/>
      <c r="C192" s="24"/>
      <c r="D192" s="24"/>
      <c r="E192" s="25"/>
      <c r="F192" s="26"/>
      <c r="G192" s="27"/>
      <c r="H192" s="26"/>
      <c r="I192" s="27"/>
      <c r="J192" s="26"/>
      <c r="K192" s="27"/>
      <c r="L192" s="26"/>
      <c r="M192" s="27"/>
      <c r="N192" s="26"/>
      <c r="O192" s="27"/>
      <c r="P192" s="26"/>
      <c r="Q192" s="27"/>
      <c r="R192" s="28"/>
      <c r="Z192" s="41"/>
      <c r="AA192" s="41"/>
      <c r="AB192" s="41"/>
      <c r="AC192" s="41"/>
      <c r="AD192" s="42"/>
      <c r="AE192" s="43"/>
    </row>
    <row r="193" spans="2:41">
      <c r="B193" s="24"/>
      <c r="C193" s="24"/>
      <c r="D193" s="24"/>
      <c r="E193" s="24"/>
      <c r="F193" s="24"/>
      <c r="G193" s="24"/>
      <c r="H193" s="24"/>
      <c r="Z193" s="41"/>
      <c r="AA193" s="41"/>
      <c r="AB193" s="41"/>
      <c r="AC193" s="41"/>
      <c r="AD193" s="42"/>
      <c r="AE193" s="43"/>
    </row>
    <row r="194" spans="2:41">
      <c r="B194" s="24"/>
      <c r="C194" s="24"/>
      <c r="D194" s="24"/>
      <c r="E194" s="24"/>
      <c r="F194" s="24"/>
      <c r="G194" s="24"/>
      <c r="H194" s="24"/>
      <c r="Z194" s="41"/>
      <c r="AA194" s="41"/>
      <c r="AB194" s="41"/>
      <c r="AC194" s="41"/>
      <c r="AD194" s="42"/>
      <c r="AE194" s="43"/>
    </row>
    <row r="195" spans="2:41">
      <c r="B195" s="24"/>
      <c r="C195" s="24"/>
      <c r="D195" s="24"/>
      <c r="E195" s="24"/>
      <c r="F195" s="24"/>
      <c r="G195" s="24"/>
      <c r="H195" s="24"/>
      <c r="Z195" s="41"/>
      <c r="AA195" s="41"/>
      <c r="AB195" s="41"/>
      <c r="AC195" s="41"/>
      <c r="AD195" s="42"/>
      <c r="AE195" s="43"/>
    </row>
    <row r="196" spans="2:41">
      <c r="B196" s="24"/>
      <c r="C196" s="24"/>
      <c r="D196" s="24"/>
      <c r="E196" s="24"/>
      <c r="F196" s="24"/>
      <c r="G196" s="24"/>
      <c r="H196" s="24"/>
      <c r="Z196" s="41"/>
      <c r="AA196" s="41"/>
      <c r="AB196" s="41"/>
      <c r="AC196" s="41"/>
      <c r="AD196" s="42"/>
      <c r="AE196" s="43"/>
    </row>
    <row r="197" spans="2:41">
      <c r="B197" s="24"/>
      <c r="C197" s="24"/>
      <c r="D197" s="24"/>
      <c r="E197" s="24"/>
      <c r="F197" s="24"/>
      <c r="G197" s="24"/>
      <c r="H197" s="24"/>
      <c r="Z197" s="41"/>
      <c r="AA197" s="41"/>
      <c r="AB197" s="41"/>
      <c r="AC197" s="41"/>
      <c r="AD197" s="42"/>
      <c r="AE197" s="43"/>
      <c r="AJ197" s="29"/>
      <c r="AK197" s="29"/>
      <c r="AL197" s="29"/>
      <c r="AM197" s="29"/>
      <c r="AN197" s="29"/>
      <c r="AO197" s="29"/>
    </row>
    <row r="198" spans="2:41">
      <c r="B198" s="24"/>
      <c r="C198" s="24"/>
      <c r="D198" s="24"/>
      <c r="E198" s="6"/>
      <c r="F198" s="6"/>
      <c r="G198" s="6"/>
      <c r="H198" s="6"/>
      <c r="Z198" s="41"/>
      <c r="AA198" s="41"/>
      <c r="AB198" s="41"/>
      <c r="AC198" s="41"/>
      <c r="AD198" s="42"/>
      <c r="AE198" s="43"/>
      <c r="AJ198" s="29"/>
      <c r="AK198" s="29"/>
      <c r="AL198" s="29"/>
      <c r="AM198" s="29"/>
      <c r="AN198" s="29"/>
      <c r="AO198" s="29"/>
    </row>
    <row r="199" spans="2:41">
      <c r="B199" s="24"/>
      <c r="C199" s="24"/>
      <c r="D199" s="24"/>
      <c r="E199" s="6"/>
      <c r="F199" s="6"/>
      <c r="G199" s="6"/>
      <c r="H199" s="6"/>
      <c r="Z199" s="41"/>
      <c r="AA199" s="41"/>
      <c r="AB199" s="41"/>
      <c r="AC199" s="41"/>
      <c r="AD199" s="42"/>
      <c r="AE199" s="43"/>
      <c r="AJ199" s="29"/>
      <c r="AK199" s="29"/>
      <c r="AL199" s="29"/>
      <c r="AM199" s="29"/>
      <c r="AN199" s="29"/>
      <c r="AO199" s="29"/>
    </row>
    <row r="200" spans="2:41">
      <c r="B200" s="24"/>
      <c r="C200" s="24"/>
      <c r="D200" s="24"/>
      <c r="E200" s="6"/>
      <c r="F200" s="6"/>
      <c r="G200" s="6"/>
      <c r="H200" s="6"/>
      <c r="Z200" s="41"/>
      <c r="AA200" s="41"/>
      <c r="AB200" s="41"/>
      <c r="AC200" s="41"/>
      <c r="AD200" s="42"/>
      <c r="AE200" s="43"/>
    </row>
    <row r="201" spans="2:41">
      <c r="B201" s="24"/>
      <c r="C201" s="24"/>
      <c r="D201" s="24"/>
      <c r="E201" s="6"/>
      <c r="F201" s="6"/>
      <c r="G201" s="6"/>
      <c r="H201" s="6"/>
      <c r="Z201" s="41"/>
      <c r="AA201" s="41"/>
      <c r="AB201" s="41"/>
      <c r="AC201" s="41"/>
      <c r="AD201" s="42"/>
      <c r="AE201" s="43"/>
    </row>
    <row r="202" spans="2:41">
      <c r="B202" s="24"/>
      <c r="C202" s="24"/>
      <c r="D202" s="24"/>
      <c r="E202" s="6"/>
      <c r="F202" s="6"/>
      <c r="G202" s="6"/>
      <c r="H202" s="6"/>
      <c r="Z202" s="41"/>
      <c r="AA202" s="41"/>
      <c r="AB202" s="41"/>
      <c r="AC202" s="41"/>
      <c r="AD202" s="42"/>
      <c r="AE202" s="43"/>
    </row>
    <row r="203" spans="2:41">
      <c r="B203" s="24"/>
      <c r="C203" s="24"/>
      <c r="D203" s="24"/>
      <c r="E203" s="6"/>
      <c r="F203" s="6"/>
      <c r="G203" s="6"/>
      <c r="H203" s="6"/>
      <c r="Z203" s="41"/>
      <c r="AA203" s="41"/>
      <c r="AB203" s="41"/>
      <c r="AC203" s="41"/>
      <c r="AD203" s="42"/>
      <c r="AE203" s="43"/>
    </row>
    <row r="204" spans="2:41">
      <c r="B204" s="24"/>
      <c r="C204" s="24"/>
      <c r="D204" s="24"/>
      <c r="E204" s="6"/>
      <c r="F204" s="6"/>
      <c r="G204" s="6"/>
      <c r="H204" s="6"/>
      <c r="Z204" s="41"/>
      <c r="AA204" s="41"/>
      <c r="AB204" s="41"/>
      <c r="AC204" s="41"/>
      <c r="AD204" s="42"/>
      <c r="AE204" s="43"/>
    </row>
    <row r="205" spans="2:41">
      <c r="B205" s="24"/>
      <c r="C205" s="24"/>
      <c r="D205" s="24"/>
      <c r="E205" s="6"/>
      <c r="F205" s="6"/>
      <c r="G205" s="6"/>
      <c r="H205" s="6"/>
      <c r="Z205" s="41"/>
      <c r="AA205" s="41"/>
      <c r="AB205" s="41"/>
      <c r="AC205" s="41"/>
      <c r="AD205" s="42"/>
      <c r="AE205" s="43"/>
    </row>
    <row r="206" spans="2:41">
      <c r="B206" s="24"/>
      <c r="C206" s="24"/>
      <c r="D206" s="24"/>
      <c r="E206" s="6"/>
      <c r="F206" s="6"/>
      <c r="G206" s="6"/>
      <c r="H206" s="6"/>
      <c r="Z206" s="41"/>
      <c r="AA206" s="41"/>
      <c r="AB206" s="41"/>
      <c r="AC206" s="41"/>
      <c r="AD206" s="42"/>
      <c r="AE206" s="43"/>
    </row>
    <row r="207" spans="2:41">
      <c r="B207" s="24"/>
      <c r="C207" s="24"/>
      <c r="D207" s="24"/>
      <c r="E207" s="6"/>
      <c r="F207" s="6"/>
      <c r="G207" s="6"/>
      <c r="H207" s="6"/>
      <c r="Z207" s="41"/>
      <c r="AA207" s="41"/>
      <c r="AB207" s="41"/>
      <c r="AC207" s="41"/>
      <c r="AD207" s="42"/>
      <c r="AE207" s="43"/>
    </row>
    <row r="208" spans="2:41">
      <c r="B208" s="24"/>
      <c r="C208" s="24"/>
      <c r="D208" s="24"/>
      <c r="E208" s="6"/>
      <c r="F208" s="6"/>
      <c r="G208" s="6"/>
      <c r="H208" s="6"/>
      <c r="Z208" s="41"/>
      <c r="AA208" s="41"/>
      <c r="AB208" s="41"/>
      <c r="AC208" s="41"/>
      <c r="AD208" s="42"/>
      <c r="AE208" s="43"/>
    </row>
    <row r="209" spans="2:31">
      <c r="B209" s="24"/>
      <c r="C209" s="24"/>
      <c r="D209" s="24"/>
      <c r="E209" s="6"/>
      <c r="F209" s="6"/>
      <c r="G209" s="6"/>
      <c r="H209" s="6"/>
      <c r="Z209" s="41"/>
      <c r="AA209" s="41"/>
      <c r="AB209" s="41"/>
      <c r="AC209" s="41"/>
      <c r="AD209" s="42"/>
      <c r="AE209" s="43"/>
    </row>
    <row r="210" spans="2:31">
      <c r="B210" s="24"/>
      <c r="C210" s="24"/>
      <c r="D210" s="24"/>
      <c r="E210" s="6"/>
      <c r="F210" s="6"/>
      <c r="G210" s="6"/>
      <c r="H210" s="6"/>
      <c r="Z210" s="41"/>
      <c r="AA210" s="41"/>
      <c r="AB210" s="41"/>
      <c r="AC210" s="41"/>
      <c r="AD210" s="42"/>
      <c r="AE210" s="43"/>
    </row>
    <row r="211" spans="2:31" s="1" customFormat="1">
      <c r="Z211" s="38"/>
      <c r="AA211" s="38"/>
      <c r="AB211" s="38"/>
      <c r="AC211" s="38"/>
      <c r="AD211" s="39"/>
      <c r="AE211" s="40"/>
    </row>
    <row r="212" spans="2:31" s="1" customFormat="1">
      <c r="Z212" s="38"/>
      <c r="AA212" s="38"/>
      <c r="AB212" s="38"/>
      <c r="AC212" s="38"/>
      <c r="AD212" s="39"/>
      <c r="AE212" s="40"/>
    </row>
    <row r="213" spans="2:31" s="1" customFormat="1">
      <c r="Z213" s="38"/>
      <c r="AA213" s="38"/>
      <c r="AB213" s="38"/>
      <c r="AC213" s="38"/>
      <c r="AD213" s="39"/>
      <c r="AE213" s="40"/>
    </row>
    <row r="214" spans="2:31" s="1" customFormat="1">
      <c r="Z214" s="38"/>
      <c r="AA214" s="38"/>
      <c r="AB214" s="38"/>
      <c r="AC214" s="38"/>
      <c r="AD214" s="39"/>
      <c r="AE214" s="40"/>
    </row>
    <row r="215" spans="2:31" s="1" customFormat="1" ht="15.75" thickBot="1">
      <c r="Z215" s="38"/>
      <c r="AA215" s="38"/>
      <c r="AB215" s="38"/>
      <c r="AC215" s="38"/>
      <c r="AD215" s="39"/>
      <c r="AE215" s="40"/>
    </row>
    <row r="216" spans="2:31" s="1" customFormat="1">
      <c r="H216" s="68"/>
      <c r="I216" s="69"/>
      <c r="J216" s="69"/>
      <c r="K216" s="69"/>
      <c r="L216" s="69"/>
      <c r="M216" s="69"/>
      <c r="N216" s="70"/>
      <c r="Z216" s="38"/>
      <c r="AA216" s="38"/>
      <c r="AB216" s="38"/>
      <c r="AC216" s="38"/>
      <c r="AD216" s="39"/>
      <c r="AE216" s="40"/>
    </row>
    <row r="217" spans="2:31" s="1" customFormat="1" ht="15.75" thickBot="1">
      <c r="H217" s="71"/>
      <c r="I217" s="72"/>
      <c r="J217" s="72"/>
      <c r="K217" s="72"/>
      <c r="L217" s="72"/>
      <c r="M217" s="72"/>
      <c r="N217" s="73"/>
      <c r="Z217" s="38"/>
      <c r="AA217" s="38"/>
      <c r="AB217" s="38"/>
      <c r="AC217" s="38"/>
      <c r="AD217" s="39"/>
      <c r="AE217" s="40"/>
    </row>
    <row r="218" spans="2:31" s="1" customFormat="1">
      <c r="Z218" s="38"/>
      <c r="AA218" s="38"/>
      <c r="AB218" s="38"/>
      <c r="AC218" s="38"/>
      <c r="AD218" s="39"/>
      <c r="AE218" s="40"/>
    </row>
    <row r="219" spans="2:31" s="1" customFormat="1">
      <c r="Z219" s="38"/>
      <c r="AA219" s="38"/>
      <c r="AB219" s="38"/>
      <c r="AC219" s="38"/>
      <c r="AD219" s="39"/>
      <c r="AE219" s="40"/>
    </row>
    <row r="220" spans="2:31" s="1" customFormat="1" ht="15.75" thickBot="1">
      <c r="Z220" s="38"/>
      <c r="AA220" s="38"/>
      <c r="AB220" s="38"/>
      <c r="AC220" s="38"/>
      <c r="AD220" s="39"/>
      <c r="AE220" s="40"/>
    </row>
    <row r="221" spans="2:31" ht="16.5" thickBot="1">
      <c r="B221" s="6"/>
      <c r="C221" s="6"/>
      <c r="D221" s="6"/>
      <c r="E221" s="65">
        <f>EDATE(DATE(An_ref,1,1),5)</f>
        <v>42522</v>
      </c>
      <c r="F221" s="66"/>
      <c r="G221" s="66"/>
      <c r="H221" s="66"/>
      <c r="I221" s="66"/>
      <c r="J221" s="66"/>
      <c r="K221" s="66"/>
      <c r="L221" s="66"/>
      <c r="M221" s="66"/>
      <c r="N221" s="66"/>
      <c r="O221" s="66"/>
      <c r="P221" s="66"/>
      <c r="Q221" s="66"/>
      <c r="R221" s="67"/>
      <c r="Z221" s="41"/>
      <c r="AA221" s="41"/>
      <c r="AB221" s="41"/>
      <c r="AC221" s="41"/>
      <c r="AD221" s="42"/>
      <c r="AE221" s="43"/>
    </row>
    <row r="222" spans="2:31">
      <c r="B222" s="6"/>
      <c r="C222" s="6"/>
      <c r="D222" s="6"/>
      <c r="E222" s="10" t="str">
        <f>UPPER(TEXT(E225,"jjj"))</f>
        <v>LUN</v>
      </c>
      <c r="F222" s="11"/>
      <c r="G222" s="12" t="str">
        <f>UPPER(TEXT(G225,"jjj"))</f>
        <v>MAR</v>
      </c>
      <c r="H222" s="11"/>
      <c r="I222" s="12" t="str">
        <f>UPPER(TEXT(I225,"jjj"))</f>
        <v>MER</v>
      </c>
      <c r="J222" s="11"/>
      <c r="K222" s="12" t="str">
        <f>UPPER(TEXT(K225,"jjj"))</f>
        <v>JEU</v>
      </c>
      <c r="L222" s="11"/>
      <c r="M222" s="12" t="str">
        <f>UPPER(TEXT(M225,"jjj"))</f>
        <v>VEN</v>
      </c>
      <c r="N222" s="11"/>
      <c r="O222" s="12" t="str">
        <f>UPPER(TEXT(O225,"jjj"))</f>
        <v>SAM</v>
      </c>
      <c r="P222" s="11"/>
      <c r="Q222" s="12" t="str">
        <f>UPPER(TEXT(Q225,"jjj"))</f>
        <v>DIM</v>
      </c>
      <c r="R222" s="13"/>
      <c r="Z222" s="41"/>
      <c r="AA222" s="41"/>
      <c r="AB222" s="41"/>
      <c r="AC222" s="41"/>
      <c r="AD222" s="42"/>
      <c r="AE222" s="43"/>
    </row>
    <row r="223" spans="2:31">
      <c r="B223" s="6"/>
      <c r="C223" s="6"/>
      <c r="D223" s="6"/>
      <c r="E223" s="16" t="str">
        <f>IF(WEEKDAY(E221)=2,E221,"")</f>
        <v/>
      </c>
      <c r="F223" s="17"/>
      <c r="G223" s="18" t="str">
        <f>IF(E223&lt;&gt;"",E223+1,IF(WEEKDAY(E221)=3,E221,""))</f>
        <v/>
      </c>
      <c r="H223" s="17"/>
      <c r="I223" s="18">
        <f>IF(G223&lt;&gt;"",G223+1,IF(WEEKDAY(E221)=4,E221,""))</f>
        <v>42522</v>
      </c>
      <c r="J223" s="17"/>
      <c r="K223" s="18">
        <f>IF(I223&lt;&gt;"",I223+1,IF(WEEKDAY(E221)=5,E221,""))</f>
        <v>42523</v>
      </c>
      <c r="L223" s="17"/>
      <c r="M223" s="18">
        <f>IF(K223&lt;&gt;"",K223+1,IF(WEEKDAY(E221)=6,E221,""))</f>
        <v>42524</v>
      </c>
      <c r="N223" s="17"/>
      <c r="O223" s="18">
        <f>IF(M223&lt;&gt;"",M223+1,IF(WEEKDAY(E221)=7,E221,""))</f>
        <v>42525</v>
      </c>
      <c r="P223" s="17"/>
      <c r="Q223" s="18">
        <f>IF(O223&lt;&gt;"",O223+1,IF(WEEKDAY(E221)=1,E221,""))</f>
        <v>42526</v>
      </c>
      <c r="R223" s="19"/>
      <c r="Z223" s="41"/>
      <c r="AA223" s="41"/>
      <c r="AB223" s="41"/>
      <c r="AC223" s="41"/>
      <c r="AD223" s="42"/>
      <c r="AE223" s="43"/>
    </row>
    <row r="224" spans="2:31">
      <c r="B224" s="6"/>
      <c r="C224" s="6"/>
      <c r="D224" s="6"/>
      <c r="E224" s="20"/>
      <c r="F224" s="21"/>
      <c r="G224" s="22"/>
      <c r="H224" s="21"/>
      <c r="I224" s="22"/>
      <c r="J224" s="21"/>
      <c r="K224" s="22"/>
      <c r="L224" s="21"/>
      <c r="M224" s="22"/>
      <c r="N224" s="21"/>
      <c r="O224" s="22"/>
      <c r="P224" s="21"/>
      <c r="Q224" s="22"/>
      <c r="R224" s="23"/>
      <c r="Z224" s="41"/>
      <c r="AA224" s="41"/>
      <c r="AB224" s="41"/>
      <c r="AC224" s="41"/>
      <c r="AD224" s="42"/>
      <c r="AE224" s="43"/>
    </row>
    <row r="225" spans="2:41">
      <c r="B225" s="6"/>
      <c r="C225" s="6"/>
      <c r="D225" s="6"/>
      <c r="E225" s="16">
        <f>Q223+1</f>
        <v>42527</v>
      </c>
      <c r="F225" s="17"/>
      <c r="G225" s="18">
        <f>E225+1</f>
        <v>42528</v>
      </c>
      <c r="H225" s="17"/>
      <c r="I225" s="18">
        <f>G225+1</f>
        <v>42529</v>
      </c>
      <c r="J225" s="17"/>
      <c r="K225" s="18">
        <f>I225+1</f>
        <v>42530</v>
      </c>
      <c r="L225" s="17"/>
      <c r="M225" s="18">
        <f>K225+1</f>
        <v>42531</v>
      </c>
      <c r="N225" s="17"/>
      <c r="O225" s="18">
        <f>M225+1</f>
        <v>42532</v>
      </c>
      <c r="P225" s="17"/>
      <c r="Q225" s="18">
        <f t="shared" ref="Q225" si="21">O225+1</f>
        <v>42533</v>
      </c>
      <c r="R225" s="19"/>
      <c r="Z225" s="41"/>
      <c r="AA225" s="41"/>
      <c r="AB225" s="41"/>
      <c r="AC225" s="41"/>
      <c r="AD225" s="42"/>
      <c r="AE225" s="43"/>
    </row>
    <row r="226" spans="2:41">
      <c r="B226" s="6"/>
      <c r="C226" s="6"/>
      <c r="D226" s="6"/>
      <c r="E226" s="20"/>
      <c r="F226" s="21"/>
      <c r="G226" s="22"/>
      <c r="H226" s="21"/>
      <c r="I226" s="22"/>
      <c r="J226" s="21"/>
      <c r="K226" s="22"/>
      <c r="L226" s="21"/>
      <c r="M226" s="22"/>
      <c r="N226" s="21"/>
      <c r="O226" s="22"/>
      <c r="P226" s="21"/>
      <c r="Q226" s="22"/>
      <c r="R226" s="23"/>
      <c r="Z226" s="41"/>
      <c r="AA226" s="41"/>
      <c r="AB226" s="41"/>
      <c r="AC226" s="41"/>
      <c r="AD226" s="42"/>
      <c r="AE226" s="43"/>
    </row>
    <row r="227" spans="2:41">
      <c r="B227" s="24"/>
      <c r="C227" s="24"/>
      <c r="D227" s="24"/>
      <c r="E227" s="16">
        <f>Q225+1</f>
        <v>42534</v>
      </c>
      <c r="F227" s="17"/>
      <c r="G227" s="18">
        <f>E227+1</f>
        <v>42535</v>
      </c>
      <c r="H227" s="17"/>
      <c r="I227" s="18">
        <f>G227+1</f>
        <v>42536</v>
      </c>
      <c r="J227" s="17"/>
      <c r="K227" s="18">
        <f>I227+1</f>
        <v>42537</v>
      </c>
      <c r="L227" s="17"/>
      <c r="M227" s="18">
        <f>K227+1</f>
        <v>42538</v>
      </c>
      <c r="N227" s="17"/>
      <c r="O227" s="18">
        <f>M227+1</f>
        <v>42539</v>
      </c>
      <c r="P227" s="17"/>
      <c r="Q227" s="18">
        <f t="shared" ref="Q227" si="22">O227+1</f>
        <v>42540</v>
      </c>
      <c r="R227" s="19"/>
      <c r="Z227" s="41"/>
      <c r="AA227" s="41"/>
      <c r="AB227" s="41"/>
      <c r="AC227" s="41"/>
      <c r="AD227" s="42"/>
      <c r="AE227" s="43"/>
    </row>
    <row r="228" spans="2:41">
      <c r="B228" s="24"/>
      <c r="C228" s="24"/>
      <c r="D228" s="24"/>
      <c r="E228" s="20"/>
      <c r="F228" s="21"/>
      <c r="G228" s="22"/>
      <c r="H228" s="21"/>
      <c r="I228" s="22"/>
      <c r="J228" s="21"/>
      <c r="K228" s="22"/>
      <c r="L228" s="21"/>
      <c r="M228" s="22"/>
      <c r="N228" s="21"/>
      <c r="O228" s="22"/>
      <c r="P228" s="21"/>
      <c r="Q228" s="22"/>
      <c r="R228" s="23"/>
      <c r="Z228" s="41"/>
      <c r="AA228" s="41"/>
      <c r="AB228" s="41"/>
      <c r="AC228" s="41"/>
      <c r="AD228" s="42"/>
      <c r="AE228" s="43"/>
    </row>
    <row r="229" spans="2:41">
      <c r="B229" s="24"/>
      <c r="C229" s="24"/>
      <c r="D229" s="24"/>
      <c r="E229" s="16">
        <f>Q227+1</f>
        <v>42541</v>
      </c>
      <c r="F229" s="17"/>
      <c r="G229" s="18">
        <f>E229+1</f>
        <v>42542</v>
      </c>
      <c r="H229" s="17"/>
      <c r="I229" s="18">
        <f>G229+1</f>
        <v>42543</v>
      </c>
      <c r="J229" s="17"/>
      <c r="K229" s="18">
        <f>I229+1</f>
        <v>42544</v>
      </c>
      <c r="L229" s="17"/>
      <c r="M229" s="18">
        <f>K229+1</f>
        <v>42545</v>
      </c>
      <c r="N229" s="17"/>
      <c r="O229" s="18">
        <f>M229+1</f>
        <v>42546</v>
      </c>
      <c r="P229" s="17"/>
      <c r="Q229" s="18">
        <f t="shared" ref="Q229" si="23">O229+1</f>
        <v>42547</v>
      </c>
      <c r="R229" s="19"/>
      <c r="Z229" s="41"/>
      <c r="AA229" s="41"/>
      <c r="AB229" s="41"/>
      <c r="AC229" s="41"/>
      <c r="AD229" s="42"/>
      <c r="AE229" s="43"/>
    </row>
    <row r="230" spans="2:41">
      <c r="B230" s="24"/>
      <c r="C230" s="24"/>
      <c r="D230" s="24"/>
      <c r="E230" s="20"/>
      <c r="F230" s="21"/>
      <c r="G230" s="22"/>
      <c r="H230" s="21"/>
      <c r="I230" s="22"/>
      <c r="J230" s="21"/>
      <c r="K230" s="22"/>
      <c r="L230" s="21"/>
      <c r="M230" s="22"/>
      <c r="N230" s="21"/>
      <c r="O230" s="22"/>
      <c r="P230" s="21"/>
      <c r="Q230" s="22"/>
      <c r="R230" s="23"/>
      <c r="Z230" s="41"/>
      <c r="AA230" s="41"/>
      <c r="AB230" s="41"/>
      <c r="AC230" s="41"/>
      <c r="AD230" s="42"/>
      <c r="AE230" s="43"/>
    </row>
    <row r="231" spans="2:41">
      <c r="B231" s="24"/>
      <c r="C231" s="24"/>
      <c r="D231" s="24"/>
      <c r="E231" s="16">
        <f>IF(Q229&lt;EOMONTH(E221,0),Q229+1,"")</f>
        <v>42548</v>
      </c>
      <c r="F231" s="17"/>
      <c r="G231" s="18">
        <f>IF(E231&lt;EOMONTH(E221,0),E231+1,"")</f>
        <v>42549</v>
      </c>
      <c r="H231" s="17"/>
      <c r="I231" s="18">
        <f>IF(G231&lt;EOMONTH(E221,0),G231+1,"")</f>
        <v>42550</v>
      </c>
      <c r="J231" s="17"/>
      <c r="K231" s="18">
        <f>IF(I231&lt;EOMONTH(E221,0),I231+1,"")</f>
        <v>42551</v>
      </c>
      <c r="L231" s="17"/>
      <c r="M231" s="18" t="str">
        <f>IF(K231&lt;EOMONTH(E221,0),K231+1,"")</f>
        <v/>
      </c>
      <c r="N231" s="17"/>
      <c r="O231" s="18" t="str">
        <f>IF(M231&lt;EOMONTH(E221,0),M231+1,"")</f>
        <v/>
      </c>
      <c r="P231" s="17"/>
      <c r="Q231" s="18" t="str">
        <f>IF(O231&lt;EOMONTH(E221,0),O231+1,"")</f>
        <v/>
      </c>
      <c r="R231" s="19"/>
      <c r="Z231" s="41"/>
      <c r="AA231" s="41"/>
      <c r="AB231" s="41"/>
      <c r="AC231" s="41"/>
      <c r="AD231" s="42"/>
      <c r="AE231" s="43"/>
    </row>
    <row r="232" spans="2:41">
      <c r="B232" s="24"/>
      <c r="C232" s="24"/>
      <c r="D232" s="24"/>
      <c r="E232" s="20"/>
      <c r="F232" s="21"/>
      <c r="G232" s="22"/>
      <c r="H232" s="21"/>
      <c r="I232" s="22"/>
      <c r="J232" s="21"/>
      <c r="K232" s="22"/>
      <c r="L232" s="21"/>
      <c r="M232" s="22"/>
      <c r="N232" s="21"/>
      <c r="O232" s="22"/>
      <c r="P232" s="21"/>
      <c r="Q232" s="22"/>
      <c r="R232" s="23"/>
      <c r="Z232" s="41"/>
      <c r="AA232" s="41"/>
      <c r="AB232" s="41"/>
      <c r="AC232" s="41"/>
      <c r="AD232" s="42"/>
      <c r="AE232" s="43"/>
    </row>
    <row r="233" spans="2:41">
      <c r="B233" s="24"/>
      <c r="C233" s="24"/>
      <c r="D233" s="24"/>
      <c r="E233" s="16" t="str">
        <f>IF(Q231&lt;EOMONTH(E221,0),Q231+1,"")</f>
        <v/>
      </c>
      <c r="F233" s="17"/>
      <c r="G233" s="18" t="str">
        <f>IF(E233&lt;EOMONTH(E221,0),E233+1,"")</f>
        <v/>
      </c>
      <c r="H233" s="17"/>
      <c r="I233" s="18" t="str">
        <f>IF(G233&lt;EOMONTH(E221,0),G233+1,"")</f>
        <v/>
      </c>
      <c r="J233" s="17"/>
      <c r="K233" s="18" t="str">
        <f>IF(I233&lt;EOMONTH(E221,0),I233+1,"")</f>
        <v/>
      </c>
      <c r="L233" s="17"/>
      <c r="M233" s="18" t="str">
        <f>IF(K233&lt;EOMONTH(E221,0),K233+1,"")</f>
        <v/>
      </c>
      <c r="N233" s="17"/>
      <c r="O233" s="18" t="str">
        <f>IF(M233&lt;EOMONTH(E221,0),M233+1,"")</f>
        <v/>
      </c>
      <c r="P233" s="17"/>
      <c r="Q233" s="18" t="str">
        <f>IF(O233&lt;EOMONTH(E221,0),O233+1,"")</f>
        <v/>
      </c>
      <c r="R233" s="19"/>
      <c r="Z233" s="41"/>
      <c r="AA233" s="41"/>
      <c r="AB233" s="41"/>
      <c r="AC233" s="41"/>
      <c r="AD233" s="42"/>
      <c r="AE233" s="43"/>
    </row>
    <row r="234" spans="2:41" ht="15.75" thickBot="1">
      <c r="B234" s="24"/>
      <c r="C234" s="24"/>
      <c r="D234" s="24"/>
      <c r="E234" s="25"/>
      <c r="F234" s="26"/>
      <c r="G234" s="27"/>
      <c r="H234" s="26"/>
      <c r="I234" s="27"/>
      <c r="J234" s="26"/>
      <c r="K234" s="27"/>
      <c r="L234" s="26"/>
      <c r="M234" s="27"/>
      <c r="N234" s="26"/>
      <c r="O234" s="27"/>
      <c r="P234" s="26"/>
      <c r="Q234" s="27"/>
      <c r="R234" s="28"/>
      <c r="Z234" s="41"/>
      <c r="AA234" s="41"/>
      <c r="AB234" s="41"/>
      <c r="AC234" s="41"/>
      <c r="AD234" s="42"/>
      <c r="AE234" s="43"/>
    </row>
    <row r="235" spans="2:41">
      <c r="B235" s="24"/>
      <c r="C235" s="24"/>
      <c r="D235" s="24"/>
      <c r="E235" s="24"/>
      <c r="F235" s="24"/>
      <c r="G235" s="24"/>
      <c r="H235" s="24"/>
      <c r="Z235" s="41"/>
      <c r="AA235" s="41"/>
      <c r="AB235" s="41"/>
      <c r="AC235" s="41"/>
      <c r="AD235" s="42"/>
      <c r="AE235" s="43"/>
    </row>
    <row r="236" spans="2:41">
      <c r="B236" s="24"/>
      <c r="C236" s="24"/>
      <c r="D236" s="24"/>
      <c r="E236" s="24"/>
      <c r="F236" s="24"/>
      <c r="G236" s="24"/>
      <c r="H236" s="24"/>
      <c r="Z236" s="41"/>
      <c r="AA236" s="41"/>
      <c r="AB236" s="41"/>
      <c r="AC236" s="41"/>
      <c r="AD236" s="42"/>
      <c r="AE236" s="43"/>
    </row>
    <row r="237" spans="2:41">
      <c r="B237" s="24"/>
      <c r="C237" s="24"/>
      <c r="D237" s="24"/>
      <c r="E237" s="24"/>
      <c r="F237" s="24"/>
      <c r="G237" s="24"/>
      <c r="H237" s="24"/>
      <c r="Z237" s="41"/>
      <c r="AA237" s="41"/>
      <c r="AB237" s="41"/>
      <c r="AC237" s="41"/>
      <c r="AD237" s="42"/>
      <c r="AE237" s="43"/>
    </row>
    <row r="238" spans="2:41">
      <c r="B238" s="24"/>
      <c r="C238" s="24"/>
      <c r="D238" s="24"/>
      <c r="E238" s="24"/>
      <c r="F238" s="24"/>
      <c r="G238" s="24"/>
      <c r="H238" s="24"/>
      <c r="Z238" s="41"/>
      <c r="AA238" s="41"/>
      <c r="AB238" s="41"/>
      <c r="AC238" s="41"/>
      <c r="AD238" s="42"/>
      <c r="AE238" s="43"/>
    </row>
    <row r="239" spans="2:41">
      <c r="B239" s="24"/>
      <c r="C239" s="24"/>
      <c r="D239" s="24"/>
      <c r="E239" s="24"/>
      <c r="F239" s="24"/>
      <c r="G239" s="24"/>
      <c r="H239" s="24"/>
      <c r="Z239" s="41"/>
      <c r="AA239" s="41"/>
      <c r="AB239" s="41"/>
      <c r="AC239" s="41"/>
      <c r="AD239" s="42"/>
      <c r="AE239" s="43"/>
      <c r="AJ239" s="29"/>
      <c r="AK239" s="29"/>
      <c r="AL239" s="29"/>
      <c r="AM239" s="29"/>
      <c r="AN239" s="29"/>
      <c r="AO239" s="29"/>
    </row>
    <row r="240" spans="2:41">
      <c r="B240" s="24"/>
      <c r="C240" s="24"/>
      <c r="D240" s="24"/>
      <c r="E240" s="6"/>
      <c r="F240" s="6"/>
      <c r="G240" s="6"/>
      <c r="H240" s="6"/>
      <c r="Z240" s="41"/>
      <c r="AA240" s="41"/>
      <c r="AB240" s="41"/>
      <c r="AC240" s="41"/>
      <c r="AD240" s="42"/>
      <c r="AE240" s="43"/>
      <c r="AJ240" s="29"/>
      <c r="AK240" s="29"/>
      <c r="AL240" s="29"/>
      <c r="AM240" s="29"/>
      <c r="AN240" s="29"/>
      <c r="AO240" s="29"/>
    </row>
    <row r="241" spans="2:41">
      <c r="B241" s="24"/>
      <c r="C241" s="24"/>
      <c r="D241" s="24"/>
      <c r="E241" s="6"/>
      <c r="F241" s="6"/>
      <c r="G241" s="6"/>
      <c r="H241" s="6"/>
      <c r="Z241" s="41"/>
      <c r="AA241" s="41"/>
      <c r="AB241" s="41"/>
      <c r="AC241" s="41"/>
      <c r="AD241" s="42"/>
      <c r="AE241" s="43"/>
      <c r="AJ241" s="29"/>
      <c r="AK241" s="29"/>
      <c r="AL241" s="29"/>
      <c r="AM241" s="29"/>
      <c r="AN241" s="29"/>
      <c r="AO241" s="29"/>
    </row>
    <row r="242" spans="2:41">
      <c r="B242" s="24"/>
      <c r="C242" s="24"/>
      <c r="D242" s="24"/>
      <c r="E242" s="6"/>
      <c r="F242" s="6"/>
      <c r="G242" s="6"/>
      <c r="H242" s="6"/>
      <c r="Z242" s="41"/>
      <c r="AA242" s="41"/>
      <c r="AB242" s="41"/>
      <c r="AC242" s="41"/>
      <c r="AD242" s="42"/>
      <c r="AE242" s="43"/>
    </row>
    <row r="243" spans="2:41">
      <c r="B243" s="24"/>
      <c r="C243" s="24"/>
      <c r="D243" s="24"/>
      <c r="E243" s="6"/>
      <c r="F243" s="6"/>
      <c r="G243" s="6"/>
      <c r="H243" s="6"/>
      <c r="Z243" s="41"/>
      <c r="AA243" s="41"/>
      <c r="AB243" s="41"/>
      <c r="AC243" s="41"/>
      <c r="AD243" s="42"/>
      <c r="AE243" s="43"/>
    </row>
    <row r="244" spans="2:41">
      <c r="B244" s="24"/>
      <c r="C244" s="24"/>
      <c r="D244" s="24"/>
      <c r="E244" s="6"/>
      <c r="F244" s="6"/>
      <c r="G244" s="6"/>
      <c r="H244" s="6"/>
      <c r="Z244" s="41"/>
      <c r="AA244" s="41"/>
      <c r="AB244" s="41"/>
      <c r="AC244" s="41"/>
      <c r="AD244" s="42"/>
      <c r="AE244" s="43"/>
    </row>
    <row r="245" spans="2:41">
      <c r="B245" s="24"/>
      <c r="C245" s="24"/>
      <c r="D245" s="24"/>
      <c r="E245" s="6"/>
      <c r="F245" s="6"/>
      <c r="G245" s="6"/>
      <c r="H245" s="6"/>
      <c r="Z245" s="41"/>
      <c r="AA245" s="41"/>
      <c r="AB245" s="41"/>
      <c r="AC245" s="41"/>
      <c r="AD245" s="42"/>
      <c r="AE245" s="43"/>
    </row>
    <row r="246" spans="2:41">
      <c r="B246" s="24"/>
      <c r="C246" s="24"/>
      <c r="D246" s="24"/>
      <c r="E246" s="6"/>
      <c r="F246" s="6"/>
      <c r="G246" s="6"/>
      <c r="H246" s="6"/>
      <c r="Z246" s="41"/>
      <c r="AA246" s="41"/>
      <c r="AB246" s="41"/>
      <c r="AC246" s="41"/>
      <c r="AD246" s="42"/>
      <c r="AE246" s="43"/>
    </row>
    <row r="247" spans="2:41">
      <c r="B247" s="24"/>
      <c r="C247" s="24"/>
      <c r="D247" s="24"/>
      <c r="E247" s="6"/>
      <c r="F247" s="6"/>
      <c r="G247" s="6"/>
      <c r="H247" s="6"/>
      <c r="Z247" s="41"/>
      <c r="AA247" s="41"/>
      <c r="AB247" s="41"/>
      <c r="AC247" s="41"/>
      <c r="AD247" s="42"/>
      <c r="AE247" s="43"/>
    </row>
    <row r="248" spans="2:41">
      <c r="B248" s="24"/>
      <c r="C248" s="24"/>
      <c r="D248" s="24"/>
      <c r="E248" s="6"/>
      <c r="F248" s="6"/>
      <c r="G248" s="6"/>
      <c r="H248" s="6"/>
      <c r="Z248" s="41"/>
      <c r="AA248" s="41"/>
      <c r="AB248" s="41"/>
      <c r="AC248" s="41"/>
      <c r="AD248" s="42"/>
      <c r="AE248" s="43"/>
    </row>
    <row r="249" spans="2:41">
      <c r="B249" s="24"/>
      <c r="C249" s="24"/>
      <c r="D249" s="24"/>
      <c r="E249" s="6"/>
      <c r="F249" s="6"/>
      <c r="G249" s="6"/>
      <c r="H249" s="6"/>
      <c r="Z249" s="41"/>
      <c r="AA249" s="41"/>
      <c r="AB249" s="41"/>
      <c r="AC249" s="41"/>
      <c r="AD249" s="42"/>
      <c r="AE249" s="43"/>
    </row>
    <row r="250" spans="2:41">
      <c r="B250" s="24"/>
      <c r="C250" s="24"/>
      <c r="D250" s="24"/>
      <c r="E250" s="6"/>
      <c r="F250" s="6"/>
      <c r="G250" s="6"/>
      <c r="H250" s="6"/>
      <c r="Z250" s="41"/>
      <c r="AA250" s="41"/>
      <c r="AB250" s="41"/>
      <c r="AC250" s="41"/>
      <c r="AD250" s="42"/>
      <c r="AE250" s="43"/>
    </row>
    <row r="251" spans="2:41">
      <c r="B251" s="24"/>
      <c r="C251" s="24"/>
      <c r="D251" s="24"/>
      <c r="E251" s="6"/>
      <c r="F251" s="6"/>
      <c r="G251" s="6"/>
      <c r="H251" s="6"/>
      <c r="Z251" s="41"/>
      <c r="AA251" s="41"/>
      <c r="AB251" s="41"/>
      <c r="AC251" s="41"/>
      <c r="AD251" s="42"/>
      <c r="AE251" s="43"/>
    </row>
    <row r="252" spans="2:41">
      <c r="B252" s="24"/>
      <c r="C252" s="24"/>
      <c r="D252" s="24"/>
      <c r="E252" s="6"/>
      <c r="F252" s="6"/>
      <c r="G252" s="6"/>
      <c r="H252" s="6"/>
      <c r="Z252" s="41"/>
      <c r="AA252" s="41"/>
      <c r="AB252" s="41"/>
      <c r="AC252" s="41"/>
      <c r="AD252" s="42"/>
      <c r="AE252" s="43"/>
    </row>
    <row r="253" spans="2:41" s="1" customFormat="1">
      <c r="Z253" s="38"/>
      <c r="AA253" s="38"/>
      <c r="AB253" s="38"/>
      <c r="AC253" s="38"/>
      <c r="AD253" s="39"/>
      <c r="AE253" s="40"/>
    </row>
    <row r="254" spans="2:41" s="1" customFormat="1">
      <c r="Z254" s="38"/>
      <c r="AA254" s="38"/>
      <c r="AB254" s="38"/>
      <c r="AC254" s="38"/>
      <c r="AD254" s="39"/>
      <c r="AE254" s="40"/>
    </row>
    <row r="255" spans="2:41" s="1" customFormat="1">
      <c r="Z255" s="38"/>
      <c r="AA255" s="38"/>
      <c r="AB255" s="38"/>
      <c r="AC255" s="38"/>
      <c r="AD255" s="39"/>
      <c r="AE255" s="40"/>
    </row>
    <row r="256" spans="2:41" s="1" customFormat="1">
      <c r="Z256" s="38"/>
      <c r="AA256" s="38"/>
      <c r="AB256" s="38"/>
      <c r="AC256" s="38"/>
      <c r="AD256" s="39"/>
      <c r="AE256" s="40"/>
    </row>
    <row r="257" spans="2:31" s="1" customFormat="1" ht="15.75" thickBot="1">
      <c r="Z257" s="38"/>
      <c r="AA257" s="38"/>
      <c r="AB257" s="38"/>
      <c r="AC257" s="38"/>
      <c r="AD257" s="39"/>
      <c r="AE257" s="40"/>
    </row>
    <row r="258" spans="2:31" s="1" customFormat="1">
      <c r="H258" s="68"/>
      <c r="I258" s="69"/>
      <c r="J258" s="69"/>
      <c r="K258" s="69"/>
      <c r="L258" s="69"/>
      <c r="M258" s="69"/>
      <c r="N258" s="70"/>
      <c r="Z258" s="38"/>
      <c r="AA258" s="38"/>
      <c r="AB258" s="38"/>
      <c r="AC258" s="38"/>
      <c r="AD258" s="39"/>
      <c r="AE258" s="40"/>
    </row>
    <row r="259" spans="2:31" s="1" customFormat="1" ht="15.75" thickBot="1">
      <c r="H259" s="71"/>
      <c r="I259" s="72"/>
      <c r="J259" s="72"/>
      <c r="K259" s="72"/>
      <c r="L259" s="72"/>
      <c r="M259" s="72"/>
      <c r="N259" s="73"/>
      <c r="Z259" s="38"/>
      <c r="AA259" s="38"/>
      <c r="AB259" s="38"/>
      <c r="AC259" s="38"/>
      <c r="AD259" s="39"/>
      <c r="AE259" s="40"/>
    </row>
    <row r="260" spans="2:31" s="1" customFormat="1">
      <c r="Z260" s="38"/>
      <c r="AA260" s="38"/>
      <c r="AB260" s="38"/>
      <c r="AC260" s="38"/>
      <c r="AD260" s="39"/>
      <c r="AE260" s="40"/>
    </row>
    <row r="261" spans="2:31" s="1" customFormat="1">
      <c r="Z261" s="38"/>
      <c r="AA261" s="38"/>
      <c r="AB261" s="38"/>
      <c r="AC261" s="38"/>
      <c r="AD261" s="39"/>
      <c r="AE261" s="40"/>
    </row>
    <row r="262" spans="2:31" s="1" customFormat="1" ht="15.75" thickBot="1">
      <c r="Z262" s="38"/>
      <c r="AA262" s="38"/>
      <c r="AB262" s="38"/>
      <c r="AC262" s="38"/>
      <c r="AD262" s="39"/>
      <c r="AE262" s="40"/>
    </row>
    <row r="263" spans="2:31" ht="16.5" thickBot="1">
      <c r="B263" s="6"/>
      <c r="C263" s="6"/>
      <c r="D263" s="6"/>
      <c r="E263" s="65">
        <f>EDATE(DATE(An_ref,1,1),6)</f>
        <v>42552</v>
      </c>
      <c r="F263" s="66"/>
      <c r="G263" s="66"/>
      <c r="H263" s="66"/>
      <c r="I263" s="66"/>
      <c r="J263" s="66"/>
      <c r="K263" s="66"/>
      <c r="L263" s="66"/>
      <c r="M263" s="66"/>
      <c r="N263" s="66"/>
      <c r="O263" s="66"/>
      <c r="P263" s="66"/>
      <c r="Q263" s="66"/>
      <c r="R263" s="67"/>
      <c r="Z263" s="41"/>
      <c r="AA263" s="41"/>
      <c r="AB263" s="41"/>
      <c r="AC263" s="41"/>
      <c r="AD263" s="42"/>
      <c r="AE263" s="43"/>
    </row>
    <row r="264" spans="2:31">
      <c r="B264" s="6"/>
      <c r="C264" s="6"/>
      <c r="D264" s="6"/>
      <c r="E264" s="10" t="str">
        <f>UPPER(TEXT(E267,"jjj"))</f>
        <v>LUN</v>
      </c>
      <c r="F264" s="11"/>
      <c r="G264" s="12" t="str">
        <f>UPPER(TEXT(G267,"jjj"))</f>
        <v>MAR</v>
      </c>
      <c r="H264" s="11"/>
      <c r="I264" s="12" t="str">
        <f>UPPER(TEXT(I267,"jjj"))</f>
        <v>MER</v>
      </c>
      <c r="J264" s="11"/>
      <c r="K264" s="12" t="str">
        <f>UPPER(TEXT(K267,"jjj"))</f>
        <v>JEU</v>
      </c>
      <c r="L264" s="11"/>
      <c r="M264" s="12" t="str">
        <f>UPPER(TEXT(M267,"jjj"))</f>
        <v>VEN</v>
      </c>
      <c r="N264" s="11"/>
      <c r="O264" s="12" t="str">
        <f>UPPER(TEXT(O267,"jjj"))</f>
        <v>SAM</v>
      </c>
      <c r="P264" s="11"/>
      <c r="Q264" s="12" t="str">
        <f>UPPER(TEXT(Q267,"jjj"))</f>
        <v>DIM</v>
      </c>
      <c r="R264" s="13"/>
      <c r="Z264" s="41"/>
      <c r="AA264" s="41"/>
      <c r="AB264" s="41"/>
      <c r="AC264" s="41"/>
      <c r="AD264" s="42"/>
      <c r="AE264" s="43"/>
    </row>
    <row r="265" spans="2:31">
      <c r="B265" s="6"/>
      <c r="C265" s="6"/>
      <c r="D265" s="6"/>
      <c r="E265" s="16" t="str">
        <f>IF(WEEKDAY(E263)=2,E263,"")</f>
        <v/>
      </c>
      <c r="F265" s="17"/>
      <c r="G265" s="18" t="str">
        <f>IF(E265&lt;&gt;"",E265+1,IF(WEEKDAY(E263)=3,E263,""))</f>
        <v/>
      </c>
      <c r="H265" s="17"/>
      <c r="I265" s="18" t="str">
        <f>IF(G265&lt;&gt;"",G265+1,IF(WEEKDAY(E263)=4,E263,""))</f>
        <v/>
      </c>
      <c r="J265" s="17"/>
      <c r="K265" s="18" t="str">
        <f>IF(I265&lt;&gt;"",I265+1,IF(WEEKDAY(E263)=5,E263,""))</f>
        <v/>
      </c>
      <c r="L265" s="17"/>
      <c r="M265" s="18">
        <f>IF(K265&lt;&gt;"",K265+1,IF(WEEKDAY(E263)=6,E263,""))</f>
        <v>42552</v>
      </c>
      <c r="N265" s="17"/>
      <c r="O265" s="18">
        <f>IF(M265&lt;&gt;"",M265+1,IF(WEEKDAY(E263)=7,E263,""))</f>
        <v>42553</v>
      </c>
      <c r="P265" s="17"/>
      <c r="Q265" s="18">
        <f>IF(O265&lt;&gt;"",O265+1,IF(WEEKDAY(E263)=1,E263,""))</f>
        <v>42554</v>
      </c>
      <c r="R265" s="19"/>
      <c r="Z265" s="41"/>
      <c r="AA265" s="41"/>
      <c r="AB265" s="41"/>
      <c r="AC265" s="41"/>
      <c r="AD265" s="42"/>
      <c r="AE265" s="43"/>
    </row>
    <row r="266" spans="2:31">
      <c r="B266" s="6"/>
      <c r="C266" s="6"/>
      <c r="D266" s="6"/>
      <c r="E266" s="20"/>
      <c r="F266" s="21"/>
      <c r="G266" s="22"/>
      <c r="H266" s="21"/>
      <c r="I266" s="22"/>
      <c r="J266" s="21"/>
      <c r="K266" s="22"/>
      <c r="L266" s="21"/>
      <c r="M266" s="22"/>
      <c r="N266" s="21"/>
      <c r="O266" s="22"/>
      <c r="P266" s="21"/>
      <c r="Q266" s="22"/>
      <c r="R266" s="23"/>
      <c r="Z266" s="41"/>
      <c r="AA266" s="41"/>
      <c r="AB266" s="41"/>
      <c r="AC266" s="41"/>
      <c r="AD266" s="42"/>
      <c r="AE266" s="43"/>
    </row>
    <row r="267" spans="2:31">
      <c r="B267" s="6"/>
      <c r="C267" s="6"/>
      <c r="D267" s="6"/>
      <c r="E267" s="16">
        <f>Q265+1</f>
        <v>42555</v>
      </c>
      <c r="F267" s="17"/>
      <c r="G267" s="18">
        <f>E267+1</f>
        <v>42556</v>
      </c>
      <c r="H267" s="17"/>
      <c r="I267" s="18">
        <f>G267+1</f>
        <v>42557</v>
      </c>
      <c r="J267" s="17"/>
      <c r="K267" s="18">
        <f>I267+1</f>
        <v>42558</v>
      </c>
      <c r="L267" s="17"/>
      <c r="M267" s="18">
        <f>K267+1</f>
        <v>42559</v>
      </c>
      <c r="N267" s="17"/>
      <c r="O267" s="18">
        <f>M267+1</f>
        <v>42560</v>
      </c>
      <c r="P267" s="17"/>
      <c r="Q267" s="18">
        <f t="shared" ref="Q267" si="24">O267+1</f>
        <v>42561</v>
      </c>
      <c r="R267" s="19"/>
      <c r="Z267" s="41"/>
      <c r="AA267" s="41"/>
      <c r="AB267" s="41"/>
      <c r="AC267" s="41"/>
      <c r="AD267" s="42"/>
      <c r="AE267" s="43"/>
    </row>
    <row r="268" spans="2:31">
      <c r="B268" s="6"/>
      <c r="C268" s="6"/>
      <c r="D268" s="6"/>
      <c r="E268" s="20"/>
      <c r="F268" s="21"/>
      <c r="G268" s="22"/>
      <c r="H268" s="21"/>
      <c r="I268" s="22"/>
      <c r="J268" s="21"/>
      <c r="K268" s="22"/>
      <c r="L268" s="21"/>
      <c r="M268" s="22"/>
      <c r="N268" s="21"/>
      <c r="O268" s="22"/>
      <c r="P268" s="21"/>
      <c r="Q268" s="22"/>
      <c r="R268" s="23"/>
      <c r="Z268" s="41"/>
      <c r="AA268" s="41"/>
      <c r="AB268" s="41"/>
      <c r="AC268" s="41"/>
      <c r="AD268" s="42"/>
      <c r="AE268" s="43"/>
    </row>
    <row r="269" spans="2:31">
      <c r="B269" s="24"/>
      <c r="C269" s="24"/>
      <c r="D269" s="24"/>
      <c r="E269" s="16">
        <f>Q267+1</f>
        <v>42562</v>
      </c>
      <c r="F269" s="17"/>
      <c r="G269" s="18">
        <f>E269+1</f>
        <v>42563</v>
      </c>
      <c r="H269" s="17"/>
      <c r="I269" s="18">
        <f>G269+1</f>
        <v>42564</v>
      </c>
      <c r="J269" s="17"/>
      <c r="K269" s="18">
        <f>I269+1</f>
        <v>42565</v>
      </c>
      <c r="L269" s="17"/>
      <c r="M269" s="18">
        <f>K269+1</f>
        <v>42566</v>
      </c>
      <c r="N269" s="17"/>
      <c r="O269" s="18">
        <f>M269+1</f>
        <v>42567</v>
      </c>
      <c r="P269" s="17"/>
      <c r="Q269" s="18">
        <f t="shared" ref="Q269" si="25">O269+1</f>
        <v>42568</v>
      </c>
      <c r="R269" s="19"/>
      <c r="Z269" s="41"/>
      <c r="AA269" s="41"/>
      <c r="AB269" s="41"/>
      <c r="AC269" s="41"/>
      <c r="AD269" s="42"/>
      <c r="AE269" s="43"/>
    </row>
    <row r="270" spans="2:31">
      <c r="B270" s="24"/>
      <c r="C270" s="24"/>
      <c r="D270" s="24"/>
      <c r="E270" s="20"/>
      <c r="F270" s="21"/>
      <c r="G270" s="22"/>
      <c r="H270" s="21"/>
      <c r="I270" s="22"/>
      <c r="J270" s="21"/>
      <c r="K270" s="22"/>
      <c r="L270" s="21"/>
      <c r="M270" s="22"/>
      <c r="N270" s="21"/>
      <c r="O270" s="22"/>
      <c r="P270" s="21"/>
      <c r="Q270" s="22"/>
      <c r="R270" s="23"/>
      <c r="Z270" s="41"/>
      <c r="AA270" s="41"/>
      <c r="AB270" s="41"/>
      <c r="AC270" s="41"/>
      <c r="AD270" s="42"/>
      <c r="AE270" s="43"/>
    </row>
    <row r="271" spans="2:31">
      <c r="B271" s="24"/>
      <c r="C271" s="24"/>
      <c r="D271" s="24"/>
      <c r="E271" s="16">
        <f>Q269+1</f>
        <v>42569</v>
      </c>
      <c r="F271" s="17"/>
      <c r="G271" s="18">
        <f>E271+1</f>
        <v>42570</v>
      </c>
      <c r="H271" s="17"/>
      <c r="I271" s="18">
        <f>G271+1</f>
        <v>42571</v>
      </c>
      <c r="J271" s="17"/>
      <c r="K271" s="18">
        <f>I271+1</f>
        <v>42572</v>
      </c>
      <c r="L271" s="17"/>
      <c r="M271" s="18">
        <f>K271+1</f>
        <v>42573</v>
      </c>
      <c r="N271" s="17"/>
      <c r="O271" s="18">
        <f>M271+1</f>
        <v>42574</v>
      </c>
      <c r="P271" s="17"/>
      <c r="Q271" s="18">
        <f t="shared" ref="Q271" si="26">O271+1</f>
        <v>42575</v>
      </c>
      <c r="R271" s="19"/>
      <c r="Z271" s="41"/>
      <c r="AA271" s="41"/>
      <c r="AB271" s="41"/>
      <c r="AC271" s="41"/>
      <c r="AD271" s="42"/>
      <c r="AE271" s="43"/>
    </row>
    <row r="272" spans="2:31">
      <c r="B272" s="24"/>
      <c r="C272" s="24"/>
      <c r="D272" s="24"/>
      <c r="E272" s="20"/>
      <c r="F272" s="21"/>
      <c r="G272" s="22"/>
      <c r="H272" s="21"/>
      <c r="I272" s="22"/>
      <c r="J272" s="21"/>
      <c r="K272" s="22"/>
      <c r="L272" s="21"/>
      <c r="M272" s="22"/>
      <c r="N272" s="21"/>
      <c r="O272" s="22"/>
      <c r="P272" s="21"/>
      <c r="Q272" s="22"/>
      <c r="R272" s="23"/>
      <c r="Z272" s="41"/>
      <c r="AA272" s="41"/>
      <c r="AB272" s="41"/>
      <c r="AC272" s="41"/>
      <c r="AD272" s="42"/>
      <c r="AE272" s="43"/>
    </row>
    <row r="273" spans="2:41">
      <c r="B273" s="24"/>
      <c r="C273" s="24"/>
      <c r="D273" s="24"/>
      <c r="E273" s="16">
        <f>IF(Q271&lt;EOMONTH(E263,0),Q271+1,"")</f>
        <v>42576</v>
      </c>
      <c r="F273" s="17"/>
      <c r="G273" s="18">
        <f>IF(E273&lt;EOMONTH(E263,0),E273+1,"")</f>
        <v>42577</v>
      </c>
      <c r="H273" s="17"/>
      <c r="I273" s="18">
        <f>IF(G273&lt;EOMONTH(E263,0),G273+1,"")</f>
        <v>42578</v>
      </c>
      <c r="J273" s="17"/>
      <c r="K273" s="18">
        <f>IF(I273&lt;EOMONTH(E263,0),I273+1,"")</f>
        <v>42579</v>
      </c>
      <c r="L273" s="17"/>
      <c r="M273" s="18">
        <f>IF(K273&lt;EOMONTH(E263,0),K273+1,"")</f>
        <v>42580</v>
      </c>
      <c r="N273" s="17"/>
      <c r="O273" s="18">
        <f>IF(M273&lt;EOMONTH(E263,0),M273+1,"")</f>
        <v>42581</v>
      </c>
      <c r="P273" s="17"/>
      <c r="Q273" s="18">
        <f>IF(O273&lt;EOMONTH(E263,0),O273+1,"")</f>
        <v>42582</v>
      </c>
      <c r="R273" s="19"/>
      <c r="Z273" s="41"/>
      <c r="AA273" s="41"/>
      <c r="AB273" s="41"/>
      <c r="AC273" s="41"/>
      <c r="AD273" s="42"/>
      <c r="AE273" s="43"/>
    </row>
    <row r="274" spans="2:41">
      <c r="B274" s="24"/>
      <c r="C274" s="24"/>
      <c r="D274" s="24"/>
      <c r="E274" s="20"/>
      <c r="F274" s="21"/>
      <c r="G274" s="22"/>
      <c r="H274" s="21"/>
      <c r="I274" s="22"/>
      <c r="J274" s="21"/>
      <c r="K274" s="22"/>
      <c r="L274" s="21"/>
      <c r="M274" s="22"/>
      <c r="N274" s="21"/>
      <c r="O274" s="22"/>
      <c r="P274" s="21"/>
      <c r="Q274" s="22"/>
      <c r="R274" s="23"/>
      <c r="Z274" s="41"/>
      <c r="AA274" s="41"/>
      <c r="AB274" s="41"/>
      <c r="AC274" s="41"/>
      <c r="AD274" s="42"/>
      <c r="AE274" s="43"/>
    </row>
    <row r="275" spans="2:41">
      <c r="B275" s="24"/>
      <c r="C275" s="24"/>
      <c r="D275" s="24"/>
      <c r="E275" s="16" t="str">
        <f>IF(Q273&lt;EOMONTH(E263,0),Q273+1,"")</f>
        <v/>
      </c>
      <c r="F275" s="17"/>
      <c r="G275" s="18" t="str">
        <f>IF(E275&lt;EOMONTH(E263,0),E275+1,"")</f>
        <v/>
      </c>
      <c r="H275" s="17"/>
      <c r="I275" s="18" t="str">
        <f>IF(G275&lt;EOMONTH(E263,0),G275+1,"")</f>
        <v/>
      </c>
      <c r="J275" s="17"/>
      <c r="K275" s="18" t="str">
        <f>IF(I275&lt;EOMONTH(E263,0),I275+1,"")</f>
        <v/>
      </c>
      <c r="L275" s="17"/>
      <c r="M275" s="18" t="str">
        <f>IF(K275&lt;EOMONTH(E263,0),K275+1,"")</f>
        <v/>
      </c>
      <c r="N275" s="17"/>
      <c r="O275" s="18" t="str">
        <f>IF(M275&lt;EOMONTH(E263,0),M275+1,"")</f>
        <v/>
      </c>
      <c r="P275" s="17"/>
      <c r="Q275" s="18" t="str">
        <f>IF(O275&lt;EOMONTH(E263,0),O275+1,"")</f>
        <v/>
      </c>
      <c r="R275" s="19"/>
      <c r="Z275" s="41"/>
      <c r="AA275" s="41"/>
      <c r="AB275" s="41"/>
      <c r="AC275" s="41"/>
      <c r="AD275" s="42"/>
      <c r="AE275" s="43"/>
    </row>
    <row r="276" spans="2:41" ht="15.75" thickBot="1">
      <c r="B276" s="24"/>
      <c r="C276" s="24"/>
      <c r="D276" s="24"/>
      <c r="E276" s="25"/>
      <c r="F276" s="26"/>
      <c r="G276" s="27"/>
      <c r="H276" s="26"/>
      <c r="I276" s="27"/>
      <c r="J276" s="26"/>
      <c r="K276" s="27"/>
      <c r="L276" s="26"/>
      <c r="M276" s="27"/>
      <c r="N276" s="26"/>
      <c r="O276" s="27"/>
      <c r="P276" s="26"/>
      <c r="Q276" s="27"/>
      <c r="R276" s="28"/>
      <c r="Z276" s="41"/>
      <c r="AA276" s="41"/>
      <c r="AB276" s="41"/>
      <c r="AC276" s="41"/>
      <c r="AD276" s="42"/>
      <c r="AE276" s="43"/>
    </row>
    <row r="277" spans="2:41">
      <c r="B277" s="24"/>
      <c r="C277" s="24"/>
      <c r="D277" s="24"/>
      <c r="E277" s="24"/>
      <c r="F277" s="24"/>
      <c r="G277" s="24"/>
      <c r="H277" s="24"/>
      <c r="Z277" s="41"/>
      <c r="AA277" s="41"/>
      <c r="AB277" s="41"/>
      <c r="AC277" s="41"/>
      <c r="AD277" s="42"/>
      <c r="AE277" s="43"/>
    </row>
    <row r="278" spans="2:41">
      <c r="B278" s="24"/>
      <c r="C278" s="24"/>
      <c r="D278" s="24"/>
      <c r="E278" s="24"/>
      <c r="F278" s="24"/>
      <c r="G278" s="24"/>
      <c r="H278" s="24"/>
      <c r="Z278" s="41"/>
      <c r="AA278" s="41"/>
      <c r="AB278" s="41"/>
      <c r="AC278" s="41"/>
      <c r="AD278" s="42"/>
      <c r="AE278" s="43"/>
    </row>
    <row r="279" spans="2:41">
      <c r="B279" s="24"/>
      <c r="C279" s="24"/>
      <c r="D279" s="24"/>
      <c r="E279" s="24"/>
      <c r="F279" s="24"/>
      <c r="G279" s="24"/>
      <c r="H279" s="24"/>
      <c r="Z279" s="41"/>
      <c r="AA279" s="41"/>
      <c r="AB279" s="41"/>
      <c r="AC279" s="41"/>
      <c r="AD279" s="42"/>
      <c r="AE279" s="43"/>
    </row>
    <row r="280" spans="2:41">
      <c r="B280" s="24"/>
      <c r="C280" s="24"/>
      <c r="D280" s="24"/>
      <c r="E280" s="24"/>
      <c r="F280" s="24"/>
      <c r="G280" s="24"/>
      <c r="H280" s="24"/>
      <c r="Z280" s="41"/>
      <c r="AA280" s="41"/>
      <c r="AB280" s="41"/>
      <c r="AC280" s="41"/>
      <c r="AD280" s="42"/>
      <c r="AE280" s="43"/>
    </row>
    <row r="281" spans="2:41">
      <c r="B281" s="24"/>
      <c r="C281" s="24"/>
      <c r="D281" s="24"/>
      <c r="E281" s="24"/>
      <c r="F281" s="24"/>
      <c r="G281" s="24"/>
      <c r="H281" s="24"/>
      <c r="Z281" s="41"/>
      <c r="AA281" s="41"/>
      <c r="AB281" s="41"/>
      <c r="AC281" s="41"/>
      <c r="AD281" s="42"/>
      <c r="AE281" s="43"/>
      <c r="AJ281" s="29"/>
      <c r="AK281" s="29"/>
      <c r="AL281" s="29"/>
      <c r="AM281" s="29"/>
      <c r="AN281" s="29"/>
      <c r="AO281" s="29"/>
    </row>
    <row r="282" spans="2:41">
      <c r="B282" s="24"/>
      <c r="C282" s="24"/>
      <c r="D282" s="24"/>
      <c r="E282" s="6"/>
      <c r="F282" s="6"/>
      <c r="G282" s="6"/>
      <c r="H282" s="6"/>
      <c r="Z282" s="41"/>
      <c r="AA282" s="41"/>
      <c r="AB282" s="41"/>
      <c r="AC282" s="41"/>
      <c r="AD282" s="42"/>
      <c r="AE282" s="43"/>
      <c r="AJ282" s="29"/>
      <c r="AK282" s="29"/>
      <c r="AL282" s="29"/>
      <c r="AM282" s="29"/>
      <c r="AN282" s="29"/>
      <c r="AO282" s="29"/>
    </row>
    <row r="283" spans="2:41">
      <c r="B283" s="24"/>
      <c r="C283" s="24"/>
      <c r="D283" s="24"/>
      <c r="E283" s="6"/>
      <c r="F283" s="6"/>
      <c r="G283" s="6"/>
      <c r="H283" s="6"/>
      <c r="Z283" s="41"/>
      <c r="AA283" s="41"/>
      <c r="AB283" s="41"/>
      <c r="AC283" s="41"/>
      <c r="AD283" s="42"/>
      <c r="AE283" s="43"/>
      <c r="AJ283" s="29"/>
      <c r="AK283" s="29"/>
      <c r="AL283" s="29"/>
      <c r="AM283" s="29"/>
      <c r="AN283" s="29"/>
      <c r="AO283" s="29"/>
    </row>
    <row r="284" spans="2:41">
      <c r="B284" s="24"/>
      <c r="C284" s="24"/>
      <c r="D284" s="24"/>
      <c r="E284" s="6"/>
      <c r="F284" s="6"/>
      <c r="G284" s="6"/>
      <c r="H284" s="6"/>
      <c r="Z284" s="41"/>
      <c r="AA284" s="41"/>
      <c r="AB284" s="41"/>
      <c r="AC284" s="41"/>
      <c r="AD284" s="42"/>
      <c r="AE284" s="43"/>
    </row>
    <row r="285" spans="2:41">
      <c r="B285" s="24"/>
      <c r="C285" s="24"/>
      <c r="D285" s="24"/>
      <c r="E285" s="6"/>
      <c r="F285" s="6"/>
      <c r="G285" s="6"/>
      <c r="H285" s="6"/>
      <c r="Z285" s="41"/>
      <c r="AA285" s="41"/>
      <c r="AB285" s="41"/>
      <c r="AC285" s="41"/>
      <c r="AD285" s="42"/>
      <c r="AE285" s="43"/>
    </row>
    <row r="286" spans="2:41">
      <c r="B286" s="24"/>
      <c r="C286" s="24"/>
      <c r="D286" s="24"/>
      <c r="E286" s="6"/>
      <c r="F286" s="6"/>
      <c r="G286" s="6"/>
      <c r="H286" s="6"/>
      <c r="Z286" s="41"/>
      <c r="AA286" s="41"/>
      <c r="AB286" s="41"/>
      <c r="AC286" s="41"/>
      <c r="AD286" s="42"/>
      <c r="AE286" s="43"/>
    </row>
    <row r="287" spans="2:41">
      <c r="B287" s="24"/>
      <c r="C287" s="24"/>
      <c r="D287" s="24"/>
      <c r="E287" s="6"/>
      <c r="F287" s="6"/>
      <c r="G287" s="6"/>
      <c r="H287" s="6"/>
      <c r="Z287" s="41"/>
      <c r="AA287" s="41"/>
      <c r="AB287" s="41"/>
      <c r="AC287" s="41"/>
      <c r="AD287" s="42"/>
      <c r="AE287" s="43"/>
    </row>
    <row r="288" spans="2:41">
      <c r="B288" s="24"/>
      <c r="C288" s="24"/>
      <c r="D288" s="24"/>
      <c r="E288" s="6"/>
      <c r="F288" s="6"/>
      <c r="G288" s="6"/>
      <c r="H288" s="6"/>
      <c r="Z288" s="41"/>
      <c r="AA288" s="41"/>
      <c r="AB288" s="41"/>
      <c r="AC288" s="41"/>
      <c r="AD288" s="42"/>
      <c r="AE288" s="43"/>
    </row>
    <row r="289" spans="2:31">
      <c r="B289" s="24"/>
      <c r="C289" s="24"/>
      <c r="D289" s="24"/>
      <c r="E289" s="6"/>
      <c r="F289" s="6"/>
      <c r="G289" s="6"/>
      <c r="H289" s="6"/>
      <c r="Z289" s="41"/>
      <c r="AA289" s="41"/>
      <c r="AB289" s="41"/>
      <c r="AC289" s="41"/>
      <c r="AD289" s="42"/>
      <c r="AE289" s="43"/>
    </row>
    <row r="290" spans="2:31">
      <c r="B290" s="24"/>
      <c r="C290" s="24"/>
      <c r="D290" s="24"/>
      <c r="E290" s="6"/>
      <c r="F290" s="6"/>
      <c r="G290" s="6"/>
      <c r="H290" s="6"/>
      <c r="Z290" s="41"/>
      <c r="AA290" s="41"/>
      <c r="AB290" s="41"/>
      <c r="AC290" s="41"/>
      <c r="AD290" s="42"/>
      <c r="AE290" s="43"/>
    </row>
    <row r="291" spans="2:31">
      <c r="B291" s="24"/>
      <c r="C291" s="24"/>
      <c r="D291" s="24"/>
      <c r="E291" s="6"/>
      <c r="F291" s="6"/>
      <c r="G291" s="6"/>
      <c r="H291" s="6"/>
      <c r="Z291" s="41"/>
      <c r="AA291" s="41"/>
      <c r="AB291" s="41"/>
      <c r="AC291" s="41"/>
      <c r="AD291" s="42"/>
      <c r="AE291" s="43"/>
    </row>
    <row r="292" spans="2:31">
      <c r="B292" s="24"/>
      <c r="C292" s="24"/>
      <c r="D292" s="24"/>
      <c r="E292" s="6"/>
      <c r="F292" s="6"/>
      <c r="G292" s="6"/>
      <c r="H292" s="6"/>
      <c r="Z292" s="41"/>
      <c r="AA292" s="41"/>
      <c r="AB292" s="41"/>
      <c r="AC292" s="41"/>
      <c r="AD292" s="42"/>
      <c r="AE292" s="43"/>
    </row>
    <row r="293" spans="2:31">
      <c r="B293" s="24"/>
      <c r="C293" s="24"/>
      <c r="D293" s="24"/>
      <c r="E293" s="6"/>
      <c r="F293" s="6"/>
      <c r="G293" s="6"/>
      <c r="H293" s="6"/>
      <c r="Z293" s="41"/>
      <c r="AA293" s="41"/>
      <c r="AB293" s="41"/>
      <c r="AC293" s="41"/>
      <c r="AD293" s="42"/>
      <c r="AE293" s="43"/>
    </row>
    <row r="294" spans="2:31">
      <c r="B294" s="24"/>
      <c r="C294" s="24"/>
      <c r="D294" s="24"/>
      <c r="E294" s="6"/>
      <c r="F294" s="6"/>
      <c r="G294" s="6"/>
      <c r="H294" s="6"/>
      <c r="Z294" s="41"/>
      <c r="AA294" s="41"/>
      <c r="AB294" s="41"/>
      <c r="AC294" s="41"/>
      <c r="AD294" s="42"/>
      <c r="AE294" s="43"/>
    </row>
    <row r="295" spans="2:31" s="1" customFormat="1">
      <c r="Z295" s="38"/>
      <c r="AA295" s="38"/>
      <c r="AB295" s="38"/>
      <c r="AC295" s="38"/>
      <c r="AD295" s="39"/>
      <c r="AE295" s="40"/>
    </row>
    <row r="296" spans="2:31" s="1" customFormat="1">
      <c r="Z296" s="38"/>
      <c r="AA296" s="38"/>
      <c r="AB296" s="38"/>
      <c r="AC296" s="38"/>
      <c r="AD296" s="39"/>
      <c r="AE296" s="40"/>
    </row>
    <row r="297" spans="2:31" s="1" customFormat="1">
      <c r="Z297" s="38"/>
      <c r="AA297" s="38"/>
      <c r="AB297" s="38"/>
      <c r="AC297" s="38"/>
      <c r="AD297" s="39"/>
      <c r="AE297" s="40"/>
    </row>
    <row r="298" spans="2:31" s="1" customFormat="1">
      <c r="Z298" s="38"/>
      <c r="AA298" s="38"/>
      <c r="AB298" s="38"/>
      <c r="AC298" s="38"/>
      <c r="AD298" s="39"/>
      <c r="AE298" s="40"/>
    </row>
    <row r="299" spans="2:31" s="1" customFormat="1" ht="15.75" thickBot="1">
      <c r="Z299" s="38"/>
      <c r="AA299" s="38"/>
      <c r="AB299" s="38"/>
      <c r="AC299" s="38"/>
      <c r="AD299" s="39"/>
      <c r="AE299" s="40"/>
    </row>
    <row r="300" spans="2:31" s="1" customFormat="1">
      <c r="H300" s="68"/>
      <c r="I300" s="69"/>
      <c r="J300" s="69"/>
      <c r="K300" s="69"/>
      <c r="L300" s="69"/>
      <c r="M300" s="69"/>
      <c r="N300" s="70"/>
      <c r="Z300" s="38"/>
      <c r="AA300" s="38"/>
      <c r="AB300" s="38"/>
      <c r="AC300" s="38"/>
      <c r="AD300" s="39"/>
      <c r="AE300" s="40"/>
    </row>
    <row r="301" spans="2:31" s="1" customFormat="1" ht="15.75" thickBot="1">
      <c r="H301" s="71"/>
      <c r="I301" s="72"/>
      <c r="J301" s="72"/>
      <c r="K301" s="72"/>
      <c r="L301" s="72"/>
      <c r="M301" s="72"/>
      <c r="N301" s="73"/>
      <c r="Z301" s="38"/>
      <c r="AA301" s="38"/>
      <c r="AB301" s="38"/>
      <c r="AC301" s="38"/>
      <c r="AD301" s="39"/>
      <c r="AE301" s="40"/>
    </row>
    <row r="302" spans="2:31" s="1" customFormat="1">
      <c r="Z302" s="38"/>
      <c r="AA302" s="38"/>
      <c r="AB302" s="38"/>
      <c r="AC302" s="38"/>
      <c r="AD302" s="39"/>
      <c r="AE302" s="40"/>
    </row>
    <row r="303" spans="2:31" s="1" customFormat="1">
      <c r="Z303" s="38"/>
      <c r="AA303" s="38"/>
      <c r="AB303" s="38"/>
      <c r="AC303" s="38"/>
      <c r="AD303" s="39"/>
      <c r="AE303" s="40"/>
    </row>
    <row r="304" spans="2:31" s="1" customFormat="1" ht="15.75" thickBot="1">
      <c r="Z304" s="38"/>
      <c r="AA304" s="38"/>
      <c r="AB304" s="38"/>
      <c r="AC304" s="38"/>
      <c r="AD304" s="39"/>
      <c r="AE304" s="40"/>
    </row>
    <row r="305" spans="2:31" ht="16.5" thickBot="1">
      <c r="B305" s="6"/>
      <c r="C305" s="6"/>
      <c r="D305" s="6"/>
      <c r="E305" s="65">
        <f>EDATE(DATE(An_ref,1,1),7)</f>
        <v>42583</v>
      </c>
      <c r="F305" s="66"/>
      <c r="G305" s="66"/>
      <c r="H305" s="66"/>
      <c r="I305" s="66"/>
      <c r="J305" s="66"/>
      <c r="K305" s="66"/>
      <c r="L305" s="66"/>
      <c r="M305" s="66"/>
      <c r="N305" s="66"/>
      <c r="O305" s="66"/>
      <c r="P305" s="66"/>
      <c r="Q305" s="66"/>
      <c r="R305" s="67"/>
      <c r="Z305" s="41"/>
      <c r="AA305" s="41"/>
      <c r="AB305" s="41"/>
      <c r="AC305" s="41"/>
      <c r="AD305" s="42"/>
      <c r="AE305" s="43"/>
    </row>
    <row r="306" spans="2:31">
      <c r="B306" s="6"/>
      <c r="C306" s="6"/>
      <c r="D306" s="6"/>
      <c r="E306" s="10" t="str">
        <f>UPPER(TEXT(E309,"jjj"))</f>
        <v>LUN</v>
      </c>
      <c r="F306" s="11"/>
      <c r="G306" s="12" t="str">
        <f>UPPER(TEXT(G309,"jjj"))</f>
        <v>MAR</v>
      </c>
      <c r="H306" s="11"/>
      <c r="I306" s="12" t="str">
        <f>UPPER(TEXT(I309,"jjj"))</f>
        <v>MER</v>
      </c>
      <c r="J306" s="11"/>
      <c r="K306" s="12" t="str">
        <f>UPPER(TEXT(K309,"jjj"))</f>
        <v>JEU</v>
      </c>
      <c r="L306" s="11"/>
      <c r="M306" s="12" t="str">
        <f>UPPER(TEXT(M309,"jjj"))</f>
        <v>VEN</v>
      </c>
      <c r="N306" s="11"/>
      <c r="O306" s="12" t="str">
        <f>UPPER(TEXT(O309,"jjj"))</f>
        <v>SAM</v>
      </c>
      <c r="P306" s="11"/>
      <c r="Q306" s="12" t="str">
        <f>UPPER(TEXT(Q309,"jjj"))</f>
        <v>DIM</v>
      </c>
      <c r="R306" s="13"/>
      <c r="Z306" s="41"/>
      <c r="AA306" s="41"/>
      <c r="AB306" s="41"/>
      <c r="AC306" s="41"/>
      <c r="AD306" s="42"/>
      <c r="AE306" s="43"/>
    </row>
    <row r="307" spans="2:31">
      <c r="B307" s="6"/>
      <c r="C307" s="6"/>
      <c r="D307" s="6"/>
      <c r="E307" s="16">
        <f>IF(WEEKDAY(E305)=2,E305,"")</f>
        <v>42583</v>
      </c>
      <c r="F307" s="17"/>
      <c r="G307" s="18">
        <f>IF(E307&lt;&gt;"",E307+1,IF(WEEKDAY(E305)=3,E305,""))</f>
        <v>42584</v>
      </c>
      <c r="H307" s="17"/>
      <c r="I307" s="18">
        <f>IF(G307&lt;&gt;"",G307+1,IF(WEEKDAY(E305)=4,E305,""))</f>
        <v>42585</v>
      </c>
      <c r="J307" s="17"/>
      <c r="K307" s="18">
        <f>IF(I307&lt;&gt;"",I307+1,IF(WEEKDAY(E305)=5,E305,""))</f>
        <v>42586</v>
      </c>
      <c r="L307" s="17"/>
      <c r="M307" s="18">
        <f>IF(K307&lt;&gt;"",K307+1,IF(WEEKDAY(E305)=6,E305,""))</f>
        <v>42587</v>
      </c>
      <c r="N307" s="17"/>
      <c r="O307" s="18">
        <f>IF(M307&lt;&gt;"",M307+1,IF(WEEKDAY(E305)=7,E305,""))</f>
        <v>42588</v>
      </c>
      <c r="P307" s="17"/>
      <c r="Q307" s="18">
        <f>IF(O307&lt;&gt;"",O307+1,IF(WEEKDAY(E305)=1,E305,""))</f>
        <v>42589</v>
      </c>
      <c r="R307" s="19"/>
      <c r="Z307" s="41"/>
      <c r="AA307" s="41"/>
      <c r="AB307" s="41"/>
      <c r="AC307" s="41"/>
      <c r="AD307" s="42"/>
      <c r="AE307" s="43"/>
    </row>
    <row r="308" spans="2:31">
      <c r="B308" s="6"/>
      <c r="C308" s="6"/>
      <c r="D308" s="6"/>
      <c r="E308" s="20"/>
      <c r="F308" s="21"/>
      <c r="G308" s="22"/>
      <c r="H308" s="21"/>
      <c r="I308" s="22"/>
      <c r="J308" s="21"/>
      <c r="K308" s="22"/>
      <c r="L308" s="21"/>
      <c r="M308" s="22"/>
      <c r="N308" s="21"/>
      <c r="O308" s="22"/>
      <c r="P308" s="21"/>
      <c r="Q308" s="22"/>
      <c r="R308" s="23"/>
      <c r="Z308" s="41"/>
      <c r="AA308" s="41"/>
      <c r="AB308" s="41"/>
      <c r="AC308" s="41"/>
      <c r="AD308" s="42"/>
      <c r="AE308" s="43"/>
    </row>
    <row r="309" spans="2:31">
      <c r="B309" s="6"/>
      <c r="C309" s="6"/>
      <c r="D309" s="6"/>
      <c r="E309" s="16">
        <f>Q307+1</f>
        <v>42590</v>
      </c>
      <c r="F309" s="17"/>
      <c r="G309" s="18">
        <f>E309+1</f>
        <v>42591</v>
      </c>
      <c r="H309" s="17"/>
      <c r="I309" s="18">
        <f>G309+1</f>
        <v>42592</v>
      </c>
      <c r="J309" s="17"/>
      <c r="K309" s="18">
        <f>I309+1</f>
        <v>42593</v>
      </c>
      <c r="L309" s="17"/>
      <c r="M309" s="18">
        <f>K309+1</f>
        <v>42594</v>
      </c>
      <c r="N309" s="17"/>
      <c r="O309" s="18">
        <f>M309+1</f>
        <v>42595</v>
      </c>
      <c r="P309" s="17"/>
      <c r="Q309" s="18">
        <f t="shared" ref="Q309" si="27">O309+1</f>
        <v>42596</v>
      </c>
      <c r="R309" s="19"/>
      <c r="Z309" s="41"/>
      <c r="AA309" s="41"/>
      <c r="AB309" s="41"/>
      <c r="AC309" s="41"/>
      <c r="AD309" s="42"/>
      <c r="AE309" s="43"/>
    </row>
    <row r="310" spans="2:31">
      <c r="B310" s="6"/>
      <c r="C310" s="6"/>
      <c r="D310" s="6"/>
      <c r="E310" s="20"/>
      <c r="F310" s="21"/>
      <c r="G310" s="22"/>
      <c r="H310" s="21"/>
      <c r="I310" s="22"/>
      <c r="J310" s="21"/>
      <c r="K310" s="22"/>
      <c r="L310" s="21"/>
      <c r="M310" s="22"/>
      <c r="N310" s="21"/>
      <c r="O310" s="22"/>
      <c r="P310" s="21"/>
      <c r="Q310" s="22"/>
      <c r="R310" s="23"/>
      <c r="Z310" s="41"/>
      <c r="AA310" s="41"/>
      <c r="AB310" s="41"/>
      <c r="AC310" s="41"/>
      <c r="AD310" s="42"/>
      <c r="AE310" s="43"/>
    </row>
    <row r="311" spans="2:31">
      <c r="B311" s="24"/>
      <c r="C311" s="24"/>
      <c r="D311" s="24"/>
      <c r="E311" s="16">
        <f>Q309+1</f>
        <v>42597</v>
      </c>
      <c r="F311" s="17"/>
      <c r="G311" s="18">
        <f>E311+1</f>
        <v>42598</v>
      </c>
      <c r="H311" s="17"/>
      <c r="I311" s="18">
        <f>G311+1</f>
        <v>42599</v>
      </c>
      <c r="J311" s="17"/>
      <c r="K311" s="18">
        <f>I311+1</f>
        <v>42600</v>
      </c>
      <c r="L311" s="17"/>
      <c r="M311" s="18">
        <f>K311+1</f>
        <v>42601</v>
      </c>
      <c r="N311" s="17"/>
      <c r="O311" s="18">
        <f>M311+1</f>
        <v>42602</v>
      </c>
      <c r="P311" s="17"/>
      <c r="Q311" s="18">
        <f t="shared" ref="Q311" si="28">O311+1</f>
        <v>42603</v>
      </c>
      <c r="R311" s="19"/>
      <c r="Z311" s="41"/>
      <c r="AA311" s="41"/>
      <c r="AB311" s="41"/>
      <c r="AC311" s="41"/>
      <c r="AD311" s="42"/>
      <c r="AE311" s="43"/>
    </row>
    <row r="312" spans="2:31">
      <c r="B312" s="24"/>
      <c r="C312" s="24"/>
      <c r="D312" s="24"/>
      <c r="E312" s="20"/>
      <c r="F312" s="21"/>
      <c r="G312" s="22"/>
      <c r="H312" s="21"/>
      <c r="I312" s="22"/>
      <c r="J312" s="21"/>
      <c r="K312" s="22"/>
      <c r="L312" s="21"/>
      <c r="M312" s="22"/>
      <c r="N312" s="21"/>
      <c r="O312" s="22"/>
      <c r="P312" s="21"/>
      <c r="Q312" s="22"/>
      <c r="R312" s="23"/>
      <c r="Z312" s="41"/>
      <c r="AA312" s="41"/>
      <c r="AB312" s="41"/>
      <c r="AC312" s="41"/>
      <c r="AD312" s="42"/>
      <c r="AE312" s="43"/>
    </row>
    <row r="313" spans="2:31">
      <c r="B313" s="24"/>
      <c r="C313" s="24"/>
      <c r="D313" s="24"/>
      <c r="E313" s="16">
        <f>Q311+1</f>
        <v>42604</v>
      </c>
      <c r="F313" s="17"/>
      <c r="G313" s="18">
        <f>E313+1</f>
        <v>42605</v>
      </c>
      <c r="H313" s="17"/>
      <c r="I313" s="18">
        <f>G313+1</f>
        <v>42606</v>
      </c>
      <c r="J313" s="17"/>
      <c r="K313" s="18">
        <f>I313+1</f>
        <v>42607</v>
      </c>
      <c r="L313" s="17"/>
      <c r="M313" s="18">
        <f>K313+1</f>
        <v>42608</v>
      </c>
      <c r="N313" s="17"/>
      <c r="O313" s="18">
        <f>M313+1</f>
        <v>42609</v>
      </c>
      <c r="P313" s="17"/>
      <c r="Q313" s="18">
        <f t="shared" ref="Q313" si="29">O313+1</f>
        <v>42610</v>
      </c>
      <c r="R313" s="19"/>
      <c r="Z313" s="41"/>
      <c r="AA313" s="41"/>
      <c r="AB313" s="41"/>
      <c r="AC313" s="41"/>
      <c r="AD313" s="42"/>
      <c r="AE313" s="43"/>
    </row>
    <row r="314" spans="2:31">
      <c r="B314" s="24"/>
      <c r="C314" s="24"/>
      <c r="D314" s="24"/>
      <c r="E314" s="20"/>
      <c r="F314" s="21"/>
      <c r="G314" s="22"/>
      <c r="H314" s="21"/>
      <c r="I314" s="22"/>
      <c r="J314" s="21"/>
      <c r="K314" s="22"/>
      <c r="L314" s="21"/>
      <c r="M314" s="22"/>
      <c r="N314" s="21"/>
      <c r="O314" s="22"/>
      <c r="P314" s="21"/>
      <c r="Q314" s="22"/>
      <c r="R314" s="23"/>
      <c r="Z314" s="41"/>
      <c r="AA314" s="41"/>
      <c r="AB314" s="41"/>
      <c r="AC314" s="41"/>
      <c r="AD314" s="42"/>
      <c r="AE314" s="43"/>
    </row>
    <row r="315" spans="2:31">
      <c r="B315" s="24"/>
      <c r="C315" s="24"/>
      <c r="D315" s="24"/>
      <c r="E315" s="16">
        <f>IF(Q313&lt;EOMONTH(E305,0),Q313+1,"")</f>
        <v>42611</v>
      </c>
      <c r="F315" s="17"/>
      <c r="G315" s="18">
        <f>IF(E315&lt;EOMONTH(E305,0),E315+1,"")</f>
        <v>42612</v>
      </c>
      <c r="H315" s="17"/>
      <c r="I315" s="18">
        <f>IF(G315&lt;EOMONTH(E305,0),G315+1,"")</f>
        <v>42613</v>
      </c>
      <c r="J315" s="17"/>
      <c r="K315" s="18" t="str">
        <f>IF(I315&lt;EOMONTH(E305,0),I315+1,"")</f>
        <v/>
      </c>
      <c r="L315" s="17"/>
      <c r="M315" s="18" t="str">
        <f>IF(K315&lt;EOMONTH(E305,0),K315+1,"")</f>
        <v/>
      </c>
      <c r="N315" s="17"/>
      <c r="O315" s="18" t="str">
        <f>IF(M315&lt;EOMONTH(E305,0),M315+1,"")</f>
        <v/>
      </c>
      <c r="P315" s="17"/>
      <c r="Q315" s="18" t="str">
        <f>IF(O315&lt;EOMONTH(E305,0),O315+1,"")</f>
        <v/>
      </c>
      <c r="R315" s="19"/>
      <c r="Z315" s="41"/>
      <c r="AA315" s="41"/>
      <c r="AB315" s="41"/>
      <c r="AC315" s="41"/>
      <c r="AD315" s="42"/>
      <c r="AE315" s="43"/>
    </row>
    <row r="316" spans="2:31">
      <c r="B316" s="24"/>
      <c r="C316" s="24"/>
      <c r="D316" s="24"/>
      <c r="E316" s="20"/>
      <c r="F316" s="21"/>
      <c r="G316" s="22"/>
      <c r="H316" s="21"/>
      <c r="I316" s="22"/>
      <c r="J316" s="21"/>
      <c r="K316" s="22"/>
      <c r="L316" s="21"/>
      <c r="M316" s="22"/>
      <c r="N316" s="21"/>
      <c r="O316" s="22"/>
      <c r="P316" s="21"/>
      <c r="Q316" s="22"/>
      <c r="R316" s="23"/>
      <c r="Z316" s="41"/>
      <c r="AA316" s="41"/>
      <c r="AB316" s="41"/>
      <c r="AC316" s="41"/>
      <c r="AD316" s="42"/>
      <c r="AE316" s="43"/>
    </row>
    <row r="317" spans="2:31">
      <c r="B317" s="24"/>
      <c r="C317" s="24"/>
      <c r="D317" s="24"/>
      <c r="E317" s="16" t="str">
        <f>IF(Q315&lt;EOMONTH(E305,0),Q315+1,"")</f>
        <v/>
      </c>
      <c r="F317" s="17"/>
      <c r="G317" s="18" t="str">
        <f>IF(E317&lt;EOMONTH(E305,0),E317+1,"")</f>
        <v/>
      </c>
      <c r="H317" s="17"/>
      <c r="I317" s="18" t="str">
        <f>IF(G317&lt;EOMONTH(E305,0),G317+1,"")</f>
        <v/>
      </c>
      <c r="J317" s="17"/>
      <c r="K317" s="18" t="str">
        <f>IF(I317&lt;EOMONTH(E305,0),I317+1,"")</f>
        <v/>
      </c>
      <c r="L317" s="17"/>
      <c r="M317" s="18" t="str">
        <f>IF(K317&lt;EOMONTH(E305,0),K317+1,"")</f>
        <v/>
      </c>
      <c r="N317" s="17"/>
      <c r="O317" s="18" t="str">
        <f>IF(M317&lt;EOMONTH(E305,0),M317+1,"")</f>
        <v/>
      </c>
      <c r="P317" s="17"/>
      <c r="Q317" s="18" t="str">
        <f>IF(O317&lt;EOMONTH(E305,0),O317+1,"")</f>
        <v/>
      </c>
      <c r="R317" s="19"/>
      <c r="Z317" s="41"/>
      <c r="AA317" s="41"/>
      <c r="AB317" s="41"/>
      <c r="AC317" s="41"/>
      <c r="AD317" s="42"/>
      <c r="AE317" s="43"/>
    </row>
    <row r="318" spans="2:31" ht="15.75" thickBot="1">
      <c r="B318" s="24"/>
      <c r="C318" s="24"/>
      <c r="D318" s="24"/>
      <c r="E318" s="25"/>
      <c r="F318" s="26"/>
      <c r="G318" s="27"/>
      <c r="H318" s="26"/>
      <c r="I318" s="27"/>
      <c r="J318" s="26"/>
      <c r="K318" s="27"/>
      <c r="L318" s="26"/>
      <c r="M318" s="27"/>
      <c r="N318" s="26"/>
      <c r="O318" s="27"/>
      <c r="P318" s="26"/>
      <c r="Q318" s="27"/>
      <c r="R318" s="28"/>
      <c r="Z318" s="41"/>
      <c r="AA318" s="41"/>
      <c r="AB318" s="41"/>
      <c r="AC318" s="41"/>
      <c r="AD318" s="42"/>
      <c r="AE318" s="43"/>
    </row>
    <row r="319" spans="2:31">
      <c r="B319" s="24"/>
      <c r="C319" s="24"/>
      <c r="D319" s="24"/>
      <c r="E319" s="24"/>
      <c r="F319" s="24"/>
      <c r="G319" s="24"/>
      <c r="H319" s="24"/>
      <c r="Z319" s="41"/>
      <c r="AA319" s="41"/>
      <c r="AB319" s="41"/>
      <c r="AC319" s="41"/>
      <c r="AD319" s="42"/>
      <c r="AE319" s="43"/>
    </row>
    <row r="320" spans="2:31">
      <c r="B320" s="24"/>
      <c r="C320" s="24"/>
      <c r="D320" s="24"/>
      <c r="E320" s="24"/>
      <c r="F320" s="24"/>
      <c r="G320" s="24"/>
      <c r="H320" s="24"/>
      <c r="Z320" s="41"/>
      <c r="AA320" s="41"/>
      <c r="AB320" s="41"/>
      <c r="AC320" s="41"/>
      <c r="AD320" s="42"/>
      <c r="AE320" s="43"/>
    </row>
    <row r="321" spans="2:41">
      <c r="B321" s="24"/>
      <c r="C321" s="24"/>
      <c r="D321" s="24"/>
      <c r="E321" s="24"/>
      <c r="F321" s="24"/>
      <c r="G321" s="24"/>
      <c r="H321" s="24"/>
      <c r="Z321" s="41"/>
      <c r="AA321" s="41"/>
      <c r="AB321" s="41"/>
      <c r="AC321" s="41"/>
      <c r="AD321" s="42"/>
      <c r="AE321" s="43"/>
    </row>
    <row r="322" spans="2:41">
      <c r="B322" s="24"/>
      <c r="C322" s="24"/>
      <c r="D322" s="24"/>
      <c r="E322" s="24"/>
      <c r="F322" s="24"/>
      <c r="G322" s="24"/>
      <c r="H322" s="24"/>
      <c r="Z322" s="41"/>
      <c r="AA322" s="41"/>
      <c r="AB322" s="41"/>
      <c r="AC322" s="41"/>
      <c r="AD322" s="42"/>
      <c r="AE322" s="43"/>
    </row>
    <row r="323" spans="2:41">
      <c r="B323" s="24"/>
      <c r="C323" s="24"/>
      <c r="D323" s="24"/>
      <c r="E323" s="24"/>
      <c r="F323" s="24"/>
      <c r="G323" s="24"/>
      <c r="H323" s="24"/>
      <c r="Z323" s="41"/>
      <c r="AA323" s="41"/>
      <c r="AB323" s="41"/>
      <c r="AC323" s="41"/>
      <c r="AD323" s="42"/>
      <c r="AE323" s="43"/>
      <c r="AJ323" s="29"/>
      <c r="AK323" s="29"/>
      <c r="AL323" s="29"/>
      <c r="AM323" s="29"/>
      <c r="AN323" s="29"/>
      <c r="AO323" s="29"/>
    </row>
    <row r="324" spans="2:41">
      <c r="B324" s="24"/>
      <c r="C324" s="24"/>
      <c r="D324" s="24"/>
      <c r="E324" s="6"/>
      <c r="F324" s="6"/>
      <c r="G324" s="6"/>
      <c r="H324" s="6"/>
      <c r="Z324" s="41"/>
      <c r="AA324" s="41"/>
      <c r="AB324" s="41"/>
      <c r="AC324" s="41"/>
      <c r="AD324" s="42"/>
      <c r="AE324" s="43"/>
      <c r="AJ324" s="29"/>
      <c r="AK324" s="29"/>
      <c r="AL324" s="29"/>
      <c r="AM324" s="29"/>
      <c r="AN324" s="29"/>
      <c r="AO324" s="29"/>
    </row>
    <row r="325" spans="2:41">
      <c r="B325" s="24"/>
      <c r="C325" s="24"/>
      <c r="D325" s="24"/>
      <c r="E325" s="6"/>
      <c r="F325" s="6"/>
      <c r="G325" s="6"/>
      <c r="H325" s="6"/>
      <c r="Z325" s="41"/>
      <c r="AA325" s="41"/>
      <c r="AB325" s="41"/>
      <c r="AC325" s="41"/>
      <c r="AD325" s="42"/>
      <c r="AE325" s="43"/>
      <c r="AJ325" s="29"/>
      <c r="AK325" s="29"/>
      <c r="AL325" s="29"/>
      <c r="AM325" s="29"/>
      <c r="AN325" s="29"/>
      <c r="AO325" s="29"/>
    </row>
    <row r="326" spans="2:41">
      <c r="B326" s="24"/>
      <c r="C326" s="24"/>
      <c r="D326" s="24"/>
      <c r="E326" s="6"/>
      <c r="F326" s="6"/>
      <c r="G326" s="6"/>
      <c r="H326" s="6"/>
      <c r="Z326" s="41"/>
      <c r="AA326" s="41"/>
      <c r="AB326" s="41"/>
      <c r="AC326" s="41"/>
      <c r="AD326" s="42"/>
      <c r="AE326" s="43"/>
    </row>
    <row r="327" spans="2:41">
      <c r="B327" s="24"/>
      <c r="C327" s="24"/>
      <c r="D327" s="24"/>
      <c r="E327" s="6"/>
      <c r="F327" s="6"/>
      <c r="G327" s="6"/>
      <c r="H327" s="6"/>
      <c r="Z327" s="41"/>
      <c r="AA327" s="41"/>
      <c r="AB327" s="41"/>
      <c r="AC327" s="41"/>
      <c r="AD327" s="42"/>
      <c r="AE327" s="43"/>
    </row>
    <row r="328" spans="2:41">
      <c r="B328" s="24"/>
      <c r="C328" s="24"/>
      <c r="D328" s="24"/>
      <c r="E328" s="6"/>
      <c r="F328" s="6"/>
      <c r="G328" s="6"/>
      <c r="H328" s="6"/>
      <c r="Z328" s="41"/>
      <c r="AA328" s="41"/>
      <c r="AB328" s="41"/>
      <c r="AC328" s="41"/>
      <c r="AD328" s="42"/>
      <c r="AE328" s="43"/>
    </row>
    <row r="329" spans="2:41">
      <c r="B329" s="24"/>
      <c r="C329" s="24"/>
      <c r="D329" s="24"/>
      <c r="E329" s="6"/>
      <c r="F329" s="6"/>
      <c r="G329" s="6"/>
      <c r="H329" s="6"/>
      <c r="Z329" s="41"/>
      <c r="AA329" s="41"/>
      <c r="AB329" s="41"/>
      <c r="AC329" s="41"/>
      <c r="AD329" s="42"/>
      <c r="AE329" s="43"/>
    </row>
    <row r="330" spans="2:41">
      <c r="B330" s="24"/>
      <c r="C330" s="24"/>
      <c r="D330" s="24"/>
      <c r="E330" s="6"/>
      <c r="F330" s="6"/>
      <c r="G330" s="6"/>
      <c r="H330" s="6"/>
      <c r="Z330" s="41"/>
      <c r="AA330" s="41"/>
      <c r="AB330" s="41"/>
      <c r="AC330" s="41"/>
      <c r="AD330" s="42"/>
      <c r="AE330" s="43"/>
    </row>
    <row r="331" spans="2:41">
      <c r="B331" s="24"/>
      <c r="C331" s="24"/>
      <c r="D331" s="24"/>
      <c r="E331" s="6"/>
      <c r="F331" s="6"/>
      <c r="G331" s="6"/>
      <c r="H331" s="6"/>
      <c r="Z331" s="41"/>
      <c r="AA331" s="41"/>
      <c r="AB331" s="41"/>
      <c r="AC331" s="41"/>
      <c r="AD331" s="42"/>
      <c r="AE331" s="43"/>
    </row>
    <row r="332" spans="2:41">
      <c r="B332" s="24"/>
      <c r="C332" s="24"/>
      <c r="D332" s="24"/>
      <c r="E332" s="6"/>
      <c r="F332" s="6"/>
      <c r="G332" s="6"/>
      <c r="H332" s="6"/>
      <c r="Z332" s="41"/>
      <c r="AA332" s="41"/>
      <c r="AB332" s="41"/>
      <c r="AC332" s="41"/>
      <c r="AD332" s="42"/>
      <c r="AE332" s="43"/>
    </row>
    <row r="333" spans="2:41">
      <c r="B333" s="24"/>
      <c r="C333" s="24"/>
      <c r="D333" s="24"/>
      <c r="E333" s="6"/>
      <c r="F333" s="6"/>
      <c r="G333" s="6"/>
      <c r="H333" s="6"/>
      <c r="Z333" s="41"/>
      <c r="AA333" s="41"/>
      <c r="AB333" s="41"/>
      <c r="AC333" s="41"/>
      <c r="AD333" s="42"/>
      <c r="AE333" s="43"/>
    </row>
    <row r="334" spans="2:41">
      <c r="B334" s="24"/>
      <c r="C334" s="24"/>
      <c r="D334" s="24"/>
      <c r="E334" s="6"/>
      <c r="F334" s="6"/>
      <c r="G334" s="6"/>
      <c r="H334" s="6"/>
      <c r="Z334" s="41"/>
      <c r="AA334" s="41"/>
      <c r="AB334" s="41"/>
      <c r="AC334" s="41"/>
      <c r="AD334" s="42"/>
      <c r="AE334" s="43"/>
    </row>
    <row r="335" spans="2:41">
      <c r="B335" s="24"/>
      <c r="C335" s="24"/>
      <c r="D335" s="24"/>
      <c r="E335" s="6"/>
      <c r="F335" s="6"/>
      <c r="G335" s="6"/>
      <c r="H335" s="6"/>
      <c r="Z335" s="41"/>
      <c r="AA335" s="41"/>
      <c r="AB335" s="41"/>
      <c r="AC335" s="41"/>
      <c r="AD335" s="42"/>
      <c r="AE335" s="43"/>
    </row>
    <row r="336" spans="2:41">
      <c r="B336" s="24"/>
      <c r="C336" s="24"/>
      <c r="D336" s="24"/>
      <c r="E336" s="6"/>
      <c r="F336" s="6"/>
      <c r="G336" s="6"/>
      <c r="H336" s="6"/>
      <c r="Z336" s="41"/>
      <c r="AA336" s="41"/>
      <c r="AB336" s="41"/>
      <c r="AC336" s="41"/>
      <c r="AD336" s="42"/>
      <c r="AE336" s="43"/>
    </row>
    <row r="337" spans="2:31" s="1" customFormat="1">
      <c r="Z337" s="38"/>
      <c r="AA337" s="38"/>
      <c r="AB337" s="38"/>
      <c r="AC337" s="38"/>
      <c r="AD337" s="39"/>
      <c r="AE337" s="40"/>
    </row>
    <row r="338" spans="2:31" s="1" customFormat="1">
      <c r="Z338" s="38"/>
      <c r="AA338" s="38"/>
      <c r="AB338" s="38"/>
      <c r="AC338" s="38"/>
      <c r="AD338" s="39"/>
      <c r="AE338" s="40"/>
    </row>
    <row r="339" spans="2:31" s="1" customFormat="1">
      <c r="Z339" s="38"/>
      <c r="AA339" s="38"/>
      <c r="AB339" s="38"/>
      <c r="AC339" s="38"/>
      <c r="AD339" s="39"/>
      <c r="AE339" s="40"/>
    </row>
    <row r="340" spans="2:31" s="1" customFormat="1">
      <c r="Z340" s="38"/>
      <c r="AA340" s="38"/>
      <c r="AB340" s="38"/>
      <c r="AC340" s="38"/>
      <c r="AD340" s="39"/>
      <c r="AE340" s="40"/>
    </row>
    <row r="341" spans="2:31" s="1" customFormat="1" ht="15.75" thickBot="1">
      <c r="Z341" s="38"/>
      <c r="AA341" s="38"/>
      <c r="AB341" s="38"/>
      <c r="AC341" s="38"/>
      <c r="AD341" s="39"/>
      <c r="AE341" s="40"/>
    </row>
    <row r="342" spans="2:31" s="1" customFormat="1">
      <c r="H342" s="68"/>
      <c r="I342" s="69"/>
      <c r="J342" s="69"/>
      <c r="K342" s="69"/>
      <c r="L342" s="69"/>
      <c r="M342" s="69"/>
      <c r="N342" s="70"/>
      <c r="Z342" s="38"/>
      <c r="AA342" s="38"/>
      <c r="AB342" s="38"/>
      <c r="AC342" s="38"/>
      <c r="AD342" s="39"/>
      <c r="AE342" s="40"/>
    </row>
    <row r="343" spans="2:31" s="1" customFormat="1" ht="15.75" thickBot="1">
      <c r="H343" s="71"/>
      <c r="I343" s="72"/>
      <c r="J343" s="72"/>
      <c r="K343" s="72"/>
      <c r="L343" s="72"/>
      <c r="M343" s="72"/>
      <c r="N343" s="73"/>
      <c r="Z343" s="38"/>
      <c r="AA343" s="38"/>
      <c r="AB343" s="38"/>
      <c r="AC343" s="38"/>
      <c r="AD343" s="39"/>
      <c r="AE343" s="40"/>
    </row>
    <row r="344" spans="2:31" s="1" customFormat="1">
      <c r="Z344" s="38"/>
      <c r="AA344" s="38"/>
      <c r="AB344" s="38"/>
      <c r="AC344" s="38"/>
      <c r="AD344" s="39"/>
      <c r="AE344" s="40"/>
    </row>
    <row r="345" spans="2:31" s="1" customFormat="1">
      <c r="Z345" s="38"/>
      <c r="AA345" s="38"/>
      <c r="AB345" s="38"/>
      <c r="AC345" s="38"/>
      <c r="AD345" s="39"/>
      <c r="AE345" s="40"/>
    </row>
    <row r="346" spans="2:31" s="1" customFormat="1" ht="15.75" thickBot="1">
      <c r="Z346" s="38"/>
      <c r="AA346" s="38"/>
      <c r="AB346" s="38"/>
      <c r="AC346" s="38"/>
      <c r="AD346" s="39"/>
      <c r="AE346" s="40"/>
    </row>
    <row r="347" spans="2:31" ht="16.5" thickBot="1">
      <c r="B347" s="6"/>
      <c r="C347" s="6"/>
      <c r="D347" s="6"/>
      <c r="E347" s="65">
        <f>EDATE(DATE(An_ref,1,1),8)</f>
        <v>42614</v>
      </c>
      <c r="F347" s="66"/>
      <c r="G347" s="66"/>
      <c r="H347" s="66"/>
      <c r="I347" s="66"/>
      <c r="J347" s="66"/>
      <c r="K347" s="66"/>
      <c r="L347" s="66"/>
      <c r="M347" s="66"/>
      <c r="N347" s="66"/>
      <c r="O347" s="66"/>
      <c r="P347" s="66"/>
      <c r="Q347" s="66"/>
      <c r="R347" s="67"/>
      <c r="Z347" s="41"/>
      <c r="AA347" s="41"/>
      <c r="AB347" s="41"/>
      <c r="AC347" s="41"/>
      <c r="AD347" s="42"/>
      <c r="AE347" s="43"/>
    </row>
    <row r="348" spans="2:31">
      <c r="B348" s="6"/>
      <c r="C348" s="6"/>
      <c r="D348" s="6"/>
      <c r="E348" s="10" t="str">
        <f>UPPER(TEXT(E351,"jjj"))</f>
        <v>LUN</v>
      </c>
      <c r="F348" s="11"/>
      <c r="G348" s="12" t="str">
        <f>UPPER(TEXT(G351,"jjj"))</f>
        <v>MAR</v>
      </c>
      <c r="H348" s="11"/>
      <c r="I348" s="12" t="str">
        <f>UPPER(TEXT(I351,"jjj"))</f>
        <v>MER</v>
      </c>
      <c r="J348" s="11"/>
      <c r="K348" s="12" t="str">
        <f>UPPER(TEXT(K351,"jjj"))</f>
        <v>JEU</v>
      </c>
      <c r="L348" s="11"/>
      <c r="M348" s="12" t="str">
        <f>UPPER(TEXT(M351,"jjj"))</f>
        <v>VEN</v>
      </c>
      <c r="N348" s="11"/>
      <c r="O348" s="12" t="str">
        <f>UPPER(TEXT(O351,"jjj"))</f>
        <v>SAM</v>
      </c>
      <c r="P348" s="11"/>
      <c r="Q348" s="12" t="str">
        <f>UPPER(TEXT(Q351,"jjj"))</f>
        <v>DIM</v>
      </c>
      <c r="R348" s="13"/>
      <c r="Z348" s="41"/>
      <c r="AA348" s="41"/>
      <c r="AB348" s="41"/>
      <c r="AC348" s="41"/>
      <c r="AD348" s="42"/>
      <c r="AE348" s="43"/>
    </row>
    <row r="349" spans="2:31">
      <c r="B349" s="6"/>
      <c r="C349" s="6"/>
      <c r="D349" s="6"/>
      <c r="E349" s="16" t="str">
        <f>IF(WEEKDAY(E347)=2,E347,"")</f>
        <v/>
      </c>
      <c r="F349" s="17"/>
      <c r="G349" s="18" t="str">
        <f>IF(E349&lt;&gt;"",E349+1,IF(WEEKDAY(E347)=3,E347,""))</f>
        <v/>
      </c>
      <c r="H349" s="17"/>
      <c r="I349" s="18" t="str">
        <f>IF(G349&lt;&gt;"",G349+1,IF(WEEKDAY(E347)=4,E347,""))</f>
        <v/>
      </c>
      <c r="J349" s="17"/>
      <c r="K349" s="18">
        <f>IF(I349&lt;&gt;"",I349+1,IF(WEEKDAY(E347)=5,E347,""))</f>
        <v>42614</v>
      </c>
      <c r="L349" s="17"/>
      <c r="M349" s="18">
        <f>IF(K349&lt;&gt;"",K349+1,IF(WEEKDAY(E347)=6,E347,""))</f>
        <v>42615</v>
      </c>
      <c r="N349" s="17"/>
      <c r="O349" s="18">
        <f>IF(M349&lt;&gt;"",M349+1,IF(WEEKDAY(E347)=7,E347,""))</f>
        <v>42616</v>
      </c>
      <c r="P349" s="17"/>
      <c r="Q349" s="18">
        <f>IF(O349&lt;&gt;"",O349+1,IF(WEEKDAY(E347)=1,E347,""))</f>
        <v>42617</v>
      </c>
      <c r="R349" s="19"/>
      <c r="Z349" s="41"/>
      <c r="AA349" s="41"/>
      <c r="AB349" s="41"/>
      <c r="AC349" s="41"/>
      <c r="AD349" s="42"/>
      <c r="AE349" s="43"/>
    </row>
    <row r="350" spans="2:31">
      <c r="B350" s="6"/>
      <c r="C350" s="6"/>
      <c r="D350" s="6"/>
      <c r="E350" s="20"/>
      <c r="F350" s="21"/>
      <c r="G350" s="22"/>
      <c r="H350" s="21"/>
      <c r="I350" s="22"/>
      <c r="J350" s="21"/>
      <c r="K350" s="22"/>
      <c r="L350" s="21"/>
      <c r="M350" s="22"/>
      <c r="N350" s="21"/>
      <c r="O350" s="22"/>
      <c r="P350" s="21"/>
      <c r="Q350" s="22"/>
      <c r="R350" s="23"/>
      <c r="Z350" s="41"/>
      <c r="AA350" s="41"/>
      <c r="AB350" s="41"/>
      <c r="AC350" s="41"/>
      <c r="AD350" s="42"/>
      <c r="AE350" s="43"/>
    </row>
    <row r="351" spans="2:31">
      <c r="B351" s="6"/>
      <c r="C351" s="6"/>
      <c r="D351" s="6"/>
      <c r="E351" s="16">
        <f>Q349+1</f>
        <v>42618</v>
      </c>
      <c r="F351" s="17"/>
      <c r="G351" s="18">
        <f>E351+1</f>
        <v>42619</v>
      </c>
      <c r="H351" s="17"/>
      <c r="I351" s="18">
        <f>G351+1</f>
        <v>42620</v>
      </c>
      <c r="J351" s="17"/>
      <c r="K351" s="18">
        <f>I351+1</f>
        <v>42621</v>
      </c>
      <c r="L351" s="17"/>
      <c r="M351" s="18">
        <f>K351+1</f>
        <v>42622</v>
      </c>
      <c r="N351" s="17"/>
      <c r="O351" s="18">
        <f>M351+1</f>
        <v>42623</v>
      </c>
      <c r="P351" s="17"/>
      <c r="Q351" s="18">
        <f t="shared" ref="Q351" si="30">O351+1</f>
        <v>42624</v>
      </c>
      <c r="R351" s="19"/>
      <c r="Z351" s="41"/>
      <c r="AA351" s="41"/>
      <c r="AB351" s="41"/>
      <c r="AC351" s="41"/>
      <c r="AD351" s="42"/>
      <c r="AE351" s="43"/>
    </row>
    <row r="352" spans="2:31">
      <c r="B352" s="6"/>
      <c r="C352" s="6"/>
      <c r="D352" s="6"/>
      <c r="E352" s="20"/>
      <c r="F352" s="21"/>
      <c r="G352" s="22"/>
      <c r="H352" s="21"/>
      <c r="I352" s="22"/>
      <c r="J352" s="21"/>
      <c r="K352" s="22"/>
      <c r="L352" s="21"/>
      <c r="M352" s="22"/>
      <c r="N352" s="21"/>
      <c r="O352" s="22"/>
      <c r="P352" s="21"/>
      <c r="Q352" s="22"/>
      <c r="R352" s="23"/>
      <c r="Z352" s="41"/>
      <c r="AA352" s="41"/>
      <c r="AB352" s="41"/>
      <c r="AC352" s="41"/>
      <c r="AD352" s="42"/>
      <c r="AE352" s="43"/>
    </row>
    <row r="353" spans="2:41">
      <c r="B353" s="24"/>
      <c r="C353" s="24"/>
      <c r="D353" s="24"/>
      <c r="E353" s="16">
        <f>Q351+1</f>
        <v>42625</v>
      </c>
      <c r="F353" s="17"/>
      <c r="G353" s="18">
        <f>E353+1</f>
        <v>42626</v>
      </c>
      <c r="H353" s="17"/>
      <c r="I353" s="18">
        <f>G353+1</f>
        <v>42627</v>
      </c>
      <c r="J353" s="17"/>
      <c r="K353" s="18">
        <f>I353+1</f>
        <v>42628</v>
      </c>
      <c r="L353" s="17"/>
      <c r="M353" s="18">
        <f>K353+1</f>
        <v>42629</v>
      </c>
      <c r="N353" s="17"/>
      <c r="O353" s="18">
        <f>M353+1</f>
        <v>42630</v>
      </c>
      <c r="P353" s="17"/>
      <c r="Q353" s="18">
        <f t="shared" ref="Q353" si="31">O353+1</f>
        <v>42631</v>
      </c>
      <c r="R353" s="19"/>
      <c r="Z353" s="41"/>
      <c r="AA353" s="41"/>
      <c r="AB353" s="41"/>
      <c r="AC353" s="41"/>
      <c r="AD353" s="42"/>
      <c r="AE353" s="43"/>
    </row>
    <row r="354" spans="2:41">
      <c r="B354" s="24"/>
      <c r="C354" s="24"/>
      <c r="D354" s="24"/>
      <c r="E354" s="20"/>
      <c r="F354" s="21"/>
      <c r="G354" s="22"/>
      <c r="H354" s="21"/>
      <c r="I354" s="22"/>
      <c r="J354" s="21"/>
      <c r="K354" s="22"/>
      <c r="L354" s="21"/>
      <c r="M354" s="22"/>
      <c r="N354" s="21"/>
      <c r="O354" s="22"/>
      <c r="P354" s="21"/>
      <c r="Q354" s="22"/>
      <c r="R354" s="23"/>
      <c r="Z354" s="41"/>
      <c r="AA354" s="41"/>
      <c r="AB354" s="41"/>
      <c r="AC354" s="41"/>
      <c r="AD354" s="42"/>
      <c r="AE354" s="43"/>
    </row>
    <row r="355" spans="2:41">
      <c r="B355" s="24"/>
      <c r="C355" s="24"/>
      <c r="D355" s="24"/>
      <c r="E355" s="16">
        <f>Q353+1</f>
        <v>42632</v>
      </c>
      <c r="F355" s="17"/>
      <c r="G355" s="18">
        <f>E355+1</f>
        <v>42633</v>
      </c>
      <c r="H355" s="17"/>
      <c r="I355" s="18">
        <f>G355+1</f>
        <v>42634</v>
      </c>
      <c r="J355" s="17"/>
      <c r="K355" s="18">
        <f>I355+1</f>
        <v>42635</v>
      </c>
      <c r="L355" s="17"/>
      <c r="M355" s="18">
        <f>K355+1</f>
        <v>42636</v>
      </c>
      <c r="N355" s="17"/>
      <c r="O355" s="18">
        <f>M355+1</f>
        <v>42637</v>
      </c>
      <c r="P355" s="17"/>
      <c r="Q355" s="18">
        <f t="shared" ref="Q355" si="32">O355+1</f>
        <v>42638</v>
      </c>
      <c r="R355" s="19"/>
      <c r="Z355" s="41"/>
      <c r="AA355" s="41"/>
      <c r="AB355" s="41"/>
      <c r="AC355" s="41"/>
      <c r="AD355" s="42"/>
      <c r="AE355" s="43"/>
    </row>
    <row r="356" spans="2:41">
      <c r="B356" s="24"/>
      <c r="C356" s="24"/>
      <c r="D356" s="24"/>
      <c r="E356" s="20"/>
      <c r="F356" s="21"/>
      <c r="G356" s="22"/>
      <c r="H356" s="21"/>
      <c r="I356" s="22"/>
      <c r="J356" s="21"/>
      <c r="K356" s="22"/>
      <c r="L356" s="21"/>
      <c r="M356" s="22"/>
      <c r="N356" s="21"/>
      <c r="O356" s="22"/>
      <c r="P356" s="21"/>
      <c r="Q356" s="22"/>
      <c r="R356" s="23"/>
      <c r="Z356" s="41"/>
      <c r="AA356" s="41"/>
      <c r="AB356" s="41"/>
      <c r="AC356" s="41"/>
      <c r="AD356" s="42"/>
      <c r="AE356" s="43"/>
    </row>
    <row r="357" spans="2:41">
      <c r="B357" s="24"/>
      <c r="C357" s="24"/>
      <c r="D357" s="24"/>
      <c r="E357" s="16">
        <f>IF(Q355&lt;EOMONTH(E347,0),Q355+1,"")</f>
        <v>42639</v>
      </c>
      <c r="F357" s="17"/>
      <c r="G357" s="18">
        <f>IF(E357&lt;EOMONTH(E347,0),E357+1,"")</f>
        <v>42640</v>
      </c>
      <c r="H357" s="17"/>
      <c r="I357" s="18">
        <f>IF(G357&lt;EOMONTH(E347,0),G357+1,"")</f>
        <v>42641</v>
      </c>
      <c r="J357" s="17"/>
      <c r="K357" s="18">
        <f>IF(I357&lt;EOMONTH(E347,0),I357+1,"")</f>
        <v>42642</v>
      </c>
      <c r="L357" s="17"/>
      <c r="M357" s="18">
        <f>IF(K357&lt;EOMONTH(E347,0),K357+1,"")</f>
        <v>42643</v>
      </c>
      <c r="N357" s="17"/>
      <c r="O357" s="18" t="str">
        <f>IF(M357&lt;EOMONTH(E347,0),M357+1,"")</f>
        <v/>
      </c>
      <c r="P357" s="17"/>
      <c r="Q357" s="18" t="str">
        <f>IF(O357&lt;EOMONTH(E347,0),O357+1,"")</f>
        <v/>
      </c>
      <c r="R357" s="19"/>
      <c r="Z357" s="41"/>
      <c r="AA357" s="41"/>
      <c r="AB357" s="41"/>
      <c r="AC357" s="41"/>
      <c r="AD357" s="42"/>
      <c r="AE357" s="43"/>
    </row>
    <row r="358" spans="2:41">
      <c r="B358" s="24"/>
      <c r="C358" s="24"/>
      <c r="D358" s="24"/>
      <c r="E358" s="20"/>
      <c r="F358" s="21"/>
      <c r="G358" s="22"/>
      <c r="H358" s="21"/>
      <c r="I358" s="22"/>
      <c r="J358" s="21"/>
      <c r="K358" s="22"/>
      <c r="L358" s="21"/>
      <c r="M358" s="22"/>
      <c r="N358" s="21"/>
      <c r="O358" s="22"/>
      <c r="P358" s="21"/>
      <c r="Q358" s="22"/>
      <c r="R358" s="23"/>
      <c r="Z358" s="41"/>
      <c r="AA358" s="41"/>
      <c r="AB358" s="41"/>
      <c r="AC358" s="41"/>
      <c r="AD358" s="42"/>
      <c r="AE358" s="43"/>
    </row>
    <row r="359" spans="2:41">
      <c r="B359" s="24"/>
      <c r="C359" s="24"/>
      <c r="D359" s="24"/>
      <c r="E359" s="16" t="str">
        <f>IF(Q357&lt;EOMONTH(E347,0),Q357+1,"")</f>
        <v/>
      </c>
      <c r="F359" s="17"/>
      <c r="G359" s="18" t="str">
        <f>IF(E359&lt;EOMONTH(E347,0),E359+1,"")</f>
        <v/>
      </c>
      <c r="H359" s="17"/>
      <c r="I359" s="18" t="str">
        <f>IF(G359&lt;EOMONTH(E347,0),G359+1,"")</f>
        <v/>
      </c>
      <c r="J359" s="17"/>
      <c r="K359" s="18" t="str">
        <f>IF(I359&lt;EOMONTH(E347,0),I359+1,"")</f>
        <v/>
      </c>
      <c r="L359" s="17"/>
      <c r="M359" s="18" t="str">
        <f>IF(K359&lt;EOMONTH(E347,0),K359+1,"")</f>
        <v/>
      </c>
      <c r="N359" s="17"/>
      <c r="O359" s="18" t="str">
        <f>IF(M359&lt;EOMONTH(E347,0),M359+1,"")</f>
        <v/>
      </c>
      <c r="P359" s="17"/>
      <c r="Q359" s="18" t="str">
        <f>IF(O359&lt;EOMONTH(E347,0),O359+1,"")</f>
        <v/>
      </c>
      <c r="R359" s="19"/>
      <c r="Z359" s="41"/>
      <c r="AA359" s="41"/>
      <c r="AB359" s="41"/>
      <c r="AC359" s="41"/>
      <c r="AD359" s="42"/>
      <c r="AE359" s="43"/>
    </row>
    <row r="360" spans="2:41" ht="15.75" thickBot="1">
      <c r="B360" s="24"/>
      <c r="C360" s="24"/>
      <c r="D360" s="24"/>
      <c r="E360" s="25"/>
      <c r="F360" s="26"/>
      <c r="G360" s="27"/>
      <c r="H360" s="26"/>
      <c r="I360" s="27"/>
      <c r="J360" s="26"/>
      <c r="K360" s="27"/>
      <c r="L360" s="26"/>
      <c r="M360" s="27"/>
      <c r="N360" s="26"/>
      <c r="O360" s="27"/>
      <c r="P360" s="26"/>
      <c r="Q360" s="27"/>
      <c r="R360" s="28"/>
      <c r="Z360" s="41"/>
      <c r="AA360" s="41"/>
      <c r="AB360" s="41"/>
      <c r="AC360" s="41"/>
      <c r="AD360" s="42"/>
      <c r="AE360" s="43"/>
    </row>
    <row r="361" spans="2:41">
      <c r="B361" s="24"/>
      <c r="C361" s="24"/>
      <c r="D361" s="24"/>
      <c r="E361" s="24"/>
      <c r="F361" s="24"/>
      <c r="G361" s="24"/>
      <c r="H361" s="24"/>
      <c r="Z361" s="41"/>
      <c r="AA361" s="41"/>
      <c r="AB361" s="41"/>
      <c r="AC361" s="41"/>
      <c r="AD361" s="42"/>
      <c r="AE361" s="43"/>
    </row>
    <row r="362" spans="2:41">
      <c r="B362" s="24"/>
      <c r="C362" s="24"/>
      <c r="D362" s="24"/>
      <c r="E362" s="24"/>
      <c r="F362" s="24"/>
      <c r="G362" s="24"/>
      <c r="H362" s="24"/>
      <c r="Z362" s="41"/>
      <c r="AA362" s="41"/>
      <c r="AB362" s="41"/>
      <c r="AC362" s="41"/>
      <c r="AD362" s="42"/>
      <c r="AE362" s="43"/>
    </row>
    <row r="363" spans="2:41">
      <c r="B363" s="24"/>
      <c r="C363" s="24"/>
      <c r="D363" s="24"/>
      <c r="E363" s="24"/>
      <c r="F363" s="24"/>
      <c r="G363" s="24"/>
      <c r="H363" s="24"/>
      <c r="Z363" s="41"/>
      <c r="AA363" s="41"/>
      <c r="AB363" s="41"/>
      <c r="AC363" s="41"/>
      <c r="AD363" s="42"/>
      <c r="AE363" s="43"/>
    </row>
    <row r="364" spans="2:41">
      <c r="B364" s="24"/>
      <c r="C364" s="24"/>
      <c r="D364" s="24"/>
      <c r="E364" s="24"/>
      <c r="F364" s="24"/>
      <c r="G364" s="24"/>
      <c r="H364" s="24"/>
      <c r="Z364" s="41"/>
      <c r="AA364" s="41"/>
      <c r="AB364" s="41"/>
      <c r="AC364" s="41"/>
      <c r="AD364" s="42"/>
      <c r="AE364" s="43"/>
    </row>
    <row r="365" spans="2:41">
      <c r="B365" s="24"/>
      <c r="C365" s="24"/>
      <c r="D365" s="24"/>
      <c r="E365" s="24"/>
      <c r="F365" s="24"/>
      <c r="G365" s="24"/>
      <c r="H365" s="24"/>
      <c r="Z365" s="41"/>
      <c r="AA365" s="41"/>
      <c r="AB365" s="41"/>
      <c r="AC365" s="41"/>
      <c r="AD365" s="42"/>
      <c r="AE365" s="43"/>
      <c r="AJ365" s="29"/>
      <c r="AK365" s="29"/>
      <c r="AL365" s="29"/>
      <c r="AM365" s="29"/>
      <c r="AN365" s="29"/>
      <c r="AO365" s="29"/>
    </row>
    <row r="366" spans="2:41">
      <c r="B366" s="24"/>
      <c r="C366" s="24"/>
      <c r="D366" s="24"/>
      <c r="E366" s="6"/>
      <c r="F366" s="6"/>
      <c r="G366" s="6"/>
      <c r="H366" s="6"/>
      <c r="Z366" s="41"/>
      <c r="AA366" s="41"/>
      <c r="AB366" s="41"/>
      <c r="AC366" s="41"/>
      <c r="AD366" s="42"/>
      <c r="AE366" s="43"/>
      <c r="AJ366" s="29"/>
      <c r="AK366" s="29"/>
      <c r="AL366" s="29"/>
      <c r="AM366" s="29"/>
      <c r="AN366" s="29"/>
      <c r="AO366" s="29"/>
    </row>
    <row r="367" spans="2:41">
      <c r="B367" s="24"/>
      <c r="C367" s="24"/>
      <c r="D367" s="24"/>
      <c r="E367" s="6"/>
      <c r="F367" s="6"/>
      <c r="G367" s="6"/>
      <c r="H367" s="6"/>
      <c r="Z367" s="41"/>
      <c r="AA367" s="41"/>
      <c r="AB367" s="41"/>
      <c r="AC367" s="41"/>
      <c r="AD367" s="42"/>
      <c r="AE367" s="43"/>
      <c r="AJ367" s="29"/>
      <c r="AK367" s="29"/>
      <c r="AL367" s="29"/>
      <c r="AM367" s="29"/>
      <c r="AN367" s="29"/>
      <c r="AO367" s="29"/>
    </row>
    <row r="368" spans="2:41">
      <c r="B368" s="24"/>
      <c r="C368" s="24"/>
      <c r="D368" s="24"/>
      <c r="E368" s="6"/>
      <c r="F368" s="6"/>
      <c r="G368" s="6"/>
      <c r="H368" s="6"/>
      <c r="Z368" s="41"/>
      <c r="AA368" s="41"/>
      <c r="AB368" s="41"/>
      <c r="AC368" s="41"/>
      <c r="AD368" s="42"/>
      <c r="AE368" s="43"/>
    </row>
    <row r="369" spans="2:31">
      <c r="B369" s="24"/>
      <c r="C369" s="24"/>
      <c r="D369" s="24"/>
      <c r="E369" s="6"/>
      <c r="F369" s="6"/>
      <c r="G369" s="6"/>
      <c r="H369" s="6"/>
      <c r="Z369" s="41"/>
      <c r="AA369" s="41"/>
      <c r="AB369" s="41"/>
      <c r="AC369" s="41"/>
      <c r="AD369" s="42"/>
      <c r="AE369" s="43"/>
    </row>
    <row r="370" spans="2:31">
      <c r="B370" s="24"/>
      <c r="C370" s="24"/>
      <c r="D370" s="24"/>
      <c r="E370" s="6"/>
      <c r="F370" s="6"/>
      <c r="G370" s="6"/>
      <c r="H370" s="6"/>
      <c r="Z370" s="41"/>
      <c r="AA370" s="41"/>
      <c r="AB370" s="41"/>
      <c r="AC370" s="41"/>
      <c r="AD370" s="42"/>
      <c r="AE370" s="43"/>
    </row>
    <row r="371" spans="2:31">
      <c r="B371" s="24"/>
      <c r="C371" s="24"/>
      <c r="D371" s="24"/>
      <c r="E371" s="6"/>
      <c r="F371" s="6"/>
      <c r="G371" s="6"/>
      <c r="H371" s="6"/>
      <c r="Z371" s="41"/>
      <c r="AA371" s="41"/>
      <c r="AB371" s="41"/>
      <c r="AC371" s="41"/>
      <c r="AD371" s="42"/>
      <c r="AE371" s="43"/>
    </row>
    <row r="372" spans="2:31">
      <c r="B372" s="24"/>
      <c r="C372" s="24"/>
      <c r="D372" s="24"/>
      <c r="E372" s="6"/>
      <c r="F372" s="6"/>
      <c r="G372" s="6"/>
      <c r="H372" s="6"/>
      <c r="Z372" s="41"/>
      <c r="AA372" s="41"/>
      <c r="AB372" s="41"/>
      <c r="AC372" s="41"/>
      <c r="AD372" s="42"/>
      <c r="AE372" s="43"/>
    </row>
    <row r="373" spans="2:31">
      <c r="B373" s="24"/>
      <c r="C373" s="24"/>
      <c r="D373" s="24"/>
      <c r="E373" s="6"/>
      <c r="F373" s="6"/>
      <c r="G373" s="6"/>
      <c r="H373" s="6"/>
      <c r="Z373" s="41"/>
      <c r="AA373" s="41"/>
      <c r="AB373" s="41"/>
      <c r="AC373" s="41"/>
      <c r="AD373" s="42"/>
      <c r="AE373" s="43"/>
    </row>
    <row r="374" spans="2:31">
      <c r="B374" s="24"/>
      <c r="C374" s="24"/>
      <c r="D374" s="24"/>
      <c r="E374" s="6"/>
      <c r="F374" s="6"/>
      <c r="G374" s="6"/>
      <c r="H374" s="6"/>
      <c r="Z374" s="41"/>
      <c r="AA374" s="41"/>
      <c r="AB374" s="41"/>
      <c r="AC374" s="41"/>
      <c r="AD374" s="42"/>
      <c r="AE374" s="43"/>
    </row>
    <row r="375" spans="2:31">
      <c r="B375" s="24"/>
      <c r="C375" s="24"/>
      <c r="D375" s="24"/>
      <c r="E375" s="6"/>
      <c r="F375" s="6"/>
      <c r="G375" s="6"/>
      <c r="H375" s="6"/>
      <c r="Z375" s="41"/>
      <c r="AA375" s="41"/>
      <c r="AB375" s="41"/>
      <c r="AC375" s="41"/>
      <c r="AD375" s="42"/>
      <c r="AE375" s="43"/>
    </row>
    <row r="376" spans="2:31">
      <c r="B376" s="24"/>
      <c r="C376" s="24"/>
      <c r="D376" s="24"/>
      <c r="E376" s="6"/>
      <c r="F376" s="6"/>
      <c r="G376" s="6"/>
      <c r="H376" s="6"/>
      <c r="Z376" s="41"/>
      <c r="AA376" s="41"/>
      <c r="AB376" s="41"/>
      <c r="AC376" s="41"/>
      <c r="AD376" s="42"/>
      <c r="AE376" s="43"/>
    </row>
    <row r="377" spans="2:31">
      <c r="B377" s="24"/>
      <c r="C377" s="24"/>
      <c r="D377" s="24"/>
      <c r="E377" s="6"/>
      <c r="F377" s="6"/>
      <c r="G377" s="6"/>
      <c r="H377" s="6"/>
      <c r="Z377" s="41"/>
      <c r="AA377" s="41"/>
      <c r="AB377" s="41"/>
      <c r="AC377" s="41"/>
      <c r="AD377" s="42"/>
      <c r="AE377" s="43"/>
    </row>
    <row r="378" spans="2:31">
      <c r="B378" s="24"/>
      <c r="C378" s="24"/>
      <c r="D378" s="24"/>
      <c r="E378" s="6"/>
      <c r="F378" s="6"/>
      <c r="G378" s="6"/>
      <c r="H378" s="6"/>
      <c r="Z378" s="41"/>
      <c r="AA378" s="41"/>
      <c r="AB378" s="41"/>
      <c r="AC378" s="41"/>
      <c r="AD378" s="42"/>
      <c r="AE378" s="43"/>
    </row>
    <row r="379" spans="2:31" s="1" customFormat="1">
      <c r="Z379" s="38"/>
      <c r="AA379" s="38"/>
      <c r="AB379" s="38"/>
      <c r="AC379" s="38"/>
      <c r="AD379" s="39"/>
      <c r="AE379" s="40"/>
    </row>
    <row r="380" spans="2:31" s="1" customFormat="1">
      <c r="Z380" s="38"/>
      <c r="AA380" s="38"/>
      <c r="AB380" s="38"/>
      <c r="AC380" s="38"/>
      <c r="AD380" s="39"/>
      <c r="AE380" s="40"/>
    </row>
    <row r="381" spans="2:31" s="1" customFormat="1">
      <c r="Z381" s="38"/>
      <c r="AA381" s="38"/>
      <c r="AB381" s="38"/>
      <c r="AC381" s="38"/>
      <c r="AD381" s="39"/>
      <c r="AE381" s="40"/>
    </row>
    <row r="382" spans="2:31" s="1" customFormat="1">
      <c r="Z382" s="38"/>
      <c r="AA382" s="38"/>
      <c r="AB382" s="38"/>
      <c r="AC382" s="38"/>
      <c r="AD382" s="39"/>
      <c r="AE382" s="40"/>
    </row>
    <row r="383" spans="2:31" s="1" customFormat="1" ht="15.75" thickBot="1">
      <c r="Z383" s="38"/>
      <c r="AA383" s="38"/>
      <c r="AB383" s="38"/>
      <c r="AC383" s="38"/>
      <c r="AD383" s="39"/>
      <c r="AE383" s="40"/>
    </row>
    <row r="384" spans="2:31" s="1" customFormat="1">
      <c r="H384" s="68"/>
      <c r="I384" s="69"/>
      <c r="J384" s="69"/>
      <c r="K384" s="69"/>
      <c r="L384" s="69"/>
      <c r="M384" s="69"/>
      <c r="N384" s="70"/>
      <c r="Z384" s="38"/>
      <c r="AA384" s="38"/>
      <c r="AB384" s="38"/>
      <c r="AC384" s="38"/>
      <c r="AD384" s="39"/>
      <c r="AE384" s="40"/>
    </row>
    <row r="385" spans="2:31" s="1" customFormat="1" ht="15.75" thickBot="1">
      <c r="H385" s="71"/>
      <c r="I385" s="72"/>
      <c r="J385" s="72"/>
      <c r="K385" s="72"/>
      <c r="L385" s="72"/>
      <c r="M385" s="72"/>
      <c r="N385" s="73"/>
      <c r="Z385" s="38"/>
      <c r="AA385" s="38"/>
      <c r="AB385" s="38"/>
      <c r="AC385" s="38"/>
      <c r="AD385" s="39"/>
      <c r="AE385" s="40"/>
    </row>
    <row r="386" spans="2:31" s="1" customFormat="1">
      <c r="Z386" s="38"/>
      <c r="AA386" s="38"/>
      <c r="AB386" s="38"/>
      <c r="AC386" s="38"/>
      <c r="AD386" s="39"/>
      <c r="AE386" s="40"/>
    </row>
    <row r="387" spans="2:31" s="1" customFormat="1">
      <c r="Z387" s="38"/>
      <c r="AA387" s="38"/>
      <c r="AB387" s="38"/>
      <c r="AC387" s="38"/>
      <c r="AD387" s="39"/>
      <c r="AE387" s="40"/>
    </row>
    <row r="388" spans="2:31" s="1" customFormat="1" ht="15.75" thickBot="1">
      <c r="Z388" s="38"/>
      <c r="AA388" s="38"/>
      <c r="AB388" s="38"/>
      <c r="AC388" s="38"/>
      <c r="AD388" s="39"/>
      <c r="AE388" s="40"/>
    </row>
    <row r="389" spans="2:31" ht="16.5" thickBot="1">
      <c r="B389" s="6"/>
      <c r="C389" s="6"/>
      <c r="D389" s="6"/>
      <c r="E389" s="65">
        <f>EDATE(DATE(An_ref,1,1),9)</f>
        <v>42644</v>
      </c>
      <c r="F389" s="66"/>
      <c r="G389" s="66"/>
      <c r="H389" s="66"/>
      <c r="I389" s="66"/>
      <c r="J389" s="66"/>
      <c r="K389" s="66"/>
      <c r="L389" s="66"/>
      <c r="M389" s="66"/>
      <c r="N389" s="66"/>
      <c r="O389" s="66"/>
      <c r="P389" s="66"/>
      <c r="Q389" s="66"/>
      <c r="R389" s="67"/>
      <c r="Z389" s="41"/>
      <c r="AA389" s="41"/>
      <c r="AB389" s="41"/>
      <c r="AC389" s="41"/>
      <c r="AD389" s="42"/>
      <c r="AE389" s="43"/>
    </row>
    <row r="390" spans="2:31">
      <c r="B390" s="6"/>
      <c r="C390" s="6"/>
      <c r="D390" s="6"/>
      <c r="E390" s="10" t="str">
        <f>UPPER(TEXT(E393,"jjj"))</f>
        <v>LUN</v>
      </c>
      <c r="F390" s="11"/>
      <c r="G390" s="12" t="str">
        <f>UPPER(TEXT(G393,"jjj"))</f>
        <v>MAR</v>
      </c>
      <c r="H390" s="11"/>
      <c r="I390" s="12" t="str">
        <f>UPPER(TEXT(I393,"jjj"))</f>
        <v>MER</v>
      </c>
      <c r="J390" s="11"/>
      <c r="K390" s="12" t="str">
        <f>UPPER(TEXT(K393,"jjj"))</f>
        <v>JEU</v>
      </c>
      <c r="L390" s="11"/>
      <c r="M390" s="12" t="str">
        <f>UPPER(TEXT(M393,"jjj"))</f>
        <v>VEN</v>
      </c>
      <c r="N390" s="11"/>
      <c r="O390" s="12" t="str">
        <f>UPPER(TEXT(O393,"jjj"))</f>
        <v>SAM</v>
      </c>
      <c r="P390" s="11"/>
      <c r="Q390" s="12" t="str">
        <f>UPPER(TEXT(Q393,"jjj"))</f>
        <v>DIM</v>
      </c>
      <c r="R390" s="13"/>
      <c r="Z390" s="41"/>
      <c r="AA390" s="41"/>
      <c r="AB390" s="41"/>
      <c r="AC390" s="41"/>
      <c r="AD390" s="42"/>
      <c r="AE390" s="43"/>
    </row>
    <row r="391" spans="2:31">
      <c r="B391" s="6"/>
      <c r="C391" s="6"/>
      <c r="D391" s="6"/>
      <c r="E391" s="16" t="str">
        <f>IF(WEEKDAY(E389)=2,E389,"")</f>
        <v/>
      </c>
      <c r="F391" s="17"/>
      <c r="G391" s="18" t="str">
        <f>IF(E391&lt;&gt;"",E391+1,IF(WEEKDAY(E389)=3,E389,""))</f>
        <v/>
      </c>
      <c r="H391" s="17"/>
      <c r="I391" s="18" t="str">
        <f>IF(G391&lt;&gt;"",G391+1,IF(WEEKDAY(E389)=4,E389,""))</f>
        <v/>
      </c>
      <c r="J391" s="17"/>
      <c r="K391" s="18" t="str">
        <f>IF(I391&lt;&gt;"",I391+1,IF(WEEKDAY(E389)=5,E389,""))</f>
        <v/>
      </c>
      <c r="L391" s="17"/>
      <c r="M391" s="18" t="str">
        <f>IF(K391&lt;&gt;"",K391+1,IF(WEEKDAY(E389)=6,E389,""))</f>
        <v/>
      </c>
      <c r="N391" s="17"/>
      <c r="O391" s="18">
        <f>IF(M391&lt;&gt;"",M391+1,IF(WEEKDAY(E389)=7,E389,""))</f>
        <v>42644</v>
      </c>
      <c r="P391" s="17"/>
      <c r="Q391" s="18">
        <f>IF(O391&lt;&gt;"",O391+1,IF(WEEKDAY(E389)=1,E389,""))</f>
        <v>42645</v>
      </c>
      <c r="R391" s="19"/>
      <c r="Z391" s="41"/>
      <c r="AA391" s="41"/>
      <c r="AB391" s="41"/>
      <c r="AC391" s="41"/>
      <c r="AD391" s="42"/>
      <c r="AE391" s="43"/>
    </row>
    <row r="392" spans="2:31">
      <c r="B392" s="6"/>
      <c r="C392" s="6"/>
      <c r="D392" s="6"/>
      <c r="E392" s="20"/>
      <c r="F392" s="21"/>
      <c r="G392" s="22"/>
      <c r="H392" s="21"/>
      <c r="I392" s="22"/>
      <c r="J392" s="21"/>
      <c r="K392" s="22"/>
      <c r="L392" s="21"/>
      <c r="M392" s="22"/>
      <c r="N392" s="21"/>
      <c r="O392" s="22"/>
      <c r="P392" s="21"/>
      <c r="Q392" s="22"/>
      <c r="R392" s="23"/>
      <c r="Z392" s="41"/>
      <c r="AA392" s="41"/>
      <c r="AB392" s="41"/>
      <c r="AC392" s="41"/>
      <c r="AD392" s="42"/>
      <c r="AE392" s="43"/>
    </row>
    <row r="393" spans="2:31">
      <c r="B393" s="6"/>
      <c r="C393" s="6"/>
      <c r="D393" s="6"/>
      <c r="E393" s="16">
        <f>Q391+1</f>
        <v>42646</v>
      </c>
      <c r="F393" s="17"/>
      <c r="G393" s="18">
        <f>E393+1</f>
        <v>42647</v>
      </c>
      <c r="H393" s="17"/>
      <c r="I393" s="18">
        <f>G393+1</f>
        <v>42648</v>
      </c>
      <c r="J393" s="17"/>
      <c r="K393" s="18">
        <f>I393+1</f>
        <v>42649</v>
      </c>
      <c r="L393" s="17"/>
      <c r="M393" s="18">
        <f>K393+1</f>
        <v>42650</v>
      </c>
      <c r="N393" s="17"/>
      <c r="O393" s="18">
        <f>M393+1</f>
        <v>42651</v>
      </c>
      <c r="P393" s="17"/>
      <c r="Q393" s="18">
        <f t="shared" ref="Q393" si="33">O393+1</f>
        <v>42652</v>
      </c>
      <c r="R393" s="19"/>
      <c r="Z393" s="41"/>
      <c r="AA393" s="41"/>
      <c r="AB393" s="41"/>
      <c r="AC393" s="41"/>
      <c r="AD393" s="42"/>
      <c r="AE393" s="43"/>
    </row>
    <row r="394" spans="2:31">
      <c r="B394" s="6"/>
      <c r="C394" s="6"/>
      <c r="D394" s="6"/>
      <c r="E394" s="20"/>
      <c r="F394" s="21"/>
      <c r="G394" s="22"/>
      <c r="H394" s="21"/>
      <c r="I394" s="22"/>
      <c r="J394" s="21"/>
      <c r="K394" s="22"/>
      <c r="L394" s="21"/>
      <c r="M394" s="22"/>
      <c r="N394" s="21"/>
      <c r="O394" s="22"/>
      <c r="P394" s="21"/>
      <c r="Q394" s="22"/>
      <c r="R394" s="23"/>
      <c r="Z394" s="41"/>
      <c r="AA394" s="41"/>
      <c r="AB394" s="41"/>
      <c r="AC394" s="41"/>
      <c r="AD394" s="42"/>
      <c r="AE394" s="43"/>
    </row>
    <row r="395" spans="2:31">
      <c r="B395" s="24"/>
      <c r="C395" s="24"/>
      <c r="D395" s="24"/>
      <c r="E395" s="16">
        <f>Q393+1</f>
        <v>42653</v>
      </c>
      <c r="F395" s="17"/>
      <c r="G395" s="18">
        <f>E395+1</f>
        <v>42654</v>
      </c>
      <c r="H395" s="17"/>
      <c r="I395" s="18">
        <f>G395+1</f>
        <v>42655</v>
      </c>
      <c r="J395" s="17"/>
      <c r="K395" s="18">
        <f>I395+1</f>
        <v>42656</v>
      </c>
      <c r="L395" s="17"/>
      <c r="M395" s="18">
        <f>K395+1</f>
        <v>42657</v>
      </c>
      <c r="N395" s="17"/>
      <c r="O395" s="18">
        <f>M395+1</f>
        <v>42658</v>
      </c>
      <c r="P395" s="17"/>
      <c r="Q395" s="18">
        <f t="shared" ref="Q395" si="34">O395+1</f>
        <v>42659</v>
      </c>
      <c r="R395" s="19"/>
      <c r="Z395" s="41"/>
      <c r="AA395" s="41"/>
      <c r="AB395" s="41"/>
      <c r="AC395" s="41"/>
      <c r="AD395" s="42"/>
      <c r="AE395" s="43"/>
    </row>
    <row r="396" spans="2:31">
      <c r="B396" s="24"/>
      <c r="C396" s="24"/>
      <c r="D396" s="24"/>
      <c r="E396" s="20"/>
      <c r="F396" s="21"/>
      <c r="G396" s="22"/>
      <c r="H396" s="21"/>
      <c r="I396" s="22"/>
      <c r="J396" s="21"/>
      <c r="K396" s="22"/>
      <c r="L396" s="21"/>
      <c r="M396" s="22"/>
      <c r="N396" s="21"/>
      <c r="O396" s="22"/>
      <c r="P396" s="21"/>
      <c r="Q396" s="22"/>
      <c r="R396" s="23"/>
      <c r="Z396" s="41"/>
      <c r="AA396" s="41"/>
      <c r="AB396" s="41"/>
      <c r="AC396" s="41"/>
      <c r="AD396" s="42"/>
      <c r="AE396" s="43"/>
    </row>
    <row r="397" spans="2:31">
      <c r="B397" s="24"/>
      <c r="C397" s="24"/>
      <c r="D397" s="24"/>
      <c r="E397" s="16">
        <f>Q395+1</f>
        <v>42660</v>
      </c>
      <c r="F397" s="17"/>
      <c r="G397" s="18">
        <f>E397+1</f>
        <v>42661</v>
      </c>
      <c r="H397" s="17"/>
      <c r="I397" s="18">
        <f>G397+1</f>
        <v>42662</v>
      </c>
      <c r="J397" s="17"/>
      <c r="K397" s="18">
        <f>I397+1</f>
        <v>42663</v>
      </c>
      <c r="L397" s="17"/>
      <c r="M397" s="18">
        <f>K397+1</f>
        <v>42664</v>
      </c>
      <c r="N397" s="17"/>
      <c r="O397" s="18">
        <f>M397+1</f>
        <v>42665</v>
      </c>
      <c r="P397" s="17"/>
      <c r="Q397" s="18">
        <f t="shared" ref="Q397" si="35">O397+1</f>
        <v>42666</v>
      </c>
      <c r="R397" s="19"/>
      <c r="Z397" s="41"/>
      <c r="AA397" s="41"/>
      <c r="AB397" s="41"/>
      <c r="AC397" s="41"/>
      <c r="AD397" s="42"/>
      <c r="AE397" s="43"/>
    </row>
    <row r="398" spans="2:31">
      <c r="B398" s="24"/>
      <c r="C398" s="24"/>
      <c r="D398" s="24"/>
      <c r="E398" s="20"/>
      <c r="F398" s="21"/>
      <c r="G398" s="22"/>
      <c r="H398" s="21"/>
      <c r="I398" s="22"/>
      <c r="J398" s="21"/>
      <c r="K398" s="22"/>
      <c r="L398" s="21"/>
      <c r="M398" s="22"/>
      <c r="N398" s="21"/>
      <c r="O398" s="22"/>
      <c r="P398" s="21"/>
      <c r="Q398" s="22"/>
      <c r="R398" s="23"/>
      <c r="Z398" s="41"/>
      <c r="AA398" s="41"/>
      <c r="AB398" s="41"/>
      <c r="AC398" s="41"/>
      <c r="AD398" s="42"/>
      <c r="AE398" s="43"/>
    </row>
    <row r="399" spans="2:31">
      <c r="B399" s="24"/>
      <c r="C399" s="24"/>
      <c r="D399" s="24"/>
      <c r="E399" s="16">
        <f>IF(Q397&lt;EOMONTH(E389,0),Q397+1,"")</f>
        <v>42667</v>
      </c>
      <c r="F399" s="17"/>
      <c r="G399" s="18">
        <f>IF(E399&lt;EOMONTH(E389,0),E399+1,"")</f>
        <v>42668</v>
      </c>
      <c r="H399" s="17"/>
      <c r="I399" s="18">
        <f>IF(G399&lt;EOMONTH(E389,0),G399+1,"")</f>
        <v>42669</v>
      </c>
      <c r="J399" s="17"/>
      <c r="K399" s="18">
        <f>IF(I399&lt;EOMONTH(E389,0),I399+1,"")</f>
        <v>42670</v>
      </c>
      <c r="L399" s="17"/>
      <c r="M399" s="18">
        <f>IF(K399&lt;EOMONTH(E389,0),K399+1,"")</f>
        <v>42671</v>
      </c>
      <c r="N399" s="17"/>
      <c r="O399" s="18">
        <f>IF(M399&lt;EOMONTH(E389,0),M399+1,"")</f>
        <v>42672</v>
      </c>
      <c r="P399" s="17"/>
      <c r="Q399" s="18">
        <f>IF(O399&lt;EOMONTH(E389,0),O399+1,"")</f>
        <v>42673</v>
      </c>
      <c r="R399" s="19"/>
      <c r="Z399" s="41"/>
      <c r="AA399" s="41"/>
      <c r="AB399" s="41"/>
      <c r="AC399" s="41"/>
      <c r="AD399" s="42"/>
      <c r="AE399" s="43"/>
    </row>
    <row r="400" spans="2:31">
      <c r="B400" s="24"/>
      <c r="C400" s="24"/>
      <c r="D400" s="24"/>
      <c r="E400" s="20"/>
      <c r="F400" s="21"/>
      <c r="G400" s="22"/>
      <c r="H400" s="21"/>
      <c r="I400" s="22"/>
      <c r="J400" s="21"/>
      <c r="K400" s="22"/>
      <c r="L400" s="21"/>
      <c r="M400" s="22"/>
      <c r="N400" s="21"/>
      <c r="O400" s="22"/>
      <c r="P400" s="21"/>
      <c r="Q400" s="22"/>
      <c r="R400" s="23"/>
      <c r="Z400" s="41"/>
      <c r="AA400" s="41"/>
      <c r="AB400" s="41"/>
      <c r="AC400" s="41"/>
      <c r="AD400" s="42"/>
      <c r="AE400" s="43"/>
    </row>
    <row r="401" spans="2:41">
      <c r="B401" s="24"/>
      <c r="C401" s="24"/>
      <c r="D401" s="24"/>
      <c r="E401" s="16">
        <f>IF(Q399&lt;EOMONTH(E389,0),Q399+1,"")</f>
        <v>42674</v>
      </c>
      <c r="F401" s="17"/>
      <c r="G401" s="18" t="str">
        <f>IF(E401&lt;EOMONTH(E389,0),E401+1,"")</f>
        <v/>
      </c>
      <c r="H401" s="17"/>
      <c r="I401" s="18" t="str">
        <f>IF(G401&lt;EOMONTH(E389,0),G401+1,"")</f>
        <v/>
      </c>
      <c r="J401" s="17"/>
      <c r="K401" s="18" t="str">
        <f>IF(I401&lt;EOMONTH(E389,0),I401+1,"")</f>
        <v/>
      </c>
      <c r="L401" s="17"/>
      <c r="M401" s="18" t="str">
        <f>IF(K401&lt;EOMONTH(E389,0),K401+1,"")</f>
        <v/>
      </c>
      <c r="N401" s="17"/>
      <c r="O401" s="18" t="str">
        <f>IF(M401&lt;EOMONTH(E389,0),M401+1,"")</f>
        <v/>
      </c>
      <c r="P401" s="17"/>
      <c r="Q401" s="18" t="str">
        <f>IF(O401&lt;EOMONTH(E389,0),O401+1,"")</f>
        <v/>
      </c>
      <c r="R401" s="19"/>
      <c r="Z401" s="41"/>
      <c r="AA401" s="41"/>
      <c r="AB401" s="41"/>
      <c r="AC401" s="41"/>
      <c r="AD401" s="42"/>
      <c r="AE401" s="43"/>
    </row>
    <row r="402" spans="2:41" ht="15.75" thickBot="1">
      <c r="B402" s="24"/>
      <c r="C402" s="24"/>
      <c r="D402" s="24"/>
      <c r="E402" s="25"/>
      <c r="F402" s="26"/>
      <c r="G402" s="27"/>
      <c r="H402" s="26"/>
      <c r="I402" s="27"/>
      <c r="J402" s="26"/>
      <c r="K402" s="27"/>
      <c r="L402" s="26"/>
      <c r="M402" s="27"/>
      <c r="N402" s="26"/>
      <c r="O402" s="27"/>
      <c r="P402" s="26"/>
      <c r="Q402" s="27"/>
      <c r="R402" s="28"/>
      <c r="Z402" s="41"/>
      <c r="AA402" s="41"/>
      <c r="AB402" s="41"/>
      <c r="AC402" s="41"/>
      <c r="AD402" s="42"/>
      <c r="AE402" s="43"/>
    </row>
    <row r="403" spans="2:41">
      <c r="B403" s="24"/>
      <c r="C403" s="24"/>
      <c r="D403" s="24"/>
      <c r="E403" s="24"/>
      <c r="F403" s="24"/>
      <c r="G403" s="24"/>
      <c r="H403" s="24"/>
      <c r="Z403" s="41"/>
      <c r="AA403" s="41"/>
      <c r="AB403" s="41"/>
      <c r="AC403" s="41"/>
      <c r="AD403" s="42"/>
      <c r="AE403" s="43"/>
    </row>
    <row r="404" spans="2:41">
      <c r="B404" s="24"/>
      <c r="C404" s="24"/>
      <c r="D404" s="24"/>
      <c r="E404" s="24"/>
      <c r="F404" s="24"/>
      <c r="G404" s="24"/>
      <c r="H404" s="24"/>
      <c r="Z404" s="41"/>
      <c r="AA404" s="41"/>
      <c r="AB404" s="41"/>
      <c r="AC404" s="41"/>
      <c r="AD404" s="42"/>
      <c r="AE404" s="43"/>
    </row>
    <row r="405" spans="2:41">
      <c r="B405" s="24"/>
      <c r="C405" s="24"/>
      <c r="D405" s="24"/>
      <c r="E405" s="24"/>
      <c r="F405" s="24"/>
      <c r="G405" s="24"/>
      <c r="H405" s="24"/>
      <c r="Z405" s="41"/>
      <c r="AA405" s="41"/>
      <c r="AB405" s="41"/>
      <c r="AC405" s="41"/>
      <c r="AD405" s="42"/>
      <c r="AE405" s="43"/>
    </row>
    <row r="406" spans="2:41">
      <c r="B406" s="24"/>
      <c r="C406" s="24"/>
      <c r="D406" s="24"/>
      <c r="E406" s="24"/>
      <c r="F406" s="24"/>
      <c r="G406" s="24"/>
      <c r="H406" s="24"/>
      <c r="Z406" s="41"/>
      <c r="AA406" s="41"/>
      <c r="AB406" s="41"/>
      <c r="AC406" s="41"/>
      <c r="AD406" s="42"/>
      <c r="AE406" s="43"/>
    </row>
    <row r="407" spans="2:41">
      <c r="B407" s="24"/>
      <c r="C407" s="24"/>
      <c r="D407" s="24"/>
      <c r="E407" s="24"/>
      <c r="F407" s="24"/>
      <c r="G407" s="24"/>
      <c r="H407" s="24"/>
      <c r="Z407" s="41"/>
      <c r="AA407" s="41"/>
      <c r="AB407" s="41"/>
      <c r="AC407" s="41"/>
      <c r="AD407" s="42"/>
      <c r="AE407" s="43"/>
      <c r="AJ407" s="29"/>
      <c r="AK407" s="29"/>
      <c r="AL407" s="29"/>
      <c r="AM407" s="29"/>
      <c r="AN407" s="29"/>
      <c r="AO407" s="29"/>
    </row>
    <row r="408" spans="2:41">
      <c r="B408" s="24"/>
      <c r="C408" s="24"/>
      <c r="D408" s="24"/>
      <c r="E408" s="6"/>
      <c r="F408" s="6"/>
      <c r="G408" s="6"/>
      <c r="H408" s="6"/>
      <c r="Z408" s="41"/>
      <c r="AA408" s="41"/>
      <c r="AB408" s="41"/>
      <c r="AC408" s="41"/>
      <c r="AD408" s="42"/>
      <c r="AE408" s="43"/>
      <c r="AJ408" s="29"/>
      <c r="AK408" s="29"/>
      <c r="AL408" s="29"/>
      <c r="AM408" s="29"/>
      <c r="AN408" s="29"/>
      <c r="AO408" s="29"/>
    </row>
    <row r="409" spans="2:41">
      <c r="B409" s="24"/>
      <c r="C409" s="24"/>
      <c r="D409" s="24"/>
      <c r="E409" s="6"/>
      <c r="F409" s="6"/>
      <c r="G409" s="6"/>
      <c r="H409" s="6"/>
      <c r="Z409" s="41"/>
      <c r="AA409" s="41"/>
      <c r="AB409" s="41"/>
      <c r="AC409" s="41"/>
      <c r="AD409" s="42"/>
      <c r="AE409" s="43"/>
      <c r="AJ409" s="29"/>
      <c r="AK409" s="29"/>
      <c r="AL409" s="29"/>
      <c r="AM409" s="29"/>
      <c r="AN409" s="29"/>
      <c r="AO409" s="29"/>
    </row>
    <row r="410" spans="2:41">
      <c r="B410" s="24"/>
      <c r="C410" s="24"/>
      <c r="D410" s="24"/>
      <c r="E410" s="6"/>
      <c r="F410" s="6"/>
      <c r="G410" s="6"/>
      <c r="H410" s="6"/>
      <c r="Z410" s="41"/>
      <c r="AA410" s="41"/>
      <c r="AB410" s="41"/>
      <c r="AC410" s="41"/>
      <c r="AD410" s="42"/>
      <c r="AE410" s="43"/>
    </row>
    <row r="411" spans="2:41">
      <c r="B411" s="24"/>
      <c r="C411" s="24"/>
      <c r="D411" s="24"/>
      <c r="E411" s="6"/>
      <c r="F411" s="6"/>
      <c r="G411" s="6"/>
      <c r="H411" s="6"/>
      <c r="Z411" s="41"/>
      <c r="AA411" s="41"/>
      <c r="AB411" s="41"/>
      <c r="AC411" s="41"/>
      <c r="AD411" s="42"/>
      <c r="AE411" s="43"/>
    </row>
    <row r="412" spans="2:41">
      <c r="B412" s="24"/>
      <c r="C412" s="24"/>
      <c r="D412" s="24"/>
      <c r="E412" s="6"/>
      <c r="F412" s="6"/>
      <c r="G412" s="6"/>
      <c r="H412" s="6"/>
      <c r="Z412" s="41"/>
      <c r="AA412" s="41"/>
      <c r="AB412" s="41"/>
      <c r="AC412" s="41"/>
      <c r="AD412" s="42"/>
      <c r="AE412" s="43"/>
    </row>
    <row r="413" spans="2:41">
      <c r="B413" s="24"/>
      <c r="C413" s="24"/>
      <c r="D413" s="24"/>
      <c r="E413" s="6"/>
      <c r="F413" s="6"/>
      <c r="G413" s="6"/>
      <c r="H413" s="6"/>
      <c r="Z413" s="41"/>
      <c r="AA413" s="41"/>
      <c r="AB413" s="41"/>
      <c r="AC413" s="41"/>
      <c r="AD413" s="42"/>
      <c r="AE413" s="43"/>
    </row>
    <row r="414" spans="2:41">
      <c r="B414" s="24"/>
      <c r="C414" s="24"/>
      <c r="D414" s="24"/>
      <c r="E414" s="6"/>
      <c r="F414" s="6"/>
      <c r="G414" s="6"/>
      <c r="H414" s="6"/>
      <c r="Z414" s="41"/>
      <c r="AA414" s="41"/>
      <c r="AB414" s="41"/>
      <c r="AC414" s="41"/>
      <c r="AD414" s="42"/>
      <c r="AE414" s="43"/>
    </row>
    <row r="415" spans="2:41">
      <c r="B415" s="24"/>
      <c r="C415" s="24"/>
      <c r="D415" s="24"/>
      <c r="E415" s="6"/>
      <c r="F415" s="6"/>
      <c r="G415" s="6"/>
      <c r="H415" s="6"/>
      <c r="Z415" s="41"/>
      <c r="AA415" s="41"/>
      <c r="AB415" s="41"/>
      <c r="AC415" s="41"/>
      <c r="AD415" s="42"/>
      <c r="AE415" s="43"/>
    </row>
    <row r="416" spans="2:41">
      <c r="B416" s="24"/>
      <c r="C416" s="24"/>
      <c r="D416" s="24"/>
      <c r="E416" s="6"/>
      <c r="F416" s="6"/>
      <c r="G416" s="6"/>
      <c r="H416" s="6"/>
      <c r="Z416" s="41"/>
      <c r="AA416" s="41"/>
      <c r="AB416" s="41"/>
      <c r="AC416" s="41"/>
      <c r="AD416" s="42"/>
      <c r="AE416" s="43"/>
    </row>
    <row r="417" spans="2:31">
      <c r="B417" s="24"/>
      <c r="C417" s="24"/>
      <c r="D417" s="24"/>
      <c r="E417" s="6"/>
      <c r="F417" s="6"/>
      <c r="G417" s="6"/>
      <c r="H417" s="6"/>
      <c r="Z417" s="41"/>
      <c r="AA417" s="41"/>
      <c r="AB417" s="41"/>
      <c r="AC417" s="41"/>
      <c r="AD417" s="42"/>
      <c r="AE417" s="43"/>
    </row>
    <row r="418" spans="2:31">
      <c r="B418" s="24"/>
      <c r="C418" s="24"/>
      <c r="D418" s="24"/>
      <c r="E418" s="6"/>
      <c r="F418" s="6"/>
      <c r="G418" s="6"/>
      <c r="H418" s="6"/>
      <c r="Z418" s="41"/>
      <c r="AA418" s="41"/>
      <c r="AB418" s="41"/>
      <c r="AC418" s="41"/>
      <c r="AD418" s="42"/>
      <c r="AE418" s="43"/>
    </row>
    <row r="419" spans="2:31">
      <c r="B419" s="24"/>
      <c r="C419" s="24"/>
      <c r="D419" s="24"/>
      <c r="E419" s="6"/>
      <c r="F419" s="6"/>
      <c r="G419" s="6"/>
      <c r="H419" s="6"/>
      <c r="Z419" s="41"/>
      <c r="AA419" s="41"/>
      <c r="AB419" s="41"/>
      <c r="AC419" s="41"/>
      <c r="AD419" s="42"/>
      <c r="AE419" s="43"/>
    </row>
    <row r="420" spans="2:31">
      <c r="B420" s="24"/>
      <c r="C420" s="24"/>
      <c r="D420" s="24"/>
      <c r="E420" s="6"/>
      <c r="F420" s="6"/>
      <c r="G420" s="6"/>
      <c r="H420" s="6"/>
      <c r="Z420" s="41"/>
      <c r="AA420" s="41"/>
      <c r="AB420" s="41"/>
      <c r="AC420" s="41"/>
      <c r="AD420" s="42"/>
      <c r="AE420" s="43"/>
    </row>
    <row r="421" spans="2:31" s="1" customFormat="1">
      <c r="Z421" s="38"/>
      <c r="AA421" s="38"/>
      <c r="AB421" s="38"/>
      <c r="AC421" s="38"/>
      <c r="AD421" s="39"/>
      <c r="AE421" s="40"/>
    </row>
    <row r="422" spans="2:31" s="1" customFormat="1">
      <c r="Z422" s="38"/>
      <c r="AA422" s="38"/>
      <c r="AB422" s="38"/>
      <c r="AC422" s="38"/>
      <c r="AD422" s="39"/>
      <c r="AE422" s="40"/>
    </row>
    <row r="423" spans="2:31" s="1" customFormat="1">
      <c r="Z423" s="38"/>
      <c r="AA423" s="38"/>
      <c r="AB423" s="38"/>
      <c r="AC423" s="38"/>
      <c r="AD423" s="39"/>
      <c r="AE423" s="40"/>
    </row>
    <row r="424" spans="2:31" s="1" customFormat="1">
      <c r="Z424" s="38"/>
      <c r="AA424" s="38"/>
      <c r="AB424" s="38"/>
      <c r="AC424" s="38"/>
      <c r="AD424" s="39"/>
      <c r="AE424" s="40"/>
    </row>
    <row r="425" spans="2:31" s="1" customFormat="1" ht="15.75" thickBot="1">
      <c r="Z425" s="38"/>
      <c r="AA425" s="38"/>
      <c r="AB425" s="38"/>
      <c r="AC425" s="38"/>
      <c r="AD425" s="39"/>
      <c r="AE425" s="40"/>
    </row>
    <row r="426" spans="2:31" s="1" customFormat="1">
      <c r="H426" s="68" t="s">
        <v>0</v>
      </c>
      <c r="I426" s="69"/>
      <c r="J426" s="69"/>
      <c r="K426" s="69"/>
      <c r="L426" s="69"/>
      <c r="M426" s="69"/>
      <c r="N426" s="70"/>
      <c r="Z426" s="38"/>
      <c r="AA426" s="38"/>
      <c r="AB426" s="38"/>
      <c r="AC426" s="38"/>
      <c r="AD426" s="39"/>
      <c r="AE426" s="40"/>
    </row>
    <row r="427" spans="2:31" s="1" customFormat="1" ht="15.75" thickBot="1">
      <c r="H427" s="71"/>
      <c r="I427" s="72"/>
      <c r="J427" s="72"/>
      <c r="K427" s="72"/>
      <c r="L427" s="72"/>
      <c r="M427" s="72"/>
      <c r="N427" s="73"/>
      <c r="Z427" s="38"/>
      <c r="AA427" s="38"/>
      <c r="AB427" s="38"/>
      <c r="AC427" s="38"/>
      <c r="AD427" s="39"/>
      <c r="AE427" s="40"/>
    </row>
    <row r="428" spans="2:31" s="1" customFormat="1">
      <c r="Z428" s="38"/>
      <c r="AA428" s="38"/>
      <c r="AB428" s="38"/>
      <c r="AC428" s="38"/>
      <c r="AD428" s="39"/>
      <c r="AE428" s="40"/>
    </row>
    <row r="429" spans="2:31" s="1" customFormat="1">
      <c r="Z429" s="38"/>
      <c r="AA429" s="38"/>
      <c r="AB429" s="38"/>
      <c r="AC429" s="38"/>
      <c r="AD429" s="39"/>
      <c r="AE429" s="40"/>
    </row>
    <row r="430" spans="2:31" s="1" customFormat="1" ht="15.75" thickBot="1">
      <c r="Z430" s="38"/>
      <c r="AA430" s="38"/>
      <c r="AB430" s="38"/>
      <c r="AC430" s="38"/>
      <c r="AD430" s="39"/>
      <c r="AE430" s="40"/>
    </row>
    <row r="431" spans="2:31" ht="16.5" thickBot="1">
      <c r="B431" s="6"/>
      <c r="C431" s="6"/>
      <c r="D431" s="6"/>
      <c r="E431" s="65">
        <f>EDATE(DATE(An_ref,1,1),10)</f>
        <v>42675</v>
      </c>
      <c r="F431" s="66"/>
      <c r="G431" s="66"/>
      <c r="H431" s="66"/>
      <c r="I431" s="66"/>
      <c r="J431" s="66"/>
      <c r="K431" s="66"/>
      <c r="L431" s="66"/>
      <c r="M431" s="66"/>
      <c r="N431" s="66"/>
      <c r="O431" s="66"/>
      <c r="P431" s="66"/>
      <c r="Q431" s="66"/>
      <c r="R431" s="67"/>
      <c r="Z431" s="41"/>
      <c r="AA431" s="41"/>
      <c r="AB431" s="41"/>
      <c r="AC431" s="41"/>
      <c r="AD431" s="42"/>
      <c r="AE431" s="43"/>
    </row>
    <row r="432" spans="2:31">
      <c r="B432" s="6"/>
      <c r="C432" s="6"/>
      <c r="D432" s="6"/>
      <c r="E432" s="10" t="str">
        <f>UPPER(TEXT(E435,"jjj"))</f>
        <v>LUN</v>
      </c>
      <c r="F432" s="11"/>
      <c r="G432" s="12" t="str">
        <f>UPPER(TEXT(G435,"jjj"))</f>
        <v>MAR</v>
      </c>
      <c r="H432" s="11"/>
      <c r="I432" s="12" t="str">
        <f>UPPER(TEXT(I435,"jjj"))</f>
        <v>MER</v>
      </c>
      <c r="J432" s="11"/>
      <c r="K432" s="12" t="str">
        <f>UPPER(TEXT(K435,"jjj"))</f>
        <v>JEU</v>
      </c>
      <c r="L432" s="11"/>
      <c r="M432" s="12" t="str">
        <f>UPPER(TEXT(M435,"jjj"))</f>
        <v>VEN</v>
      </c>
      <c r="N432" s="11"/>
      <c r="O432" s="12" t="str">
        <f>UPPER(TEXT(O435,"jjj"))</f>
        <v>SAM</v>
      </c>
      <c r="P432" s="11"/>
      <c r="Q432" s="12" t="str">
        <f>UPPER(TEXT(Q435,"jjj"))</f>
        <v>DIM</v>
      </c>
      <c r="R432" s="13"/>
      <c r="Z432" s="41"/>
      <c r="AA432" s="41"/>
      <c r="AB432" s="41"/>
      <c r="AC432" s="41"/>
      <c r="AD432" s="42"/>
      <c r="AE432" s="43"/>
    </row>
    <row r="433" spans="2:31">
      <c r="B433" s="6"/>
      <c r="C433" s="6"/>
      <c r="D433" s="6"/>
      <c r="E433" s="16" t="str">
        <f>IF(WEEKDAY(E431)=2,E431,"")</f>
        <v/>
      </c>
      <c r="F433" s="17"/>
      <c r="G433" s="18">
        <f>IF(E433&lt;&gt;"",E433+1,IF(WEEKDAY(E431)=3,E431,""))</f>
        <v>42675</v>
      </c>
      <c r="H433" s="17"/>
      <c r="I433" s="18">
        <f>IF(G433&lt;&gt;"",G433+1,IF(WEEKDAY(E431)=4,E431,""))</f>
        <v>42676</v>
      </c>
      <c r="J433" s="17"/>
      <c r="K433" s="18">
        <f>IF(I433&lt;&gt;"",I433+1,IF(WEEKDAY(E431)=5,E431,""))</f>
        <v>42677</v>
      </c>
      <c r="L433" s="17"/>
      <c r="M433" s="18">
        <f>IF(K433&lt;&gt;"",K433+1,IF(WEEKDAY(E431)=6,E431,""))</f>
        <v>42678</v>
      </c>
      <c r="N433" s="17"/>
      <c r="O433" s="18">
        <f>IF(M433&lt;&gt;"",M433+1,IF(WEEKDAY(E431)=7,E431,""))</f>
        <v>42679</v>
      </c>
      <c r="P433" s="17"/>
      <c r="Q433" s="18">
        <f>IF(O433&lt;&gt;"",O433+1,IF(WEEKDAY(E431)=1,E431,""))</f>
        <v>42680</v>
      </c>
      <c r="R433" s="19"/>
      <c r="Z433" s="41"/>
      <c r="AA433" s="41"/>
      <c r="AB433" s="41"/>
      <c r="AC433" s="41"/>
      <c r="AD433" s="42"/>
      <c r="AE433" s="43"/>
    </row>
    <row r="434" spans="2:31">
      <c r="B434" s="6"/>
      <c r="C434" s="6"/>
      <c r="D434" s="6"/>
      <c r="E434" s="20"/>
      <c r="F434" s="21"/>
      <c r="G434" s="22"/>
      <c r="H434" s="21"/>
      <c r="I434" s="22"/>
      <c r="J434" s="21"/>
      <c r="K434" s="22"/>
      <c r="L434" s="21"/>
      <c r="M434" s="22"/>
      <c r="N434" s="21"/>
      <c r="O434" s="22"/>
      <c r="P434" s="21"/>
      <c r="Q434" s="22"/>
      <c r="R434" s="23"/>
      <c r="Z434" s="41"/>
      <c r="AA434" s="41"/>
      <c r="AB434" s="41"/>
      <c r="AC434" s="41"/>
      <c r="AD434" s="42"/>
      <c r="AE434" s="43"/>
    </row>
    <row r="435" spans="2:31">
      <c r="B435" s="6"/>
      <c r="C435" s="6"/>
      <c r="D435" s="6"/>
      <c r="E435" s="16">
        <f>Q433+1</f>
        <v>42681</v>
      </c>
      <c r="F435" s="17"/>
      <c r="G435" s="18">
        <f>E435+1</f>
        <v>42682</v>
      </c>
      <c r="H435" s="17"/>
      <c r="I435" s="18">
        <f>G435+1</f>
        <v>42683</v>
      </c>
      <c r="J435" s="17"/>
      <c r="K435" s="18">
        <f>I435+1</f>
        <v>42684</v>
      </c>
      <c r="L435" s="17"/>
      <c r="M435" s="18">
        <f>K435+1</f>
        <v>42685</v>
      </c>
      <c r="N435" s="17"/>
      <c r="O435" s="18">
        <f>M435+1</f>
        <v>42686</v>
      </c>
      <c r="P435" s="17"/>
      <c r="Q435" s="18">
        <f t="shared" ref="Q435" si="36">O435+1</f>
        <v>42687</v>
      </c>
      <c r="R435" s="19"/>
      <c r="Z435" s="41"/>
      <c r="AA435" s="41"/>
      <c r="AB435" s="41"/>
      <c r="AC435" s="41"/>
      <c r="AD435" s="42"/>
      <c r="AE435" s="43"/>
    </row>
    <row r="436" spans="2:31">
      <c r="B436" s="6"/>
      <c r="C436" s="6"/>
      <c r="D436" s="6"/>
      <c r="E436" s="20"/>
      <c r="F436" s="21"/>
      <c r="G436" s="22"/>
      <c r="H436" s="21"/>
      <c r="I436" s="22"/>
      <c r="J436" s="21"/>
      <c r="K436" s="22"/>
      <c r="L436" s="21"/>
      <c r="M436" s="22"/>
      <c r="N436" s="21"/>
      <c r="O436" s="22"/>
      <c r="P436" s="21"/>
      <c r="Q436" s="22"/>
      <c r="R436" s="23"/>
      <c r="Z436" s="41"/>
      <c r="AA436" s="41"/>
      <c r="AB436" s="41"/>
      <c r="AC436" s="41"/>
      <c r="AD436" s="42"/>
      <c r="AE436" s="43"/>
    </row>
    <row r="437" spans="2:31">
      <c r="B437" s="24"/>
      <c r="C437" s="24"/>
      <c r="D437" s="24"/>
      <c r="E437" s="16">
        <f>Q435+1</f>
        <v>42688</v>
      </c>
      <c r="F437" s="17"/>
      <c r="G437" s="18">
        <f>E437+1</f>
        <v>42689</v>
      </c>
      <c r="H437" s="17"/>
      <c r="I437" s="18">
        <f>G437+1</f>
        <v>42690</v>
      </c>
      <c r="J437" s="17"/>
      <c r="K437" s="18">
        <f>I437+1</f>
        <v>42691</v>
      </c>
      <c r="L437" s="17"/>
      <c r="M437" s="18">
        <f>K437+1</f>
        <v>42692</v>
      </c>
      <c r="N437" s="17"/>
      <c r="O437" s="18">
        <f>M437+1</f>
        <v>42693</v>
      </c>
      <c r="P437" s="17"/>
      <c r="Q437" s="18">
        <f t="shared" ref="Q437" si="37">O437+1</f>
        <v>42694</v>
      </c>
      <c r="R437" s="19"/>
      <c r="Z437" s="41"/>
      <c r="AA437" s="41"/>
      <c r="AB437" s="41"/>
      <c r="AC437" s="41"/>
      <c r="AD437" s="42"/>
      <c r="AE437" s="43"/>
    </row>
    <row r="438" spans="2:31">
      <c r="B438" s="24"/>
      <c r="C438" s="24"/>
      <c r="D438" s="24"/>
      <c r="E438" s="20"/>
      <c r="F438" s="21"/>
      <c r="G438" s="22"/>
      <c r="H438" s="21"/>
      <c r="I438" s="22"/>
      <c r="J438" s="21"/>
      <c r="K438" s="22"/>
      <c r="L438" s="21"/>
      <c r="M438" s="22"/>
      <c r="N438" s="21"/>
      <c r="O438" s="22"/>
      <c r="P438" s="21"/>
      <c r="Q438" s="22"/>
      <c r="R438" s="23"/>
      <c r="Z438" s="41"/>
      <c r="AA438" s="41"/>
      <c r="AB438" s="41"/>
      <c r="AC438" s="41"/>
      <c r="AD438" s="42"/>
      <c r="AE438" s="43"/>
    </row>
    <row r="439" spans="2:31">
      <c r="B439" s="24"/>
      <c r="C439" s="24"/>
      <c r="D439" s="24"/>
      <c r="E439" s="16">
        <f>Q437+1</f>
        <v>42695</v>
      </c>
      <c r="F439" s="17"/>
      <c r="G439" s="18">
        <f>E439+1</f>
        <v>42696</v>
      </c>
      <c r="H439" s="17"/>
      <c r="I439" s="18">
        <f>G439+1</f>
        <v>42697</v>
      </c>
      <c r="J439" s="17"/>
      <c r="K439" s="18">
        <f>I439+1</f>
        <v>42698</v>
      </c>
      <c r="L439" s="17"/>
      <c r="M439" s="18">
        <f>K439+1</f>
        <v>42699</v>
      </c>
      <c r="N439" s="17"/>
      <c r="O439" s="18">
        <f>M439+1</f>
        <v>42700</v>
      </c>
      <c r="P439" s="17"/>
      <c r="Q439" s="18">
        <f t="shared" ref="Q439" si="38">O439+1</f>
        <v>42701</v>
      </c>
      <c r="R439" s="19"/>
      <c r="Z439" s="41"/>
      <c r="AA439" s="41"/>
      <c r="AB439" s="41"/>
      <c r="AC439" s="41"/>
      <c r="AD439" s="42"/>
      <c r="AE439" s="43"/>
    </row>
    <row r="440" spans="2:31">
      <c r="B440" s="24"/>
      <c r="C440" s="24"/>
      <c r="D440" s="24"/>
      <c r="E440" s="20"/>
      <c r="F440" s="21"/>
      <c r="G440" s="22"/>
      <c r="H440" s="21"/>
      <c r="I440" s="22"/>
      <c r="J440" s="21"/>
      <c r="K440" s="22"/>
      <c r="L440" s="21"/>
      <c r="M440" s="22"/>
      <c r="N440" s="21"/>
      <c r="O440" s="22"/>
      <c r="P440" s="21"/>
      <c r="Q440" s="22"/>
      <c r="R440" s="23"/>
      <c r="Z440" s="41"/>
      <c r="AA440" s="41"/>
      <c r="AB440" s="41"/>
      <c r="AC440" s="41"/>
      <c r="AD440" s="42"/>
      <c r="AE440" s="43"/>
    </row>
    <row r="441" spans="2:31">
      <c r="B441" s="24"/>
      <c r="C441" s="24"/>
      <c r="D441" s="24"/>
      <c r="E441" s="16">
        <f>IF(Q439&lt;EOMONTH(E431,0),Q439+1,"")</f>
        <v>42702</v>
      </c>
      <c r="F441" s="17"/>
      <c r="G441" s="18">
        <f>IF(E441&lt;EOMONTH(E431,0),E441+1,"")</f>
        <v>42703</v>
      </c>
      <c r="H441" s="17"/>
      <c r="I441" s="18">
        <f>IF(G441&lt;EOMONTH(E431,0),G441+1,"")</f>
        <v>42704</v>
      </c>
      <c r="J441" s="17"/>
      <c r="K441" s="18" t="str">
        <f>IF(I441&lt;EOMONTH(E431,0),I441+1,"")</f>
        <v/>
      </c>
      <c r="L441" s="17"/>
      <c r="M441" s="18" t="str">
        <f>IF(K441&lt;EOMONTH(E431,0),K441+1,"")</f>
        <v/>
      </c>
      <c r="N441" s="17"/>
      <c r="O441" s="18" t="str">
        <f>IF(M441&lt;EOMONTH(E431,0),M441+1,"")</f>
        <v/>
      </c>
      <c r="P441" s="17"/>
      <c r="Q441" s="18" t="str">
        <f>IF(O441&lt;EOMONTH(E431,0),O441+1,"")</f>
        <v/>
      </c>
      <c r="R441" s="19"/>
      <c r="Z441" s="41"/>
      <c r="AA441" s="41"/>
      <c r="AB441" s="41"/>
      <c r="AC441" s="41"/>
      <c r="AD441" s="42"/>
      <c r="AE441" s="43"/>
    </row>
    <row r="442" spans="2:31">
      <c r="B442" s="24"/>
      <c r="C442" s="24"/>
      <c r="D442" s="24"/>
      <c r="E442" s="20"/>
      <c r="F442" s="21"/>
      <c r="G442" s="22"/>
      <c r="H442" s="21"/>
      <c r="I442" s="22"/>
      <c r="J442" s="21"/>
      <c r="K442" s="22"/>
      <c r="L442" s="21"/>
      <c r="M442" s="22"/>
      <c r="N442" s="21"/>
      <c r="O442" s="22"/>
      <c r="P442" s="21"/>
      <c r="Q442" s="22"/>
      <c r="R442" s="23"/>
      <c r="Z442" s="41"/>
      <c r="AA442" s="41"/>
      <c r="AB442" s="41"/>
      <c r="AC442" s="41"/>
      <c r="AD442" s="42"/>
      <c r="AE442" s="43"/>
    </row>
    <row r="443" spans="2:31">
      <c r="B443" s="24"/>
      <c r="C443" s="24"/>
      <c r="D443" s="24"/>
      <c r="E443" s="16" t="str">
        <f>IF(Q441&lt;EOMONTH(E431,0),Q441+1,"")</f>
        <v/>
      </c>
      <c r="F443" s="17"/>
      <c r="G443" s="18" t="str">
        <f>IF(E443&lt;EOMONTH(E431,0),E443+1,"")</f>
        <v/>
      </c>
      <c r="H443" s="17"/>
      <c r="I443" s="18" t="str">
        <f>IF(G443&lt;EOMONTH(E431,0),G443+1,"")</f>
        <v/>
      </c>
      <c r="J443" s="17"/>
      <c r="K443" s="18" t="str">
        <f>IF(I443&lt;EOMONTH(E431,0),I443+1,"")</f>
        <v/>
      </c>
      <c r="L443" s="17"/>
      <c r="M443" s="18" t="str">
        <f>IF(K443&lt;EOMONTH(E431,0),K443+1,"")</f>
        <v/>
      </c>
      <c r="N443" s="17"/>
      <c r="O443" s="18" t="str">
        <f>IF(M443&lt;EOMONTH(E431,0),M443+1,"")</f>
        <v/>
      </c>
      <c r="P443" s="17"/>
      <c r="Q443" s="18" t="str">
        <f>IF(O443&lt;EOMONTH(E431,0),O443+1,"")</f>
        <v/>
      </c>
      <c r="R443" s="19"/>
      <c r="Z443" s="41"/>
      <c r="AA443" s="41"/>
      <c r="AB443" s="41"/>
      <c r="AC443" s="41"/>
      <c r="AD443" s="42"/>
      <c r="AE443" s="43"/>
    </row>
    <row r="444" spans="2:31" ht="15.75" thickBot="1">
      <c r="B444" s="24"/>
      <c r="C444" s="24"/>
      <c r="D444" s="24"/>
      <c r="E444" s="25"/>
      <c r="F444" s="26"/>
      <c r="G444" s="27"/>
      <c r="H444" s="26"/>
      <c r="I444" s="27"/>
      <c r="J444" s="26"/>
      <c r="K444" s="27"/>
      <c r="L444" s="26"/>
      <c r="M444" s="27"/>
      <c r="N444" s="26"/>
      <c r="O444" s="27"/>
      <c r="P444" s="26"/>
      <c r="Q444" s="27"/>
      <c r="R444" s="28"/>
      <c r="Z444" s="41"/>
      <c r="AA444" s="41"/>
      <c r="AB444" s="41"/>
      <c r="AC444" s="41"/>
      <c r="AD444" s="42"/>
      <c r="AE444" s="43"/>
    </row>
    <row r="445" spans="2:31">
      <c r="B445" s="24"/>
      <c r="C445" s="24"/>
      <c r="D445" s="24"/>
      <c r="E445" s="24"/>
      <c r="F445" s="24"/>
      <c r="G445" s="24"/>
      <c r="H445" s="24"/>
      <c r="Z445" s="41"/>
      <c r="AA445" s="41"/>
      <c r="AB445" s="41"/>
      <c r="AC445" s="41"/>
      <c r="AD445" s="42"/>
      <c r="AE445" s="43"/>
    </row>
    <row r="446" spans="2:31">
      <c r="B446" s="24"/>
      <c r="C446" s="24"/>
      <c r="D446" s="24"/>
      <c r="E446" s="24"/>
      <c r="F446" s="24"/>
      <c r="G446" s="24"/>
      <c r="H446" s="24"/>
      <c r="Z446" s="41"/>
      <c r="AA446" s="41"/>
      <c r="AB446" s="41"/>
      <c r="AC446" s="41"/>
      <c r="AD446" s="42"/>
      <c r="AE446" s="43"/>
    </row>
    <row r="447" spans="2:31">
      <c r="B447" s="24"/>
      <c r="C447" s="24"/>
      <c r="D447" s="24"/>
      <c r="E447" s="24"/>
      <c r="F447" s="24"/>
      <c r="G447" s="24"/>
      <c r="H447" s="24"/>
      <c r="Z447" s="41"/>
      <c r="AA447" s="41"/>
      <c r="AB447" s="41"/>
      <c r="AC447" s="41"/>
      <c r="AD447" s="42"/>
      <c r="AE447" s="43"/>
    </row>
    <row r="448" spans="2:31">
      <c r="B448" s="24"/>
      <c r="C448" s="24"/>
      <c r="D448" s="24"/>
      <c r="E448" s="24"/>
      <c r="F448" s="24"/>
      <c r="G448" s="24"/>
      <c r="H448" s="24"/>
      <c r="Z448" s="41"/>
      <c r="AA448" s="41"/>
      <c r="AB448" s="41"/>
      <c r="AC448" s="41"/>
      <c r="AD448" s="42"/>
      <c r="AE448" s="43"/>
    </row>
    <row r="449" spans="2:41">
      <c r="B449" s="24"/>
      <c r="C449" s="24"/>
      <c r="D449" s="24"/>
      <c r="E449" s="24"/>
      <c r="F449" s="24"/>
      <c r="G449" s="24"/>
      <c r="H449" s="24"/>
      <c r="Z449" s="41"/>
      <c r="AA449" s="41"/>
      <c r="AB449" s="41"/>
      <c r="AC449" s="41"/>
      <c r="AD449" s="42"/>
      <c r="AE449" s="43"/>
      <c r="AJ449" s="29"/>
      <c r="AK449" s="29"/>
      <c r="AL449" s="29"/>
      <c r="AM449" s="29"/>
      <c r="AN449" s="29"/>
      <c r="AO449" s="29"/>
    </row>
    <row r="450" spans="2:41">
      <c r="B450" s="24"/>
      <c r="C450" s="24"/>
      <c r="D450" s="24"/>
      <c r="E450" s="6"/>
      <c r="F450" s="6"/>
      <c r="G450" s="6"/>
      <c r="H450" s="6"/>
      <c r="Z450" s="41"/>
      <c r="AA450" s="41"/>
      <c r="AB450" s="41"/>
      <c r="AC450" s="41"/>
      <c r="AD450" s="42"/>
      <c r="AE450" s="43"/>
      <c r="AJ450" s="29"/>
      <c r="AK450" s="29"/>
      <c r="AL450" s="29"/>
      <c r="AM450" s="29"/>
      <c r="AN450" s="29"/>
      <c r="AO450" s="29"/>
    </row>
    <row r="451" spans="2:41">
      <c r="B451" s="24"/>
      <c r="C451" s="24"/>
      <c r="D451" s="24"/>
      <c r="E451" s="6"/>
      <c r="F451" s="6"/>
      <c r="G451" s="6"/>
      <c r="H451" s="6"/>
      <c r="Z451" s="41"/>
      <c r="AA451" s="41"/>
      <c r="AB451" s="41"/>
      <c r="AC451" s="41"/>
      <c r="AD451" s="42"/>
      <c r="AE451" s="43"/>
      <c r="AJ451" s="29"/>
      <c r="AK451" s="29"/>
      <c r="AL451" s="29"/>
      <c r="AM451" s="29"/>
      <c r="AN451" s="29"/>
      <c r="AO451" s="29"/>
    </row>
    <row r="452" spans="2:41">
      <c r="B452" s="24"/>
      <c r="C452" s="24"/>
      <c r="D452" s="24"/>
      <c r="E452" s="6"/>
      <c r="F452" s="6"/>
      <c r="G452" s="6"/>
      <c r="H452" s="6"/>
      <c r="Z452" s="41"/>
      <c r="AA452" s="41"/>
      <c r="AB452" s="41"/>
      <c r="AC452" s="41"/>
      <c r="AD452" s="42"/>
      <c r="AE452" s="43"/>
      <c r="AJ452" s="29"/>
      <c r="AK452" s="29"/>
      <c r="AL452" s="29"/>
      <c r="AM452" s="29"/>
      <c r="AN452" s="29"/>
      <c r="AO452" s="29"/>
    </row>
    <row r="453" spans="2:41">
      <c r="B453" s="24"/>
      <c r="C453" s="24"/>
      <c r="D453" s="24"/>
      <c r="E453" s="6"/>
      <c r="F453" s="6"/>
      <c r="G453" s="6"/>
      <c r="H453" s="6"/>
      <c r="Z453" s="41"/>
      <c r="AA453" s="41"/>
      <c r="AB453" s="41"/>
      <c r="AC453" s="41"/>
      <c r="AD453" s="42"/>
      <c r="AE453" s="43"/>
    </row>
    <row r="454" spans="2:41">
      <c r="B454" s="24"/>
      <c r="C454" s="24"/>
      <c r="D454" s="24"/>
      <c r="E454" s="6"/>
      <c r="F454" s="6"/>
      <c r="G454" s="6"/>
      <c r="H454" s="6"/>
      <c r="Z454" s="41"/>
      <c r="AA454" s="41"/>
      <c r="AB454" s="41"/>
      <c r="AC454" s="41"/>
      <c r="AD454" s="42"/>
      <c r="AE454" s="43"/>
    </row>
    <row r="455" spans="2:41">
      <c r="B455" s="24"/>
      <c r="C455" s="24"/>
      <c r="D455" s="24"/>
      <c r="E455" s="6"/>
      <c r="F455" s="6"/>
      <c r="G455" s="6"/>
      <c r="H455" s="6"/>
      <c r="Z455" s="41"/>
      <c r="AA455" s="41"/>
      <c r="AB455" s="41"/>
      <c r="AC455" s="41"/>
      <c r="AD455" s="42"/>
      <c r="AE455" s="43"/>
    </row>
    <row r="456" spans="2:41">
      <c r="B456" s="24"/>
      <c r="C456" s="24"/>
      <c r="D456" s="24"/>
      <c r="E456" s="6"/>
      <c r="F456" s="6"/>
      <c r="G456" s="6"/>
      <c r="H456" s="6"/>
      <c r="Z456" s="41"/>
      <c r="AA456" s="41"/>
      <c r="AB456" s="41"/>
      <c r="AC456" s="41"/>
      <c r="AD456" s="42"/>
      <c r="AE456" s="43"/>
    </row>
    <row r="457" spans="2:41">
      <c r="B457" s="24"/>
      <c r="C457" s="24"/>
      <c r="D457" s="24"/>
      <c r="E457" s="6"/>
      <c r="F457" s="6"/>
      <c r="G457" s="6"/>
      <c r="H457" s="6"/>
      <c r="Z457" s="41"/>
      <c r="AA457" s="41"/>
      <c r="AB457" s="41"/>
      <c r="AC457" s="41"/>
      <c r="AD457" s="42"/>
      <c r="AE457" s="43"/>
    </row>
    <row r="458" spans="2:41">
      <c r="B458" s="24"/>
      <c r="C458" s="24"/>
      <c r="D458" s="24"/>
      <c r="E458" s="6"/>
      <c r="F458" s="6"/>
      <c r="G458" s="6"/>
      <c r="H458" s="6"/>
      <c r="Z458" s="41"/>
      <c r="AA458" s="41"/>
      <c r="AB458" s="41"/>
      <c r="AC458" s="41"/>
      <c r="AD458" s="42"/>
      <c r="AE458" s="43"/>
    </row>
    <row r="459" spans="2:41">
      <c r="B459" s="24"/>
      <c r="C459" s="24"/>
      <c r="D459" s="24"/>
      <c r="E459" s="6"/>
      <c r="F459" s="6"/>
      <c r="G459" s="6"/>
      <c r="H459" s="6"/>
      <c r="Z459" s="41"/>
      <c r="AA459" s="41"/>
      <c r="AB459" s="41"/>
      <c r="AC459" s="41"/>
      <c r="AD459" s="42"/>
      <c r="AE459" s="43"/>
    </row>
    <row r="460" spans="2:41">
      <c r="B460" s="24"/>
      <c r="C460" s="24"/>
      <c r="D460" s="24"/>
      <c r="E460" s="6"/>
      <c r="F460" s="6"/>
      <c r="G460" s="6"/>
      <c r="H460" s="6"/>
      <c r="Z460" s="41"/>
      <c r="AA460" s="41"/>
      <c r="AB460" s="41"/>
      <c r="AC460" s="41"/>
      <c r="AD460" s="42"/>
      <c r="AE460" s="43"/>
    </row>
    <row r="461" spans="2:41">
      <c r="B461" s="24"/>
      <c r="C461" s="24"/>
      <c r="D461" s="24"/>
      <c r="E461" s="6"/>
      <c r="F461" s="6"/>
      <c r="G461" s="6"/>
      <c r="H461" s="6"/>
      <c r="Z461" s="41"/>
      <c r="AA461" s="41"/>
      <c r="AB461" s="41"/>
      <c r="AC461" s="41"/>
      <c r="AD461" s="42"/>
      <c r="AE461" s="43"/>
    </row>
    <row r="462" spans="2:41">
      <c r="B462" s="24"/>
      <c r="C462" s="24"/>
      <c r="D462" s="24"/>
      <c r="E462" s="6"/>
      <c r="F462" s="6"/>
      <c r="G462" s="6"/>
      <c r="H462" s="6"/>
      <c r="Z462" s="41"/>
      <c r="AA462" s="41"/>
      <c r="AB462" s="41"/>
      <c r="AC462" s="41"/>
      <c r="AD462" s="42"/>
      <c r="AE462" s="43"/>
    </row>
    <row r="463" spans="2:41" s="1" customFormat="1">
      <c r="Z463" s="38"/>
      <c r="AA463" s="38"/>
      <c r="AB463" s="38"/>
      <c r="AC463" s="38"/>
      <c r="AD463" s="39"/>
      <c r="AE463" s="40"/>
    </row>
    <row r="464" spans="2:41" s="1" customFormat="1">
      <c r="Z464" s="38"/>
      <c r="AA464" s="38"/>
      <c r="AB464" s="38"/>
      <c r="AC464" s="38"/>
      <c r="AD464" s="39"/>
      <c r="AE464" s="40"/>
    </row>
    <row r="465" spans="2:31" s="1" customFormat="1">
      <c r="Z465" s="38"/>
      <c r="AA465" s="38"/>
      <c r="AB465" s="38"/>
      <c r="AC465" s="38"/>
      <c r="AD465" s="39"/>
      <c r="AE465" s="40"/>
    </row>
    <row r="466" spans="2:31" s="1" customFormat="1">
      <c r="Z466" s="38"/>
      <c r="AA466" s="38"/>
      <c r="AB466" s="38"/>
      <c r="AC466" s="38"/>
      <c r="AD466" s="39"/>
      <c r="AE466" s="40"/>
    </row>
    <row r="467" spans="2:31" s="1" customFormat="1" ht="15.75" thickBot="1">
      <c r="Z467" s="38"/>
      <c r="AA467" s="38"/>
      <c r="AB467" s="38"/>
      <c r="AC467" s="38"/>
      <c r="AD467" s="39"/>
      <c r="AE467" s="40"/>
    </row>
    <row r="468" spans="2:31" s="1" customFormat="1">
      <c r="H468" s="68"/>
      <c r="I468" s="69"/>
      <c r="J468" s="69"/>
      <c r="K468" s="69"/>
      <c r="L468" s="69"/>
      <c r="M468" s="69"/>
      <c r="N468" s="70"/>
      <c r="Z468" s="38"/>
      <c r="AA468" s="38"/>
      <c r="AB468" s="38"/>
      <c r="AC468" s="38"/>
      <c r="AD468" s="39"/>
      <c r="AE468" s="40"/>
    </row>
    <row r="469" spans="2:31" s="1" customFormat="1" ht="15.75" thickBot="1">
      <c r="H469" s="71"/>
      <c r="I469" s="72"/>
      <c r="J469" s="72"/>
      <c r="K469" s="72"/>
      <c r="L469" s="72"/>
      <c r="M469" s="72"/>
      <c r="N469" s="73"/>
      <c r="Z469" s="38"/>
      <c r="AA469" s="38"/>
      <c r="AB469" s="38"/>
      <c r="AC469" s="38"/>
      <c r="AD469" s="39"/>
      <c r="AE469" s="40"/>
    </row>
    <row r="470" spans="2:31" s="1" customFormat="1">
      <c r="Z470" s="38"/>
      <c r="AA470" s="38"/>
      <c r="AB470" s="38"/>
      <c r="AC470" s="38"/>
      <c r="AD470" s="39"/>
      <c r="AE470" s="40"/>
    </row>
    <row r="471" spans="2:31" s="1" customFormat="1">
      <c r="Z471" s="38"/>
      <c r="AA471" s="38"/>
      <c r="AB471" s="38"/>
      <c r="AC471" s="38"/>
      <c r="AD471" s="39"/>
      <c r="AE471" s="40"/>
    </row>
    <row r="472" spans="2:31" s="1" customFormat="1" ht="15.75" thickBot="1">
      <c r="Z472" s="38"/>
      <c r="AA472" s="38"/>
      <c r="AB472" s="38"/>
      <c r="AC472" s="38"/>
      <c r="AD472" s="39"/>
      <c r="AE472" s="40"/>
    </row>
    <row r="473" spans="2:31" ht="16.5" thickBot="1">
      <c r="B473" s="6"/>
      <c r="C473" s="6"/>
      <c r="D473" s="6"/>
      <c r="E473" s="65">
        <f>EDATE(DATE(An_ref,1,1),11)</f>
        <v>42705</v>
      </c>
      <c r="F473" s="66"/>
      <c r="G473" s="66"/>
      <c r="H473" s="66"/>
      <c r="I473" s="66"/>
      <c r="J473" s="66"/>
      <c r="K473" s="66"/>
      <c r="L473" s="66"/>
      <c r="M473" s="66"/>
      <c r="N473" s="66"/>
      <c r="O473" s="66"/>
      <c r="P473" s="66"/>
      <c r="Q473" s="66"/>
      <c r="R473" s="67"/>
      <c r="Z473" s="41"/>
      <c r="AA473" s="41"/>
      <c r="AB473" s="41"/>
      <c r="AC473" s="41"/>
      <c r="AD473" s="42"/>
      <c r="AE473" s="43"/>
    </row>
    <row r="474" spans="2:31">
      <c r="B474" s="6"/>
      <c r="C474" s="6"/>
      <c r="D474" s="6"/>
      <c r="E474" s="10" t="str">
        <f>UPPER(TEXT(E477,"jjj"))</f>
        <v>LUN</v>
      </c>
      <c r="F474" s="11"/>
      <c r="G474" s="12" t="str">
        <f>UPPER(TEXT(G477,"jjj"))</f>
        <v>MAR</v>
      </c>
      <c r="H474" s="11"/>
      <c r="I474" s="12" t="str">
        <f>UPPER(TEXT(I477,"jjj"))</f>
        <v>MER</v>
      </c>
      <c r="J474" s="11"/>
      <c r="K474" s="12" t="str">
        <f>UPPER(TEXT(K477,"jjj"))</f>
        <v>JEU</v>
      </c>
      <c r="L474" s="11"/>
      <c r="M474" s="12" t="str">
        <f>UPPER(TEXT(M477,"jjj"))</f>
        <v>VEN</v>
      </c>
      <c r="N474" s="11"/>
      <c r="O474" s="12" t="str">
        <f>UPPER(TEXT(O477,"jjj"))</f>
        <v>SAM</v>
      </c>
      <c r="P474" s="11"/>
      <c r="Q474" s="12" t="str">
        <f>UPPER(TEXT(Q477,"jjj"))</f>
        <v>DIM</v>
      </c>
      <c r="R474" s="13"/>
      <c r="Z474" s="41"/>
      <c r="AA474" s="41"/>
      <c r="AB474" s="41"/>
      <c r="AC474" s="41"/>
      <c r="AD474" s="42"/>
      <c r="AE474" s="43"/>
    </row>
    <row r="475" spans="2:31">
      <c r="B475" s="6"/>
      <c r="C475" s="6"/>
      <c r="D475" s="6"/>
      <c r="E475" s="16" t="str">
        <f>IF(WEEKDAY(E473)=2,E473,"")</f>
        <v/>
      </c>
      <c r="F475" s="17"/>
      <c r="G475" s="18" t="str">
        <f>IF(E475&lt;&gt;"",E475+1,IF(WEEKDAY(E473)=3,E473,""))</f>
        <v/>
      </c>
      <c r="H475" s="17"/>
      <c r="I475" s="18" t="str">
        <f>IF(G475&lt;&gt;"",G475+1,IF(WEEKDAY(E473)=4,E473,""))</f>
        <v/>
      </c>
      <c r="J475" s="17"/>
      <c r="K475" s="18">
        <f>IF(I475&lt;&gt;"",I475+1,IF(WEEKDAY(E473)=5,E473,""))</f>
        <v>42705</v>
      </c>
      <c r="L475" s="17"/>
      <c r="M475" s="18">
        <f>IF(K475&lt;&gt;"",K475+1,IF(WEEKDAY(E473)=6,E473,""))</f>
        <v>42706</v>
      </c>
      <c r="N475" s="17"/>
      <c r="O475" s="18">
        <f>IF(M475&lt;&gt;"",M475+1,IF(WEEKDAY(E473)=7,E473,""))</f>
        <v>42707</v>
      </c>
      <c r="P475" s="17"/>
      <c r="Q475" s="18">
        <f>IF(O475&lt;&gt;"",O475+1,IF(WEEKDAY(E473)=1,E473,""))</f>
        <v>42708</v>
      </c>
      <c r="R475" s="19"/>
      <c r="Z475" s="41"/>
      <c r="AA475" s="41"/>
      <c r="AB475" s="41"/>
      <c r="AC475" s="41"/>
      <c r="AD475" s="42"/>
      <c r="AE475" s="43"/>
    </row>
    <row r="476" spans="2:31">
      <c r="B476" s="6"/>
      <c r="C476" s="6"/>
      <c r="D476" s="6"/>
      <c r="E476" s="20"/>
      <c r="F476" s="21"/>
      <c r="G476" s="22"/>
      <c r="H476" s="21"/>
      <c r="I476" s="22"/>
      <c r="J476" s="21"/>
      <c r="K476" s="22"/>
      <c r="L476" s="21"/>
      <c r="M476" s="22"/>
      <c r="N476" s="21"/>
      <c r="O476" s="22"/>
      <c r="P476" s="21"/>
      <c r="Q476" s="22"/>
      <c r="R476" s="23"/>
      <c r="Z476" s="41"/>
      <c r="AA476" s="41"/>
      <c r="AB476" s="41"/>
      <c r="AC476" s="41"/>
      <c r="AD476" s="42"/>
      <c r="AE476" s="43"/>
    </row>
    <row r="477" spans="2:31">
      <c r="B477" s="6"/>
      <c r="C477" s="6"/>
      <c r="D477" s="6"/>
      <c r="E477" s="16">
        <f>Q475+1</f>
        <v>42709</v>
      </c>
      <c r="F477" s="17"/>
      <c r="G477" s="18">
        <f>E477+1</f>
        <v>42710</v>
      </c>
      <c r="H477" s="17"/>
      <c r="I477" s="18">
        <f>G477+1</f>
        <v>42711</v>
      </c>
      <c r="J477" s="17"/>
      <c r="K477" s="18">
        <f>I477+1</f>
        <v>42712</v>
      </c>
      <c r="L477" s="17"/>
      <c r="M477" s="18">
        <f>K477+1</f>
        <v>42713</v>
      </c>
      <c r="N477" s="17"/>
      <c r="O477" s="18">
        <f>M477+1</f>
        <v>42714</v>
      </c>
      <c r="P477" s="17"/>
      <c r="Q477" s="18">
        <f t="shared" ref="Q477" si="39">O477+1</f>
        <v>42715</v>
      </c>
      <c r="R477" s="19"/>
      <c r="Z477" s="41"/>
      <c r="AA477" s="41"/>
      <c r="AB477" s="41"/>
      <c r="AC477" s="41"/>
      <c r="AD477" s="42"/>
      <c r="AE477" s="43"/>
    </row>
    <row r="478" spans="2:31">
      <c r="B478" s="6"/>
      <c r="C478" s="6"/>
      <c r="D478" s="6"/>
      <c r="E478" s="20"/>
      <c r="F478" s="21"/>
      <c r="G478" s="22"/>
      <c r="H478" s="21"/>
      <c r="I478" s="22"/>
      <c r="J478" s="21"/>
      <c r="K478" s="22"/>
      <c r="L478" s="21"/>
      <c r="M478" s="22"/>
      <c r="N478" s="21"/>
      <c r="O478" s="22"/>
      <c r="P478" s="21"/>
      <c r="Q478" s="22"/>
      <c r="R478" s="23"/>
      <c r="Z478" s="41"/>
      <c r="AA478" s="41"/>
      <c r="AB478" s="41"/>
      <c r="AC478" s="41"/>
      <c r="AD478" s="42"/>
      <c r="AE478" s="43"/>
    </row>
    <row r="479" spans="2:31">
      <c r="B479" s="24"/>
      <c r="C479" s="24"/>
      <c r="D479" s="24"/>
      <c r="E479" s="16">
        <f>Q477+1</f>
        <v>42716</v>
      </c>
      <c r="F479" s="17"/>
      <c r="G479" s="18">
        <f>E479+1</f>
        <v>42717</v>
      </c>
      <c r="H479" s="17"/>
      <c r="I479" s="18">
        <f>G479+1</f>
        <v>42718</v>
      </c>
      <c r="J479" s="17"/>
      <c r="K479" s="18">
        <f>I479+1</f>
        <v>42719</v>
      </c>
      <c r="L479" s="17"/>
      <c r="M479" s="18">
        <f>K479+1</f>
        <v>42720</v>
      </c>
      <c r="N479" s="17"/>
      <c r="O479" s="18">
        <f>M479+1</f>
        <v>42721</v>
      </c>
      <c r="P479" s="17"/>
      <c r="Q479" s="18">
        <f t="shared" ref="Q479" si="40">O479+1</f>
        <v>42722</v>
      </c>
      <c r="R479" s="19"/>
      <c r="Z479" s="41"/>
      <c r="AA479" s="41"/>
      <c r="AB479" s="41"/>
      <c r="AC479" s="41"/>
      <c r="AD479" s="42"/>
      <c r="AE479" s="43"/>
    </row>
    <row r="480" spans="2:31">
      <c r="B480" s="24"/>
      <c r="C480" s="24"/>
      <c r="D480" s="24"/>
      <c r="E480" s="20"/>
      <c r="F480" s="21"/>
      <c r="G480" s="22"/>
      <c r="H480" s="21"/>
      <c r="I480" s="22"/>
      <c r="J480" s="21"/>
      <c r="K480" s="22"/>
      <c r="L480" s="21"/>
      <c r="M480" s="22"/>
      <c r="N480" s="21"/>
      <c r="O480" s="22"/>
      <c r="P480" s="21"/>
      <c r="Q480" s="22"/>
      <c r="R480" s="23"/>
      <c r="Z480" s="41"/>
      <c r="AA480" s="41"/>
      <c r="AB480" s="41"/>
      <c r="AC480" s="41"/>
      <c r="AD480" s="42"/>
      <c r="AE480" s="43"/>
    </row>
    <row r="481" spans="2:41">
      <c r="B481" s="24"/>
      <c r="C481" s="24"/>
      <c r="D481" s="24"/>
      <c r="E481" s="16">
        <f>Q479+1</f>
        <v>42723</v>
      </c>
      <c r="F481" s="17"/>
      <c r="G481" s="18">
        <f>E481+1</f>
        <v>42724</v>
      </c>
      <c r="H481" s="17"/>
      <c r="I481" s="18">
        <f>G481+1</f>
        <v>42725</v>
      </c>
      <c r="J481" s="17"/>
      <c r="K481" s="18">
        <f>I481+1</f>
        <v>42726</v>
      </c>
      <c r="L481" s="17"/>
      <c r="M481" s="18">
        <f>K481+1</f>
        <v>42727</v>
      </c>
      <c r="N481" s="17"/>
      <c r="O481" s="18">
        <f>M481+1</f>
        <v>42728</v>
      </c>
      <c r="P481" s="17"/>
      <c r="Q481" s="18">
        <f t="shared" ref="Q481" si="41">O481+1</f>
        <v>42729</v>
      </c>
      <c r="R481" s="19"/>
      <c r="Z481" s="41"/>
      <c r="AA481" s="41"/>
      <c r="AB481" s="41"/>
      <c r="AC481" s="41"/>
      <c r="AD481" s="42"/>
      <c r="AE481" s="43"/>
    </row>
    <row r="482" spans="2:41">
      <c r="B482" s="24"/>
      <c r="C482" s="24"/>
      <c r="D482" s="24"/>
      <c r="E482" s="20"/>
      <c r="F482" s="21"/>
      <c r="G482" s="22"/>
      <c r="H482" s="21"/>
      <c r="I482" s="22"/>
      <c r="J482" s="21"/>
      <c r="K482" s="22"/>
      <c r="L482" s="21"/>
      <c r="M482" s="22"/>
      <c r="N482" s="21"/>
      <c r="O482" s="22"/>
      <c r="P482" s="21"/>
      <c r="Q482" s="22"/>
      <c r="R482" s="23"/>
      <c r="Z482" s="41"/>
      <c r="AA482" s="41"/>
      <c r="AB482" s="41"/>
      <c r="AC482" s="41"/>
      <c r="AD482" s="42"/>
      <c r="AE482" s="43"/>
    </row>
    <row r="483" spans="2:41">
      <c r="B483" s="24"/>
      <c r="C483" s="24"/>
      <c r="D483" s="24"/>
      <c r="E483" s="16">
        <f>IF(Q481&lt;EOMONTH(E473,0),Q481+1,"")</f>
        <v>42730</v>
      </c>
      <c r="F483" s="17"/>
      <c r="G483" s="18">
        <f>IF(E483&lt;EOMONTH(E473,0),E483+1,"")</f>
        <v>42731</v>
      </c>
      <c r="H483" s="17"/>
      <c r="I483" s="18">
        <f>IF(G483&lt;EOMONTH(E473,0),G483+1,"")</f>
        <v>42732</v>
      </c>
      <c r="J483" s="17"/>
      <c r="K483" s="18">
        <f>IF(I483&lt;EOMONTH(E473,0),I483+1,"")</f>
        <v>42733</v>
      </c>
      <c r="L483" s="17"/>
      <c r="M483" s="18">
        <f>IF(K483&lt;EOMONTH(E473,0),K483+1,"")</f>
        <v>42734</v>
      </c>
      <c r="N483" s="17"/>
      <c r="O483" s="18">
        <f>IF(M483&lt;EOMONTH(E473,0),M483+1,"")</f>
        <v>42735</v>
      </c>
      <c r="P483" s="17"/>
      <c r="Q483" s="18" t="str">
        <f>IF(O483&lt;EOMONTH(E473,0),O483+1,"")</f>
        <v/>
      </c>
      <c r="R483" s="19"/>
      <c r="Z483" s="41"/>
      <c r="AA483" s="41"/>
      <c r="AB483" s="41"/>
      <c r="AC483" s="41"/>
      <c r="AD483" s="42"/>
      <c r="AE483" s="43"/>
    </row>
    <row r="484" spans="2:41">
      <c r="B484" s="24"/>
      <c r="C484" s="24"/>
      <c r="D484" s="24"/>
      <c r="E484" s="20"/>
      <c r="F484" s="21"/>
      <c r="G484" s="22"/>
      <c r="H484" s="21"/>
      <c r="I484" s="22"/>
      <c r="J484" s="21"/>
      <c r="K484" s="22"/>
      <c r="L484" s="21"/>
      <c r="M484" s="22"/>
      <c r="N484" s="21"/>
      <c r="O484" s="22"/>
      <c r="P484" s="21"/>
      <c r="Q484" s="22"/>
      <c r="R484" s="23"/>
      <c r="Z484" s="41"/>
      <c r="AA484" s="41"/>
      <c r="AB484" s="41"/>
      <c r="AC484" s="41"/>
      <c r="AD484" s="42"/>
      <c r="AE484" s="43"/>
    </row>
    <row r="485" spans="2:41">
      <c r="B485" s="24"/>
      <c r="C485" s="24"/>
      <c r="D485" s="24"/>
      <c r="E485" s="16" t="str">
        <f>IF(Q483&lt;EOMONTH(E473,0),Q483+1,"")</f>
        <v/>
      </c>
      <c r="F485" s="17"/>
      <c r="G485" s="18" t="str">
        <f>IF(E485&lt;EOMONTH(E473,0),E485+1,"")</f>
        <v/>
      </c>
      <c r="H485" s="17"/>
      <c r="I485" s="18" t="str">
        <f>IF(G485&lt;EOMONTH(E473,0),G485+1,"")</f>
        <v/>
      </c>
      <c r="J485" s="17"/>
      <c r="K485" s="18" t="str">
        <f>IF(I485&lt;EOMONTH(E473,0),I485+1,"")</f>
        <v/>
      </c>
      <c r="L485" s="17"/>
      <c r="M485" s="18" t="str">
        <f>IF(K485&lt;EOMONTH(E473,0),K485+1,"")</f>
        <v/>
      </c>
      <c r="N485" s="17"/>
      <c r="O485" s="18" t="str">
        <f>IF(M485&lt;EOMONTH(E473,0),M485+1,"")</f>
        <v/>
      </c>
      <c r="P485" s="17"/>
      <c r="Q485" s="18" t="str">
        <f>IF(O485&lt;EOMONTH(E473,0),O485+1,"")</f>
        <v/>
      </c>
      <c r="R485" s="19"/>
      <c r="Z485" s="41"/>
      <c r="AA485" s="41"/>
      <c r="AB485" s="41"/>
      <c r="AC485" s="41"/>
      <c r="AD485" s="42"/>
      <c r="AE485" s="43"/>
    </row>
    <row r="486" spans="2:41" ht="15.75" thickBot="1">
      <c r="B486" s="24"/>
      <c r="C486" s="24"/>
      <c r="D486" s="24"/>
      <c r="E486" s="25"/>
      <c r="F486" s="26"/>
      <c r="G486" s="27"/>
      <c r="H486" s="26"/>
      <c r="I486" s="27"/>
      <c r="J486" s="26"/>
      <c r="K486" s="27"/>
      <c r="L486" s="26"/>
      <c r="M486" s="27"/>
      <c r="N486" s="26"/>
      <c r="O486" s="27"/>
      <c r="P486" s="26"/>
      <c r="Q486" s="27"/>
      <c r="R486" s="28"/>
      <c r="Z486" s="41"/>
      <c r="AA486" s="41"/>
      <c r="AB486" s="41"/>
      <c r="AC486" s="41"/>
      <c r="AD486" s="42"/>
      <c r="AE486" s="43"/>
    </row>
    <row r="487" spans="2:41">
      <c r="B487" s="24"/>
      <c r="C487" s="24"/>
      <c r="D487" s="24"/>
      <c r="E487" s="24"/>
      <c r="F487" s="24"/>
      <c r="G487" s="24"/>
      <c r="H487" s="24"/>
      <c r="Z487" s="41"/>
      <c r="AA487" s="41"/>
      <c r="AB487" s="41"/>
      <c r="AC487" s="41"/>
      <c r="AD487" s="42"/>
      <c r="AE487" s="43"/>
    </row>
    <row r="488" spans="2:41">
      <c r="B488" s="24"/>
      <c r="C488" s="24"/>
      <c r="D488" s="24"/>
      <c r="E488" s="24"/>
      <c r="F488" s="24"/>
      <c r="G488" s="24"/>
      <c r="H488" s="24"/>
      <c r="Z488" s="41"/>
      <c r="AA488" s="41"/>
      <c r="AB488" s="41"/>
      <c r="AC488" s="41"/>
      <c r="AD488" s="42"/>
      <c r="AE488" s="43"/>
    </row>
    <row r="489" spans="2:41">
      <c r="B489" s="24"/>
      <c r="C489" s="24"/>
      <c r="D489" s="24"/>
      <c r="E489" s="24"/>
      <c r="F489" s="24"/>
      <c r="G489" s="24"/>
      <c r="H489" s="24"/>
      <c r="Z489" s="41"/>
      <c r="AA489" s="41"/>
      <c r="AB489" s="41"/>
      <c r="AC489" s="41"/>
      <c r="AD489" s="42"/>
      <c r="AE489" s="43"/>
    </row>
    <row r="490" spans="2:41">
      <c r="B490" s="24"/>
      <c r="C490" s="24"/>
      <c r="D490" s="24"/>
      <c r="E490" s="24"/>
      <c r="F490" s="24"/>
      <c r="G490" s="24"/>
      <c r="H490" s="24"/>
      <c r="Z490" s="41"/>
      <c r="AA490" s="41"/>
      <c r="AB490" s="41"/>
      <c r="AC490" s="41"/>
      <c r="AD490" s="42"/>
      <c r="AE490" s="43"/>
    </row>
    <row r="491" spans="2:41">
      <c r="B491" s="24"/>
      <c r="C491" s="24"/>
      <c r="D491" s="24"/>
      <c r="E491" s="24"/>
      <c r="F491" s="24"/>
      <c r="G491" s="24"/>
      <c r="H491" s="24"/>
      <c r="Z491" s="41"/>
      <c r="AA491" s="41"/>
      <c r="AB491" s="41"/>
      <c r="AC491" s="41"/>
      <c r="AD491" s="42"/>
      <c r="AE491" s="43"/>
      <c r="AJ491" s="29"/>
      <c r="AK491" s="29"/>
      <c r="AL491" s="29"/>
      <c r="AM491" s="29"/>
      <c r="AN491" s="29"/>
      <c r="AO491" s="29"/>
    </row>
    <row r="492" spans="2:41">
      <c r="B492" s="24"/>
      <c r="C492" s="24"/>
      <c r="D492" s="24"/>
      <c r="E492" s="6"/>
      <c r="F492" s="6"/>
      <c r="G492" s="6"/>
      <c r="H492" s="6"/>
      <c r="Z492" s="41"/>
      <c r="AA492" s="41"/>
      <c r="AB492" s="41"/>
      <c r="AC492" s="41"/>
      <c r="AD492" s="42"/>
      <c r="AE492" s="43"/>
      <c r="AJ492" s="29"/>
      <c r="AK492" s="29"/>
      <c r="AL492" s="29"/>
      <c r="AM492" s="29"/>
      <c r="AN492" s="29"/>
      <c r="AO492" s="29"/>
    </row>
    <row r="493" spans="2:41">
      <c r="B493" s="24"/>
      <c r="C493" s="24"/>
      <c r="D493" s="24"/>
      <c r="E493" s="6"/>
      <c r="F493" s="6"/>
      <c r="G493" s="6"/>
      <c r="H493" s="6"/>
      <c r="Z493" s="41"/>
      <c r="AA493" s="41"/>
      <c r="AB493" s="41"/>
      <c r="AC493" s="41"/>
      <c r="AD493" s="42"/>
      <c r="AE493" s="43"/>
      <c r="AJ493" s="29"/>
      <c r="AK493" s="29"/>
      <c r="AL493" s="29"/>
      <c r="AM493" s="29"/>
      <c r="AN493" s="29"/>
      <c r="AO493" s="29"/>
    </row>
    <row r="494" spans="2:41">
      <c r="B494" s="24"/>
      <c r="C494" s="24"/>
      <c r="D494" s="24"/>
      <c r="E494" s="6"/>
      <c r="F494" s="6"/>
      <c r="G494" s="6"/>
      <c r="H494" s="6"/>
      <c r="Z494" s="41"/>
      <c r="AA494" s="41"/>
      <c r="AB494" s="41"/>
      <c r="AC494" s="41"/>
      <c r="AD494" s="42"/>
      <c r="AE494" s="43"/>
    </row>
    <row r="495" spans="2:41">
      <c r="B495" s="24"/>
      <c r="C495" s="24"/>
      <c r="D495" s="24"/>
      <c r="E495" s="6"/>
      <c r="F495" s="6"/>
      <c r="G495" s="6"/>
      <c r="H495" s="6"/>
      <c r="Z495" s="41"/>
      <c r="AA495" s="41"/>
      <c r="AB495" s="41"/>
      <c r="AC495" s="41"/>
      <c r="AD495" s="42"/>
      <c r="AE495" s="43"/>
    </row>
    <row r="496" spans="2:41">
      <c r="B496" s="24"/>
      <c r="C496" s="24"/>
      <c r="D496" s="24"/>
      <c r="E496" s="6"/>
      <c r="F496" s="6"/>
      <c r="G496" s="6"/>
      <c r="H496" s="6"/>
      <c r="Z496" s="41"/>
      <c r="AA496" s="41"/>
      <c r="AB496" s="41"/>
      <c r="AC496" s="41"/>
      <c r="AD496" s="42"/>
      <c r="AE496" s="43"/>
    </row>
    <row r="497" spans="2:31">
      <c r="B497" s="24"/>
      <c r="C497" s="24"/>
      <c r="D497" s="24"/>
      <c r="E497" s="6"/>
      <c r="F497" s="6"/>
      <c r="G497" s="6"/>
      <c r="H497" s="6"/>
      <c r="Z497" s="41"/>
      <c r="AA497" s="41"/>
      <c r="AB497" s="41"/>
      <c r="AC497" s="41"/>
      <c r="AD497" s="42"/>
      <c r="AE497" s="43"/>
    </row>
    <row r="498" spans="2:31">
      <c r="B498" s="24"/>
      <c r="C498" s="24"/>
      <c r="D498" s="24"/>
      <c r="E498" s="6"/>
      <c r="F498" s="6"/>
      <c r="G498" s="6"/>
      <c r="H498" s="6"/>
      <c r="Z498" s="41"/>
      <c r="AA498" s="41"/>
      <c r="AB498" s="41"/>
      <c r="AC498" s="41"/>
      <c r="AD498" s="42"/>
      <c r="AE498" s="43"/>
    </row>
    <row r="499" spans="2:31">
      <c r="B499" s="24"/>
      <c r="C499" s="24"/>
      <c r="D499" s="24"/>
      <c r="E499" s="6"/>
      <c r="F499" s="6"/>
      <c r="G499" s="6"/>
      <c r="H499" s="6"/>
      <c r="Z499" s="41"/>
      <c r="AA499" s="41"/>
      <c r="AB499" s="41"/>
      <c r="AC499" s="41"/>
      <c r="AD499" s="42"/>
      <c r="AE499" s="43"/>
    </row>
    <row r="500" spans="2:31">
      <c r="B500" s="24"/>
      <c r="C500" s="24"/>
      <c r="D500" s="24"/>
      <c r="E500" s="6"/>
      <c r="F500" s="6"/>
      <c r="G500" s="6"/>
      <c r="H500" s="6"/>
      <c r="Z500" s="41"/>
      <c r="AA500" s="41"/>
      <c r="AB500" s="41"/>
      <c r="AC500" s="41"/>
      <c r="AD500" s="42"/>
      <c r="AE500" s="43"/>
    </row>
    <row r="501" spans="2:31">
      <c r="Z501" s="41"/>
      <c r="AA501" s="41"/>
      <c r="AB501" s="41"/>
      <c r="AC501" s="41"/>
      <c r="AD501" s="42"/>
      <c r="AE501" s="43"/>
    </row>
    <row r="502" spans="2:31">
      <c r="Z502" s="41"/>
      <c r="AA502" s="41"/>
      <c r="AB502" s="41"/>
      <c r="AC502" s="41"/>
      <c r="AD502" s="42"/>
      <c r="AE502" s="43"/>
    </row>
    <row r="503" spans="2:31">
      <c r="Z503" s="41"/>
      <c r="AA503" s="41"/>
      <c r="AB503" s="41"/>
      <c r="AC503" s="41"/>
      <c r="AD503" s="42"/>
      <c r="AE503" s="43"/>
    </row>
  </sheetData>
  <mergeCells count="23">
    <mergeCell ref="E389:R389"/>
    <mergeCell ref="H426:N427"/>
    <mergeCell ref="E431:R431"/>
    <mergeCell ref="H468:N469"/>
    <mergeCell ref="E473:R473"/>
    <mergeCell ref="H384:N385"/>
    <mergeCell ref="E137:R137"/>
    <mergeCell ref="H174:N175"/>
    <mergeCell ref="E179:R179"/>
    <mergeCell ref="H216:N217"/>
    <mergeCell ref="E221:R221"/>
    <mergeCell ref="H258:N259"/>
    <mergeCell ref="E263:R263"/>
    <mergeCell ref="H300:N301"/>
    <mergeCell ref="E305:R305"/>
    <mergeCell ref="H342:N343"/>
    <mergeCell ref="E347:R347"/>
    <mergeCell ref="E95:R95"/>
    <mergeCell ref="H6:N7"/>
    <mergeCell ref="E11:R11"/>
    <mergeCell ref="H48:N49"/>
    <mergeCell ref="E53:R53"/>
    <mergeCell ref="H90:N91"/>
  </mergeCells>
  <conditionalFormatting sqref="E11">
    <cfRule type="notContainsBlanks" dxfId="71" priority="71">
      <formula>LEN(TRIM(E11))&gt;0</formula>
    </cfRule>
  </conditionalFormatting>
  <conditionalFormatting sqref="E13:R24">
    <cfRule type="containsBlanks" dxfId="70" priority="67">
      <formula>LEN(TRIM(E13))=0</formula>
    </cfRule>
    <cfRule type="timePeriod" dxfId="69" priority="68" timePeriod="today">
      <formula>FLOOR(E13,1)=TODAY()</formula>
    </cfRule>
    <cfRule type="expression" dxfId="68" priority="69">
      <formula>OR(E13=$AV$54,E13=$AV$55,E13=$AV$56,E13=$AV$57,E13=$AV$58,E13=$AV$63,E13=$AV$64,E13=$AV$65,E13=$AV$66,E13=$AV$67,E13=$AV$68)</formula>
    </cfRule>
  </conditionalFormatting>
  <conditionalFormatting sqref="E13:R13 E15:R15 E17:R17 E19:R19 E21:R21 E23:R23">
    <cfRule type="notContainsBlanks" dxfId="67" priority="70">
      <formula>LEN(TRIM(E13))&gt;0</formula>
    </cfRule>
  </conditionalFormatting>
  <conditionalFormatting sqref="F14 H14 J14 L14 N14 P14 R14 F16 H16 J16 L16 N16 P16 R16 F18 H18 J18 L18 N18 P18 R18 F20 H20 J20 L20 N20 P20 R20 F22 H22 J22 L22 N22 P22 R22 F24 H24 J24 L24 N24 P24 R24">
    <cfRule type="notContainsBlanks" dxfId="66" priority="72">
      <formula>LEN(TRIM(F14))&gt;0</formula>
    </cfRule>
  </conditionalFormatting>
  <conditionalFormatting sqref="E53">
    <cfRule type="notContainsBlanks" dxfId="65" priority="66">
      <formula>LEN(TRIM(E53))&gt;0</formula>
    </cfRule>
  </conditionalFormatting>
  <conditionalFormatting sqref="E95">
    <cfRule type="notContainsBlanks" dxfId="64" priority="65">
      <formula>LEN(TRIM(E95))&gt;0</formula>
    </cfRule>
  </conditionalFormatting>
  <conditionalFormatting sqref="E137">
    <cfRule type="notContainsBlanks" dxfId="63" priority="64">
      <formula>LEN(TRIM(E137))&gt;0</formula>
    </cfRule>
  </conditionalFormatting>
  <conditionalFormatting sqref="E179">
    <cfRule type="notContainsBlanks" dxfId="62" priority="63">
      <formula>LEN(TRIM(E179))&gt;0</formula>
    </cfRule>
  </conditionalFormatting>
  <conditionalFormatting sqref="E221">
    <cfRule type="notContainsBlanks" dxfId="61" priority="62">
      <formula>LEN(TRIM(E221))&gt;0</formula>
    </cfRule>
  </conditionalFormatting>
  <conditionalFormatting sqref="E263">
    <cfRule type="notContainsBlanks" dxfId="60" priority="61">
      <formula>LEN(TRIM(E263))&gt;0</formula>
    </cfRule>
  </conditionalFormatting>
  <conditionalFormatting sqref="E305">
    <cfRule type="notContainsBlanks" dxfId="59" priority="60">
      <formula>LEN(TRIM(E305))&gt;0</formula>
    </cfRule>
  </conditionalFormatting>
  <conditionalFormatting sqref="E347">
    <cfRule type="notContainsBlanks" dxfId="58" priority="59">
      <formula>LEN(TRIM(E347))&gt;0</formula>
    </cfRule>
  </conditionalFormatting>
  <conditionalFormatting sqref="E389">
    <cfRule type="notContainsBlanks" dxfId="57" priority="58">
      <formula>LEN(TRIM(E389))&gt;0</formula>
    </cfRule>
  </conditionalFormatting>
  <conditionalFormatting sqref="E431">
    <cfRule type="notContainsBlanks" dxfId="56" priority="57">
      <formula>LEN(TRIM(E431))&gt;0</formula>
    </cfRule>
  </conditionalFormatting>
  <conditionalFormatting sqref="E473">
    <cfRule type="notContainsBlanks" dxfId="55" priority="56">
      <formula>LEN(TRIM(E473))&gt;0</formula>
    </cfRule>
  </conditionalFormatting>
  <conditionalFormatting sqref="E55:R66">
    <cfRule type="containsBlanks" dxfId="54" priority="51">
      <formula>LEN(TRIM(E55))=0</formula>
    </cfRule>
    <cfRule type="timePeriod" dxfId="53" priority="52" timePeriod="today">
      <formula>FLOOR(E55,1)=TODAY()</formula>
    </cfRule>
    <cfRule type="expression" dxfId="52" priority="53">
      <formula>OR(E55=$AV$54,E55=$AV$55,E55=$AV$56,E55=$AV$57,E55=$AV$58,E55=$AV$63,E55=$AV$64,E55=$AV$65,E55=$AV$66,E55=$AV$67,E55=$AV$68)</formula>
    </cfRule>
  </conditionalFormatting>
  <conditionalFormatting sqref="E55:R55 E57:R57 E59:R59 E61:R61 E63:R63 E65:R65">
    <cfRule type="notContainsBlanks" dxfId="51" priority="54">
      <formula>LEN(TRIM(E55))&gt;0</formula>
    </cfRule>
  </conditionalFormatting>
  <conditionalFormatting sqref="F56 H56 J56 L56 N56 P56 R56 F58 H58 J58 L58 N58 P58 R58 F60 H60 J60 L60 N60 P60 R60 F62 H62 J62 L62 N62 P62 R62 F64 H64 J64 L64 N64 P64 R64 F66 H66 J66 L66 N66 P66 R66">
    <cfRule type="notContainsBlanks" dxfId="50" priority="55">
      <formula>LEN(TRIM(F56))&gt;0</formula>
    </cfRule>
  </conditionalFormatting>
  <conditionalFormatting sqref="E97:R108">
    <cfRule type="containsBlanks" dxfId="49" priority="46">
      <formula>LEN(TRIM(E97))=0</formula>
    </cfRule>
    <cfRule type="timePeriod" dxfId="48" priority="47" timePeriod="today">
      <formula>FLOOR(E97,1)=TODAY()</formula>
    </cfRule>
    <cfRule type="expression" dxfId="47" priority="48">
      <formula>OR(E97=$AV$54,E97=$AV$55,E97=$AV$56,E97=$AV$57,E97=$AV$58,E97=$AV$63,E97=$AV$64,E97=$AV$65,E97=$AV$66,E97=$AV$67,E97=$AV$68)</formula>
    </cfRule>
  </conditionalFormatting>
  <conditionalFormatting sqref="E97:R97 E99:R99 E101:R101 E103:R103 E105:R105 E107:R107">
    <cfRule type="notContainsBlanks" dxfId="46" priority="49">
      <formula>LEN(TRIM(E97))&gt;0</formula>
    </cfRule>
  </conditionalFormatting>
  <conditionalFormatting sqref="F98 H98 J98 L98 N98 P98 R98 F100 H100 J100 L100 N100 P100 R100 F102 H102 J102 L102 N102 P102 R102 F104 H104 J104 L104 N104 P104 R104 F106 H106 J106 L106 N106 P106 R106 F108 H108 J108 L108 N108 P108 R108">
    <cfRule type="notContainsBlanks" dxfId="45" priority="50">
      <formula>LEN(TRIM(F98))&gt;0</formula>
    </cfRule>
  </conditionalFormatting>
  <conditionalFormatting sqref="E139:R150">
    <cfRule type="containsBlanks" dxfId="44" priority="41">
      <formula>LEN(TRIM(E139))=0</formula>
    </cfRule>
    <cfRule type="timePeriod" dxfId="43" priority="42" timePeriod="today">
      <formula>FLOOR(E139,1)=TODAY()</formula>
    </cfRule>
    <cfRule type="expression" dxfId="42" priority="43">
      <formula>OR(E139=$AV$54,E139=$AV$55,E139=$AV$56,E139=$AV$57,E139=$AV$58,E139=$AV$63,E139=$AV$64,E139=$AV$65,E139=$AV$66,E139=$AV$67,E139=$AV$68)</formula>
    </cfRule>
  </conditionalFormatting>
  <conditionalFormatting sqref="E139:R139 E141:R141 E143:R143 E145:R145 E147:R147 E149:R149">
    <cfRule type="notContainsBlanks" dxfId="41" priority="44">
      <formula>LEN(TRIM(E139))&gt;0</formula>
    </cfRule>
  </conditionalFormatting>
  <conditionalFormatting sqref="F140 H140 J140 L140 N140 P140 R140 F142 H142 J142 L142 N142 P142 R142 F144 H144 J144 L144 N144 P144 R144 F146 H146 J146 L146 N146 P146 R146 F148 H148 J148 L148 N148 P148 R148 F150 H150 J150 L150 N150 P150 R150">
    <cfRule type="notContainsBlanks" dxfId="40" priority="45">
      <formula>LEN(TRIM(F140))&gt;0</formula>
    </cfRule>
  </conditionalFormatting>
  <conditionalFormatting sqref="E181:R192">
    <cfRule type="containsBlanks" dxfId="39" priority="36">
      <formula>LEN(TRIM(E181))=0</formula>
    </cfRule>
    <cfRule type="timePeriod" dxfId="38" priority="37" timePeriod="today">
      <formula>FLOOR(E181,1)=TODAY()</formula>
    </cfRule>
    <cfRule type="expression" dxfId="37" priority="38">
      <formula>OR(E181=$AV$54,E181=$AV$55,E181=$AV$56,E181=$AV$57,E181=$AV$58,E181=$AV$63,E181=$AV$64,E181=$AV$65,E181=$AV$66,E181=$AV$67,E181=$AV$68)</formula>
    </cfRule>
  </conditionalFormatting>
  <conditionalFormatting sqref="E181:R181 E183:R183 E185:R185 E187:R187 E189:R189 E191:R191">
    <cfRule type="notContainsBlanks" dxfId="36" priority="39">
      <formula>LEN(TRIM(E181))&gt;0</formula>
    </cfRule>
  </conditionalFormatting>
  <conditionalFormatting sqref="F182 H182 J182 L182 N182 P182 R182 F184 H184 J184 L184 N184 P184 R184 F186 H186 J186 L186 N186 P186 R186 F188 H188 J188 L188 N188 P188 R188 F190 H190 J190 L190 N190 P190 R190 F192 H192 J192 L192 N192 P192 R192">
    <cfRule type="notContainsBlanks" dxfId="35" priority="40">
      <formula>LEN(TRIM(F182))&gt;0</formula>
    </cfRule>
  </conditionalFormatting>
  <conditionalFormatting sqref="E223:R234">
    <cfRule type="containsBlanks" dxfId="34" priority="31">
      <formula>LEN(TRIM(E223))=0</formula>
    </cfRule>
    <cfRule type="timePeriod" dxfId="33" priority="32" timePeriod="today">
      <formula>FLOOR(E223,1)=TODAY()</formula>
    </cfRule>
    <cfRule type="expression" dxfId="32" priority="33">
      <formula>OR(E223=$AV$54,E223=$AV$55,E223=$AV$56,E223=$AV$57,E223=$AV$58,E223=$AV$63,E223=$AV$64,E223=$AV$65,E223=$AV$66,E223=$AV$67,E223=$AV$68)</formula>
    </cfRule>
  </conditionalFormatting>
  <conditionalFormatting sqref="E223:R223 E225:R225 E227:R227 E229:R229 E231:R231 E233:R233">
    <cfRule type="notContainsBlanks" dxfId="31" priority="34">
      <formula>LEN(TRIM(E223))&gt;0</formula>
    </cfRule>
  </conditionalFormatting>
  <conditionalFormatting sqref="F224 H224 J224 L224 N224 P224 R224 F226 H226 J226 L226 N226 P226 R226 F228 H228 J228 L228 N228 P228 R228 F230 H230 J230 L230 N230 P230 R230 F232 H232 J232 L232 N232 P232 R232 F234 H234 J234 L234 N234 P234 R234">
    <cfRule type="notContainsBlanks" dxfId="30" priority="35">
      <formula>LEN(TRIM(F224))&gt;0</formula>
    </cfRule>
  </conditionalFormatting>
  <conditionalFormatting sqref="E265:R276">
    <cfRule type="containsBlanks" dxfId="29" priority="26">
      <formula>LEN(TRIM(E265))=0</formula>
    </cfRule>
    <cfRule type="timePeriod" dxfId="28" priority="27" timePeriod="today">
      <formula>FLOOR(E265,1)=TODAY()</formula>
    </cfRule>
    <cfRule type="expression" dxfId="27" priority="28">
      <formula>OR(E265=$AV$54,E265=$AV$55,E265=$AV$56,E265=$AV$57,E265=$AV$58,E265=$AV$63,E265=$AV$64,E265=$AV$65,E265=$AV$66,E265=$AV$67,E265=$AV$68)</formula>
    </cfRule>
  </conditionalFormatting>
  <conditionalFormatting sqref="E265:R265 E267:R267 E269:R269 E271:R271 E273:R273 E275:R275">
    <cfRule type="notContainsBlanks" dxfId="26" priority="29">
      <formula>LEN(TRIM(E265))&gt;0</formula>
    </cfRule>
  </conditionalFormatting>
  <conditionalFormatting sqref="F266 H266 J266 L266 N266 P266 R266 F268 H268 J268 L268 N268 P268 R268 F270 H270 J270 L270 N270 P270 R270 F272 H272 J272 L272 N272 P272 R272 F274 H274 J274 L274 N274 P274 R274 F276 H276 J276 L276 N276 P276 R276">
    <cfRule type="notContainsBlanks" dxfId="25" priority="30">
      <formula>LEN(TRIM(F266))&gt;0</formula>
    </cfRule>
  </conditionalFormatting>
  <conditionalFormatting sqref="E307:R318">
    <cfRule type="containsBlanks" dxfId="24" priority="21">
      <formula>LEN(TRIM(E307))=0</formula>
    </cfRule>
    <cfRule type="timePeriod" dxfId="23" priority="22" timePeriod="today">
      <formula>FLOOR(E307,1)=TODAY()</formula>
    </cfRule>
    <cfRule type="expression" dxfId="22" priority="23">
      <formula>OR(E307=$AV$54,E307=$AV$55,E307=$AV$56,E307=$AV$57,E307=$AV$58,E307=$AV$63,E307=$AV$64,E307=$AV$65,E307=$AV$66,E307=$AV$67,E307=$AV$68)</formula>
    </cfRule>
  </conditionalFormatting>
  <conditionalFormatting sqref="E307:R307 E309:R309 E311:R311 E313:R313 E315:R315 E317:R317">
    <cfRule type="notContainsBlanks" dxfId="21" priority="24">
      <formula>LEN(TRIM(E307))&gt;0</formula>
    </cfRule>
  </conditionalFormatting>
  <conditionalFormatting sqref="F308 H308 J308 L308 N308 P308 R308 F310 H310 J310 L310 N310 P310 R310 F312 H312 J312 L312 N312 P312 R312 F314 H314 J314 L314 N314 P314 R314 F316 H316 J316 L316 N316 P316 R316 F318 H318 J318 L318 N318 P318 R318">
    <cfRule type="notContainsBlanks" dxfId="20" priority="25">
      <formula>LEN(TRIM(F308))&gt;0</formula>
    </cfRule>
  </conditionalFormatting>
  <conditionalFormatting sqref="E349:R360">
    <cfRule type="containsBlanks" dxfId="19" priority="16">
      <formula>LEN(TRIM(E349))=0</formula>
    </cfRule>
    <cfRule type="timePeriod" dxfId="18" priority="17" timePeriod="today">
      <formula>FLOOR(E349,1)=TODAY()</formula>
    </cfRule>
    <cfRule type="expression" dxfId="17" priority="18">
      <formula>OR(E349=$AV$54,E349=$AV$55,E349=$AV$56,E349=$AV$57,E349=$AV$58,E349=$AV$63,E349=$AV$64,E349=$AV$65,E349=$AV$66,E349=$AV$67,E349=$AV$68)</formula>
    </cfRule>
  </conditionalFormatting>
  <conditionalFormatting sqref="E349:R349 E351:R351 E353:R353 E355:R355 E357:R357 E359:R359">
    <cfRule type="notContainsBlanks" dxfId="16" priority="19">
      <formula>LEN(TRIM(E349))&gt;0</formula>
    </cfRule>
  </conditionalFormatting>
  <conditionalFormatting sqref="F350 H350 J350 L350 N350 P350 R350 F352 H352 J352 L352 N352 P352 R352 F354 H354 J354 L354 N354 P354 R354 F356 H356 J356 L356 N356 P356 R356 F358 H358 J358 L358 N358 P358 R358 F360 H360 J360 L360 N360 P360 R360">
    <cfRule type="notContainsBlanks" dxfId="15" priority="20">
      <formula>LEN(TRIM(F350))&gt;0</formula>
    </cfRule>
  </conditionalFormatting>
  <conditionalFormatting sqref="E391:R402">
    <cfRule type="containsBlanks" dxfId="14" priority="11">
      <formula>LEN(TRIM(E391))=0</formula>
    </cfRule>
    <cfRule type="timePeriod" dxfId="13" priority="12" timePeriod="today">
      <formula>FLOOR(E391,1)=TODAY()</formula>
    </cfRule>
    <cfRule type="expression" dxfId="12" priority="13">
      <formula>OR(E391=$AV$54,E391=$AV$55,E391=$AV$56,E391=$AV$57,E391=$AV$58,E391=$AV$63,E391=$AV$64,E391=$AV$65,E391=$AV$66,E391=$AV$67,E391=$AV$68)</formula>
    </cfRule>
  </conditionalFormatting>
  <conditionalFormatting sqref="E391:R391 E393:R393 E395:R395 E397:R397 E399:R399 E401:R401">
    <cfRule type="notContainsBlanks" dxfId="11" priority="14">
      <formula>LEN(TRIM(E391))&gt;0</formula>
    </cfRule>
  </conditionalFormatting>
  <conditionalFormatting sqref="F392 H392 J392 L392 N392 P392 R392 F394 H394 J394 L394 N394 P394 R394 F396 H396 J396 L396 N396 P396 R396 F398 H398 J398 L398 N398 P398 R398 F400 H400 J400 L400 N400 P400 R400 F402 H402 J402 L402 N402 P402 R402">
    <cfRule type="notContainsBlanks" dxfId="10" priority="15">
      <formula>LEN(TRIM(F392))&gt;0</formula>
    </cfRule>
  </conditionalFormatting>
  <conditionalFormatting sqref="E433:R444">
    <cfRule type="containsBlanks" dxfId="9" priority="6">
      <formula>LEN(TRIM(E433))=0</formula>
    </cfRule>
    <cfRule type="timePeriod" dxfId="8" priority="7" timePeriod="today">
      <formula>FLOOR(E433,1)=TODAY()</formula>
    </cfRule>
    <cfRule type="expression" dxfId="7" priority="8">
      <formula>OR(E433=$AV$54,E433=$AV$55,E433=$AV$56,E433=$AV$57,E433=$AV$58,E433=$AV$63,E433=$AV$64,E433=$AV$65,E433=$AV$66,E433=$AV$67,E433=$AV$68)</formula>
    </cfRule>
  </conditionalFormatting>
  <conditionalFormatting sqref="E433:R433 E435:R435 E437:R437 E439:R439 E441:R441 E443:R443">
    <cfRule type="notContainsBlanks" dxfId="6" priority="9">
      <formula>LEN(TRIM(E433))&gt;0</formula>
    </cfRule>
  </conditionalFormatting>
  <conditionalFormatting sqref="F434 H434 J434 L434 N434 P434 R434 F436 H436 J436 L436 N436 P436 R436 F438 H438 J438 L438 N438 P438 R438 F440 H440 J440 L440 N440 P440 R440 F442 H442 J442 L442 N442 P442 R442 F444 H444 J444 L444 N444 P444 R444">
    <cfRule type="notContainsBlanks" dxfId="5" priority="10">
      <formula>LEN(TRIM(F434))&gt;0</formula>
    </cfRule>
  </conditionalFormatting>
  <conditionalFormatting sqref="E475:R486">
    <cfRule type="containsBlanks" dxfId="4" priority="1">
      <formula>LEN(TRIM(E475))=0</formula>
    </cfRule>
    <cfRule type="timePeriod" dxfId="3" priority="2" timePeriod="today">
      <formula>FLOOR(E475,1)=TODAY()</formula>
    </cfRule>
    <cfRule type="expression" dxfId="2" priority="3">
      <formula>OR(E475=$AV$54,E475=$AV$55,E475=$AV$56,E475=$AV$57,E475=$AV$58,E475=$AV$63,E475=$AV$64,E475=$AV$65,E475=$AV$66,E475=$AV$67,E475=$AV$68)</formula>
    </cfRule>
  </conditionalFormatting>
  <conditionalFormatting sqref="E475:R475 E477:R477 E479:R479 E481:R481 E483:R483 E485:R485">
    <cfRule type="notContainsBlanks" dxfId="1" priority="4">
      <formula>LEN(TRIM(E475))&gt;0</formula>
    </cfRule>
  </conditionalFormatting>
  <conditionalFormatting sqref="F476 H476 J476 L476 N476 P476 R476 F478 H478 J478 L478 N478 P478 R478 F480 H480 J480 L480 N480 P480 R480 F482 H482 J482 L482 N482 P482 R482 F484 H484 J484 L484 N484 P484 R484 F486 H486 J486 L486 N486 P486 R486">
    <cfRule type="notContainsBlanks" dxfId="0" priority="5">
      <formula>LEN(TRIM(F476))&gt;0</formula>
    </cfRule>
  </conditionalFormatting>
  <hyperlinks>
    <hyperlink ref="AI64" r:id="rId1" tooltip="Ascension (événement)" display="https://fr.wikipedia.org/wiki/Ascension_(%C3%A9v%C3%A9nement)"/>
    <hyperlink ref="AI63" r:id="rId2" tooltip="Lundi de Pâques" display="https://fr.wikipedia.org/wiki/Lundi_de_P%C3%A2ques"/>
  </hyperlinks>
  <pageMargins left="0.7" right="0.7" top="0.75" bottom="0.75" header="0.3" footer="0.3"/>
  <pageSetup paperSize="9" orientation="portrait" r:id="rId3"/>
  <drawing r:id="rId4"/>
  <legacyDrawing r:id="rId5"/>
  <mc:AlternateContent xmlns:mc="http://schemas.openxmlformats.org/markup-compatibility/2006">
    <mc:Choice Requires="x14">
      <controls>
        <mc:AlternateContent xmlns:mc="http://schemas.openxmlformats.org/markup-compatibility/2006">
          <mc:Choice Requires="x14">
            <control shapeId="1025" r:id="rId6" name="Spinner 1">
              <controlPr defaultSize="0" autoPict="0">
                <anchor moveWithCells="1" sizeWithCells="1">
                  <from>
                    <xdr:col>0</xdr:col>
                    <xdr:colOff>200025</xdr:colOff>
                    <xdr:row>2</xdr:row>
                    <xdr:rowOff>142875</xdr:rowOff>
                  </from>
                  <to>
                    <xdr:col>2</xdr:col>
                    <xdr:colOff>352425</xdr:colOff>
                    <xdr:row>4</xdr:row>
                    <xdr:rowOff>123825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L69"/>
  <sheetViews>
    <sheetView workbookViewId="0">
      <selection activeCell="D39" sqref="D39"/>
    </sheetView>
  </sheetViews>
  <sheetFormatPr baseColWidth="10" defaultRowHeight="15"/>
  <cols>
    <col min="2" max="2" width="13.5703125" customWidth="1"/>
    <col min="3" max="3" width="14" customWidth="1"/>
    <col min="4" max="5" width="15.85546875" customWidth="1"/>
    <col min="6" max="6" width="5.5703125" customWidth="1"/>
    <col min="7" max="7" width="12.42578125" bestFit="1" customWidth="1"/>
  </cols>
  <sheetData>
    <row r="1" spans="1:8" ht="15" customHeight="1"/>
    <row r="12" spans="1:8" ht="14.1" customHeight="1">
      <c r="A12" s="44" t="s">
        <v>14</v>
      </c>
      <c r="B12" s="45"/>
      <c r="C12" s="45"/>
      <c r="D12" s="45"/>
      <c r="E12" s="46"/>
      <c r="F12" s="46"/>
      <c r="G12" s="46"/>
      <c r="H12" s="45"/>
    </row>
    <row r="13" spans="1:8" ht="15.75">
      <c r="A13" s="47" t="s">
        <v>15</v>
      </c>
      <c r="B13" s="48"/>
      <c r="C13" s="45"/>
      <c r="D13" s="45"/>
      <c r="E13" s="75"/>
      <c r="F13" s="75"/>
      <c r="G13" s="75"/>
      <c r="H13" s="45"/>
    </row>
    <row r="14" spans="1:8" ht="15.75">
      <c r="A14" s="45"/>
      <c r="B14" s="45"/>
      <c r="C14" s="45"/>
      <c r="D14" s="49"/>
      <c r="E14" s="75"/>
      <c r="F14" s="75"/>
      <c r="G14" s="75"/>
      <c r="H14" s="45"/>
    </row>
    <row r="15" spans="1:8" ht="15.75">
      <c r="A15" s="45"/>
      <c r="B15" s="45"/>
      <c r="C15" s="45"/>
      <c r="D15" s="45"/>
      <c r="E15" s="50"/>
      <c r="F15" s="50"/>
      <c r="G15" s="50"/>
      <c r="H15" s="45"/>
    </row>
    <row r="17" spans="1:9">
      <c r="A17" s="76" t="s">
        <v>16</v>
      </c>
      <c r="B17" s="76"/>
      <c r="C17" s="51" t="s">
        <v>17</v>
      </c>
      <c r="D17" s="51" t="s">
        <v>18</v>
      </c>
      <c r="E17" s="51" t="s">
        <v>19</v>
      </c>
      <c r="F17" s="52"/>
      <c r="G17" s="51" t="s">
        <v>20</v>
      </c>
      <c r="H17" s="52"/>
      <c r="I17" s="52"/>
    </row>
    <row r="18" spans="1:9" ht="15.75">
      <c r="A18" s="77"/>
      <c r="B18" s="77"/>
      <c r="C18" s="53"/>
      <c r="D18" s="49"/>
      <c r="E18" s="47"/>
      <c r="F18" s="47"/>
      <c r="G18" s="47"/>
      <c r="H18" s="45"/>
    </row>
    <row r="19" spans="1:9" ht="15.75">
      <c r="A19" s="74"/>
      <c r="B19" s="74"/>
      <c r="C19" s="54">
        <f ca="1">Feuil1!AD2</f>
        <v>42373</v>
      </c>
      <c r="D19" s="49">
        <f>Feuil1!AE2</f>
        <v>8</v>
      </c>
      <c r="E19" s="55"/>
      <c r="F19" s="45"/>
      <c r="G19" s="55">
        <f>IF(D19&gt;0,D19*E19,"")</f>
        <v>0</v>
      </c>
      <c r="H19" s="45"/>
    </row>
    <row r="20" spans="1:9" ht="15.75">
      <c r="A20" s="74"/>
      <c r="B20" s="74"/>
      <c r="C20" s="54">
        <f ca="1">Feuil1!AD3</f>
        <v>42377</v>
      </c>
      <c r="D20" s="49">
        <f>Feuil1!AE3</f>
        <v>7</v>
      </c>
      <c r="E20" s="55"/>
      <c r="F20" s="45"/>
      <c r="G20" s="55">
        <f t="shared" ref="G20:G26" si="0">IF(D20&gt;0,D20*E20,"")</f>
        <v>0</v>
      </c>
      <c r="H20" s="45"/>
    </row>
    <row r="21" spans="1:9" ht="15.75">
      <c r="A21" s="74"/>
      <c r="B21" s="74"/>
      <c r="C21" s="54">
        <f ca="1">Feuil1!AD4</f>
        <v>42380</v>
      </c>
      <c r="D21" s="49">
        <f>Feuil1!AE4</f>
        <v>6</v>
      </c>
      <c r="E21" s="55"/>
      <c r="F21" s="45"/>
      <c r="G21" s="55">
        <f t="shared" si="0"/>
        <v>0</v>
      </c>
      <c r="H21" s="45"/>
    </row>
    <row r="22" spans="1:9" ht="15.75">
      <c r="A22" s="74"/>
      <c r="B22" s="74"/>
      <c r="C22" s="54">
        <f ca="1">Feuil1!AD5</f>
        <v>42384</v>
      </c>
      <c r="D22" s="49">
        <f>Feuil1!AE5</f>
        <v>5</v>
      </c>
      <c r="E22" s="55"/>
      <c r="F22" s="45"/>
      <c r="G22" s="55">
        <f t="shared" si="0"/>
        <v>0</v>
      </c>
      <c r="H22" s="45"/>
    </row>
    <row r="23" spans="1:9" ht="15.75">
      <c r="A23" s="74"/>
      <c r="B23" s="74"/>
      <c r="C23" s="54">
        <f ca="1">Feuil1!AD6</f>
        <v>42387</v>
      </c>
      <c r="D23" s="49">
        <f>Feuil1!AE6</f>
        <v>4</v>
      </c>
      <c r="E23" s="55"/>
      <c r="F23" s="45"/>
      <c r="G23" s="55">
        <f t="shared" si="0"/>
        <v>0</v>
      </c>
      <c r="H23" s="45"/>
    </row>
    <row r="24" spans="1:9" ht="15.75">
      <c r="A24" s="74"/>
      <c r="B24" s="74"/>
      <c r="C24" s="54">
        <f ca="1">Feuil1!AD7</f>
        <v>42391</v>
      </c>
      <c r="D24" s="49">
        <f>Feuil1!AE7</f>
        <v>3</v>
      </c>
      <c r="E24" s="55"/>
      <c r="F24" s="45"/>
      <c r="G24" s="55">
        <f t="shared" si="0"/>
        <v>0</v>
      </c>
      <c r="H24" s="45"/>
    </row>
    <row r="25" spans="1:9" ht="15.75">
      <c r="A25" s="74"/>
      <c r="B25" s="74"/>
      <c r="C25" s="54">
        <f ca="1">Feuil1!AD8</f>
        <v>42394</v>
      </c>
      <c r="D25" s="49">
        <f>Feuil1!AE8</f>
        <v>2</v>
      </c>
      <c r="E25" s="55"/>
      <c r="F25" s="45"/>
      <c r="G25" s="55">
        <f t="shared" si="0"/>
        <v>0</v>
      </c>
      <c r="H25" s="45"/>
    </row>
    <row r="26" spans="1:9" ht="15.75">
      <c r="A26" s="74"/>
      <c r="B26" s="74"/>
      <c r="C26" s="54">
        <f ca="1">Feuil1!AD9</f>
        <v>42398</v>
      </c>
      <c r="D26" s="49">
        <f>Feuil1!AE9</f>
        <v>1</v>
      </c>
      <c r="E26" s="55"/>
      <c r="F26" s="45"/>
      <c r="G26" s="55">
        <f t="shared" si="0"/>
        <v>0</v>
      </c>
      <c r="H26" s="45"/>
    </row>
    <row r="27" spans="1:9" ht="15.75">
      <c r="A27" s="74"/>
      <c r="B27" s="74"/>
      <c r="C27" s="54"/>
      <c r="D27" s="49"/>
      <c r="E27" s="55"/>
      <c r="F27" s="45"/>
      <c r="G27" s="55"/>
      <c r="H27" s="45"/>
    </row>
    <row r="28" spans="1:9" ht="15.75">
      <c r="A28" s="56"/>
      <c r="B28" s="56"/>
      <c r="C28" s="54"/>
      <c r="D28" s="49" t="str">
        <f>IF([1]Alizée!F23&gt;0,[1]Alizée!F23,IF([1]Alizée!N23&gt;0,[1]Alizée!N23,IF([1]Alizée!F25&gt;0,[1]Alizée!F25,IF([1]Alizée!N25&gt;0,[1]Alizée!N25,IF([1]Alizée!F29&gt;0,[1]Alizée!F29,IF([1]Alizée!N29&gt;0,[1]Alizée!N29,IF([1]Alizée!F31&gt;0,[1]Alizée!F31,IF([1]Alizée!N31&gt;0,[1]Alizée!N31,IF([1]Alizée!F34&gt;0,[1]Alizée!F34,IF([1]Alizée!N34&gt;0,[1]Alizée!N34,""))))))))))</f>
        <v/>
      </c>
      <c r="E28" s="57"/>
      <c r="F28" s="45"/>
      <c r="G28" s="55"/>
      <c r="H28" s="45"/>
    </row>
    <row r="29" spans="1:9" ht="15.75">
      <c r="A29" s="58"/>
      <c r="B29" s="58"/>
      <c r="C29" s="58"/>
      <c r="D29" s="58"/>
      <c r="E29" s="59" t="s">
        <v>21</v>
      </c>
      <c r="F29" s="58"/>
      <c r="G29" s="60">
        <f>SUM(G19:G28)</f>
        <v>0</v>
      </c>
      <c r="H29" s="58"/>
      <c r="I29" s="52"/>
    </row>
    <row r="30" spans="1:9" ht="15.75">
      <c r="A30" s="45"/>
      <c r="B30" s="45"/>
      <c r="C30" s="45"/>
      <c r="D30" s="45"/>
      <c r="E30" s="79" t="s">
        <v>22</v>
      </c>
      <c r="F30" s="79"/>
      <c r="G30" s="79"/>
      <c r="H30" s="61"/>
    </row>
    <row r="31" spans="1:9" ht="15.75">
      <c r="A31" s="45"/>
      <c r="B31" s="45"/>
      <c r="C31" s="45"/>
      <c r="D31" s="45"/>
      <c r="E31" s="62"/>
      <c r="F31" s="62"/>
      <c r="G31" s="62"/>
      <c r="H31" s="61"/>
    </row>
    <row r="32" spans="1:9" ht="15.75">
      <c r="A32" s="45"/>
      <c r="B32" s="45"/>
      <c r="C32" s="45"/>
      <c r="D32" s="45"/>
      <c r="E32" s="62"/>
      <c r="F32" s="62"/>
      <c r="G32" s="62"/>
      <c r="H32" s="61"/>
    </row>
    <row r="33" spans="1:9" ht="15.75">
      <c r="A33" s="45"/>
      <c r="B33" s="45"/>
      <c r="C33" s="45"/>
      <c r="D33" s="45"/>
      <c r="E33" s="62"/>
      <c r="F33" s="62"/>
      <c r="G33" s="62"/>
      <c r="H33" s="61"/>
    </row>
    <row r="35" spans="1:9" ht="15.95" customHeight="1"/>
    <row r="39" spans="1:9" ht="15.75" customHeight="1"/>
    <row r="44" spans="1:9" ht="15.95" customHeight="1"/>
    <row r="45" spans="1:9" ht="15.95" customHeight="1"/>
    <row r="46" spans="1:9" ht="15.95" customHeight="1"/>
    <row r="47" spans="1:9" ht="15.75">
      <c r="A47" s="45"/>
      <c r="B47" s="45"/>
      <c r="C47" s="45"/>
      <c r="D47" s="45"/>
      <c r="E47" s="45"/>
      <c r="F47" s="45"/>
      <c r="G47" s="45"/>
      <c r="H47" s="45"/>
      <c r="I47" s="45"/>
    </row>
    <row r="48" spans="1:9">
      <c r="A48" s="80" t="s">
        <v>23</v>
      </c>
      <c r="B48" s="80"/>
      <c r="C48" s="80"/>
      <c r="D48" s="80"/>
      <c r="E48" s="80"/>
      <c r="F48" s="80"/>
      <c r="G48" s="80"/>
      <c r="H48" s="80"/>
      <c r="I48" s="63"/>
    </row>
    <row r="49" spans="1:9">
      <c r="A49" s="81" t="s">
        <v>24</v>
      </c>
      <c r="B49" s="81"/>
      <c r="C49" s="81"/>
      <c r="D49" s="81"/>
      <c r="E49" s="81"/>
      <c r="F49" s="81"/>
      <c r="G49" s="81"/>
      <c r="H49" s="81"/>
    </row>
    <row r="50" spans="1:9">
      <c r="A50" s="78" t="s">
        <v>25</v>
      </c>
      <c r="B50" s="78"/>
      <c r="C50" s="78"/>
      <c r="D50" s="78"/>
      <c r="E50" s="78"/>
      <c r="F50" s="78"/>
      <c r="G50" s="78"/>
      <c r="H50" s="78"/>
    </row>
    <row r="51" spans="1:9">
      <c r="A51" s="78" t="s">
        <v>26</v>
      </c>
      <c r="B51" s="78"/>
      <c r="C51" s="78"/>
      <c r="D51" s="78"/>
      <c r="E51" s="78"/>
      <c r="F51" s="78"/>
      <c r="G51" s="78"/>
      <c r="H51" s="78"/>
    </row>
    <row r="52" spans="1:9">
      <c r="A52" s="82" t="s">
        <v>27</v>
      </c>
      <c r="B52" s="82"/>
      <c r="C52" s="82"/>
      <c r="D52" s="82"/>
      <c r="E52" s="82"/>
      <c r="F52" s="82"/>
      <c r="G52" s="82"/>
      <c r="H52" s="82"/>
    </row>
    <row r="53" spans="1:9">
      <c r="A53" s="83" t="s">
        <v>28</v>
      </c>
      <c r="B53" s="83"/>
      <c r="C53" s="83"/>
      <c r="D53" s="83"/>
      <c r="E53" s="83"/>
      <c r="F53" s="83"/>
      <c r="G53" s="83"/>
      <c r="H53" s="83"/>
    </row>
    <row r="54" spans="1:9">
      <c r="A54" s="83" t="s">
        <v>29</v>
      </c>
      <c r="B54" s="83"/>
      <c r="C54" s="83"/>
      <c r="D54" s="83"/>
      <c r="E54" s="83"/>
      <c r="F54" s="83"/>
      <c r="G54" s="83"/>
      <c r="H54" s="83"/>
    </row>
    <row r="55" spans="1:9">
      <c r="A55" s="84" t="s">
        <v>30</v>
      </c>
      <c r="B55" s="84"/>
      <c r="C55" s="84"/>
      <c r="D55" s="84"/>
      <c r="E55" s="84"/>
      <c r="F55" s="84"/>
      <c r="G55" s="84"/>
      <c r="H55" s="84"/>
    </row>
    <row r="56" spans="1:9">
      <c r="A56" s="84"/>
      <c r="B56" s="84"/>
      <c r="C56" s="84"/>
      <c r="D56" s="84"/>
      <c r="E56" s="84"/>
      <c r="F56" s="84"/>
      <c r="G56" s="84"/>
      <c r="H56" s="84"/>
    </row>
    <row r="57" spans="1:9">
      <c r="A57" s="84"/>
      <c r="B57" s="84"/>
      <c r="C57" s="84"/>
      <c r="D57" s="84"/>
      <c r="E57" s="84"/>
      <c r="F57" s="84"/>
      <c r="G57" s="84"/>
      <c r="H57" s="84"/>
    </row>
    <row r="58" spans="1:9" ht="15.75">
      <c r="A58" s="64"/>
      <c r="B58" s="64"/>
      <c r="C58" s="64"/>
      <c r="D58" s="64"/>
      <c r="E58" s="64"/>
      <c r="F58" s="64"/>
      <c r="G58" s="64"/>
      <c r="H58" s="64"/>
      <c r="I58" s="63"/>
    </row>
    <row r="60" spans="1:9" ht="15.75" customHeight="1">
      <c r="A60" s="85" t="s">
        <v>31</v>
      </c>
      <c r="B60" s="85"/>
      <c r="C60" s="85"/>
      <c r="D60" s="85"/>
      <c r="E60" s="85"/>
      <c r="F60" s="85"/>
      <c r="G60" s="85"/>
      <c r="H60" s="85"/>
      <c r="I60" s="85"/>
    </row>
    <row r="69" spans="12:12" ht="15.75">
      <c r="L69" s="49"/>
    </row>
  </sheetData>
  <mergeCells count="23">
    <mergeCell ref="A52:H52"/>
    <mergeCell ref="A53:H53"/>
    <mergeCell ref="A54:H54"/>
    <mergeCell ref="A55:H57"/>
    <mergeCell ref="A60:I60"/>
    <mergeCell ref="A51:H51"/>
    <mergeCell ref="A21:B21"/>
    <mergeCell ref="A22:B22"/>
    <mergeCell ref="A23:B23"/>
    <mergeCell ref="A24:B24"/>
    <mergeCell ref="A25:B25"/>
    <mergeCell ref="A26:B26"/>
    <mergeCell ref="A27:B27"/>
    <mergeCell ref="E30:G30"/>
    <mergeCell ref="A48:H48"/>
    <mergeCell ref="A49:H49"/>
    <mergeCell ref="A50:H50"/>
    <mergeCell ref="A20:B20"/>
    <mergeCell ref="E13:G13"/>
    <mergeCell ref="E14:G14"/>
    <mergeCell ref="A17:B17"/>
    <mergeCell ref="A18:B18"/>
    <mergeCell ref="A19:B1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Feuil1</vt:lpstr>
      <vt:lpstr>Feuil2</vt:lpstr>
      <vt:lpstr>An_ref</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Franck BONDI</dc:creator>
  <cp:lastModifiedBy>Franck BONDI</cp:lastModifiedBy>
  <dcterms:created xsi:type="dcterms:W3CDTF">2016-11-25T14:27:26Z</dcterms:created>
  <dcterms:modified xsi:type="dcterms:W3CDTF">2016-11-25T16:10:06Z</dcterms:modified>
</cp:coreProperties>
</file>