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ELTI PAIE CLIENTS ROZENN\SPAM-TTIT-LG FINANCES-TRAIT D'UNION\"/>
    </mc:Choice>
  </mc:AlternateContent>
  <bookViews>
    <workbookView xWindow="480" yWindow="120" windowWidth="16395" windowHeight="9405"/>
  </bookViews>
  <sheets>
    <sheet name="SALARIE" sheetId="17" r:id="rId1"/>
  </sheets>
  <definedNames>
    <definedName name="DebN">TIMEVALUE("22:00")</definedName>
    <definedName name="FinN">TIMEVALUE("07:00")</definedName>
    <definedName name="Motif">#REF!</definedName>
  </definedNames>
  <calcPr calcId="162913"/>
</workbook>
</file>

<file path=xl/calcChain.xml><?xml version="1.0" encoding="utf-8"?>
<calcChain xmlns="http://schemas.openxmlformats.org/spreadsheetml/2006/main">
  <c r="U21" i="17" l="1"/>
  <c r="U23" i="17"/>
  <c r="U26" i="17"/>
  <c r="U42" i="17"/>
  <c r="U14" i="17"/>
  <c r="U13" i="17"/>
  <c r="J14" i="17"/>
  <c r="K18" i="17" l="1"/>
  <c r="D49" i="17" l="1"/>
  <c r="X49" i="17"/>
  <c r="W49" i="17"/>
  <c r="V49" i="17"/>
  <c r="S49" i="17"/>
  <c r="R49" i="17"/>
  <c r="J18" i="17"/>
  <c r="J47" i="17"/>
  <c r="J46" i="17"/>
  <c r="J45" i="17"/>
  <c r="J44" i="17"/>
  <c r="K47" i="17"/>
  <c r="K46" i="17"/>
  <c r="K45" i="17"/>
  <c r="K44" i="17"/>
  <c r="K42" i="17"/>
  <c r="J42" i="17"/>
  <c r="M47" i="17" l="1"/>
  <c r="L47" i="17" s="1"/>
  <c r="U47" i="17" s="1"/>
  <c r="M42" i="17"/>
  <c r="M44" i="17"/>
  <c r="M45" i="17"/>
  <c r="L45" i="17" s="1"/>
  <c r="M46" i="17"/>
  <c r="L46" i="17" s="1"/>
  <c r="U46" i="17" s="1"/>
  <c r="O18" i="17"/>
  <c r="S54" i="17"/>
  <c r="S53" i="17"/>
  <c r="U45" i="17" l="1"/>
  <c r="M48" i="17"/>
  <c r="N18" i="17"/>
  <c r="U18" i="17" s="1"/>
  <c r="L42" i="17"/>
  <c r="J35" i="17"/>
  <c r="K36" i="17"/>
  <c r="K35" i="17"/>
  <c r="J36" i="17"/>
  <c r="K24" i="17"/>
  <c r="K23" i="17"/>
  <c r="K22" i="17"/>
  <c r="K21" i="17"/>
  <c r="K20" i="17"/>
  <c r="K19" i="17"/>
  <c r="K17" i="17"/>
  <c r="K16" i="17"/>
  <c r="K15" i="17"/>
  <c r="K14" i="17"/>
  <c r="K13" i="17"/>
  <c r="K26" i="17"/>
  <c r="K25" i="17"/>
  <c r="J24" i="17"/>
  <c r="J23" i="17"/>
  <c r="J22" i="17"/>
  <c r="J21" i="17"/>
  <c r="J20" i="17"/>
  <c r="J19" i="17"/>
  <c r="J17" i="17"/>
  <c r="J16" i="17"/>
  <c r="J15" i="17"/>
  <c r="J13" i="17"/>
  <c r="K41" i="17"/>
  <c r="K40" i="17"/>
  <c r="K39" i="17"/>
  <c r="K38" i="17"/>
  <c r="K37" i="17"/>
  <c r="J41" i="17"/>
  <c r="J37" i="17"/>
  <c r="J34" i="17"/>
  <c r="J32" i="17"/>
  <c r="J30" i="17"/>
  <c r="J28" i="17"/>
  <c r="J40" i="17"/>
  <c r="K33" i="17"/>
  <c r="K31" i="17"/>
  <c r="K29" i="17"/>
  <c r="J25" i="17"/>
  <c r="J39" i="17"/>
  <c r="J33" i="17"/>
  <c r="J31" i="17"/>
  <c r="J29" i="17"/>
  <c r="J38" i="17"/>
  <c r="K34" i="17"/>
  <c r="K32" i="17"/>
  <c r="K30" i="17"/>
  <c r="K28" i="17"/>
  <c r="J26" i="17"/>
  <c r="M26" i="17" l="1"/>
  <c r="L26" i="17" s="1"/>
  <c r="O41" i="17"/>
  <c r="N41" i="17" s="1"/>
  <c r="U41" i="17" s="1"/>
  <c r="O25" i="17"/>
  <c r="O34" i="17"/>
  <c r="N34" i="17" s="1"/>
  <c r="U34" i="17" s="1"/>
  <c r="M37" i="17"/>
  <c r="L37" i="17" s="1"/>
  <c r="M28" i="17"/>
  <c r="M40" i="17"/>
  <c r="L40" i="17" s="1"/>
  <c r="M20" i="17"/>
  <c r="L20" i="17" s="1"/>
  <c r="M24" i="17"/>
  <c r="L24" i="17" s="1"/>
  <c r="U24" i="17" s="1"/>
  <c r="M36" i="17"/>
  <c r="L36" i="17" s="1"/>
  <c r="M39" i="17"/>
  <c r="L39" i="17" s="1"/>
  <c r="M30" i="17"/>
  <c r="L30" i="17" s="1"/>
  <c r="M15" i="17"/>
  <c r="L15" i="17" s="1"/>
  <c r="M19" i="17"/>
  <c r="L19" i="17" s="1"/>
  <c r="Q23" i="17"/>
  <c r="P23" i="17" s="1"/>
  <c r="M35" i="17"/>
  <c r="L35" i="17" s="1"/>
  <c r="M29" i="17"/>
  <c r="L29" i="17" s="1"/>
  <c r="M16" i="17"/>
  <c r="L16" i="17" s="1"/>
  <c r="M31" i="17"/>
  <c r="L31" i="17" s="1"/>
  <c r="M38" i="17"/>
  <c r="L38" i="17" s="1"/>
  <c r="M33" i="17"/>
  <c r="L33" i="17" s="1"/>
  <c r="M32" i="17"/>
  <c r="L32" i="17" s="1"/>
  <c r="Q13" i="17"/>
  <c r="M17" i="17"/>
  <c r="L17" i="17" s="1"/>
  <c r="M21" i="17"/>
  <c r="L44" i="17"/>
  <c r="M14" i="17"/>
  <c r="M22" i="17"/>
  <c r="L22" i="17" s="1"/>
  <c r="Q49" i="17" l="1"/>
  <c r="L48" i="17"/>
  <c r="U44" i="17"/>
  <c r="U38" i="17"/>
  <c r="U35" i="17"/>
  <c r="U39" i="17"/>
  <c r="U40" i="17"/>
  <c r="U36" i="17"/>
  <c r="U37" i="17"/>
  <c r="U30" i="17"/>
  <c r="U31" i="17"/>
  <c r="U32" i="17"/>
  <c r="U33" i="17"/>
  <c r="U29" i="17"/>
  <c r="U19" i="17"/>
  <c r="U22" i="17"/>
  <c r="U20" i="17"/>
  <c r="U15" i="17"/>
  <c r="U17" i="17"/>
  <c r="U16" i="17"/>
  <c r="O49" i="17"/>
  <c r="L14" i="17"/>
  <c r="M27" i="17"/>
  <c r="M43" i="17"/>
  <c r="N25" i="17"/>
  <c r="L28" i="17"/>
  <c r="P13" i="17"/>
  <c r="L21" i="17"/>
  <c r="N49" i="17" l="1"/>
  <c r="U25" i="17"/>
  <c r="T49" i="17"/>
  <c r="L43" i="17"/>
  <c r="U28" i="17"/>
  <c r="U49" i="17"/>
  <c r="M49" i="17"/>
  <c r="K52" i="17" s="1"/>
  <c r="L27" i="17"/>
  <c r="P49" i="17"/>
  <c r="L49" i="17" l="1"/>
</calcChain>
</file>

<file path=xl/sharedStrings.xml><?xml version="1.0" encoding="utf-8"?>
<sst xmlns="http://schemas.openxmlformats.org/spreadsheetml/2006/main" count="97" uniqueCount="66">
  <si>
    <t>dimanche</t>
  </si>
  <si>
    <t>férié semaine</t>
  </si>
  <si>
    <t>férié dimanche</t>
  </si>
  <si>
    <t>nuit 21h/6h</t>
  </si>
  <si>
    <t>Majoration des Heures CCN : Prévention et Sécurité</t>
  </si>
  <si>
    <t xml:space="preserve">date </t>
  </si>
  <si>
    <t>Matin</t>
  </si>
  <si>
    <t>Après-midi</t>
  </si>
  <si>
    <t>heure arrivée</t>
  </si>
  <si>
    <t>heure départ</t>
  </si>
  <si>
    <t>heures 100%</t>
  </si>
  <si>
    <t>heures 110%</t>
  </si>
  <si>
    <t>heures 120%</t>
  </si>
  <si>
    <t>heures 200%</t>
  </si>
  <si>
    <t>impaire</t>
  </si>
  <si>
    <t>jeudi</t>
  </si>
  <si>
    <t>vendredi</t>
  </si>
  <si>
    <t>samedi</t>
  </si>
  <si>
    <t>lundi</t>
  </si>
  <si>
    <t>mardi</t>
  </si>
  <si>
    <t>mercredi</t>
  </si>
  <si>
    <t>paire</t>
  </si>
  <si>
    <t>heures 220%</t>
  </si>
  <si>
    <t>heures 240%</t>
  </si>
  <si>
    <t>nuit  semaine</t>
  </si>
  <si>
    <t>nuit   dimanche</t>
  </si>
  <si>
    <t>nuit - férié / semaine</t>
  </si>
  <si>
    <t>nuit dimanche férié</t>
  </si>
  <si>
    <t>journée semaine</t>
  </si>
  <si>
    <t xml:space="preserve">  journée dimanche</t>
  </si>
  <si>
    <t>journée férié / semaine</t>
  </si>
  <si>
    <t xml:space="preserve">  journée dimanche férié</t>
  </si>
  <si>
    <t>Intervention</t>
  </si>
  <si>
    <t>sur temps de travail</t>
  </si>
  <si>
    <t>TOTAL</t>
  </si>
  <si>
    <t>Cycle</t>
  </si>
  <si>
    <t>Semaine</t>
  </si>
  <si>
    <t>hors temps
 de travail
 ( code client)</t>
  </si>
  <si>
    <t>TOTAL cycle en cours</t>
  </si>
  <si>
    <t>TOTAL cycle</t>
  </si>
  <si>
    <t>REPORT cycle en cours</t>
  </si>
  <si>
    <t>semaine (du lundi au samedi)</t>
  </si>
  <si>
    <t xml:space="preserve"> </t>
  </si>
  <si>
    <t>journée 6h/21h</t>
  </si>
  <si>
    <t>Heures Contrat:</t>
  </si>
  <si>
    <t>NOM/ Prénom :</t>
  </si>
  <si>
    <t>Nb heures effectuées matin</t>
  </si>
  <si>
    <t>Heures de NUIT</t>
  </si>
  <si>
    <t>Nb KMS
 véhicule personnel</t>
  </si>
  <si>
    <t>Nb Repas</t>
  </si>
  <si>
    <t>repos compensateur</t>
  </si>
  <si>
    <t>Nb heures effectuées 
après-midi</t>
  </si>
  <si>
    <t>Motif</t>
  </si>
  <si>
    <t>congés payés</t>
  </si>
  <si>
    <t>maladie</t>
  </si>
  <si>
    <t>repos hebdomadaire</t>
  </si>
  <si>
    <t>sans solde</t>
  </si>
  <si>
    <t>formation</t>
  </si>
  <si>
    <t>autre</t>
  </si>
  <si>
    <t>total heures nuit</t>
  </si>
  <si>
    <t>Prime Assiduité Nuit</t>
  </si>
  <si>
    <t>Absence</t>
  </si>
  <si>
    <t>35H/semaine</t>
  </si>
  <si>
    <t>RELEVE D'HEURES DU MOIS DE NOVEMBRE 2016</t>
  </si>
  <si>
    <t xml:space="preserve">ENTREPRISE : </t>
  </si>
  <si>
    <t>jour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</si>
</sst>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\ :\ mm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Verdana"/>
      <family val="2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Protection="1">
      <protection locked="0"/>
    </xf>
    <xf numFmtId="0" fontId="2" fillId="0" borderId="0" xfId="0" applyFont="1" applyProtection="1"/>
    <xf numFmtId="0" fontId="1" fillId="0" borderId="0" xfId="0" applyFont="1" applyBorder="1" applyAlignment="1"/>
    <xf numFmtId="0" fontId="2" fillId="0" borderId="0" xfId="0" applyFont="1" applyBorder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1" fillId="0" borderId="0" xfId="0" applyNumberFormat="1" applyFont="1" applyAlignme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9" fontId="2" fillId="0" borderId="0" xfId="0" applyNumberFormat="1" applyFont="1" applyBorder="1" applyAlignment="1">
      <alignment horizontal="center"/>
    </xf>
    <xf numFmtId="20" fontId="2" fillId="0" borderId="0" xfId="0" applyNumberFormat="1" applyFont="1" applyBorder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164" fontId="2" fillId="4" borderId="1" xfId="0" applyNumberFormat="1" applyFont="1" applyFill="1" applyBorder="1" applyAlignment="1" applyProtection="1">
      <alignment horizontal="center"/>
      <protection locked="0"/>
    </xf>
    <xf numFmtId="0" fontId="2" fillId="5" borderId="0" xfId="0" applyFont="1" applyFill="1"/>
    <xf numFmtId="0" fontId="2" fillId="2" borderId="0" xfId="0" applyFont="1" applyFill="1"/>
    <xf numFmtId="0" fontId="2" fillId="0" borderId="0" xfId="0" applyFont="1" applyFill="1"/>
    <xf numFmtId="16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164" fontId="2" fillId="3" borderId="0" xfId="0" applyNumberFormat="1" applyFont="1" applyFill="1" applyBorder="1"/>
    <xf numFmtId="164" fontId="2" fillId="0" borderId="1" xfId="0" applyNumberFormat="1" applyFont="1" applyBorder="1" applyProtection="1">
      <protection locked="0"/>
    </xf>
    <xf numFmtId="0" fontId="2" fillId="0" borderId="1" xfId="0" applyNumberFormat="1" applyFont="1" applyBorder="1" applyProtection="1">
      <protection locked="0"/>
    </xf>
    <xf numFmtId="164" fontId="2" fillId="4" borderId="1" xfId="0" applyNumberFormat="1" applyFont="1" applyFill="1" applyBorder="1" applyProtection="1"/>
    <xf numFmtId="0" fontId="2" fillId="3" borderId="1" xfId="0" applyFont="1" applyFill="1" applyBorder="1" applyProtection="1">
      <protection locked="0"/>
    </xf>
    <xf numFmtId="0" fontId="2" fillId="0" borderId="3" xfId="0" applyFont="1" applyFill="1" applyBorder="1" applyProtection="1"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0" fontId="2" fillId="0" borderId="7" xfId="0" applyFont="1" applyBorder="1" applyProtection="1">
      <protection locked="0"/>
    </xf>
    <xf numFmtId="49" fontId="1" fillId="0" borderId="0" xfId="0" applyNumberFormat="1" applyFont="1" applyFill="1" applyAlignment="1"/>
    <xf numFmtId="0" fontId="2" fillId="0" borderId="0" xfId="0" applyFont="1" applyFill="1" applyBorder="1"/>
    <xf numFmtId="164" fontId="2" fillId="4" borderId="6" xfId="0" applyNumberFormat="1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 applyProtection="1">
      <alignment horizontal="center"/>
    </xf>
    <xf numFmtId="164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0" xfId="0" applyFont="1" applyFill="1" applyProtection="1"/>
    <xf numFmtId="0" fontId="1" fillId="4" borderId="0" xfId="0" applyFont="1" applyFill="1" applyBorder="1" applyAlignment="1" applyProtection="1">
      <alignment horizontal="center"/>
    </xf>
    <xf numFmtId="0" fontId="2" fillId="4" borderId="0" xfId="0" applyFont="1" applyFill="1" applyBorder="1" applyAlignment="1" applyProtection="1">
      <alignment horizontal="center" wrapText="1"/>
    </xf>
    <xf numFmtId="164" fontId="2" fillId="4" borderId="0" xfId="0" applyNumberFormat="1" applyFont="1" applyFill="1" applyBorder="1" applyAlignment="1" applyProtection="1">
      <alignment horizontal="center" wrapText="1"/>
    </xf>
    <xf numFmtId="0" fontId="1" fillId="4" borderId="1" xfId="0" applyFont="1" applyFill="1" applyBorder="1" applyAlignment="1" applyProtection="1"/>
    <xf numFmtId="0" fontId="2" fillId="4" borderId="1" xfId="0" applyFont="1" applyFill="1" applyBorder="1" applyAlignment="1" applyProtection="1">
      <alignment horizontal="center" wrapText="1"/>
    </xf>
    <xf numFmtId="0" fontId="2" fillId="4" borderId="0" xfId="0" applyFont="1" applyFill="1" applyBorder="1" applyAlignment="1" applyProtection="1"/>
    <xf numFmtId="9" fontId="2" fillId="4" borderId="0" xfId="0" applyNumberFormat="1" applyFont="1" applyFill="1" applyBorder="1" applyAlignment="1" applyProtection="1">
      <alignment horizontal="center"/>
    </xf>
    <xf numFmtId="9" fontId="2" fillId="4" borderId="0" xfId="0" applyNumberFormat="1" applyFont="1" applyFill="1" applyBorder="1" applyAlignment="1" applyProtection="1">
      <alignment horizontal="center" wrapText="1"/>
    </xf>
    <xf numFmtId="0" fontId="2" fillId="4" borderId="1" xfId="0" applyFont="1" applyFill="1" applyBorder="1" applyAlignment="1" applyProtection="1"/>
    <xf numFmtId="9" fontId="2" fillId="4" borderId="1" xfId="0" applyNumberFormat="1" applyFont="1" applyFill="1" applyBorder="1" applyAlignment="1" applyProtection="1">
      <alignment horizontal="center" wrapText="1"/>
    </xf>
    <xf numFmtId="9" fontId="2" fillId="4" borderId="1" xfId="0" applyNumberFormat="1" applyFont="1" applyFill="1" applyBorder="1" applyAlignment="1" applyProtection="1">
      <alignment horizontal="center"/>
    </xf>
    <xf numFmtId="9" fontId="2" fillId="4" borderId="0" xfId="0" applyNumberFormat="1" applyFont="1" applyFill="1" applyProtection="1"/>
    <xf numFmtId="0" fontId="2" fillId="4" borderId="0" xfId="0" applyFont="1" applyFill="1" applyBorder="1" applyProtection="1"/>
    <xf numFmtId="20" fontId="2" fillId="4" borderId="0" xfId="0" applyNumberFormat="1" applyFont="1" applyFill="1" applyBorder="1" applyAlignment="1" applyProtection="1">
      <alignment horizontal="center"/>
    </xf>
    <xf numFmtId="0" fontId="1" fillId="0" borderId="2" xfId="0" applyFont="1" applyBorder="1"/>
    <xf numFmtId="0" fontId="1" fillId="0" borderId="0" xfId="0" applyFont="1"/>
    <xf numFmtId="0" fontId="1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/>
    <xf numFmtId="0" fontId="1" fillId="4" borderId="1" xfId="0" applyFont="1" applyFill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3" xfId="0" applyFont="1" applyFill="1" applyBorder="1"/>
    <xf numFmtId="0" fontId="1" fillId="3" borderId="1" xfId="0" applyFont="1" applyFill="1" applyBorder="1"/>
    <xf numFmtId="0" fontId="1" fillId="0" borderId="7" xfId="0" applyFont="1" applyBorder="1"/>
    <xf numFmtId="0" fontId="1" fillId="0" borderId="3" xfId="0" applyFont="1" applyBorder="1" applyAlignment="1" applyProtection="1">
      <alignment horizontal="center"/>
    </xf>
    <xf numFmtId="0" fontId="1" fillId="0" borderId="3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4" borderId="1" xfId="0" applyNumberFormat="1" applyFont="1" applyFill="1" applyBorder="1" applyProtection="1"/>
    <xf numFmtId="164" fontId="2" fillId="0" borderId="1" xfId="0" applyNumberFormat="1" applyFont="1" applyBorder="1" applyAlignment="1" applyProtection="1">
      <alignment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20" fontId="2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Alignment="1">
      <alignment horizontal="center"/>
    </xf>
    <xf numFmtId="0" fontId="2" fillId="0" borderId="0" xfId="0" applyFont="1" applyBorder="1" applyProtection="1">
      <protection locked="0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9" fontId="1" fillId="4" borderId="2" xfId="0" applyNumberFormat="1" applyFont="1" applyFill="1" applyBorder="1" applyAlignment="1" applyProtection="1">
      <alignment horizontal="center" vertical="center"/>
    </xf>
    <xf numFmtId="9" fontId="1" fillId="4" borderId="3" xfId="0" applyNumberFormat="1" applyFont="1" applyFill="1" applyBorder="1" applyAlignment="1" applyProtection="1">
      <alignment horizontal="center" vertical="center"/>
    </xf>
    <xf numFmtId="9" fontId="2" fillId="4" borderId="2" xfId="0" applyNumberFormat="1" applyFont="1" applyFill="1" applyBorder="1" applyAlignment="1" applyProtection="1">
      <alignment horizontal="center"/>
    </xf>
    <xf numFmtId="9" fontId="2" fillId="4" borderId="3" xfId="0" applyNumberFormat="1" applyFont="1" applyFill="1" applyBorder="1" applyAlignment="1" applyProtection="1">
      <alignment horizontal="center"/>
    </xf>
    <xf numFmtId="0" fontId="1" fillId="4" borderId="2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4" borderId="3" xfId="0" applyFont="1" applyFill="1" applyBorder="1" applyAlignment="1" applyProtection="1">
      <alignment horizontal="center"/>
    </xf>
    <xf numFmtId="0" fontId="2" fillId="4" borderId="2" xfId="0" applyFont="1" applyFill="1" applyBorder="1" applyAlignment="1" applyProtection="1">
      <alignment horizontal="center" wrapText="1"/>
    </xf>
    <xf numFmtId="0" fontId="2" fillId="4" borderId="3" xfId="0" applyFont="1" applyFill="1" applyBorder="1" applyAlignment="1" applyProtection="1">
      <alignment horizontal="center" wrapText="1"/>
    </xf>
    <xf numFmtId="49" fontId="4" fillId="0" borderId="0" xfId="0" applyNumberFormat="1" applyFont="1" applyAlignment="1" applyProtection="1">
      <alignment horizontal="center"/>
      <protection locked="0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Fill="1" applyBorder="1"/>
    <xf numFmtId="0" fontId="1" fillId="6" borderId="1" xfId="0" applyFont="1" applyFill="1" applyBorder="1"/>
    <xf numFmtId="0" fontId="2" fillId="6" borderId="0" xfId="0" applyFont="1" applyFill="1"/>
    <xf numFmtId="20" fontId="2" fillId="4" borderId="1" xfId="0" applyNumberFormat="1" applyFont="1" applyFill="1" applyBorder="1" applyAlignment="1" applyProtection="1">
      <alignment horizontal="center"/>
      <protection locked="0"/>
    </xf>
    <xf numFmtId="0" fontId="2" fillId="6" borderId="1" xfId="0" applyFont="1" applyFill="1" applyBorder="1" applyProtection="1">
      <protection locked="0"/>
    </xf>
    <xf numFmtId="164" fontId="2" fillId="6" borderId="1" xfId="0" applyNumberFormat="1" applyFont="1" applyFill="1" applyBorder="1" applyAlignment="1" applyProtection="1">
      <alignment horizontal="center"/>
      <protection locked="0"/>
    </xf>
    <xf numFmtId="20" fontId="2" fillId="6" borderId="1" xfId="0" applyNumberFormat="1" applyFont="1" applyFill="1" applyBorder="1" applyAlignment="1" applyProtection="1">
      <alignment horizontal="center"/>
      <protection locked="0"/>
    </xf>
    <xf numFmtId="0" fontId="2" fillId="4" borderId="0" xfId="0" applyFont="1" applyFill="1"/>
    <xf numFmtId="0" fontId="2" fillId="7" borderId="1" xfId="0" applyFont="1" applyFill="1" applyBorder="1" applyProtection="1">
      <protection locked="0"/>
    </xf>
    <xf numFmtId="20" fontId="2" fillId="7" borderId="1" xfId="0" applyNumberFormat="1" applyFont="1" applyFill="1" applyBorder="1" applyAlignment="1" applyProtection="1">
      <alignment horizontal="center"/>
      <protection locked="0"/>
    </xf>
    <xf numFmtId="164" fontId="2" fillId="7" borderId="1" xfId="0" applyNumberFormat="1" applyFont="1" applyFill="1" applyBorder="1" applyAlignment="1" applyProtection="1">
      <alignment horizontal="center"/>
      <protection locked="0"/>
    </xf>
    <xf numFmtId="164" fontId="1" fillId="7" borderId="1" xfId="0" applyNumberFormat="1" applyFont="1" applyFill="1" applyBorder="1" applyProtection="1"/>
    <xf numFmtId="20" fontId="2" fillId="0" borderId="1" xfId="0" applyNumberFormat="1" applyFont="1" applyFill="1" applyBorder="1" applyAlignment="1" applyProtection="1">
      <alignment horizontal="center"/>
      <protection locked="0"/>
    </xf>
    <xf numFmtId="164" fontId="2" fillId="0" borderId="1" xfId="0" applyNumberFormat="1" applyFont="1" applyFill="1" applyBorder="1" applyProtection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76"/>
  <sheetViews>
    <sheetView tabSelected="1" topLeftCell="A16" zoomScale="80" zoomScaleNormal="80" workbookViewId="0">
      <selection activeCell="X37" sqref="X37"/>
    </sheetView>
  </sheetViews>
  <sheetFormatPr baseColWidth="10" defaultRowHeight="15.75" x14ac:dyDescent="0.25"/>
  <cols>
    <col min="1" max="1" width="17.140625" style="2" bestFit="1" customWidth="1"/>
    <col min="2" max="2" width="14.28515625" style="2" bestFit="1" customWidth="1"/>
    <col min="3" max="3" width="3.7109375" style="2" bestFit="1" customWidth="1"/>
    <col min="4" max="4" width="9.7109375" style="2" customWidth="1"/>
    <col min="5" max="5" width="13" style="2" customWidth="1"/>
    <col min="6" max="9" width="17.42578125" style="8" customWidth="1"/>
    <col min="10" max="10" width="16.85546875" style="22" bestFit="1" customWidth="1"/>
    <col min="11" max="11" width="15.28515625" style="22" customWidth="1"/>
    <col min="12" max="12" width="13.7109375" style="22" customWidth="1"/>
    <col min="13" max="13" width="14.7109375" style="22" customWidth="1"/>
    <col min="14" max="14" width="14.42578125" style="22" customWidth="1"/>
    <col min="15" max="15" width="15.5703125" style="22" bestFit="1" customWidth="1"/>
    <col min="16" max="16" width="12.85546875" style="22" bestFit="1" customWidth="1"/>
    <col min="17" max="17" width="12.5703125" style="22" customWidth="1"/>
    <col min="18" max="18" width="14.85546875" style="22" bestFit="1" customWidth="1"/>
    <col min="19" max="19" width="16" style="22" customWidth="1"/>
    <col min="20" max="20" width="16" style="2" customWidth="1"/>
    <col min="21" max="21" width="11" style="2" bestFit="1" customWidth="1"/>
    <col min="22" max="22" width="10.140625" style="2" bestFit="1" customWidth="1"/>
    <col min="23" max="23" width="14.140625" style="2" customWidth="1"/>
    <col min="24" max="16384" width="11.42578125" style="2"/>
  </cols>
  <sheetData>
    <row r="1" spans="1:24" ht="18.75" x14ac:dyDescent="0.3">
      <c r="A1" s="83" t="s">
        <v>63</v>
      </c>
      <c r="B1" s="83"/>
      <c r="C1" s="83"/>
      <c r="D1" s="83"/>
      <c r="E1" s="83"/>
      <c r="F1" s="83"/>
      <c r="G1" s="83"/>
      <c r="H1" s="83"/>
      <c r="I1" s="83"/>
      <c r="J1" s="34"/>
      <c r="K1" s="34"/>
      <c r="L1" s="34"/>
      <c r="M1" s="34"/>
      <c r="N1" s="34"/>
      <c r="O1" s="34"/>
      <c r="P1" s="34"/>
      <c r="Q1" s="34"/>
      <c r="R1" s="34"/>
      <c r="S1" s="34"/>
      <c r="T1" s="10"/>
      <c r="U1" s="10"/>
      <c r="V1" s="10"/>
      <c r="W1" s="10"/>
    </row>
    <row r="2" spans="1:24" ht="18.75" x14ac:dyDescent="0.3">
      <c r="A2" s="78"/>
      <c r="B2" s="78"/>
      <c r="C2" s="78"/>
      <c r="D2" s="78"/>
      <c r="E2" s="78"/>
      <c r="F2" s="78"/>
      <c r="G2" s="78"/>
      <c r="H2" s="78"/>
      <c r="I2" s="78"/>
      <c r="J2" s="34"/>
      <c r="K2" s="34"/>
      <c r="L2" s="34"/>
      <c r="M2" s="34"/>
      <c r="N2" s="34"/>
      <c r="O2" s="34"/>
      <c r="P2" s="34"/>
      <c r="Q2" s="34"/>
      <c r="R2" s="34"/>
      <c r="S2" s="34"/>
      <c r="T2" s="10"/>
      <c r="U2" s="10"/>
      <c r="V2" s="10"/>
      <c r="W2" s="10"/>
    </row>
    <row r="3" spans="1:24" ht="18.75" x14ac:dyDescent="0.3">
      <c r="A3" s="106" t="s">
        <v>64</v>
      </c>
      <c r="B3" s="106"/>
      <c r="C3" s="78"/>
      <c r="D3" s="78"/>
      <c r="E3" s="78"/>
      <c r="F3" s="78"/>
      <c r="G3" s="78"/>
      <c r="H3" s="78"/>
      <c r="I3" s="78"/>
      <c r="J3" s="34"/>
      <c r="K3" s="34"/>
      <c r="L3" s="34"/>
      <c r="M3" s="34"/>
      <c r="N3" s="34"/>
      <c r="O3" s="34"/>
      <c r="P3" s="34"/>
      <c r="Q3" s="34"/>
      <c r="R3" s="34"/>
      <c r="S3" s="34"/>
      <c r="T3" s="10"/>
      <c r="U3" s="10"/>
      <c r="V3" s="10"/>
      <c r="W3" s="10"/>
    </row>
    <row r="5" spans="1:24" x14ac:dyDescent="0.25">
      <c r="A5" s="56" t="s">
        <v>45</v>
      </c>
      <c r="B5" s="79"/>
      <c r="C5" s="11"/>
      <c r="D5" s="11"/>
      <c r="E5" s="11"/>
      <c r="F5" s="12"/>
      <c r="G5" s="12"/>
      <c r="H5" s="12"/>
      <c r="I5" s="12"/>
      <c r="J5" s="35"/>
      <c r="K5" s="35"/>
      <c r="L5" s="35"/>
      <c r="M5" s="35"/>
      <c r="N5" s="35"/>
      <c r="O5" s="35"/>
      <c r="P5" s="35"/>
      <c r="Q5" s="35"/>
      <c r="R5" s="35"/>
      <c r="S5" s="35"/>
      <c r="T5" s="11"/>
      <c r="U5" s="11"/>
      <c r="V5" s="11"/>
      <c r="W5" s="11"/>
    </row>
    <row r="6" spans="1:24" x14ac:dyDescent="0.25">
      <c r="A6" s="11"/>
      <c r="B6" s="11"/>
      <c r="C6" s="11"/>
      <c r="D6" s="11"/>
      <c r="E6" s="11"/>
      <c r="F6" s="12"/>
      <c r="G6" s="12"/>
      <c r="H6" s="12"/>
      <c r="I6" s="12"/>
      <c r="J6" s="35"/>
      <c r="K6" s="35"/>
      <c r="L6" s="35"/>
      <c r="M6" s="35"/>
      <c r="N6" s="35"/>
      <c r="O6" s="35"/>
      <c r="P6" s="35"/>
      <c r="Q6" s="35"/>
      <c r="R6" s="35"/>
      <c r="S6" s="35"/>
      <c r="T6" s="11"/>
      <c r="U6" s="11"/>
      <c r="V6" s="11"/>
      <c r="W6" s="11"/>
    </row>
    <row r="7" spans="1:24" x14ac:dyDescent="0.25">
      <c r="A7" s="55" t="s">
        <v>44</v>
      </c>
      <c r="B7" s="79" t="s">
        <v>62</v>
      </c>
      <c r="C7" s="11"/>
      <c r="D7" s="11"/>
      <c r="E7" s="11"/>
      <c r="F7" s="12"/>
      <c r="G7" s="12"/>
      <c r="H7" s="12"/>
      <c r="I7" s="12"/>
      <c r="J7" s="35"/>
      <c r="K7" s="35"/>
      <c r="L7" s="35"/>
      <c r="M7" s="35"/>
      <c r="N7" s="35"/>
      <c r="O7" s="35"/>
      <c r="P7" s="35"/>
      <c r="Q7" s="35"/>
      <c r="R7" s="35"/>
      <c r="S7" s="35"/>
      <c r="T7" s="11"/>
      <c r="U7" s="11"/>
      <c r="V7" s="11"/>
      <c r="W7" s="11"/>
    </row>
    <row r="9" spans="1:24" s="7" customFormat="1" ht="31.5" x14ac:dyDescent="0.25">
      <c r="A9" s="57" t="s">
        <v>35</v>
      </c>
      <c r="B9" s="107" t="s">
        <v>5</v>
      </c>
      <c r="C9" s="108"/>
      <c r="D9" s="112" t="s">
        <v>61</v>
      </c>
      <c r="E9" s="112" t="s">
        <v>52</v>
      </c>
      <c r="F9" s="84" t="s">
        <v>6</v>
      </c>
      <c r="G9" s="85"/>
      <c r="H9" s="84" t="s">
        <v>7</v>
      </c>
      <c r="I9" s="85"/>
      <c r="J9" s="95" t="s">
        <v>47</v>
      </c>
      <c r="K9" s="96"/>
      <c r="L9" s="58" t="s">
        <v>10</v>
      </c>
      <c r="M9" s="97" t="s">
        <v>11</v>
      </c>
      <c r="N9" s="98"/>
      <c r="O9" s="58" t="s">
        <v>12</v>
      </c>
      <c r="P9" s="58" t="s">
        <v>13</v>
      </c>
      <c r="Q9" s="86" t="s">
        <v>22</v>
      </c>
      <c r="R9" s="87"/>
      <c r="S9" s="58" t="s">
        <v>23</v>
      </c>
      <c r="T9" s="90" t="s">
        <v>60</v>
      </c>
      <c r="U9" s="88" t="s">
        <v>49</v>
      </c>
      <c r="V9" s="84" t="s">
        <v>32</v>
      </c>
      <c r="W9" s="85"/>
      <c r="X9" s="90" t="s">
        <v>48</v>
      </c>
    </row>
    <row r="10" spans="1:24" s="7" customFormat="1" ht="63" x14ac:dyDescent="0.25">
      <c r="A10" s="57" t="s">
        <v>36</v>
      </c>
      <c r="B10" s="109"/>
      <c r="C10" s="110"/>
      <c r="D10" s="111"/>
      <c r="E10" s="111"/>
      <c r="F10" s="57" t="s">
        <v>8</v>
      </c>
      <c r="G10" s="57" t="s">
        <v>9</v>
      </c>
      <c r="H10" s="57" t="s">
        <v>8</v>
      </c>
      <c r="I10" s="57" t="s">
        <v>9</v>
      </c>
      <c r="J10" s="58" t="s">
        <v>46</v>
      </c>
      <c r="K10" s="58" t="s">
        <v>51</v>
      </c>
      <c r="L10" s="58" t="s">
        <v>28</v>
      </c>
      <c r="M10" s="58" t="s">
        <v>24</v>
      </c>
      <c r="N10" s="58" t="s">
        <v>29</v>
      </c>
      <c r="O10" s="58" t="s">
        <v>25</v>
      </c>
      <c r="P10" s="58" t="s">
        <v>30</v>
      </c>
      <c r="Q10" s="58" t="s">
        <v>26</v>
      </c>
      <c r="R10" s="58" t="s">
        <v>31</v>
      </c>
      <c r="S10" s="58" t="s">
        <v>27</v>
      </c>
      <c r="T10" s="91"/>
      <c r="U10" s="89"/>
      <c r="V10" s="57" t="s">
        <v>33</v>
      </c>
      <c r="W10" s="57" t="s">
        <v>37</v>
      </c>
      <c r="X10" s="91"/>
    </row>
    <row r="11" spans="1:24" s="7" customFormat="1" ht="15.75" customHeight="1" x14ac:dyDescent="0.25">
      <c r="A11" s="92" t="s">
        <v>40</v>
      </c>
      <c r="B11" s="93"/>
      <c r="C11" s="94"/>
      <c r="D11" s="32"/>
      <c r="E11" s="32"/>
      <c r="F11" s="70"/>
      <c r="G11" s="70"/>
      <c r="H11" s="70"/>
      <c r="I11" s="71"/>
      <c r="J11" s="36"/>
      <c r="K11" s="36"/>
      <c r="L11" s="37"/>
      <c r="M11" s="37"/>
      <c r="N11" s="38"/>
      <c r="O11" s="38"/>
      <c r="P11" s="38"/>
      <c r="Q11" s="38"/>
      <c r="R11" s="38"/>
      <c r="S11" s="38"/>
      <c r="T11" s="74"/>
      <c r="U11" s="75"/>
      <c r="V11" s="76"/>
      <c r="W11" s="76"/>
      <c r="X11" s="77"/>
    </row>
    <row r="12" spans="1:24" x14ac:dyDescent="0.25">
      <c r="A12" s="59" t="s">
        <v>21</v>
      </c>
      <c r="B12" s="59"/>
      <c r="C12" s="59"/>
      <c r="D12" s="3"/>
      <c r="E12" s="73"/>
      <c r="F12" s="72"/>
      <c r="G12" s="72"/>
      <c r="H12" s="72"/>
      <c r="I12" s="17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7"/>
      <c r="U12" s="3"/>
      <c r="V12" s="3"/>
      <c r="W12" s="3"/>
      <c r="X12" s="3"/>
    </row>
    <row r="13" spans="1:24" x14ac:dyDescent="0.25">
      <c r="A13" s="114"/>
      <c r="B13" s="114" t="s">
        <v>19</v>
      </c>
      <c r="C13" s="114">
        <v>1</v>
      </c>
      <c r="D13" s="117"/>
      <c r="E13" s="118"/>
      <c r="F13" s="119">
        <v>0.33333333333333331</v>
      </c>
      <c r="G13" s="119">
        <v>0.5</v>
      </c>
      <c r="H13" s="119">
        <v>0.83333333333333337</v>
      </c>
      <c r="I13" s="118">
        <v>1</v>
      </c>
      <c r="J13" s="28">
        <f>IF(AND(F13&lt;$S$53,F13&gt;=$S$54),IF(G13&gt;F13,IF(G13&lt;=$S$53,0,MOD(G13-$S$53,1)),IF(G13&gt;=$S$54,MOD(FinN-$S$53,1),MOD(G13-$S$53,1))),IF(F13&gt;=$S$53,IF(OR(G13&gt;F13,G13&lt;=$S$54),MOD(G13-F13,1),IF(G13&lt;=$S$53,MOD($S$54-F13,1),MOD($S$54-F13,1)+MOD(G13-$S$53,1))),IF(OR(G13&lt;F13,G13&gt;$S$53),MOD($S$54-F13,1)+MOD(G13-$S$53,1),IF(G13&lt;$S$54,MOD(G13-F13,1),MOD($S$54-F13,1)))))</f>
        <v>0</v>
      </c>
      <c r="K13" s="28">
        <f>IF(AND(H13&lt;$S$53,H13&gt;=$S$54),IF(I13&gt;H13,IF(I13&lt;=$S$53,0,MOD(I13-$S$53,1)),IF(I13&gt;=$S$54,MOD($S$54-$S$53,1),MOD(I13-$S$53,1))),IF(H13&gt;=$S$53,IF(OR(I13&gt;H13,I13&lt;=$S$54),MOD(I13-H13,1),IF(I13&lt;=$S$53,MOD($S$54-H13,1),MOD($S$54-H13,1)+MOD(I13-$S$53,1))),IF(OR(I13&lt;H13,I13&gt;$S$53),MOD($S$54-#REF!,1)+MOD(I13-$S$53,1),IF(I13&lt;$S$54,MOD(I13-H13,1),MOD($S$54-H13,1)))))</f>
        <v>0.125</v>
      </c>
      <c r="L13" s="28"/>
      <c r="M13" s="28"/>
      <c r="N13" s="28"/>
      <c r="O13" s="28"/>
      <c r="P13" s="28">
        <f>MOD(G13-F13,1)+MOD(I13-H13,1)-Q13</f>
        <v>0.20833333333333331</v>
      </c>
      <c r="Q13" s="28">
        <f>J13+K13</f>
        <v>0.125</v>
      </c>
      <c r="R13" s="28"/>
      <c r="S13" s="37"/>
      <c r="T13" s="3"/>
      <c r="U13" s="3">
        <f>IF(OR(MAX(P13,Q13)*24&gt;=6,SUM(P13,Q13)*24&gt;=7),1,"")</f>
        <v>1</v>
      </c>
      <c r="V13" s="3"/>
      <c r="W13" s="3"/>
      <c r="X13" s="3"/>
    </row>
    <row r="14" spans="1:24" x14ac:dyDescent="0.25">
      <c r="A14" s="59"/>
      <c r="B14" s="59" t="s">
        <v>20</v>
      </c>
      <c r="C14" s="59">
        <v>2</v>
      </c>
      <c r="D14" s="3"/>
      <c r="E14" s="3"/>
      <c r="F14" s="72">
        <v>0.33333333333333331</v>
      </c>
      <c r="G14" s="72">
        <v>0.5</v>
      </c>
      <c r="H14" s="72">
        <v>0.83333333333333337</v>
      </c>
      <c r="I14" s="17">
        <v>1</v>
      </c>
      <c r="J14" s="28">
        <f>IF(AND(F14&lt;$S$53,F14&gt;=$S$54),IF(G14&gt;F14,IF(G14&lt;=$S$53,0,MOD(G14-$S$53,1)),IF(G14&gt;=$S$54,MOD($S$54-$S$53,1),MOD(G14-$S$53,1))),IF(F14&gt;=$S$53,IF(OR(G14&gt;F14,G14&lt;=$S$54),MOD(G14-F14,1),IF(G14&lt;=$S$53,MOD($S$54-F14,1),MOD($S$54-F14,1)+MOD(G14-$S$53,1))),IF(OR(G14&lt;F14,G14&gt;$S$53),MOD($S$54-F14,1)+MOD(G14-$S$53,1),IF(G14&lt;$S$54,MOD(G14-F14,1),MOD($S$54-F14,1)))))</f>
        <v>0</v>
      </c>
      <c r="K14" s="28">
        <f>IF(AND(H14&lt;$S$53,H14&gt;=$S$54),IF(I14&gt;H14,IF(I14&lt;=$S$53,0,MOD(I14-$S$53,1)),IF(I14&gt;=$S$54,MOD($S$54-$S$53,1),MOD(I14-$S$53,1))),IF(H14&gt;=$S$53,IF(OR(I14&gt;H14,I14&lt;=$S$54),MOD(I14-H14,1),IF(I14&lt;=$S$53,MOD($S$54-H14,1),MOD($S$54-H14,1)+MOD(I14-$S$53,1))),IF(OR(I14&lt;H14,I14&gt;$S$53),MOD($S$54-#REF!,1)+MOD(I14-$S$53,1),IF(I14&lt;$S$54,MOD(I14-H14,1),MOD($S$54-H14,1)))))</f>
        <v>0.125</v>
      </c>
      <c r="L14" s="28">
        <f t="shared" ref="L12:L17" si="0">MOD(G14-F14,1)+MOD(I14-H14,1)-M14</f>
        <v>0.20833333333333331</v>
      </c>
      <c r="M14" s="28">
        <f t="shared" ref="M12:M17" si="1">J14+K14</f>
        <v>0.125</v>
      </c>
      <c r="N14" s="28"/>
      <c r="O14" s="28"/>
      <c r="P14" s="28"/>
      <c r="Q14" s="28"/>
      <c r="R14" s="28"/>
      <c r="S14" s="28"/>
      <c r="T14" s="3"/>
      <c r="U14" s="3">
        <f>IF(OR(MAX(L14,M14)*24&gt;=6,SUM(L14,M14)*24&gt;=7),1,"")</f>
        <v>1</v>
      </c>
      <c r="V14" s="3"/>
      <c r="W14" s="3"/>
      <c r="X14" s="3"/>
    </row>
    <row r="15" spans="1:24" x14ac:dyDescent="0.25">
      <c r="A15" s="59"/>
      <c r="B15" s="59" t="s">
        <v>15</v>
      </c>
      <c r="C15" s="59">
        <v>3</v>
      </c>
      <c r="D15" s="3"/>
      <c r="E15" s="3"/>
      <c r="F15" s="72">
        <v>0</v>
      </c>
      <c r="G15" s="72">
        <v>0.25</v>
      </c>
      <c r="H15" s="72">
        <v>0.91666666666666663</v>
      </c>
      <c r="I15" s="17">
        <v>1</v>
      </c>
      <c r="J15" s="28">
        <f>IF(AND(F15&lt;$S$53,F15&gt;=$S$54),IF(G15&gt;F15,IF(G15&lt;=$S$53,0,MOD(G15-$S$53,1)),IF(G15&gt;=$S$54,MOD($S$54-$S$53,1),MOD(G15-$S$53,1))),IF(F15&gt;=$S$53,IF(OR(G15&gt;F15,G15&lt;=$S$54),MOD(G15-F15,1),IF(G15&lt;=$S$53,MOD($S$54-F15,1),MOD($S$54-F15,1)+MOD(G15-$S$53,1))),IF(OR(G15&lt;F15,G15&gt;$S$53),MOD($S$54-F15,1)+MOD(G15-$S$53,1),IF(G15&lt;$S$54,MOD(G15-F15,1),MOD($S$54-F15,1)))))</f>
        <v>0.25</v>
      </c>
      <c r="K15" s="28">
        <f>IF(AND(H15&lt;$S$53,H15&gt;=$S$54),IF(I15&gt;H15,IF(I15&lt;=$S$53,0,MOD(I15-$S$53,1)),IF(I15&gt;=$S$54,MOD($S$54-$S$53,1),MOD(I15-$S$53,1))),IF(H15&gt;=$S$53,IF(OR(I15&gt;H15,I15&lt;=$S$54),MOD(I15-H15,1),IF(I15&lt;=$S$53,MOD($S$54-H15,1),MOD($S$54-H15,1)+MOD(I15-$S$53,1))),IF(OR(I15&lt;H15,I15&gt;$S$53),MOD($S$54-#REF!,1)+MOD(I15-$S$53,1),IF(I15&lt;$S$54,MOD(I15-H15,1),MOD($S$54-H15,1)))))</f>
        <v>8.333333333333337E-2</v>
      </c>
      <c r="L15" s="28">
        <f t="shared" si="0"/>
        <v>0</v>
      </c>
      <c r="M15" s="28">
        <f t="shared" si="1"/>
        <v>0.33333333333333337</v>
      </c>
      <c r="N15" s="28"/>
      <c r="O15" s="28"/>
      <c r="P15" s="28"/>
      <c r="Q15" s="28"/>
      <c r="R15" s="28"/>
      <c r="S15" s="28"/>
      <c r="T15" s="3"/>
      <c r="U15" s="3">
        <f t="shared" ref="U15:U48" si="2">IF(OR(MAX(L15,M15)*24&gt;=6,SUM(L15,M15)*24&gt;=7),1,"")</f>
        <v>1</v>
      </c>
      <c r="V15" s="3"/>
      <c r="W15" s="3"/>
      <c r="X15" s="3"/>
    </row>
    <row r="16" spans="1:24" x14ac:dyDescent="0.25">
      <c r="A16" s="59"/>
      <c r="B16" s="59" t="s">
        <v>16</v>
      </c>
      <c r="C16" s="59">
        <v>4</v>
      </c>
      <c r="D16" s="3"/>
      <c r="E16" s="3"/>
      <c r="F16" s="72"/>
      <c r="G16" s="72"/>
      <c r="H16" s="72">
        <v>0.91666666666666663</v>
      </c>
      <c r="I16" s="17">
        <v>1</v>
      </c>
      <c r="J16" s="28">
        <f>IF(AND(F16&lt;$S$53,F16&gt;=$S$54),IF(G16&gt;F16,IF(G16&lt;=$S$53,0,MOD(G16-$S$53,1)),IF(G16&gt;=$S$54,MOD(FinN-$S$53,1),MOD(G16-$S$53,1))),IF(F16&gt;=$S$53,IF(OR(G16&gt;F16,G16&lt;=$S$54),MOD(G16-F16,1),IF(G16&lt;=$S$53,MOD($S$54-F16,1),MOD($S$54-F16,1)+MOD(G16-$S$53,1))),IF(OR(G16&lt;F16,G16&gt;$S$53),MOD($S$54-F16,1)+MOD(G16-$S$53,1),IF(G16&lt;$S$54,MOD(G16-F16,1),MOD($S$54-F16,1)))))</f>
        <v>0</v>
      </c>
      <c r="K16" s="28">
        <f>IF(AND(H16&lt;$S$53,H16&gt;=$S$54),IF(I16&gt;H16,IF(I16&lt;=$S$53,0,MOD(I16-$S$53,1)),IF(I16&gt;=$S$54,MOD($S$54-$S$53,1),MOD(I16-$S$53,1))),IF(H16&gt;=$S$53,IF(OR(I16&gt;H16,I16&lt;=$S$54),MOD(I16-H16,1),IF(I16&lt;=$S$53,MOD($S$54-H16,1),MOD($S$54-H16,1)+MOD(I16-$S$53,1))),IF(OR(I16&lt;H16,I16&gt;$S$53),MOD($S$54-#REF!,1)+MOD(I16-$S$53,1),IF(I16&lt;$S$54,MOD(I16-H16,1),MOD($S$54-H16,1)))))</f>
        <v>8.333333333333337E-2</v>
      </c>
      <c r="L16" s="28">
        <f t="shared" si="0"/>
        <v>0</v>
      </c>
      <c r="M16" s="28">
        <f t="shared" si="1"/>
        <v>8.333333333333337E-2</v>
      </c>
      <c r="N16" s="28"/>
      <c r="O16" s="28"/>
      <c r="P16" s="28"/>
      <c r="Q16" s="28"/>
      <c r="R16" s="28"/>
      <c r="S16" s="28"/>
      <c r="T16" s="3"/>
      <c r="U16" s="3" t="str">
        <f t="shared" si="2"/>
        <v/>
      </c>
      <c r="V16" s="3"/>
      <c r="W16" s="3"/>
      <c r="X16" s="3"/>
    </row>
    <row r="17" spans="1:39" x14ac:dyDescent="0.25">
      <c r="A17" s="59"/>
      <c r="B17" s="59" t="s">
        <v>17</v>
      </c>
      <c r="C17" s="59">
        <v>5</v>
      </c>
      <c r="D17" s="3"/>
      <c r="E17" s="3"/>
      <c r="F17" s="72"/>
      <c r="G17" s="72"/>
      <c r="H17" s="72"/>
      <c r="I17" s="17"/>
      <c r="J17" s="28">
        <f>IF(AND(F17&lt;$S$53,F17&gt;=$S$54),IF(G17&gt;F17,IF(G17&lt;=$S$53,0,MOD(G17-$S$53,1)),IF(G17&gt;=$S$54,MOD(FinN-$S$53,1),MOD(G17-$S$53,1))),IF(F17&gt;=$S$53,IF(OR(G17&gt;F17,G17&lt;=$S$54),MOD(G17-F17,1),IF(G17&lt;=$S$53,MOD($S$54-F17,1),MOD($S$54-F17,1)+MOD(G17-$S$53,1))),IF(OR(G17&lt;F17,G17&gt;$S$53),MOD($S$54-F17,1)+MOD(G17-$S$53,1),IF(G17&lt;$S$54,MOD(G17-F17,1),MOD($S$54-F17,1)))))</f>
        <v>0</v>
      </c>
      <c r="K17" s="28">
        <f>IF(AND(H17&lt;$S$53,H17&gt;=$S$54),IF(I17&gt;H17,IF(I17&lt;=$S$53,0,MOD(I17-$S$53,1)),IF(I17&gt;=$S$54,MOD($S$54-$S$53,1),MOD(I17-$S$53,1))),IF(H17&gt;=$S$53,IF(OR(I17&gt;H17,I17&lt;=$S$54),MOD(I17-H17,1),IF(I17&lt;=$S$53,MOD($S$54-H17,1),MOD($S$54-H17,1)+MOD(I17-$S$53,1))),IF(OR(I17&lt;H17,I17&gt;$S$53),MOD($S$54-#REF!,1)+MOD(I17-$S$53,1),IF(I17&lt;$S$54,MOD(I17-H17,1),MOD($S$54-H17,1)))))</f>
        <v>0</v>
      </c>
      <c r="L17" s="28">
        <f t="shared" si="0"/>
        <v>0</v>
      </c>
      <c r="M17" s="28">
        <f t="shared" si="1"/>
        <v>0</v>
      </c>
      <c r="N17" s="28"/>
      <c r="O17" s="28"/>
      <c r="P17" s="28"/>
      <c r="Q17" s="28"/>
      <c r="R17" s="28"/>
      <c r="S17" s="28"/>
      <c r="T17" s="3"/>
      <c r="U17" s="3" t="str">
        <f t="shared" si="2"/>
        <v/>
      </c>
      <c r="V17" s="3"/>
      <c r="W17" s="3"/>
      <c r="X17" s="3"/>
    </row>
    <row r="18" spans="1:39" x14ac:dyDescent="0.25">
      <c r="A18" s="60"/>
      <c r="B18" s="60" t="s">
        <v>0</v>
      </c>
      <c r="C18" s="59">
        <v>6</v>
      </c>
      <c r="D18" s="18"/>
      <c r="E18" s="18"/>
      <c r="F18" s="116">
        <v>0.33333333333333331</v>
      </c>
      <c r="G18" s="116">
        <v>0.5</v>
      </c>
      <c r="H18" s="116">
        <v>0.83333333333333337</v>
      </c>
      <c r="I18" s="19">
        <v>1</v>
      </c>
      <c r="J18" s="28">
        <f>IF(AND(F18&lt;$S$53,F18&gt;=$S$54),IF(G18&gt;F18,IF(G18&lt;=$S$53,0,MOD(G18-$S$53,1)),IF(G18&gt;=$S$54,MOD(FinN-$S$53,1),MOD(G18-$S$53,1))),IF(F18&gt;=$S$53,IF(OR(G18&gt;F18,G18&lt;=$S$54),MOD(G18-F18,1),IF(G18&lt;=$S$53,MOD($S$54-F18,1),MOD($S$54-F18,1)+MOD(G18-$S$53,1))),IF(OR(G18&lt;F18,G18&gt;$S$53),MOD($S$54-F18,1)+MOD(G18-$S$53,1),IF(G18&lt;$S$54,MOD(G18-F18,1),MOD($S$54-F18,1)))))</f>
        <v>0</v>
      </c>
      <c r="K18" s="28">
        <f>IF(AND(H18&lt;$S$53,H18&gt;=$S$54),IF(I18&gt;H18,IF(I18&lt;=$S$53,0,MOD(I18-$S$53,1)),IF(I18&gt;=$S$54,MOD($S$54-$S$53,1),MOD(I18-$S$53,1))),IF(H18&gt;=$S$53,IF(OR(I18&gt;H18,I18&lt;=$S$54),MOD(I18-H18,1),IF(I18&lt;=$S$53,MOD($S$54-H18,1),MOD($S$54-H18,1)+MOD(I18-$S$53,1))),IF(OR(I18&lt;H18,I18&gt;$S$53),MOD($S$54-#REF!,1)+MOD(I18-$S$53,1),IF(I18&lt;$S$54,MOD(I18-H18,1),MOD($S$54-H18,1)))))</f>
        <v>0.125</v>
      </c>
      <c r="L18" s="28"/>
      <c r="M18" s="28"/>
      <c r="N18" s="28">
        <f>MOD(G18-F18,1)+MOD(I18-H18,1)-O18</f>
        <v>0.20833333333333331</v>
      </c>
      <c r="O18" s="28">
        <f>J18+K18</f>
        <v>0.125</v>
      </c>
      <c r="P18" s="28"/>
      <c r="Q18" s="28"/>
      <c r="R18" s="28"/>
      <c r="S18" s="28"/>
      <c r="T18" s="18"/>
      <c r="U18" s="18">
        <f>IF(OR(MAX(N18,O18)*24&gt;=6,SUM(N18,O18)*24&gt;=7),1,"")</f>
        <v>1</v>
      </c>
      <c r="V18" s="18"/>
      <c r="W18" s="18"/>
      <c r="X18" s="18"/>
    </row>
    <row r="19" spans="1:39" s="20" customFormat="1" x14ac:dyDescent="0.25">
      <c r="A19" s="64" t="s">
        <v>14</v>
      </c>
      <c r="B19" s="64" t="s">
        <v>18</v>
      </c>
      <c r="C19" s="59">
        <v>7</v>
      </c>
      <c r="D19" s="29"/>
      <c r="E19" s="29"/>
      <c r="F19" s="72"/>
      <c r="G19" s="72"/>
      <c r="H19" s="72">
        <v>0.58333333333333337</v>
      </c>
      <c r="I19" s="17">
        <v>0.75</v>
      </c>
      <c r="J19" s="28">
        <f>IF(AND(F19&lt;$S$53,F19&gt;=$S$54),IF(G19&gt;F19,IF(G19&lt;=$S$53,0,MOD(G19-$S$53,1)),IF(G19&gt;=$S$54,MOD(FinN-$S$53,1),MOD(G19-$S$53,1))),IF(F19&gt;=$S$53,IF(OR(G19&gt;F19,G19&lt;=$S$54),MOD(G19-F19,1),IF(G19&lt;=$S$53,MOD($S$54-F19,1),MOD($S$54-F19,1)+MOD(G19-$S$53,1))),IF(OR(G19&lt;F19,G19&gt;$S$53),MOD($S$54-F19,1)+MOD(G19-$S$53,1),IF(G19&lt;$S$54,MOD(G19-F19,1),MOD($S$54-F19,1)))))</f>
        <v>0</v>
      </c>
      <c r="K19" s="28">
        <f>IF(AND(H19&lt;$S$53,H19&gt;=$S$54),IF(I19&gt;H19,IF(I19&lt;=$S$53,0,MOD(I19-$S$53,1)),IF(I19&gt;=$S$54,MOD($S$54-$S$53,1),MOD(I19-$S$53,1))),IF(H19&gt;=$S$53,IF(OR(I19&gt;H19,I19&lt;=$S$54),MOD(I19-H19,1),IF(I19&lt;=$S$53,MOD($S$54-H19,1),MOD($S$54-H19,1)+MOD(I19-$S$53,1))),IF(OR(I19&lt;H19,I19&gt;$S$53),MOD($S$54-#REF!,1)+MOD(I19-$S$53,1),IF(I19&lt;$S$54,MOD(I19-H19,1),MOD($S$54-H19,1)))))</f>
        <v>0</v>
      </c>
      <c r="L19" s="28">
        <f t="shared" ref="L19:L24" si="3">MOD(G19-F19,1)+MOD(I19-H19,1)-M19</f>
        <v>0.16666666666666663</v>
      </c>
      <c r="M19" s="28">
        <f t="shared" ref="M19:M24" si="4">J19+K19</f>
        <v>0</v>
      </c>
      <c r="N19" s="28"/>
      <c r="O19" s="28"/>
      <c r="P19" s="28"/>
      <c r="Q19" s="28"/>
      <c r="R19" s="28"/>
      <c r="S19" s="28"/>
      <c r="T19" s="3"/>
      <c r="U19" s="3" t="str">
        <f t="shared" si="2"/>
        <v/>
      </c>
      <c r="V19" s="29"/>
      <c r="W19" s="29"/>
      <c r="X19" s="29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</row>
    <row r="20" spans="1:39" x14ac:dyDescent="0.25">
      <c r="A20" s="59"/>
      <c r="B20" s="59" t="s">
        <v>19</v>
      </c>
      <c r="C20" s="59">
        <v>8</v>
      </c>
      <c r="D20" s="3"/>
      <c r="E20" s="3"/>
      <c r="F20" s="72">
        <v>0</v>
      </c>
      <c r="G20" s="72">
        <v>0.20833333333333334</v>
      </c>
      <c r="H20" s="72"/>
      <c r="I20" s="17"/>
      <c r="J20" s="28">
        <f>IF(AND(F20&lt;$S$53,F20&gt;=$S$54),IF(G20&gt;F20,IF(G20&lt;=$S$53,0,MOD(G20-$S$53,1)),IF(G20&gt;=$S$54,MOD(FinN-$S$53,1),MOD(G20-$S$53,1))),IF(F20&gt;=$S$53,IF(OR(G20&gt;F20,G20&lt;=$S$54),MOD(G20-F20,1),IF(G20&lt;=$S$53,MOD($S$54-F20,1),MOD($S$54-F20,1)+MOD(G20-$S$53,1))),IF(OR(G20&lt;F20,G20&gt;$S$53),MOD($S$54-F20,1)+MOD(G20-$S$53,1),IF(G20&lt;$S$54,MOD(G20-F20,1),MOD($S$54-F20,1)))))</f>
        <v>0.20833333333333334</v>
      </c>
      <c r="K20" s="28">
        <f>IF(AND(H20&lt;$S$53,H20&gt;=$S$54),IF(I20&gt;H20,IF(I20&lt;=$S$53,0,MOD(I20-$S$53,1)),IF(I20&gt;=$S$54,MOD($S$54-$S$53,1),MOD(I20-$S$53,1))),IF(H20&gt;=$S$53,IF(OR(I20&gt;H20,I20&lt;=$S$54),MOD(I20-H20,1),IF(I20&lt;=$S$53,MOD($S$54-H20,1),MOD($S$54-H20,1)+MOD(I20-$S$53,1))),IF(OR(I20&lt;H20,I20&gt;$S$53),MOD($S$54-#REF!,1)+MOD(I20-$S$53,1),IF(I20&lt;$S$54,MOD(I20-H20,1),MOD($S$54-H20,1)))))</f>
        <v>0</v>
      </c>
      <c r="L20" s="28">
        <f t="shared" si="3"/>
        <v>0</v>
      </c>
      <c r="M20" s="28">
        <f t="shared" si="4"/>
        <v>0.20833333333333334</v>
      </c>
      <c r="N20" s="28"/>
      <c r="O20" s="28"/>
      <c r="P20" s="28"/>
      <c r="Q20" s="28"/>
      <c r="R20" s="28"/>
      <c r="S20" s="28"/>
      <c r="T20" s="3"/>
      <c r="U20" s="3" t="str">
        <f t="shared" si="2"/>
        <v/>
      </c>
      <c r="V20" s="3"/>
      <c r="W20" s="3"/>
      <c r="X20" s="3"/>
    </row>
    <row r="21" spans="1:39" s="22" customFormat="1" x14ac:dyDescent="0.25">
      <c r="A21" s="113"/>
      <c r="B21" s="113" t="s">
        <v>20</v>
      </c>
      <c r="C21" s="113">
        <v>9</v>
      </c>
      <c r="D21" s="24"/>
      <c r="E21" s="24"/>
      <c r="F21" s="125">
        <v>0.375</v>
      </c>
      <c r="G21" s="125">
        <v>0.5</v>
      </c>
      <c r="H21" s="125">
        <v>0.58333333333333337</v>
      </c>
      <c r="I21" s="23">
        <v>0.70833333333333337</v>
      </c>
      <c r="J21" s="126">
        <f>IF(AND(F21&lt;$S$53,F21&gt;=$S$54),IF(G21&gt;F21,IF(G21&lt;=$S$53,0,MOD(G21-$S$53,1)),IF(G21&gt;=$S$54,MOD($S$54-$S$53,1),MOD(G21-$S$53,1))),IF(F21&gt;=$S$53,IF(OR(G21&gt;F21,G21&lt;=$S$54),MOD(G21-F21,1),IF(G21&lt;=$S$53,MOD($S$54-F21,1),MOD($S$54-F21,1)+MOD(G21-$S$53,1))),IF(OR(G21&lt;F21,G21&gt;$S$53),MOD($S$54-F21,1)+MOD(G21-$S$53,1),IF(G21&lt;$S$54,MOD(G21-F21,1),MOD($S$54-F21,1)))))</f>
        <v>0</v>
      </c>
      <c r="K21" s="126">
        <f>IF(AND(H21&lt;$S$53,H21&gt;=$S$54),IF(I21&gt;H21,IF(I21&lt;=$S$53,0,MOD(I21-$S$53,1)),IF(I21&gt;=$S$54,MOD($S$54-$S$53,1),MOD(I21-$S$53,1))),IF(H21&gt;=$S$53,IF(OR(I21&gt;H21,I21&lt;=$S$54),MOD(I21-H21,1),IF(I21&lt;=$S$53,MOD($S$54-H21,1),MOD($S$54-H21,1)+MOD(I21-$S$53,1))),IF(OR(I21&lt;H21,I21&gt;$S$53),MOD($S$54-#REF!,1)+MOD(I21-$S$53,1),IF(I21&lt;$S$54,MOD(I21-H21,1),MOD($S$54-H21,1)))))</f>
        <v>0</v>
      </c>
      <c r="L21" s="126">
        <f t="shared" si="3"/>
        <v>0.25</v>
      </c>
      <c r="M21" s="126">
        <f t="shared" si="4"/>
        <v>0</v>
      </c>
      <c r="N21" s="126"/>
      <c r="O21" s="126"/>
      <c r="P21" s="126"/>
      <c r="Q21" s="126"/>
      <c r="R21" s="126"/>
      <c r="S21" s="126"/>
      <c r="T21" s="24"/>
      <c r="U21" s="24">
        <f>IF(OR(MAX(L21,M21)*24&gt;=6,SUM(L21,M21)*24&gt;=7),1,"")</f>
        <v>1</v>
      </c>
      <c r="V21" s="24"/>
      <c r="W21" s="24"/>
      <c r="X21" s="24"/>
    </row>
    <row r="22" spans="1:39" x14ac:dyDescent="0.25">
      <c r="A22" s="59"/>
      <c r="B22" s="59" t="s">
        <v>15</v>
      </c>
      <c r="C22" s="59">
        <v>10</v>
      </c>
      <c r="D22" s="3"/>
      <c r="E22" s="3"/>
      <c r="F22" s="122">
        <v>0.33333333333333331</v>
      </c>
      <c r="G22" s="122">
        <v>0.5</v>
      </c>
      <c r="H22" s="122">
        <v>0.83333333333333337</v>
      </c>
      <c r="I22" s="123">
        <v>1</v>
      </c>
      <c r="J22" s="28">
        <f>IF(AND(F22&lt;$S$53,F22&gt;=$S$54),IF(G22&gt;F22,IF(G22&lt;=$S$53,0,MOD(G22-$S$53,1)),IF(G22&gt;=$S$54,MOD($S$54-$S$53,1),MOD(G22-$S$53,1))),IF(F22&gt;=$S$53,IF(OR(G22&gt;F22,G22&lt;=$S$54),MOD(G22-F22,1),IF(G22&lt;=$S$53,MOD($S$54-F22,1),MOD($S$54-F22,1)+MOD(G22-$S$53,1))),IF(OR(G22&lt;F22,G22&gt;$S$53),MOD($S$54-F22,1)+MOD(G22-$S$53,1),IF(G22&lt;$S$54,MOD(G22-F22,1),MOD($S$54-F22,1)))))</f>
        <v>0</v>
      </c>
      <c r="K22" s="28">
        <f>IF(AND(H22&lt;$S$53,H22&gt;=$S$54),IF(I22&gt;H22,IF(I22&lt;=$S$53,0,MOD(I22-$S$53,1)),IF(I22&gt;=$S$54,MOD($S$54-$S$53,1),MOD(I22-$S$53,1))),IF(H22&gt;=$S$53,IF(OR(I22&gt;H22,I22&lt;=$S$54),MOD(I22-H22,1),IF(I22&lt;=$S$53,MOD($S$54-H22,1),MOD($S$54-H22,1)+MOD(I22-$S$53,1))),IF(OR(I22&lt;H22,I22&gt;$S$53),MOD($S$54-#REF!,1)+MOD(I22-$S$53,1),IF(I22&lt;$S$54,MOD(I22-H22,1),MOD($S$54-H22,1)))))</f>
        <v>0.125</v>
      </c>
      <c r="L22" s="28">
        <f t="shared" si="3"/>
        <v>0.20833333333333331</v>
      </c>
      <c r="M22" s="28">
        <f t="shared" si="4"/>
        <v>0.125</v>
      </c>
      <c r="N22" s="28"/>
      <c r="O22" s="28"/>
      <c r="P22" s="28"/>
      <c r="Q22" s="28"/>
      <c r="R22" s="28"/>
      <c r="S22" s="28"/>
      <c r="T22" s="3"/>
      <c r="U22" s="121">
        <f t="shared" si="2"/>
        <v>1</v>
      </c>
      <c r="V22" s="3"/>
      <c r="W22" s="3"/>
      <c r="X22" s="3"/>
    </row>
    <row r="23" spans="1:39" x14ac:dyDescent="0.25">
      <c r="A23" s="114"/>
      <c r="B23" s="114" t="s">
        <v>16</v>
      </c>
      <c r="C23" s="114">
        <v>11</v>
      </c>
      <c r="D23" s="117"/>
      <c r="E23" s="117"/>
      <c r="F23" s="119">
        <v>0</v>
      </c>
      <c r="G23" s="119">
        <v>0.20833333333333334</v>
      </c>
      <c r="H23" s="119">
        <v>0.75</v>
      </c>
      <c r="I23" s="118">
        <v>0.83333333333333337</v>
      </c>
      <c r="J23" s="28">
        <f>IF(AND(F23&lt;$S$53,F23&gt;=$S$54),IF(G23&gt;F23,IF(G23&lt;=$S$53,0,MOD(G23-$S$53,1)),IF(G23&gt;=$S$54,MOD(FinN-$S$53,1),MOD(G23-$S$53,1))),IF(F23&gt;=$S$53,IF(OR(G23&gt;F23,G23&lt;=$S$54),MOD(G23-F23,1),IF(G23&lt;=$S$53,MOD($S$54-F23,1),MOD($S$54-F23,1)+MOD(G23-$S$53,1))),IF(OR(G23&lt;F23,G23&gt;$S$53),MOD($S$54-F23,1)+MOD(G23-$S$53,1),IF(G23&lt;$S$54,MOD(G23-F23,1),MOD($S$54-F23,1)))))</f>
        <v>0.20833333333333334</v>
      </c>
      <c r="K23" s="28">
        <f>IF(AND(H23&lt;$S$53,H23&gt;=$S$54),IF(I23&gt;H23,IF(I23&lt;=$S$53,0,MOD(I23-$S$53,1)),IF(I23&gt;=$S$54,MOD($S$54-$S$53,1),MOD(I23-$S$53,1))),IF(H23&gt;=$S$53,IF(OR(I23&gt;H23,I23&lt;=$S$54),MOD(I23-H23,1),IF(I23&lt;=$S$53,MOD($S$54-H23,1),MOD($S$54-H23,1)+MOD(I23-$S$53,1))),IF(OR(I23&lt;H23,I23&gt;$S$53),MOD($S$54-#REF!,1)+MOD(I23-$S$53,1),IF(I23&lt;$S$54,MOD(I23-H23,1),MOD($S$54-H23,1)))))</f>
        <v>0</v>
      </c>
      <c r="L23" s="120"/>
      <c r="M23" s="120"/>
      <c r="N23" s="28"/>
      <c r="O23" s="28"/>
      <c r="P23" s="28">
        <f>MOD(G23-F23,1)+MOD(I23-H23,1)-Q23</f>
        <v>8.3333333333333398E-2</v>
      </c>
      <c r="Q23" s="28">
        <f>J23+K23</f>
        <v>0.20833333333333334</v>
      </c>
      <c r="R23" s="28"/>
      <c r="S23" s="28"/>
      <c r="T23" s="3"/>
      <c r="U23" s="3">
        <f>IF(OR(MAX(P23,Q23)*24&gt;=6,SUM(P23,Q23)*24&gt;=7),1,"")</f>
        <v>1</v>
      </c>
      <c r="V23" s="3"/>
      <c r="W23" s="3"/>
      <c r="X23" s="3"/>
    </row>
    <row r="24" spans="1:39" s="22" customFormat="1" x14ac:dyDescent="0.25">
      <c r="A24" s="113"/>
      <c r="B24" s="113" t="s">
        <v>17</v>
      </c>
      <c r="C24" s="113">
        <v>12</v>
      </c>
      <c r="D24" s="24"/>
      <c r="E24" s="24"/>
      <c r="F24" s="122">
        <v>0.41666666666666669</v>
      </c>
      <c r="G24" s="122">
        <v>0.54166666666666663</v>
      </c>
      <c r="H24" s="122">
        <v>0.70833333333333337</v>
      </c>
      <c r="I24" s="123">
        <v>0.83333333333333337</v>
      </c>
      <c r="J24" s="126">
        <f>IF(AND(F24&lt;$S$53,F24&gt;=$S$54),IF(G24&gt;F24,IF(G24&lt;=$S$53,0,MOD(G24-$S$53,1)),IF(G24&gt;=$S$54,MOD(FinN-$S$53,1),MOD(G24-$S$53,1))),IF(F24&gt;=$S$53,IF(OR(G24&gt;F24,G24&lt;=$S$54),MOD(G24-F24,1),IF(G24&lt;=$S$53,MOD($S$54-F24,1),MOD($S$54-F24,1)+MOD(G24-$S$53,1))),IF(OR(G24&lt;F24,G24&gt;$S$53),MOD($S$54-F24,1)+MOD(G24-$S$53,1),IF(G24&lt;$S$54,MOD(G24-F24,1),MOD($S$54-F24,1)))))</f>
        <v>0</v>
      </c>
      <c r="K24" s="126">
        <f>IF(AND(H24&lt;$S$53,H24&gt;=$S$54),IF(I24&gt;H24,IF(I24&lt;=$S$53,0,MOD(I24-$S$53,1)),IF(I24&gt;=$S$54,MOD($S$54-$S$53,1),MOD(I24-$S$53,1))),IF(H24&gt;=$S$53,IF(OR(I24&gt;H24,I24&lt;=$S$54),MOD(I24-H24,1),IF(I24&lt;=$S$53,MOD($S$54-H24,1),MOD($S$54-H24,1)+MOD(I24-$S$53,1))),IF(OR(I24&lt;H24,I24&gt;$S$53),MOD($S$54-#REF!,1)+MOD(I24-$S$53,1),IF(I24&lt;$S$54,MOD(I24-H24,1),MOD($S$54-H24,1)))))</f>
        <v>0</v>
      </c>
      <c r="L24" s="126">
        <f t="shared" si="3"/>
        <v>0.24999999999999994</v>
      </c>
      <c r="M24" s="126">
        <f t="shared" si="4"/>
        <v>0</v>
      </c>
      <c r="N24" s="126"/>
      <c r="O24" s="126"/>
      <c r="P24" s="126"/>
      <c r="Q24" s="126"/>
      <c r="R24" s="126"/>
      <c r="S24" s="126"/>
      <c r="T24" s="24"/>
      <c r="U24" s="121">
        <f t="shared" si="2"/>
        <v>1</v>
      </c>
      <c r="V24" s="24"/>
      <c r="W24" s="24"/>
      <c r="X24" s="24"/>
    </row>
    <row r="25" spans="1:39" s="21" customFormat="1" x14ac:dyDescent="0.25">
      <c r="A25" s="60"/>
      <c r="B25" s="60" t="s">
        <v>0</v>
      </c>
      <c r="C25" s="59">
        <v>13</v>
      </c>
      <c r="D25" s="18"/>
      <c r="E25" s="18"/>
      <c r="F25" s="116">
        <v>0</v>
      </c>
      <c r="G25" s="116">
        <v>0.25</v>
      </c>
      <c r="H25" s="116"/>
      <c r="I25" s="19"/>
      <c r="J25" s="28">
        <f>IF(AND(F25&lt;$S$53,F25&gt;=$S$54),IF(G25&gt;F25,IF(G25&lt;=$S$53,0,MOD(G25-$S$53,1)),IF(G25&gt;=$S$54,MOD(FinN-$S$53,1),MOD(G25-$S$53,1))),IF(F25&gt;=$S$53,IF(OR(G25&gt;F25,G25&lt;=$S$54),MOD(G25-F25,1),IF(G25&lt;=$S$53,MOD($S$54-F25,1),MOD($S$54-F25,1)+MOD(G25-$S$53,1))),IF(OR(G25&lt;F25,G25&gt;$S$53),MOD($S$54-F25,1)+MOD(G25-$S$53,1),IF(G25&lt;$S$54,MOD(G25-F25,1),MOD($S$54-F25,1)))))</f>
        <v>0.25</v>
      </c>
      <c r="K25" s="28">
        <f>IF(AND(H25&lt;$S$53,H25&gt;=$S$54),IF(I25&gt;H25,IF(I25&lt;=$S$53,0,MOD(I25-$S$53,1)),IF(I25&gt;=$S$54,MOD($S$54-$S$53,1),MOD(I25-$S$53,1))),IF(H25&gt;=$S$53,IF(OR(I25&gt;H25,I25&lt;=$S$54),MOD(I25-H25,1),IF(I25&lt;=$S$53,MOD($S$54-H25,1),MOD($S$54-H25,1)+MOD(I25-$S$53,1))),IF(OR(I25&lt;H25,I25&gt;$S$53),MOD($S$54-#REF!,1)+MOD(I25-$S$53,1),IF(I25&lt;$S$54,MOD(I25-H25,1),MOD($S$54-H25,1)))))</f>
        <v>0</v>
      </c>
      <c r="L25" s="28"/>
      <c r="M25" s="28"/>
      <c r="N25" s="28">
        <f>MOD(G25-F25,1)+MOD(I25-H25,1)-O25</f>
        <v>0</v>
      </c>
      <c r="O25" s="28">
        <f>J25+K25</f>
        <v>0.25</v>
      </c>
      <c r="P25" s="28"/>
      <c r="Q25" s="28"/>
      <c r="R25" s="28"/>
      <c r="S25" s="28"/>
      <c r="T25" s="18"/>
      <c r="U25" s="18">
        <f>IF(OR(MAX(N25,O25)*24&gt;=6,SUM(N25,O25)*24&gt;=7),1,"")</f>
        <v>1</v>
      </c>
      <c r="V25" s="18"/>
      <c r="W25" s="18"/>
      <c r="X25" s="18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</row>
    <row r="26" spans="1:39" s="22" customFormat="1" x14ac:dyDescent="0.25">
      <c r="A26" s="61"/>
      <c r="B26" s="62"/>
      <c r="C26" s="63"/>
      <c r="D26" s="30"/>
      <c r="E26" s="30"/>
      <c r="F26" s="17"/>
      <c r="G26" s="17"/>
      <c r="H26" s="23"/>
      <c r="I26" s="23"/>
      <c r="J26" s="28">
        <f>IF(AND(F26&lt;$S$53,F26&gt;=$S$54),IF(G26&gt;F26,IF(G26&lt;=$S$53,0,MOD(G26-$S$53,1)),IF(G26&gt;=$S$54,MOD(FinN-$S$53,1),MOD(G26-$S$53,1))),IF(F26&gt;=$S$53,IF(OR(G26&gt;F26,G26&lt;=$S$54),MOD(G26-F26,1),IF(G26&lt;=$S$53,MOD($S$54-F26,1),MOD($S$54-F26,1)+MOD(G26-$S$53,1))),IF(OR(G26&lt;F26,G26&gt;$S$53),MOD($S$54-F26,1)+MOD(G26-$S$53,1),IF(G26&lt;$S$54,MOD(G26-F26,1),MOD($S$54-F26,1)))))</f>
        <v>0</v>
      </c>
      <c r="K26" s="28">
        <f>IF(AND(H26&lt;$S$53,H26&gt;=$S$54),IF(I26&gt;H26,IF(I26&lt;=$S$53,0,MOD(I26-$S$53,1)),IF(I26&gt;=$S$54,MOD($S$54-$S$53,1),MOD(I26-$S$53,1))),IF(H26&gt;=$S$53,IF(OR(I26&gt;H26,I26&lt;=$S$54),MOD(I26-H26,1),IF(I26&lt;=$S$53,MOD($S$54-H26,1),MOD($S$54-H26,1)+MOD(I26-$S$53,1))),IF(OR(I26&lt;H26,I26&gt;$S$53),MOD($S$54-#REF!,1)+MOD(I26-$S$53,1),IF(I26&lt;$S$54,MOD(I26-H26,1),MOD($S$54-H26,1)))))</f>
        <v>0</v>
      </c>
      <c r="L26" s="28">
        <f>MOD(G26-F26,1)+MOD(I26-H26,1)-M26</f>
        <v>0</v>
      </c>
      <c r="M26" s="28">
        <f>J26+K26</f>
        <v>0</v>
      </c>
      <c r="N26" s="28"/>
      <c r="O26" s="28"/>
      <c r="P26" s="28"/>
      <c r="Q26" s="28"/>
      <c r="R26" s="28"/>
      <c r="S26" s="28"/>
      <c r="T26" s="3"/>
      <c r="U26" s="3" t="str">
        <f t="shared" si="2"/>
        <v/>
      </c>
      <c r="V26" s="24"/>
      <c r="W26" s="24"/>
      <c r="X26" s="24"/>
    </row>
    <row r="27" spans="1:39" x14ac:dyDescent="0.25">
      <c r="A27" s="80" t="s">
        <v>39</v>
      </c>
      <c r="B27" s="81"/>
      <c r="C27" s="82"/>
      <c r="D27" s="31"/>
      <c r="E27" s="31"/>
      <c r="F27" s="26"/>
      <c r="G27" s="26"/>
      <c r="H27" s="26"/>
      <c r="I27" s="17"/>
      <c r="J27" s="28"/>
      <c r="K27" s="28"/>
      <c r="L27" s="28">
        <f>SUM(L14:L26)</f>
        <v>1.0833333333333333</v>
      </c>
      <c r="M27" s="28">
        <f>SUM(M14:M26)</f>
        <v>0.87500000000000011</v>
      </c>
      <c r="N27" s="28"/>
      <c r="O27" s="28"/>
      <c r="P27" s="28"/>
      <c r="Q27" s="28"/>
      <c r="R27" s="28"/>
      <c r="S27" s="28"/>
      <c r="T27" s="3"/>
      <c r="U27" s="3"/>
      <c r="V27" s="3"/>
      <c r="W27" s="3"/>
      <c r="X27" s="3"/>
    </row>
    <row r="28" spans="1:39" x14ac:dyDescent="0.25">
      <c r="A28" s="59" t="s">
        <v>21</v>
      </c>
      <c r="B28" s="59" t="s">
        <v>18</v>
      </c>
      <c r="C28" s="59">
        <v>14</v>
      </c>
      <c r="D28" s="3"/>
      <c r="E28" s="3"/>
      <c r="F28" s="72"/>
      <c r="G28" s="72"/>
      <c r="H28" s="72"/>
      <c r="I28" s="17"/>
      <c r="J28" s="28">
        <f>IF(AND(F28&lt;$S$53,F28&gt;=$S$54),IF(G28&gt;F28,IF(G28&lt;=$S$53,0,MOD(G28-$S$53,1)),IF(G28&gt;=$S$54,MOD(FinN-$S$53,1),MOD(G28-$S$53,1))),IF(F28&gt;=$S$53,IF(OR(G28&gt;F28,G28&lt;=$S$54),MOD(G28-F28,1),IF(G28&lt;=$S$53,MOD($S$54-F28,1),MOD($S$54-F28,1)+MOD(G28-$S$53,1))),IF(OR(G28&lt;F28,G28&gt;$S$53),MOD($S$54-F28,1)+MOD(G28-$S$53,1),IF(G28&lt;$S$54,MOD(G28-F28,1),MOD($S$54-F28,1)))))</f>
        <v>0</v>
      </c>
      <c r="K28" s="28">
        <f>IF(AND(H28&lt;$S$53,H28&gt;=$S$54),IF(I28&gt;H28,IF(I28&lt;=$S$53,0,MOD(I28-$S$53,1)),IF(I28&gt;=$S$54,MOD($S$54-$S$53,1),MOD(I28-$S$53,1))),IF(H28&gt;=$S$53,IF(OR(I28&gt;H28,I28&lt;=$S$54),MOD(I28-H28,1),IF(I28&lt;=$S$53,MOD($S$54-H28,1),MOD($S$54-H28,1)+MOD(I28-$S$53,1))),IF(OR(I28&lt;H28,I28&gt;$S$53),MOD($S$54-#REF!,1)+MOD(I28-$S$53,1),IF(I28&lt;$S$54,MOD(I28-H28,1),MOD($S$54-H28,1)))))</f>
        <v>0</v>
      </c>
      <c r="L28" s="28">
        <f t="shared" ref="L28:L33" si="5">MOD(G28-F28,1)+MOD(I28-H28,1)-M28</f>
        <v>0</v>
      </c>
      <c r="M28" s="28">
        <f t="shared" ref="M28:M33" si="6">J28+K28</f>
        <v>0</v>
      </c>
      <c r="N28" s="28"/>
      <c r="O28" s="28"/>
      <c r="P28" s="28"/>
      <c r="Q28" s="28"/>
      <c r="R28" s="28"/>
      <c r="S28" s="28"/>
      <c r="T28" s="3"/>
      <c r="U28" s="3" t="str">
        <f t="shared" si="2"/>
        <v/>
      </c>
      <c r="V28" s="3"/>
      <c r="W28" s="3"/>
      <c r="X28" s="3"/>
    </row>
    <row r="29" spans="1:39" x14ac:dyDescent="0.25">
      <c r="A29" s="59"/>
      <c r="B29" s="59" t="s">
        <v>19</v>
      </c>
      <c r="C29" s="59">
        <v>15</v>
      </c>
      <c r="D29" s="3"/>
      <c r="E29" s="3"/>
      <c r="F29" s="72"/>
      <c r="G29" s="72"/>
      <c r="H29" s="72"/>
      <c r="I29" s="17"/>
      <c r="J29" s="28">
        <f>IF(AND(F29&lt;$S$53,F29&gt;=$S$54),IF(G29&gt;F29,IF(G29&lt;=$S$53,0,MOD(G29-$S$53,1)),IF(G29&gt;=$S$54,MOD(FinN-$S$53,1),MOD(G29-$S$53,1))),IF(F29&gt;=$S$53,IF(OR(G29&gt;F29,G29&lt;=$S$54),MOD(G29-F29,1),IF(G29&lt;=$S$53,MOD($S$54-F29,1),MOD($S$54-F29,1)+MOD(G29-$S$53,1))),IF(OR(G29&lt;F29,G29&gt;$S$53),MOD($S$54-F29,1)+MOD(G29-$S$53,1),IF(G29&lt;$S$54,MOD(G29-F29,1),MOD($S$54-F29,1)))))</f>
        <v>0</v>
      </c>
      <c r="K29" s="28">
        <f>IF(AND(H29&lt;$S$53,H29&gt;=$S$54),IF(I29&gt;H29,IF(I29&lt;=$S$53,0,MOD(I29-$S$53,1)),IF(I29&gt;=$S$54,MOD($S$54-$S$53,1),MOD(I29-$S$53,1))),IF(H29&gt;=$S$53,IF(OR(I29&gt;H29,I29&lt;=$S$54),MOD(I29-H29,1),IF(I29&lt;=$S$53,MOD($S$54-H29,1),MOD($S$54-H29,1)+MOD(I29-$S$53,1))),IF(OR(I29&lt;H29,I29&gt;$S$53),MOD($S$54-#REF!,1)+MOD(I29-$S$53,1),IF(I29&lt;$S$54,MOD(I29-H29,1),MOD($S$54-H29,1)))))</f>
        <v>0</v>
      </c>
      <c r="L29" s="28">
        <f t="shared" si="5"/>
        <v>0</v>
      </c>
      <c r="M29" s="28">
        <f t="shared" si="6"/>
        <v>0</v>
      </c>
      <c r="N29" s="28"/>
      <c r="O29" s="28"/>
      <c r="P29" s="28"/>
      <c r="Q29" s="28"/>
      <c r="R29" s="28"/>
      <c r="S29" s="28"/>
      <c r="T29" s="3"/>
      <c r="U29" s="3" t="str">
        <f t="shared" si="2"/>
        <v/>
      </c>
      <c r="V29" s="3"/>
      <c r="W29" s="3"/>
      <c r="X29" s="3"/>
    </row>
    <row r="30" spans="1:39" x14ac:dyDescent="0.25">
      <c r="A30" s="59"/>
      <c r="B30" s="59" t="s">
        <v>20</v>
      </c>
      <c r="C30" s="59">
        <v>16</v>
      </c>
      <c r="D30" s="3"/>
      <c r="E30" s="3"/>
      <c r="F30" s="72"/>
      <c r="G30" s="72"/>
      <c r="H30" s="72"/>
      <c r="I30" s="17"/>
      <c r="J30" s="28">
        <f>IF(AND(F30&lt;$S$53,F30&gt;=$S$54),IF(G30&gt;F30,IF(G30&lt;=$S$53,0,MOD(G30-$S$53,1)),IF(G30&gt;=$S$54,MOD($S$54-$S$53,1),MOD(G30-$S$53,1))),IF(F30&gt;=$S$53,IF(OR(G30&gt;F30,G30&lt;=$S$54),MOD(G30-F30,1),IF(G30&lt;=$S$53,MOD($S$54-F30,1),MOD($S$54-F30,1)+MOD(G30-$S$53,1))),IF(OR(G30&lt;F30,G30&gt;$S$53),MOD($S$54-F30,1)+MOD(G30-$S$53,1),IF(G30&lt;$S$54,MOD(G30-F30,1),MOD($S$54-F30,1)))))</f>
        <v>0</v>
      </c>
      <c r="K30" s="28">
        <f>IF(AND(H30&lt;$S$53,H30&gt;=$S$54),IF(I30&gt;H30,IF(I30&lt;=$S$53,0,MOD(I30-$S$53,1)),IF(I30&gt;=$S$54,MOD($S$54-$S$53,1),MOD(I30-$S$53,1))),IF(H30&gt;=$S$53,IF(OR(I30&gt;H30,I30&lt;=$S$54),MOD(I30-H30,1),IF(I30&lt;=$S$53,MOD($S$54-H30,1),MOD($S$54-H30,1)+MOD(I30-$S$53,1))),IF(OR(I30&lt;H30,I30&gt;$S$53),MOD($S$54-#REF!,1)+MOD(I30-$S$53,1),IF(I30&lt;$S$54,MOD(I30-H30,1),MOD($S$54-H30,1)))))</f>
        <v>0</v>
      </c>
      <c r="L30" s="28">
        <f t="shared" si="5"/>
        <v>0</v>
      </c>
      <c r="M30" s="28">
        <f t="shared" si="6"/>
        <v>0</v>
      </c>
      <c r="N30" s="28"/>
      <c r="O30" s="28"/>
      <c r="P30" s="28"/>
      <c r="Q30" s="28"/>
      <c r="R30" s="28"/>
      <c r="S30" s="28"/>
      <c r="T30" s="3"/>
      <c r="U30" s="3" t="str">
        <f t="shared" si="2"/>
        <v/>
      </c>
      <c r="V30" s="3"/>
      <c r="W30" s="3"/>
      <c r="X30" s="3"/>
    </row>
    <row r="31" spans="1:39" x14ac:dyDescent="0.25">
      <c r="A31" s="59"/>
      <c r="B31" s="59" t="s">
        <v>15</v>
      </c>
      <c r="C31" s="59">
        <v>17</v>
      </c>
      <c r="D31" s="3"/>
      <c r="E31" s="3"/>
      <c r="F31" s="72"/>
      <c r="G31" s="72"/>
      <c r="H31" s="72"/>
      <c r="I31" s="17"/>
      <c r="J31" s="28">
        <f>IF(AND(F31&lt;$S$53,F31&gt;=$S$54),IF(G31&gt;F31,IF(G31&lt;=$S$53,0,MOD(G31-$S$53,1)),IF(G31&gt;=$S$54,MOD($S$54-$S$53,1),MOD(G31-$S$53,1))),IF(F31&gt;=$S$53,IF(OR(G31&gt;F31,G31&lt;=$S$54),MOD(G31-F31,1),IF(G31&lt;=$S$53,MOD($S$54-F31,1),MOD($S$54-F31,1)+MOD(G31-$S$53,1))),IF(OR(G31&lt;F31,G31&gt;$S$53),MOD($S$54-F31,1)+MOD(G31-$S$53,1),IF(G31&lt;$S$54,MOD(G31-F31,1),MOD($S$54-F31,1)))))</f>
        <v>0</v>
      </c>
      <c r="K31" s="28">
        <f>IF(AND(H31&lt;$S$53,H31&gt;=$S$54),IF(I31&gt;H31,IF(I31&lt;=$S$53,0,MOD(I31-$S$53,1)),IF(I31&gt;=$S$54,MOD($S$54-$S$53,1),MOD(I31-$S$53,1))),IF(H31&gt;=$S$53,IF(OR(I31&gt;H31,I31&lt;=$S$54),MOD(I31-H31,1),IF(I31&lt;=$S$53,MOD($S$54-H31,1),MOD($S$54-H31,1)+MOD(I31-$S$53,1))),IF(OR(I31&lt;H31,I31&gt;$S$53),MOD($S$54-#REF!,1)+MOD(I31-$S$53,1),IF(I31&lt;$S$54,MOD(I31-H31,1),MOD($S$54-H31,1)))))</f>
        <v>0</v>
      </c>
      <c r="L31" s="28">
        <f t="shared" si="5"/>
        <v>0</v>
      </c>
      <c r="M31" s="28">
        <f t="shared" si="6"/>
        <v>0</v>
      </c>
      <c r="N31" s="28"/>
      <c r="O31" s="28"/>
      <c r="P31" s="28"/>
      <c r="Q31" s="28"/>
      <c r="R31" s="28"/>
      <c r="S31" s="28"/>
      <c r="T31" s="3"/>
      <c r="U31" s="3" t="str">
        <f t="shared" si="2"/>
        <v/>
      </c>
      <c r="V31" s="3"/>
      <c r="W31" s="3"/>
      <c r="X31" s="3"/>
    </row>
    <row r="32" spans="1:39" x14ac:dyDescent="0.25">
      <c r="A32" s="59"/>
      <c r="B32" s="59" t="s">
        <v>16</v>
      </c>
      <c r="C32" s="59">
        <v>18</v>
      </c>
      <c r="D32" s="3"/>
      <c r="E32" s="3"/>
      <c r="F32" s="72"/>
      <c r="G32" s="72"/>
      <c r="H32" s="72"/>
      <c r="I32" s="17"/>
      <c r="J32" s="28">
        <f>IF(AND(F32&lt;$S$53,F32&gt;=$S$54),IF(G32&gt;F32,IF(G32&lt;=$S$53,0,MOD(G32-$S$53,1)),IF(G32&gt;=$S$54,MOD(FinN-$S$53,1),MOD(G32-$S$53,1))),IF(F32&gt;=$S$53,IF(OR(G32&gt;F32,G32&lt;=$S$54),MOD(G32-F32,1),IF(G32&lt;=$S$53,MOD($S$54-F32,1),MOD($S$54-F32,1)+MOD(G32-$S$53,1))),IF(OR(G32&lt;F32,G32&gt;$S$53),MOD($S$54-F32,1)+MOD(G32-$S$53,1),IF(G32&lt;$S$54,MOD(G32-F32,1),MOD($S$54-F32,1)))))</f>
        <v>0</v>
      </c>
      <c r="K32" s="28">
        <f>IF(AND(H32&lt;$S$53,H32&gt;=$S$54),IF(I32&gt;H32,IF(I32&lt;=$S$53,0,MOD(I32-$S$53,1)),IF(I32&gt;=$S$54,MOD($S$54-$S$53,1),MOD(I32-$S$53,1))),IF(H32&gt;=$S$53,IF(OR(I32&gt;H32,I32&lt;=$S$54),MOD(I32-H32,1),IF(I32&lt;=$S$53,MOD($S$54-H32,1),MOD($S$54-H32,1)+MOD(I32-$S$53,1))),IF(OR(I32&lt;H32,I32&gt;$S$53),MOD($S$54-#REF!,1)+MOD(I32-$S$53,1),IF(I32&lt;$S$54,MOD(I32-H32,1),MOD($S$54-H32,1)))))</f>
        <v>0</v>
      </c>
      <c r="L32" s="28">
        <f t="shared" si="5"/>
        <v>0</v>
      </c>
      <c r="M32" s="28">
        <f t="shared" si="6"/>
        <v>0</v>
      </c>
      <c r="N32" s="28"/>
      <c r="O32" s="28"/>
      <c r="P32" s="28"/>
      <c r="Q32" s="28"/>
      <c r="R32" s="28"/>
      <c r="S32" s="28"/>
      <c r="T32" s="3"/>
      <c r="U32" s="3" t="str">
        <f t="shared" si="2"/>
        <v/>
      </c>
      <c r="V32" s="3"/>
      <c r="W32" s="3"/>
      <c r="X32" s="3"/>
    </row>
    <row r="33" spans="1:39" x14ac:dyDescent="0.25">
      <c r="A33" s="59"/>
      <c r="B33" s="59" t="s">
        <v>17</v>
      </c>
      <c r="C33" s="59">
        <v>19</v>
      </c>
      <c r="D33" s="3"/>
      <c r="E33" s="3"/>
      <c r="F33" s="72"/>
      <c r="G33" s="72"/>
      <c r="H33" s="72"/>
      <c r="I33" s="17"/>
      <c r="J33" s="28">
        <f>IF(AND(F33&lt;$S$53,F33&gt;=$S$54),IF(G33&gt;F33,IF(G33&lt;=$S$53,0,MOD(G33-$S$53,1)),IF(G33&gt;=$S$54,MOD(FinN-$S$53,1),MOD(G33-$S$53,1))),IF(F33&gt;=$S$53,IF(OR(G33&gt;F33,G33&lt;=$S$54),MOD(G33-F33,1),IF(G33&lt;=$S$53,MOD($S$54-F33,1),MOD($S$54-F33,1)+MOD(G33-$S$53,1))),IF(OR(G33&lt;F33,G33&gt;$S$53),MOD($S$54-F33,1)+MOD(G33-$S$53,1),IF(G33&lt;$S$54,MOD(G33-F33,1),MOD($S$54-F33,1)))))</f>
        <v>0</v>
      </c>
      <c r="K33" s="28">
        <f>IF(AND(H33&lt;$S$53,H33&gt;=$S$54),IF(I33&gt;H33,IF(I33&lt;=$S$53,0,MOD(I33-$S$53,1)),IF(I33&gt;=$S$54,MOD($S$54-$S$53,1),MOD(I33-$S$53,1))),IF(H33&gt;=$S$53,IF(OR(I33&gt;H33,I33&lt;=$S$54),MOD(I33-H33,1),IF(I33&lt;=$S$53,MOD($S$54-H33,1),MOD($S$54-H33,1)+MOD(I33-$S$53,1))),IF(OR(I33&lt;H33,I33&gt;$S$53),MOD($S$54-#REF!,1)+MOD(I33-$S$53,1),IF(I33&lt;$S$54,MOD(I33-H33,1),MOD($S$54-H33,1)))))</f>
        <v>0</v>
      </c>
      <c r="L33" s="28">
        <f t="shared" si="5"/>
        <v>0</v>
      </c>
      <c r="M33" s="28">
        <f t="shared" si="6"/>
        <v>0</v>
      </c>
      <c r="N33" s="28"/>
      <c r="O33" s="28"/>
      <c r="P33" s="28"/>
      <c r="Q33" s="28"/>
      <c r="R33" s="28"/>
      <c r="S33" s="28"/>
      <c r="T33" s="3"/>
      <c r="U33" s="3" t="str">
        <f t="shared" si="2"/>
        <v/>
      </c>
      <c r="V33" s="3"/>
      <c r="W33" s="3"/>
      <c r="X33" s="3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</row>
    <row r="34" spans="1:39" s="21" customFormat="1" x14ac:dyDescent="0.25">
      <c r="A34" s="60"/>
      <c r="B34" s="60" t="s">
        <v>0</v>
      </c>
      <c r="C34" s="59">
        <v>20</v>
      </c>
      <c r="D34" s="18"/>
      <c r="E34" s="18"/>
      <c r="F34" s="116"/>
      <c r="G34" s="116"/>
      <c r="H34" s="116"/>
      <c r="I34" s="19"/>
      <c r="J34" s="28">
        <f>IF(AND(F34&lt;$S$53,F34&gt;=$S$54),IF(G34&gt;F34,IF(G34&lt;=$S$53,0,MOD(G34-$S$53,1)),IF(G34&gt;=$S$54,MOD(FinN-$S$53,1),MOD(G34-$S$53,1))),IF(F34&gt;=$S$53,IF(OR(G34&gt;F34,G34&lt;=$S$54),MOD(G34-F34,1),IF(G34&lt;=$S$53,MOD($S$54-F34,1),MOD($S$54-F34,1)+MOD(G34-$S$53,1))),IF(OR(G34&lt;F34,G34&gt;$S$53),MOD($S$54-F34,1)+MOD(G34-$S$53,1),IF(G34&lt;$S$54,MOD(G34-F34,1),MOD($S$54-F34,1)))))</f>
        <v>0</v>
      </c>
      <c r="K34" s="28">
        <f>IF(AND(H34&lt;$S$53,H34&gt;=$S$54),IF(I34&gt;H34,IF(I34&lt;=$S$53,0,MOD(I34-$S$53,1)),IF(I34&gt;=$S$54,MOD($S$54-$S$53,1),MOD(I34-$S$53,1))),IF(H34&gt;=$S$53,IF(OR(I34&gt;H34,I34&lt;=$S$54),MOD(I34-H34,1),IF(I34&lt;=$S$53,MOD($S$54-H34,1),MOD($S$54-H34,1)+MOD(I34-$S$53,1))),IF(OR(I34&lt;H34,I34&gt;$S$53),MOD($S$54-#REF!,1)+MOD(I34-$S$53,1),IF(I34&lt;$S$54,MOD(I34-H34,1),MOD($S$54-H34,1)))))</f>
        <v>0</v>
      </c>
      <c r="L34" s="28"/>
      <c r="M34" s="28"/>
      <c r="N34" s="28">
        <f>MOD(G34-F34,1)+MOD(I34-H34,1)-O34</f>
        <v>0</v>
      </c>
      <c r="O34" s="28">
        <f>J34+K34</f>
        <v>0</v>
      </c>
      <c r="P34" s="28"/>
      <c r="Q34" s="28"/>
      <c r="R34" s="28"/>
      <c r="S34" s="28"/>
      <c r="T34" s="18"/>
      <c r="U34" s="18" t="str">
        <f>IF(OR(MAX(N34,O34)*24&gt;=6,SUM(N34,O34)*24&gt;=7),1,"")</f>
        <v/>
      </c>
      <c r="V34" s="18"/>
      <c r="W34" s="18"/>
      <c r="X34" s="18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</row>
    <row r="35" spans="1:39" x14ac:dyDescent="0.25">
      <c r="A35" s="59" t="s">
        <v>14</v>
      </c>
      <c r="B35" s="59" t="s">
        <v>18</v>
      </c>
      <c r="C35" s="59">
        <v>21</v>
      </c>
      <c r="D35" s="3"/>
      <c r="E35" s="3"/>
      <c r="F35" s="72"/>
      <c r="G35" s="72"/>
      <c r="H35" s="72"/>
      <c r="I35" s="17"/>
      <c r="J35" s="28">
        <f>IF(AND(F35&lt;$S$53,F35&gt;=$S$54),IF(G35&gt;F35,IF(G35&lt;=$S$53,0,MOD(G35-$S$53,1)),IF(G35&gt;=$S$54,MOD(FinN-$S$53,1),MOD(G35-$S$53,1))),IF(F35&gt;=$S$53,IF(OR(G35&gt;F35,G35&lt;=$S$54),MOD(G35-F35,1),IF(G35&lt;=$S$53,MOD($S$54-F35,1),MOD($S$54-F35,1)+MOD(G35-$S$53,1))),IF(OR(G35&lt;F35,G35&gt;$S$53),MOD($S$54-F35,1)+MOD(G35-$S$53,1),IF(G35&lt;$S$54,MOD(G35-F35,1),MOD($S$54-F35,1)))))</f>
        <v>0</v>
      </c>
      <c r="K35" s="28">
        <f>IF(AND(H35&lt;$S$53,H35&gt;=$S$54),IF(I35&gt;H35,IF(I35&lt;=$S$53,0,MOD(I35-$S$53,1)),IF(I35&gt;=$S$54,MOD($S$54-$S$53,1),MOD(I35-$S$53,1))),IF(H35&gt;=$S$53,IF(OR(I35&gt;H35,I35&lt;=$S$54),MOD(I35-H35,1),IF(I35&lt;=$S$53,MOD($S$54-H35,1),MOD($S$54-H35,1)+MOD(I35-$S$53,1))),IF(OR(I35&lt;H35,I35&gt;$S$53),MOD($S$54-#REF!,1)+MOD(I35-$S$53,1),IF(I35&lt;$S$54,MOD(I35-H35,1),MOD($S$54-H35,1)))))</f>
        <v>0</v>
      </c>
      <c r="L35" s="28">
        <f t="shared" ref="L35:L40" si="7">MOD(G35-F35,1)+MOD(I35-H35,1)-M35</f>
        <v>0</v>
      </c>
      <c r="M35" s="28">
        <f t="shared" ref="M35:M40" si="8">J35+K35</f>
        <v>0</v>
      </c>
      <c r="N35" s="28"/>
      <c r="O35" s="28"/>
      <c r="P35" s="28"/>
      <c r="Q35" s="28"/>
      <c r="R35" s="28"/>
      <c r="S35" s="28"/>
      <c r="T35" s="3"/>
      <c r="U35" s="3" t="str">
        <f t="shared" si="2"/>
        <v/>
      </c>
      <c r="V35" s="3"/>
      <c r="W35" s="3"/>
      <c r="X35" s="3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</row>
    <row r="36" spans="1:39" x14ac:dyDescent="0.25">
      <c r="A36" s="59"/>
      <c r="B36" s="59" t="s">
        <v>19</v>
      </c>
      <c r="C36" s="59">
        <v>22</v>
      </c>
      <c r="D36" s="3"/>
      <c r="E36" s="3"/>
      <c r="F36" s="72"/>
      <c r="G36" s="72"/>
      <c r="H36" s="72"/>
      <c r="I36" s="17"/>
      <c r="J36" s="28">
        <f>IF(AND(F36&lt;$S$53,F36&gt;=$S$54),IF(G36&gt;F36,IF(G36&lt;=$S$53,0,MOD(G36-$S$53,1)),IF(G36&gt;=$S$54,MOD(FinN-$S$53,1),MOD(G36-$S$53,1))),IF(F36&gt;=$S$53,IF(OR(G36&gt;F36,G36&lt;=$S$54),MOD(G36-F36,1),IF(G36&lt;=$S$53,MOD($S$54-F36,1),MOD($S$54-F36,1)+MOD(G36-$S$53,1))),IF(OR(G36&lt;F36,G36&gt;$S$53),MOD($S$54-F36,1)+MOD(G36-$S$53,1),IF(G36&lt;$S$54,MOD(G36-F36,1),MOD($S$54-F36,1)))))</f>
        <v>0</v>
      </c>
      <c r="K36" s="28">
        <f>IF(AND(H36&lt;$S$53,H36&gt;=$S$54),IF(I36&gt;H36,IF(I36&lt;=$S$53,0,MOD(I36-$S$53,1)),IF(I36&gt;=$S$54,MOD($S$54-$S$53,1),MOD(I36-$S$53,1))),IF(H36&gt;=$S$53,IF(OR(I36&gt;H36,I36&lt;=$S$54),MOD(I36-H36,1),IF(I36&lt;=$S$53,MOD($S$54-H36,1),MOD($S$54-H36,1)+MOD(I36-$S$53,1))),IF(OR(I36&lt;H36,I36&gt;$S$53),MOD($S$54-#REF!,1)+MOD(I36-$S$53,1),IF(I36&lt;$S$54,MOD(I36-H36,1),MOD($S$54-H36,1)))))</f>
        <v>0</v>
      </c>
      <c r="L36" s="28">
        <f t="shared" si="7"/>
        <v>0</v>
      </c>
      <c r="M36" s="28">
        <f t="shared" si="8"/>
        <v>0</v>
      </c>
      <c r="N36" s="28"/>
      <c r="O36" s="28"/>
      <c r="P36" s="28"/>
      <c r="Q36" s="28"/>
      <c r="R36" s="28"/>
      <c r="S36" s="28"/>
      <c r="T36" s="3"/>
      <c r="U36" s="3" t="str">
        <f t="shared" si="2"/>
        <v/>
      </c>
      <c r="V36" s="3"/>
      <c r="W36" s="3"/>
      <c r="X36" s="3"/>
    </row>
    <row r="37" spans="1:39" x14ac:dyDescent="0.25">
      <c r="A37" s="59"/>
      <c r="B37" s="59" t="s">
        <v>20</v>
      </c>
      <c r="C37" s="59">
        <v>23</v>
      </c>
      <c r="D37" s="3"/>
      <c r="E37" s="3"/>
      <c r="F37" s="72"/>
      <c r="G37" s="72"/>
      <c r="H37" s="72"/>
      <c r="I37" s="17"/>
      <c r="J37" s="28">
        <f>IF(AND(F37&lt;$S$53,F37&gt;=$S$54),IF(G37&gt;F37,IF(G37&lt;=$S$53,0,MOD(G37-$S$53,1)),IF(G37&gt;=$S$54,MOD($S$54-$S$53,1),MOD(G37-$S$53,1))),IF(F37&gt;=$S$53,IF(OR(G37&gt;F37,G37&lt;=$S$54),MOD(G37-F37,1),IF(G37&lt;=$S$53,MOD($S$54-F37,1),MOD($S$54-F37,1)+MOD(G37-$S$53,1))),IF(OR(G37&lt;F37,G37&gt;$S$53),MOD($S$54-F37,1)+MOD(G37-$S$53,1),IF(G37&lt;$S$54,MOD(G37-F37,1),MOD($S$54-F37,1)))))</f>
        <v>0</v>
      </c>
      <c r="K37" s="28">
        <f>IF(AND(H37&lt;$S$53,H37&gt;=$S$54),IF(I37&gt;H37,IF(I37&lt;=$S$53,0,MOD(I37-$S$53,1)),IF(I37&gt;=$S$54,MOD($S$54-$S$53,1),MOD(I37-$S$53,1))),IF(H37&gt;=$S$53,IF(OR(I37&gt;H37,I37&lt;=$S$54),MOD(I37-H37,1),IF(I37&lt;=$S$53,MOD($S$54-H37,1),MOD($S$54-H37,1)+MOD(I37-$S$53,1))),IF(OR(I37&lt;H37,I37&gt;$S$53),MOD($S$54-#REF!,1)+MOD(I37-$S$53,1),IF(I37&lt;$S$54,MOD(I37-H37,1),MOD($S$54-H37,1)))))</f>
        <v>0</v>
      </c>
      <c r="L37" s="28">
        <f t="shared" si="7"/>
        <v>0</v>
      </c>
      <c r="M37" s="28">
        <f t="shared" si="8"/>
        <v>0</v>
      </c>
      <c r="N37" s="28"/>
      <c r="O37" s="28"/>
      <c r="P37" s="28"/>
      <c r="Q37" s="28"/>
      <c r="R37" s="28"/>
      <c r="S37" s="28"/>
      <c r="T37" s="3"/>
      <c r="U37" s="3" t="str">
        <f t="shared" si="2"/>
        <v/>
      </c>
      <c r="V37" s="3"/>
      <c r="W37" s="3"/>
      <c r="X37" s="3"/>
    </row>
    <row r="38" spans="1:39" x14ac:dyDescent="0.25">
      <c r="A38" s="59"/>
      <c r="B38" s="59" t="s">
        <v>15</v>
      </c>
      <c r="C38" s="59">
        <v>24</v>
      </c>
      <c r="D38" s="3"/>
      <c r="E38" s="3"/>
      <c r="F38" s="72"/>
      <c r="G38" s="72"/>
      <c r="H38" s="72"/>
      <c r="I38" s="17"/>
      <c r="J38" s="28">
        <f>IF(AND(F38&lt;$S$53,F38&gt;=$S$54),IF(G38&gt;F38,IF(G38&lt;=$S$53,0,MOD(G38-$S$53,1)),IF(G38&gt;=$S$54,MOD($S$54-$S$53,1),MOD(G38-$S$53,1))),IF(F38&gt;=$S$53,IF(OR(G38&gt;F38,G38&lt;=$S$54),MOD(G38-F38,1),IF(G38&lt;=$S$53,MOD($S$54-F38,1),MOD($S$54-F38,1)+MOD(G38-$S$53,1))),IF(OR(G38&lt;F38,G38&gt;$S$53),MOD($S$54-F38,1)+MOD(G38-$S$53,1),IF(G38&lt;$S$54,MOD(G38-F38,1),MOD($S$54-F38,1)))))</f>
        <v>0</v>
      </c>
      <c r="K38" s="28">
        <f>IF(AND(H38&lt;$S$53,H38&gt;=$S$54),IF(I38&gt;H38,IF(I38&lt;=$S$53,0,MOD(I38-$S$53,1)),IF(I38&gt;=$S$54,MOD($S$54-$S$53,1),MOD(I38-$S$53,1))),IF(H38&gt;=$S$53,IF(OR(I38&gt;H38,I38&lt;=$S$54),MOD(I38-H38,1),IF(I38&lt;=$S$53,MOD($S$54-H38,1),MOD($S$54-H38,1)+MOD(I38-$S$53,1))),IF(OR(I38&lt;H38,I38&gt;$S$53),MOD($S$54-#REF!,1)+MOD(I38-$S$53,1),IF(I38&lt;$S$54,MOD(I38-H38,1),MOD($S$54-H38,1)))))</f>
        <v>0</v>
      </c>
      <c r="L38" s="28">
        <f t="shared" si="7"/>
        <v>0</v>
      </c>
      <c r="M38" s="28">
        <f t="shared" si="8"/>
        <v>0</v>
      </c>
      <c r="N38" s="28"/>
      <c r="O38" s="28"/>
      <c r="P38" s="28"/>
      <c r="Q38" s="28"/>
      <c r="R38" s="28"/>
      <c r="S38" s="28"/>
      <c r="T38" s="3"/>
      <c r="U38" s="3" t="str">
        <f t="shared" si="2"/>
        <v/>
      </c>
      <c r="V38" s="3"/>
      <c r="W38" s="3"/>
      <c r="X38" s="3"/>
    </row>
    <row r="39" spans="1:39" x14ac:dyDescent="0.25">
      <c r="A39" s="59"/>
      <c r="B39" s="59" t="s">
        <v>16</v>
      </c>
      <c r="C39" s="59">
        <v>25</v>
      </c>
      <c r="D39" s="3"/>
      <c r="E39" s="3"/>
      <c r="F39" s="72"/>
      <c r="G39" s="72"/>
      <c r="H39" s="72"/>
      <c r="I39" s="17"/>
      <c r="J39" s="28">
        <f>IF(AND(F39&lt;$S$53,F39&gt;=$S$54),IF(G39&gt;F39,IF(G39&lt;=$S$53,0,MOD(G39-$S$53,1)),IF(G39&gt;=$S$54,MOD(FinN-$S$53,1),MOD(G39-$S$53,1))),IF(F39&gt;=$S$53,IF(OR(G39&gt;F39,G39&lt;=$S$54),MOD(G39-F39,1),IF(G39&lt;=$S$53,MOD($S$54-F39,1),MOD($S$54-F39,1)+MOD(G39-$S$53,1))),IF(OR(G39&lt;F39,G39&gt;$S$53),MOD($S$54-F39,1)+MOD(G39-$S$53,1),IF(G39&lt;$S$54,MOD(G39-F39,1),MOD($S$54-F39,1)))))</f>
        <v>0</v>
      </c>
      <c r="K39" s="28">
        <f>IF(AND(H39&lt;$S$53,H39&gt;=$S$54),IF(I39&gt;H39,IF(I39&lt;=$S$53,0,MOD(I39-$S$53,1)),IF(I39&gt;=$S$54,MOD($S$54-$S$53,1),MOD(I39-$S$53,1))),IF(H39&gt;=$S$53,IF(OR(I39&gt;H39,I39&lt;=$S$54),MOD(I39-H39,1),IF(I39&lt;=$S$53,MOD($S$54-H39,1),MOD($S$54-H39,1)+MOD(I39-$S$53,1))),IF(OR(I39&lt;H39,I39&gt;$S$53),MOD($S$54-#REF!,1)+MOD(I39-$S$53,1),IF(I39&lt;$S$54,MOD(I39-H39,1),MOD($S$54-H39,1)))))</f>
        <v>0</v>
      </c>
      <c r="L39" s="28">
        <f t="shared" si="7"/>
        <v>0</v>
      </c>
      <c r="M39" s="28">
        <f t="shared" si="8"/>
        <v>0</v>
      </c>
      <c r="N39" s="28"/>
      <c r="O39" s="28"/>
      <c r="P39" s="28"/>
      <c r="Q39" s="28"/>
      <c r="R39" s="28"/>
      <c r="S39" s="28"/>
      <c r="T39" s="3"/>
      <c r="U39" s="3" t="str">
        <f t="shared" si="2"/>
        <v/>
      </c>
      <c r="V39" s="3"/>
      <c r="W39" s="3"/>
      <c r="X39" s="3"/>
    </row>
    <row r="40" spans="1:39" x14ac:dyDescent="0.25">
      <c r="A40" s="59"/>
      <c r="B40" s="59" t="s">
        <v>17</v>
      </c>
      <c r="C40" s="59">
        <v>26</v>
      </c>
      <c r="D40" s="3"/>
      <c r="E40" s="3"/>
      <c r="F40" s="72"/>
      <c r="G40" s="72"/>
      <c r="H40" s="72"/>
      <c r="I40" s="17"/>
      <c r="J40" s="28">
        <f>IF(AND(F40&lt;$S$53,F40&gt;=$S$54),IF(G40&gt;F40,IF(G40&lt;=$S$53,0,MOD(G40-$S$53,1)),IF(G40&gt;=$S$54,MOD(FinN-$S$53,1),MOD(G40-$S$53,1))),IF(F40&gt;=$S$53,IF(OR(G40&gt;F40,G40&lt;=$S$54),MOD(G40-F40,1),IF(G40&lt;=$S$53,MOD($S$54-F40,1),MOD($S$54-F40,1)+MOD(G40-$S$53,1))),IF(OR(G40&lt;F40,G40&gt;$S$53),MOD($S$54-F40,1)+MOD(G40-$S$53,1),IF(G40&lt;$S$54,MOD(G40-F40,1),MOD($S$54-F40,1)))))</f>
        <v>0</v>
      </c>
      <c r="K40" s="28">
        <f>IF(AND(H40&lt;$S$53,H40&gt;=$S$54),IF(I40&gt;H40,IF(I40&lt;=$S$53,0,MOD(I40-$S$53,1)),IF(I40&gt;=$S$54,MOD($S$54-$S$53,1),MOD(I40-$S$53,1))),IF(H40&gt;=$S$53,IF(OR(I40&gt;H40,I40&lt;=$S$54),MOD(I40-H40,1),IF(I40&lt;=$S$53,MOD($S$54-H40,1),MOD($S$54-H40,1)+MOD(I40-$S$53,1))),IF(OR(I40&lt;H40,I40&gt;$S$53),MOD($S$54-#REF!,1)+MOD(I40-$S$53,1),IF(I40&lt;$S$54,MOD(I40-H40,1),MOD($S$54-H40,1)))))</f>
        <v>0</v>
      </c>
      <c r="L40" s="28">
        <f t="shared" si="7"/>
        <v>0</v>
      </c>
      <c r="M40" s="28">
        <f t="shared" si="8"/>
        <v>0</v>
      </c>
      <c r="N40" s="28"/>
      <c r="O40" s="28"/>
      <c r="P40" s="28"/>
      <c r="Q40" s="28"/>
      <c r="R40" s="28"/>
      <c r="S40" s="28"/>
      <c r="T40" s="3"/>
      <c r="U40" s="3" t="str">
        <f t="shared" si="2"/>
        <v/>
      </c>
      <c r="V40" s="3"/>
      <c r="W40" s="3"/>
      <c r="X40" s="3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</row>
    <row r="41" spans="1:39" s="21" customFormat="1" x14ac:dyDescent="0.25">
      <c r="A41" s="60"/>
      <c r="B41" s="60" t="s">
        <v>0</v>
      </c>
      <c r="C41" s="59">
        <v>27</v>
      </c>
      <c r="D41" s="18"/>
      <c r="E41" s="18"/>
      <c r="F41" s="116"/>
      <c r="G41" s="116"/>
      <c r="H41" s="116"/>
      <c r="I41" s="19"/>
      <c r="J41" s="28">
        <f>IF(AND(F41&lt;$S$53,F41&gt;=$S$54),IF(G41&gt;F41,IF(G41&lt;=$S$53,0,MOD(G41-$S$53,1)),IF(G41&gt;=$S$54,MOD(FinN-$S$53,1),MOD(G41-$S$53,1))),IF(F41&gt;=$S$53,IF(OR(G41&gt;F41,G41&lt;=$S$54),MOD(G41-F41,1),IF(G41&lt;=$S$53,MOD($S$54-F41,1),MOD($S$54-F41,1)+MOD(G41-$S$53,1))),IF(OR(G41&lt;F41,G41&gt;$S$53),MOD($S$54-F41,1)+MOD(G41-$S$53,1),IF(G41&lt;$S$54,MOD(G41-F41,1),MOD($S$54-F41,1)))))</f>
        <v>0</v>
      </c>
      <c r="K41" s="28">
        <f>IF(AND(H41&lt;$S$53,H41&gt;=$S$54),IF(I41&gt;H41,IF(I41&lt;=$S$53,0,MOD(I41-$S$53,1)),IF(I41&gt;=$S$54,MOD($S$54-$S$53,1),MOD(I41-$S$53,1))),IF(H41&gt;=$S$53,IF(OR(I41&gt;H41,I41&lt;=$S$54),MOD(I41-H41,1),IF(I41&lt;=$S$53,MOD($S$54-H41,1),MOD($S$54-H41,1)+MOD(I41-$S$53,1))),IF(OR(I41&lt;H41,I41&gt;$S$53),MOD($S$54-#REF!,1)+MOD(I41-$S$53,1),IF(I41&lt;$S$54,MOD(I41-H41,1),MOD($S$54-H41,1)))))</f>
        <v>0</v>
      </c>
      <c r="L41" s="28"/>
      <c r="M41" s="28"/>
      <c r="N41" s="28">
        <f>MOD(G41-F41,1)+MOD(I41-H41,1)-O41</f>
        <v>0</v>
      </c>
      <c r="O41" s="28">
        <f>J41+K41</f>
        <v>0</v>
      </c>
      <c r="P41" s="28"/>
      <c r="Q41" s="28"/>
      <c r="R41" s="28"/>
      <c r="S41" s="28"/>
      <c r="T41" s="18"/>
      <c r="U41" s="18" t="str">
        <f>IF(OR(MAX(N41,O41)*24&gt;=6,SUM(N41,O41)*24&gt;=7),1,"")</f>
        <v/>
      </c>
      <c r="V41" s="18"/>
      <c r="W41" s="18"/>
      <c r="X41" s="18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</row>
    <row r="42" spans="1:39" s="22" customFormat="1" x14ac:dyDescent="0.25">
      <c r="A42" s="61"/>
      <c r="B42" s="62"/>
      <c r="C42" s="63"/>
      <c r="D42" s="30"/>
      <c r="E42" s="30"/>
      <c r="F42" s="17"/>
      <c r="G42" s="17"/>
      <c r="H42" s="23"/>
      <c r="I42" s="23"/>
      <c r="J42" s="28">
        <f>IF(AND(F42&lt;$S$53,F42&gt;=$S$54),IF(G42&gt;F42,IF(G42&lt;=$S$53,0,MOD(G42-$S$53,1)),IF(G42&gt;=$S$54,MOD(FinN-$S$53,1),MOD(G42-$S$53,1))),IF(F42&gt;=$S$53,IF(OR(G42&gt;F42,G42&lt;=$S$54),MOD(G42-F42,1),IF(G42&lt;=$S$53,MOD($S$54-F42,1),MOD($S$54-F42,1)+MOD(G42-$S$53,1))),IF(OR(G42&lt;F42,G42&gt;$S$53),MOD($S$54-F42,1)+MOD(G42-$S$53,1),IF(G42&lt;$S$54,MOD(G42-F42,1),MOD($S$54-F42,1)))))</f>
        <v>0</v>
      </c>
      <c r="K42" s="28">
        <f>IF(AND(H42&lt;$S$53,H42&gt;=$S$54),IF(I42&gt;H42,IF(I42&lt;=$S$53,0,MOD(I42-$S$53,1)),IF(I42&gt;=$S$54,MOD($S$54-$S$53,1),MOD(I42-$S$53,1))),IF(H42&gt;=$S$53,IF(OR(I42&gt;H42,I42&lt;=$S$54),MOD(I42-H42,1),IF(I42&lt;=$S$53,MOD($S$54-H42,1),MOD($S$54-H42,1)+MOD(I42-$S$53,1))),IF(OR(I42&lt;H42,I42&gt;$S$53),MOD($S$54-#REF!,1)+MOD(I42-$S$53,1),IF(I42&lt;$S$54,MOD(I42-H42,1),MOD($S$54-H42,1)))))</f>
        <v>0</v>
      </c>
      <c r="L42" s="28">
        <f>MOD(G42-F42,1)+MOD(I42-H42,1)-M42</f>
        <v>0</v>
      </c>
      <c r="M42" s="28">
        <f>J42+K42</f>
        <v>0</v>
      </c>
      <c r="N42" s="28"/>
      <c r="O42" s="28"/>
      <c r="P42" s="28"/>
      <c r="Q42" s="28"/>
      <c r="R42" s="28"/>
      <c r="S42" s="28"/>
      <c r="T42" s="3"/>
      <c r="U42" s="3" t="str">
        <f t="shared" si="2"/>
        <v/>
      </c>
      <c r="V42" s="24"/>
      <c r="W42" s="24"/>
      <c r="X42" s="24"/>
    </row>
    <row r="43" spans="1:39" x14ac:dyDescent="0.25">
      <c r="A43" s="80" t="s">
        <v>39</v>
      </c>
      <c r="B43" s="81"/>
      <c r="C43" s="82"/>
      <c r="D43" s="31"/>
      <c r="E43" s="31"/>
      <c r="F43" s="26"/>
      <c r="G43" s="26"/>
      <c r="H43" s="26"/>
      <c r="I43" s="17"/>
      <c r="J43" s="28"/>
      <c r="K43" s="28"/>
      <c r="L43" s="28">
        <f>SUM(L28:L42)</f>
        <v>0</v>
      </c>
      <c r="M43" s="28">
        <f>SUM(M28:M42)</f>
        <v>0</v>
      </c>
      <c r="N43" s="28"/>
      <c r="O43" s="28"/>
      <c r="P43" s="28"/>
      <c r="Q43" s="28"/>
      <c r="R43" s="28"/>
      <c r="S43" s="28"/>
      <c r="T43" s="3"/>
      <c r="U43" s="3"/>
      <c r="V43" s="3"/>
      <c r="W43" s="3"/>
      <c r="X43" s="3"/>
    </row>
    <row r="44" spans="1:39" x14ac:dyDescent="0.25">
      <c r="A44" s="59" t="s">
        <v>21</v>
      </c>
      <c r="B44" s="59" t="s">
        <v>18</v>
      </c>
      <c r="C44" s="59">
        <v>28</v>
      </c>
      <c r="D44" s="3"/>
      <c r="E44" s="3"/>
      <c r="F44" s="72"/>
      <c r="G44" s="72"/>
      <c r="H44" s="72"/>
      <c r="I44" s="17"/>
      <c r="J44" s="28">
        <f>IF(AND(F44&lt;$S$53,F44&gt;=$S$54),IF(G44&gt;F44,IF(G44&lt;=$S$53,0,MOD(G44-$S$53,1)),IF(G44&gt;=$S$54,MOD(FinN-$S$53,1),MOD(G44-$S$53,1))),IF(F44&gt;=$S$53,IF(OR(G44&gt;F44,G44&lt;=$S$54),MOD(G44-F44,1),IF(G44&lt;=$S$53,MOD($S$54-F44,1),MOD($S$54-F44,1)+MOD(G44-$S$53,1))),IF(OR(G44&lt;F44,G44&gt;$S$53),MOD($S$54-F44,1)+MOD(G44-$S$53,1),IF(G44&lt;$S$54,MOD(G44-F44,1),MOD($S$54-F44,1)))))</f>
        <v>0</v>
      </c>
      <c r="K44" s="28">
        <f>IF(AND(H44&lt;$S$53,H44&gt;=$S$54),IF(I44&gt;H44,IF(I44&lt;=$S$53,0,MOD(I44-$S$53,1)),IF(I44&gt;=$S$54,MOD($S$54-$S$53,1),MOD(I44-$S$53,1))),IF(H44&gt;=$S$53,IF(OR(I44&gt;H44,I44&lt;=$S$54),MOD(I44-H44,1),IF(I44&lt;=$S$53,MOD($S$54-H44,1),MOD($S$54-H44,1)+MOD(I44-$S$53,1))),IF(OR(I44&lt;H44,I44&gt;$S$53),MOD($S$54-#REF!,1)+MOD(I44-$S$53,1),IF(I44&lt;$S$54,MOD(I44-H44,1),MOD($S$54-H44,1)))))</f>
        <v>0</v>
      </c>
      <c r="L44" s="28">
        <f t="shared" ref="L44:L47" si="9">MOD(G44-F44,1)+MOD(I44-H44,1)-M44</f>
        <v>0</v>
      </c>
      <c r="M44" s="28">
        <f t="shared" ref="M44:M47" si="10">J44+K44</f>
        <v>0</v>
      </c>
      <c r="N44" s="28"/>
      <c r="O44" s="28"/>
      <c r="P44" s="28"/>
      <c r="Q44" s="28"/>
      <c r="R44" s="28"/>
      <c r="S44" s="28"/>
      <c r="T44" s="3"/>
      <c r="U44" s="3" t="str">
        <f t="shared" si="2"/>
        <v/>
      </c>
      <c r="V44" s="3"/>
      <c r="W44" s="3"/>
      <c r="X44" s="3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</row>
    <row r="45" spans="1:39" x14ac:dyDescent="0.25">
      <c r="A45" s="54"/>
      <c r="B45" s="113" t="s">
        <v>19</v>
      </c>
      <c r="C45" s="65">
        <v>29</v>
      </c>
      <c r="D45" s="3"/>
      <c r="E45" s="33"/>
      <c r="F45" s="72"/>
      <c r="G45" s="72"/>
      <c r="H45" s="72"/>
      <c r="I45" s="17"/>
      <c r="J45" s="28">
        <f>IF(AND(F45&lt;$S$53,F45&gt;=$S$54),IF(G45&gt;F45,IF(G45&lt;=$S$53,0,MOD(G45-$S$53,1)),IF(G45&gt;=$S$54,MOD(FinN-$S$53,1),MOD(G45-$S$53,1))),IF(F45&gt;=$S$53,IF(OR(G45&gt;F45,G45&lt;=$S$54),MOD(G45-F45,1),IF(G45&lt;=$S$53,MOD($S$54-F45,1),MOD($S$54-F45,1)+MOD(G45-$S$53,1))),IF(OR(G45&lt;F45,G45&gt;$S$53),MOD($S$54-F45,1)+MOD(G45-$S$53,1),IF(G45&lt;$S$54,MOD(G45-F45,1),MOD($S$54-F45,1)))))</f>
        <v>0</v>
      </c>
      <c r="K45" s="28">
        <f>IF(AND(H45&lt;$S$53,H45&gt;=$S$54),IF(I45&gt;H45,IF(I45&lt;=$S$53,0,MOD(I45-$S$53,1)),IF(I45&gt;=$S$54,MOD($S$54-$S$53,1),MOD(I45-$S$53,1))),IF(H45&gt;=$S$53,IF(OR(I45&gt;H45,I45&lt;=$S$54),MOD(I45-H45,1),IF(I45&lt;=$S$53,MOD($S$54-H45,1),MOD($S$54-H45,1)+MOD(I45-$S$53,1))),IF(OR(I45&lt;H45,I45&gt;$S$53),MOD($S$54-#REF!,1)+MOD(I45-$S$53,1),IF(I45&lt;$S$54,MOD(I45-H45,1),MOD($S$54-H45,1)))))</f>
        <v>0</v>
      </c>
      <c r="L45" s="28">
        <f t="shared" si="9"/>
        <v>0</v>
      </c>
      <c r="M45" s="28">
        <f t="shared" si="10"/>
        <v>0</v>
      </c>
      <c r="N45" s="28"/>
      <c r="O45" s="28"/>
      <c r="P45" s="28"/>
      <c r="Q45" s="28"/>
      <c r="R45" s="28"/>
      <c r="S45" s="28"/>
      <c r="T45" s="3"/>
      <c r="U45" s="3" t="str">
        <f t="shared" si="2"/>
        <v/>
      </c>
      <c r="V45" s="3"/>
      <c r="W45" s="3"/>
      <c r="X45" s="3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</row>
    <row r="46" spans="1:39" x14ac:dyDescent="0.25">
      <c r="A46" s="54"/>
      <c r="B46" s="59" t="s">
        <v>20</v>
      </c>
      <c r="C46" s="59">
        <v>30</v>
      </c>
      <c r="D46" s="3"/>
      <c r="E46" s="33"/>
      <c r="F46" s="72"/>
      <c r="G46" s="72"/>
      <c r="H46" s="72"/>
      <c r="I46" s="17"/>
      <c r="J46" s="28">
        <f>IF(AND(F46&lt;$S$53,F46&gt;=$S$54),IF(G46&gt;F46,IF(G46&lt;=$S$53,0,MOD(G46-$S$53,1)),IF(G46&gt;=$S$54,MOD($S$54-$S$53,1),MOD(G46-$S$53,1))),IF(F46&gt;=$S$53,IF(OR(G46&gt;F46,G46&lt;=$S$54),MOD(G46-F46,1),IF(G46&lt;=$S$53,MOD($S$54-F46,1),MOD($S$54-F46,1)+MOD(G46-$S$53,1))),IF(OR(G46&lt;F46,G46&gt;$S$53),MOD($S$54-F46,1)+MOD(G46-$S$53,1),IF(G46&lt;$S$54,MOD(G46-F46,1),MOD($S$54-F46,1)))))</f>
        <v>0</v>
      </c>
      <c r="K46" s="28">
        <f>IF(AND(H46&lt;$S$53,H46&gt;=$S$54),IF(I46&gt;H46,IF(I46&lt;=$S$53,0,MOD(I46-$S$53,1)),IF(I46&gt;=$S$54,MOD($S$54-$S$53,1),MOD(I46-$S$53,1))),IF(H46&gt;=$S$53,IF(OR(I46&gt;H46,I46&lt;=$S$54),MOD(I46-H46,1),IF(I46&lt;=$S$53,MOD($S$54-H46,1),MOD($S$54-H46,1)+MOD(I46-$S$53,1))),IF(OR(I46&lt;H46,I46&gt;$S$53),MOD($S$54-#REF!,1)+MOD(I46-$S$53,1),IF(I46&lt;$S$54,MOD(I46-H46,1),MOD($S$54-H46,1)))))</f>
        <v>0</v>
      </c>
      <c r="L46" s="28">
        <f t="shared" si="9"/>
        <v>0</v>
      </c>
      <c r="M46" s="28">
        <f t="shared" si="10"/>
        <v>0</v>
      </c>
      <c r="N46" s="28"/>
      <c r="O46" s="28"/>
      <c r="P46" s="28"/>
      <c r="Q46" s="28"/>
      <c r="R46" s="28"/>
      <c r="S46" s="28"/>
      <c r="T46" s="3"/>
      <c r="U46" s="3" t="str">
        <f>IF(OR(MAX(L46,M46)*24&gt;=6,SUM(L46,M46)*24&gt;=7),1,"")</f>
        <v/>
      </c>
      <c r="V46" s="3"/>
      <c r="W46" s="3"/>
      <c r="X46" s="3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</row>
    <row r="47" spans="1:39" x14ac:dyDescent="0.25">
      <c r="A47" s="54"/>
      <c r="B47" s="113" t="s">
        <v>15</v>
      </c>
      <c r="C47" s="65">
        <v>31</v>
      </c>
      <c r="D47" s="3"/>
      <c r="E47" s="33"/>
      <c r="F47" s="72"/>
      <c r="G47" s="72"/>
      <c r="H47" s="72"/>
      <c r="I47" s="17"/>
      <c r="J47" s="28">
        <f>IF(AND(F47&lt;$S$53,F47&gt;=$S$54),IF(G47&gt;F47,IF(G47&lt;=$S$53,0,MOD(G47-$S$53,1)),IF(G47&gt;=$S$54,MOD($S$54-$S$53,1),MOD(G47-$S$53,1))),IF(F47&gt;=$S$53,IF(OR(G47&gt;F47,G47&lt;=$S$54),MOD(G47-F47,1),IF(G47&lt;=$S$53,MOD($S$54-F47,1),MOD($S$54-F47,1)+MOD(G47-$S$53,1))),IF(OR(G47&lt;F47,G47&gt;$S$53),MOD($S$54-F47,1)+MOD(G47-$S$53,1),IF(G47&lt;$S$54,MOD(G47-F47,1),MOD($S$54-F47,1)))))</f>
        <v>0</v>
      </c>
      <c r="K47" s="28">
        <f>IF(AND(H47&lt;$S$53,H47&gt;=$S$54),IF(I47&gt;H47,IF(I47&lt;=$S$53,0,MOD(I47-$S$53,1)),IF(I47&gt;=$S$54,MOD($S$54-$S$53,1),MOD(I47-$S$53,1))),IF(H47&gt;=$S$53,IF(OR(I47&gt;H47,I47&lt;=$S$54),MOD(I47-H47,1),IF(I47&lt;=$S$53,MOD($S$54-H47,1),MOD($S$54-H47,1)+MOD(I47-$S$53,1))),IF(OR(I47&lt;H47,I47&gt;$S$53),MOD($S$54-#REF!,1)+MOD(I47-$S$53,1),IF(I47&lt;$S$54,MOD(I47-H47,1),MOD($S$54-H47,1)))))</f>
        <v>0</v>
      </c>
      <c r="L47" s="28">
        <f>MOD(G47-F47,1)+MOD(I47-H47,1)-M47</f>
        <v>0</v>
      </c>
      <c r="M47" s="28">
        <f>J47+K47</f>
        <v>0</v>
      </c>
      <c r="N47" s="28"/>
      <c r="O47" s="28"/>
      <c r="P47" s="28"/>
      <c r="Q47" s="28"/>
      <c r="R47" s="28"/>
      <c r="S47" s="28"/>
      <c r="T47" s="3"/>
      <c r="U47" s="3" t="str">
        <f>IF(OR(MAX(L47,M47)*24&gt;=6,SUM(L47,M47)*24&gt;=7),1,"")</f>
        <v/>
      </c>
      <c r="V47" s="3"/>
      <c r="W47" s="3"/>
      <c r="X47" s="3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</row>
    <row r="48" spans="1:39" x14ac:dyDescent="0.25">
      <c r="A48" s="80" t="s">
        <v>38</v>
      </c>
      <c r="B48" s="81"/>
      <c r="C48" s="65"/>
      <c r="D48" s="33"/>
      <c r="E48" s="33"/>
      <c r="F48" s="26"/>
      <c r="G48" s="26"/>
      <c r="H48" s="26"/>
      <c r="I48" s="17"/>
      <c r="J48" s="28"/>
      <c r="K48" s="28"/>
      <c r="L48" s="28">
        <f>SUM(L44:L47)</f>
        <v>0</v>
      </c>
      <c r="M48" s="28">
        <f>SUM(M44:M47)</f>
        <v>0</v>
      </c>
      <c r="N48" s="28"/>
      <c r="O48" s="28"/>
      <c r="P48" s="28"/>
      <c r="Q48" s="28"/>
      <c r="R48" s="28"/>
      <c r="S48" s="28"/>
      <c r="T48" s="3"/>
      <c r="U48" s="3"/>
      <c r="V48" s="3"/>
      <c r="W48" s="3"/>
      <c r="X48" s="3"/>
    </row>
    <row r="49" spans="1:24" x14ac:dyDescent="0.25">
      <c r="A49" s="80" t="s">
        <v>34</v>
      </c>
      <c r="B49" s="81"/>
      <c r="C49" s="82"/>
      <c r="D49" s="66">
        <f>SUM(D13:D47)</f>
        <v>0</v>
      </c>
      <c r="E49" s="67"/>
      <c r="F49" s="68"/>
      <c r="G49" s="68"/>
      <c r="H49" s="68"/>
      <c r="I49" s="68"/>
      <c r="J49" s="69"/>
      <c r="K49" s="69"/>
      <c r="L49" s="69">
        <f>L27+L43+L48</f>
        <v>1.0833333333333333</v>
      </c>
      <c r="M49" s="69">
        <f>M27+M43+M48</f>
        <v>0.87500000000000011</v>
      </c>
      <c r="N49" s="69">
        <f>SUM(N13:N48)</f>
        <v>0.20833333333333331</v>
      </c>
      <c r="O49" s="69">
        <f>SUM(O13:O48)</f>
        <v>0.375</v>
      </c>
      <c r="P49" s="69">
        <f>SUM(P13:P48)</f>
        <v>0.29166666666666674</v>
      </c>
      <c r="Q49" s="69">
        <f>SUM(Q13:Q48)</f>
        <v>0.33333333333333337</v>
      </c>
      <c r="R49" s="69">
        <f>SUM(R13:R48)</f>
        <v>0</v>
      </c>
      <c r="S49" s="69">
        <f>SUM(S13:S48)</f>
        <v>0</v>
      </c>
      <c r="T49" s="69">
        <f>SUM(T13:T48)</f>
        <v>0</v>
      </c>
      <c r="U49" s="124">
        <f>SUM(U13:U48)</f>
        <v>9</v>
      </c>
      <c r="V49" s="69">
        <f t="shared" ref="T49:X49" si="11">SUM(V13:V48)</f>
        <v>0</v>
      </c>
      <c r="W49" s="69">
        <f>SUM(W13:W48)</f>
        <v>0</v>
      </c>
      <c r="X49" s="69">
        <f>SUM(X13:X48)</f>
        <v>0</v>
      </c>
    </row>
    <row r="50" spans="1:24" x14ac:dyDescent="0.25">
      <c r="J50" s="39"/>
      <c r="K50" s="39"/>
      <c r="L50" s="39"/>
      <c r="M50" s="39"/>
      <c r="N50" s="39"/>
      <c r="O50" s="39"/>
      <c r="P50" s="39"/>
      <c r="Q50" s="39"/>
      <c r="R50" s="39"/>
      <c r="S50" s="39"/>
    </row>
    <row r="51" spans="1:24" ht="15" customHeight="1" x14ac:dyDescent="0.25">
      <c r="C51" s="1"/>
      <c r="D51" s="1"/>
      <c r="E51" s="1"/>
      <c r="F51" s="13"/>
      <c r="G51" s="13"/>
      <c r="H51" s="13"/>
      <c r="I51" s="13"/>
      <c r="J51" s="40"/>
      <c r="K51" s="39" t="s">
        <v>59</v>
      </c>
      <c r="L51" s="39"/>
      <c r="M51" s="101" t="s">
        <v>4</v>
      </c>
      <c r="N51" s="102"/>
      <c r="O51" s="102"/>
      <c r="P51" s="102"/>
      <c r="Q51" s="102"/>
      <c r="R51" s="103"/>
      <c r="S51" s="39"/>
      <c r="U51" s="5"/>
      <c r="V51" s="5"/>
    </row>
    <row r="52" spans="1:24" ht="33.75" customHeight="1" x14ac:dyDescent="0.25">
      <c r="A52" s="1"/>
      <c r="B52" s="1"/>
      <c r="C52" s="1"/>
      <c r="D52" s="1"/>
      <c r="E52" s="1"/>
      <c r="F52" s="13"/>
      <c r="G52" s="13"/>
      <c r="H52" s="14"/>
      <c r="I52" s="14"/>
      <c r="J52" s="41"/>
      <c r="K52" s="42">
        <f>M49+O49+Q49+S49</f>
        <v>1.5833333333333335</v>
      </c>
      <c r="L52" s="42"/>
      <c r="M52" s="43"/>
      <c r="N52" s="104" t="s">
        <v>41</v>
      </c>
      <c r="O52" s="105"/>
      <c r="P52" s="44" t="s">
        <v>0</v>
      </c>
      <c r="Q52" s="44" t="s">
        <v>1</v>
      </c>
      <c r="R52" s="44" t="s">
        <v>2</v>
      </c>
      <c r="S52" s="45"/>
      <c r="T52" s="6"/>
      <c r="U52" s="6"/>
      <c r="V52" s="6"/>
    </row>
    <row r="53" spans="1:24" ht="18" customHeight="1" x14ac:dyDescent="0.25">
      <c r="F53" s="12"/>
      <c r="G53" s="12"/>
      <c r="H53" s="25"/>
      <c r="I53" s="15"/>
      <c r="J53" s="46"/>
      <c r="K53" s="47"/>
      <c r="L53" s="39"/>
      <c r="M53" s="48" t="s">
        <v>43</v>
      </c>
      <c r="N53" s="99">
        <v>1</v>
      </c>
      <c r="O53" s="100"/>
      <c r="P53" s="49">
        <v>1.1000000000000001</v>
      </c>
      <c r="Q53" s="50">
        <v>2</v>
      </c>
      <c r="R53" s="50">
        <v>2.2000000000000002</v>
      </c>
      <c r="S53" s="39">
        <f>TIMEVALUE("21:00")</f>
        <v>0.875</v>
      </c>
      <c r="T53" s="4"/>
      <c r="U53" s="6"/>
      <c r="V53" s="6"/>
    </row>
    <row r="54" spans="1:24" x14ac:dyDescent="0.25">
      <c r="A54" s="115"/>
      <c r="B54" s="2" t="s">
        <v>65</v>
      </c>
      <c r="F54" s="12"/>
      <c r="G54" s="12"/>
      <c r="H54" s="15"/>
      <c r="I54" s="15"/>
      <c r="J54" s="46"/>
      <c r="K54" s="46" t="s">
        <v>50</v>
      </c>
      <c r="L54" s="39"/>
      <c r="M54" s="48" t="s">
        <v>3</v>
      </c>
      <c r="N54" s="99">
        <v>1.1000000000000001</v>
      </c>
      <c r="O54" s="100"/>
      <c r="P54" s="50">
        <v>1.2</v>
      </c>
      <c r="Q54" s="50">
        <v>2.2000000000000002</v>
      </c>
      <c r="R54" s="50">
        <v>2.4</v>
      </c>
      <c r="S54" s="39">
        <f>TIMEVALUE("06:00")</f>
        <v>0.25</v>
      </c>
      <c r="U54" s="6"/>
      <c r="V54" s="6"/>
    </row>
    <row r="55" spans="1:24" x14ac:dyDescent="0.25">
      <c r="F55" s="1"/>
      <c r="J55" s="39"/>
      <c r="K55" s="51">
        <v>0.01</v>
      </c>
      <c r="L55" s="39"/>
      <c r="M55" s="39"/>
      <c r="N55" s="39"/>
      <c r="O55" s="45"/>
      <c r="P55" s="45"/>
      <c r="Q55" s="45"/>
      <c r="R55" s="45"/>
      <c r="S55" s="45"/>
      <c r="T55" s="6"/>
      <c r="U55" s="6"/>
      <c r="V55" s="6"/>
    </row>
    <row r="56" spans="1:24" x14ac:dyDescent="0.25">
      <c r="I56" s="12"/>
      <c r="J56" s="52"/>
      <c r="K56" s="39"/>
      <c r="L56" s="39"/>
      <c r="M56" s="39" t="s">
        <v>53</v>
      </c>
      <c r="N56" s="39"/>
      <c r="O56" s="39"/>
      <c r="P56" s="39"/>
      <c r="Q56" s="39"/>
      <c r="R56" s="39"/>
      <c r="S56" s="39"/>
    </row>
    <row r="57" spans="1:24" x14ac:dyDescent="0.25">
      <c r="I57" s="16"/>
      <c r="J57" s="53"/>
      <c r="K57" s="39"/>
      <c r="L57" s="39"/>
      <c r="M57" s="39" t="s">
        <v>54</v>
      </c>
      <c r="N57" s="39"/>
      <c r="O57" s="39"/>
      <c r="P57" s="39"/>
      <c r="Q57" s="39"/>
      <c r="R57" s="39"/>
      <c r="S57" s="39"/>
    </row>
    <row r="58" spans="1:24" x14ac:dyDescent="0.25">
      <c r="I58" s="12"/>
      <c r="J58" s="52"/>
      <c r="K58" s="39"/>
      <c r="L58" s="39"/>
      <c r="M58" s="39" t="s">
        <v>55</v>
      </c>
      <c r="N58" s="39"/>
      <c r="O58" s="39"/>
      <c r="P58" s="39"/>
      <c r="Q58" s="39"/>
      <c r="R58" s="39"/>
      <c r="S58" s="39"/>
    </row>
    <row r="59" spans="1:24" x14ac:dyDescent="0.25">
      <c r="J59" s="39"/>
      <c r="K59" s="39"/>
      <c r="L59" s="39"/>
      <c r="M59" s="39" t="s">
        <v>56</v>
      </c>
      <c r="N59" s="39"/>
      <c r="O59" s="39"/>
      <c r="P59" s="39"/>
      <c r="Q59" s="39"/>
      <c r="R59" s="39"/>
      <c r="S59" s="39"/>
    </row>
    <row r="60" spans="1:24" x14ac:dyDescent="0.25">
      <c r="J60" s="39"/>
      <c r="K60" s="39"/>
      <c r="L60" s="39"/>
      <c r="M60" s="39" t="s">
        <v>57</v>
      </c>
      <c r="N60" s="39"/>
      <c r="O60" s="39"/>
      <c r="P60" s="39"/>
      <c r="Q60" s="39"/>
      <c r="R60" s="39"/>
      <c r="S60" s="39"/>
    </row>
    <row r="61" spans="1:24" x14ac:dyDescent="0.25">
      <c r="J61" s="39"/>
      <c r="K61" s="39"/>
      <c r="L61" s="39"/>
      <c r="M61" s="39" t="s">
        <v>58</v>
      </c>
      <c r="N61" s="39"/>
      <c r="O61" s="39"/>
      <c r="P61" s="39"/>
      <c r="Q61" s="39"/>
      <c r="R61" s="39"/>
      <c r="S61" s="39"/>
    </row>
    <row r="64" spans="1:24" x14ac:dyDescent="0.25">
      <c r="I64" s="9"/>
    </row>
    <row r="65" spans="6:9" x14ac:dyDescent="0.25">
      <c r="I65" s="9"/>
    </row>
    <row r="66" spans="6:9" x14ac:dyDescent="0.25">
      <c r="I66" s="9"/>
    </row>
    <row r="67" spans="6:9" x14ac:dyDescent="0.25">
      <c r="I67" s="9"/>
    </row>
    <row r="68" spans="6:9" x14ac:dyDescent="0.25">
      <c r="F68" s="2"/>
      <c r="G68" s="2"/>
      <c r="H68" s="2"/>
      <c r="I68" s="9"/>
    </row>
    <row r="69" spans="6:9" x14ac:dyDescent="0.25">
      <c r="F69" s="2"/>
      <c r="G69" s="2"/>
      <c r="H69" s="2"/>
      <c r="I69" s="9"/>
    </row>
    <row r="76" spans="6:9" x14ac:dyDescent="0.25">
      <c r="F76" s="2"/>
      <c r="G76" s="2"/>
      <c r="H76" s="2"/>
      <c r="I76" s="8" t="s">
        <v>42</v>
      </c>
    </row>
  </sheetData>
  <mergeCells count="22">
    <mergeCell ref="N54:O54"/>
    <mergeCell ref="A27:C27"/>
    <mergeCell ref="A48:B48"/>
    <mergeCell ref="A49:C49"/>
    <mergeCell ref="M51:R51"/>
    <mergeCell ref="N52:O52"/>
    <mergeCell ref="N53:O53"/>
    <mergeCell ref="A43:C43"/>
    <mergeCell ref="Q9:R9"/>
    <mergeCell ref="U9:U10"/>
    <mergeCell ref="V9:W9"/>
    <mergeCell ref="X9:X10"/>
    <mergeCell ref="A11:C11"/>
    <mergeCell ref="J9:K9"/>
    <mergeCell ref="M9:N9"/>
    <mergeCell ref="B9:C10"/>
    <mergeCell ref="D9:D10"/>
    <mergeCell ref="E9:E10"/>
    <mergeCell ref="T9:T10"/>
    <mergeCell ref="A1:I1"/>
    <mergeCell ref="F9:G9"/>
    <mergeCell ref="H9:I9"/>
  </mergeCells>
  <pageMargins left="0.7" right="0.7" top="0.75" bottom="0.75" header="0.3" footer="0.3"/>
  <pageSetup paperSize="9" scale="3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 - Celtipaie</dc:creator>
  <cp:lastModifiedBy>Paye - Celtipaie</cp:lastModifiedBy>
  <cp:lastPrinted>2016-09-27T18:13:49Z</cp:lastPrinted>
  <dcterms:created xsi:type="dcterms:W3CDTF">2016-08-29T14:11:04Z</dcterms:created>
  <dcterms:modified xsi:type="dcterms:W3CDTF">2016-11-22T08:45:48Z</dcterms:modified>
</cp:coreProperties>
</file>