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25485" yWindow="-165" windowWidth="23835" windowHeight="12300" tabRatio="303"/>
  </bookViews>
  <sheets>
    <sheet name="calendrier" sheetId="1" r:id="rId1"/>
    <sheet name="parametres" sheetId="2" state="veryHidden" r:id="rId2"/>
    <sheet name="grille" sheetId="3" r:id="rId3"/>
  </sheets>
  <definedNames>
    <definedName name="lundi1er">calendrier!$A$5</definedName>
  </definedNames>
  <calcPr calcId="144525"/>
</workbook>
</file>

<file path=xl/calcChain.xml><?xml version="1.0" encoding="utf-8"?>
<calcChain xmlns="http://schemas.openxmlformats.org/spreadsheetml/2006/main">
  <c r="A7" i="1" l="1"/>
  <c r="AN32" i="1" s="1"/>
  <c r="Z5" i="1" l="1"/>
  <c r="Z13" i="1"/>
  <c r="Z21" i="1"/>
  <c r="Z2" i="1"/>
  <c r="Z6" i="1"/>
  <c r="Z10" i="1"/>
  <c r="Z14" i="1"/>
  <c r="Z18" i="1"/>
  <c r="Z22" i="1"/>
  <c r="Z26" i="1"/>
  <c r="Z30" i="1"/>
  <c r="AB3" i="1"/>
  <c r="AB7" i="1"/>
  <c r="AB11" i="1"/>
  <c r="AB15" i="1"/>
  <c r="AB19" i="1"/>
  <c r="AB23" i="1"/>
  <c r="AB27" i="1"/>
  <c r="AD2" i="1"/>
  <c r="AD6" i="1"/>
  <c r="AD10" i="1"/>
  <c r="AD14" i="1"/>
  <c r="AD18" i="1"/>
  <c r="AD22" i="1"/>
  <c r="AD26" i="1"/>
  <c r="AD30" i="1"/>
  <c r="AF3" i="1"/>
  <c r="AF7" i="1"/>
  <c r="AF11" i="1"/>
  <c r="AF15" i="1"/>
  <c r="AF19" i="1"/>
  <c r="AF23" i="1"/>
  <c r="AF27" i="1"/>
  <c r="AF31" i="1"/>
  <c r="AH5" i="1"/>
  <c r="AH9" i="1"/>
  <c r="AH13" i="1"/>
  <c r="AH17" i="1"/>
  <c r="AH21" i="1"/>
  <c r="AH25" i="1"/>
  <c r="AH29" i="1"/>
  <c r="AJ2" i="1"/>
  <c r="AJ6" i="1"/>
  <c r="AJ10" i="1"/>
  <c r="AJ14" i="1"/>
  <c r="AJ18" i="1"/>
  <c r="AJ22" i="1"/>
  <c r="AJ26" i="1"/>
  <c r="AJ30" i="1"/>
  <c r="AL4" i="1"/>
  <c r="AL8" i="1"/>
  <c r="AL12" i="1"/>
  <c r="AL16" i="1"/>
  <c r="AL20" i="1"/>
  <c r="AL24" i="1"/>
  <c r="AL28" i="1"/>
  <c r="AL32" i="1"/>
  <c r="AN5" i="1"/>
  <c r="AN9" i="1"/>
  <c r="AN13" i="1"/>
  <c r="AN17" i="1"/>
  <c r="AN21" i="1"/>
  <c r="AN25" i="1"/>
  <c r="AN29" i="1"/>
  <c r="Z11" i="1"/>
  <c r="Z19" i="1"/>
  <c r="Z31" i="1"/>
  <c r="AB8" i="1"/>
  <c r="AB16" i="1"/>
  <c r="AB20" i="1"/>
  <c r="AB24" i="1"/>
  <c r="AD3" i="1"/>
  <c r="AD7" i="1"/>
  <c r="AD11" i="1"/>
  <c r="AD15" i="1"/>
  <c r="AD19" i="1"/>
  <c r="AD23" i="1"/>
  <c r="AD27" i="1"/>
  <c r="AD31" i="1"/>
  <c r="AF4" i="1"/>
  <c r="AF8" i="1"/>
  <c r="AF12" i="1"/>
  <c r="AF16" i="1"/>
  <c r="AF20" i="1"/>
  <c r="AF24" i="1"/>
  <c r="AF28" i="1"/>
  <c r="AH2" i="1"/>
  <c r="AH6" i="1"/>
  <c r="AH10" i="1"/>
  <c r="AH14" i="1"/>
  <c r="AH18" i="1"/>
  <c r="AH22" i="1"/>
  <c r="AH26" i="1"/>
  <c r="AH30" i="1"/>
  <c r="AJ3" i="1"/>
  <c r="AJ7" i="1"/>
  <c r="AJ11" i="1"/>
  <c r="AJ15" i="1"/>
  <c r="AJ19" i="1"/>
  <c r="AJ23" i="1"/>
  <c r="AJ27" i="1"/>
  <c r="AJ31" i="1"/>
  <c r="AL5" i="1"/>
  <c r="AL9" i="1"/>
  <c r="AL13" i="1"/>
  <c r="AL17" i="1"/>
  <c r="AL21" i="1"/>
  <c r="AL25" i="1"/>
  <c r="AL29" i="1"/>
  <c r="AN2" i="1"/>
  <c r="AN6" i="1"/>
  <c r="AN10" i="1"/>
  <c r="AN14" i="1"/>
  <c r="AN18" i="1"/>
  <c r="AN22" i="1"/>
  <c r="AN26" i="1"/>
  <c r="AN30" i="1"/>
  <c r="Z3" i="1"/>
  <c r="Z7" i="1"/>
  <c r="Z15" i="1"/>
  <c r="Z23" i="1"/>
  <c r="Z27" i="1"/>
  <c r="AB4" i="1"/>
  <c r="AB12" i="1"/>
  <c r="AB28" i="1"/>
  <c r="Z4" i="1"/>
  <c r="Z8" i="1"/>
  <c r="Z12" i="1"/>
  <c r="Z16" i="1"/>
  <c r="Z20" i="1"/>
  <c r="Z24" i="1"/>
  <c r="Z28" i="1"/>
  <c r="Z32" i="1"/>
  <c r="AB5" i="1"/>
  <c r="AB9" i="1"/>
  <c r="AB13" i="1"/>
  <c r="AB17" i="1"/>
  <c r="AB21" i="1"/>
  <c r="AB25" i="1"/>
  <c r="AB29" i="1"/>
  <c r="AD4" i="1"/>
  <c r="AD8" i="1"/>
  <c r="AD12" i="1"/>
  <c r="AD16" i="1"/>
  <c r="AD20" i="1"/>
  <c r="AD24" i="1"/>
  <c r="AD28" i="1"/>
  <c r="AD32" i="1"/>
  <c r="AF5" i="1"/>
  <c r="AF9" i="1"/>
  <c r="AF13" i="1"/>
  <c r="AF17" i="1"/>
  <c r="AF21" i="1"/>
  <c r="AF25" i="1"/>
  <c r="AF29" i="1"/>
  <c r="AH3" i="1"/>
  <c r="AH7" i="1"/>
  <c r="AH11" i="1"/>
  <c r="AH15" i="1"/>
  <c r="AH19" i="1"/>
  <c r="AH23" i="1"/>
  <c r="AH27" i="1"/>
  <c r="AH31" i="1"/>
  <c r="AJ4" i="1"/>
  <c r="AJ8" i="1"/>
  <c r="AJ12" i="1"/>
  <c r="AJ16" i="1"/>
  <c r="AJ20" i="1"/>
  <c r="AJ24" i="1"/>
  <c r="AJ28" i="1"/>
  <c r="AL2" i="1"/>
  <c r="AL6" i="1"/>
  <c r="AL10" i="1"/>
  <c r="AL14" i="1"/>
  <c r="AL18" i="1"/>
  <c r="AL22" i="1"/>
  <c r="AL26" i="1"/>
  <c r="AL30" i="1"/>
  <c r="AN3" i="1"/>
  <c r="AN7" i="1"/>
  <c r="AN11" i="1"/>
  <c r="AN15" i="1"/>
  <c r="AN19" i="1"/>
  <c r="AN23" i="1"/>
  <c r="AN27" i="1"/>
  <c r="AN31" i="1"/>
  <c r="Z9" i="1"/>
  <c r="Z17" i="1"/>
  <c r="Z25" i="1"/>
  <c r="Z29" i="1"/>
  <c r="AB2" i="1"/>
  <c r="AB6" i="1"/>
  <c r="AB10" i="1"/>
  <c r="AB14" i="1"/>
  <c r="AB18" i="1"/>
  <c r="AB22" i="1"/>
  <c r="AB26" i="1"/>
  <c r="AB30" i="1"/>
  <c r="AD5" i="1"/>
  <c r="AD9" i="1"/>
  <c r="AD13" i="1"/>
  <c r="AD17" i="1"/>
  <c r="AD21" i="1"/>
  <c r="AD25" i="1"/>
  <c r="AD29" i="1"/>
  <c r="AF2" i="1"/>
  <c r="AF6" i="1"/>
  <c r="AF10" i="1"/>
  <c r="AF14" i="1"/>
  <c r="AF18" i="1"/>
  <c r="AF22" i="1"/>
  <c r="AF26" i="1"/>
  <c r="AF30" i="1"/>
  <c r="AH4" i="1"/>
  <c r="AH8" i="1"/>
  <c r="AH12" i="1"/>
  <c r="AH16" i="1"/>
  <c r="AH20" i="1"/>
  <c r="AH24" i="1"/>
  <c r="AH28" i="1"/>
  <c r="AH32" i="1"/>
  <c r="AJ5" i="1"/>
  <c r="AJ9" i="1"/>
  <c r="AJ13" i="1"/>
  <c r="AJ17" i="1"/>
  <c r="AJ21" i="1"/>
  <c r="AJ25" i="1"/>
  <c r="AJ29" i="1"/>
  <c r="AL3" i="1"/>
  <c r="AL7" i="1"/>
  <c r="AL11" i="1"/>
  <c r="AL15" i="1"/>
  <c r="AL19" i="1"/>
  <c r="AL23" i="1"/>
  <c r="AL27" i="1"/>
  <c r="AL31" i="1"/>
  <c r="AN4" i="1"/>
  <c r="AN8" i="1"/>
  <c r="AN12" i="1"/>
  <c r="AN16" i="1"/>
  <c r="AN20" i="1"/>
  <c r="AN24" i="1"/>
  <c r="AN28" i="1"/>
  <c r="AE2" i="1" l="1"/>
  <c r="AG2" i="1"/>
  <c r="AI2" i="1"/>
  <c r="AE3" i="1"/>
  <c r="AG3" i="1"/>
  <c r="AI3" i="1"/>
  <c r="AE4" i="1"/>
  <c r="AG4" i="1"/>
  <c r="AI4" i="1"/>
  <c r="AE5" i="1"/>
  <c r="AG5" i="1"/>
  <c r="AI5" i="1"/>
  <c r="AE6" i="1"/>
  <c r="AG6" i="1"/>
  <c r="AI6" i="1"/>
  <c r="AE7" i="1"/>
  <c r="AG7" i="1"/>
  <c r="AI7" i="1"/>
  <c r="AE8" i="1"/>
  <c r="AG8" i="1"/>
  <c r="AI8" i="1"/>
  <c r="AE9" i="1"/>
  <c r="AG9" i="1"/>
  <c r="AI9" i="1"/>
  <c r="AE10" i="1"/>
  <c r="AG10" i="1"/>
  <c r="AI10" i="1"/>
  <c r="AE11" i="1"/>
  <c r="AG11" i="1"/>
  <c r="AI11" i="1"/>
  <c r="AE12" i="1"/>
  <c r="AG12" i="1"/>
  <c r="AI12" i="1"/>
  <c r="AE13" i="1"/>
  <c r="AG13" i="1"/>
  <c r="AI13" i="1"/>
  <c r="AE14" i="1"/>
  <c r="AG14" i="1"/>
  <c r="AI14" i="1"/>
  <c r="AE15" i="1"/>
  <c r="AG15" i="1"/>
  <c r="AI15" i="1"/>
  <c r="AE16" i="1"/>
  <c r="AG16" i="1"/>
  <c r="AI16" i="1"/>
  <c r="AE17" i="1"/>
  <c r="AG17" i="1"/>
  <c r="AI17" i="1"/>
  <c r="AE18" i="1"/>
  <c r="AG18" i="1"/>
  <c r="AI18" i="1"/>
  <c r="AE19" i="1"/>
  <c r="AG19" i="1"/>
  <c r="AI19" i="1"/>
  <c r="AE20" i="1"/>
  <c r="AG20" i="1"/>
  <c r="AI20" i="1"/>
  <c r="X3" i="1"/>
  <c r="Y3" i="1" s="1"/>
  <c r="X4" i="1"/>
  <c r="Y4" i="1" s="1"/>
  <c r="X5" i="1"/>
  <c r="Y5" i="1" s="1"/>
  <c r="X6" i="1"/>
  <c r="Y6" i="1" s="1"/>
  <c r="X7" i="1"/>
  <c r="Y7" i="1" s="1"/>
  <c r="X8" i="1"/>
  <c r="Y8" i="1" s="1"/>
  <c r="X9" i="1"/>
  <c r="Y9" i="1" s="1"/>
  <c r="X10" i="1"/>
  <c r="Y10" i="1" s="1"/>
  <c r="X11" i="1"/>
  <c r="Y11" i="1" s="1"/>
  <c r="X12" i="1"/>
  <c r="Y12" i="1" s="1"/>
  <c r="X13" i="1"/>
  <c r="Y13" i="1" s="1"/>
  <c r="X14" i="1"/>
  <c r="Y14" i="1" s="1"/>
  <c r="X15" i="1"/>
  <c r="Y15" i="1" s="1"/>
  <c r="X16" i="1"/>
  <c r="Y16" i="1" s="1"/>
  <c r="X17" i="1"/>
  <c r="Y17" i="1" s="1"/>
  <c r="X18" i="1"/>
  <c r="Y18" i="1" s="1"/>
  <c r="X19" i="1"/>
  <c r="Y19" i="1" s="1"/>
  <c r="X20" i="1"/>
  <c r="Y20" i="1" s="1"/>
  <c r="X21" i="1"/>
  <c r="Y21" i="1" s="1"/>
  <c r="X22" i="1"/>
  <c r="Y22" i="1" s="1"/>
  <c r="X23" i="1"/>
  <c r="Y23" i="1" s="1"/>
  <c r="X24" i="1"/>
  <c r="Y24" i="1" s="1"/>
  <c r="X25" i="1"/>
  <c r="Y25" i="1" s="1"/>
  <c r="X26" i="1"/>
  <c r="Y26" i="1" s="1"/>
  <c r="X27" i="1"/>
  <c r="Y27" i="1" s="1"/>
  <c r="X28" i="1"/>
  <c r="Y28" i="1" s="1"/>
  <c r="X29" i="1"/>
  <c r="Y29" i="1" s="1"/>
  <c r="X30" i="1"/>
  <c r="Y30" i="1" s="1"/>
  <c r="X31" i="1"/>
  <c r="Y31" i="1" s="1"/>
  <c r="X32" i="1"/>
  <c r="Y32" i="1" s="1"/>
  <c r="X2" i="1"/>
  <c r="Y2" i="1" s="1"/>
  <c r="V3" i="1"/>
  <c r="W3" i="1" s="1"/>
  <c r="V4" i="1"/>
  <c r="W4" i="1" s="1"/>
  <c r="V5" i="1"/>
  <c r="W5" i="1" s="1"/>
  <c r="V6" i="1"/>
  <c r="W6" i="1" s="1"/>
  <c r="V7" i="1"/>
  <c r="W7" i="1" s="1"/>
  <c r="V8" i="1"/>
  <c r="W8" i="1" s="1"/>
  <c r="V9" i="1"/>
  <c r="W9" i="1" s="1"/>
  <c r="V10" i="1"/>
  <c r="W10" i="1" s="1"/>
  <c r="V11" i="1"/>
  <c r="W11" i="1" s="1"/>
  <c r="V12" i="1"/>
  <c r="W12" i="1" s="1"/>
  <c r="V13" i="1"/>
  <c r="W13" i="1" s="1"/>
  <c r="V14" i="1"/>
  <c r="W14" i="1" s="1"/>
  <c r="V15" i="1"/>
  <c r="W15" i="1" s="1"/>
  <c r="V16" i="1"/>
  <c r="W16" i="1" s="1"/>
  <c r="V17" i="1"/>
  <c r="W17" i="1" s="1"/>
  <c r="V18" i="1"/>
  <c r="W18" i="1" s="1"/>
  <c r="V19" i="1"/>
  <c r="W19" i="1" s="1"/>
  <c r="V20" i="1"/>
  <c r="W20" i="1" s="1"/>
  <c r="V21" i="1"/>
  <c r="W21" i="1" s="1"/>
  <c r="V22" i="1"/>
  <c r="W22" i="1" s="1"/>
  <c r="V23" i="1"/>
  <c r="W23" i="1" s="1"/>
  <c r="V24" i="1"/>
  <c r="W24" i="1" s="1"/>
  <c r="V25" i="1"/>
  <c r="W25" i="1" s="1"/>
  <c r="V26" i="1"/>
  <c r="W26" i="1" s="1"/>
  <c r="V27" i="1"/>
  <c r="W27" i="1" s="1"/>
  <c r="V28" i="1"/>
  <c r="W28" i="1" s="1"/>
  <c r="V29" i="1"/>
  <c r="W29" i="1" s="1"/>
  <c r="V30" i="1"/>
  <c r="W30" i="1" s="1"/>
  <c r="V31" i="1"/>
  <c r="W31" i="1" s="1"/>
  <c r="V2" i="1"/>
  <c r="W2" i="1" s="1"/>
  <c r="T3" i="1"/>
  <c r="U3" i="1" s="1"/>
  <c r="T4" i="1"/>
  <c r="U4" i="1" s="1"/>
  <c r="T5" i="1"/>
  <c r="U5" i="1" s="1"/>
  <c r="T6" i="1"/>
  <c r="U6" i="1" s="1"/>
  <c r="T7" i="1"/>
  <c r="U7" i="1" s="1"/>
  <c r="T8" i="1"/>
  <c r="U8" i="1" s="1"/>
  <c r="T9" i="1"/>
  <c r="U9" i="1" s="1"/>
  <c r="T10" i="1"/>
  <c r="U10" i="1" s="1"/>
  <c r="T11" i="1"/>
  <c r="U11" i="1" s="1"/>
  <c r="T12" i="1"/>
  <c r="U12" i="1" s="1"/>
  <c r="T13" i="1"/>
  <c r="U13" i="1" s="1"/>
  <c r="T14" i="1"/>
  <c r="U14" i="1" s="1"/>
  <c r="T15" i="1"/>
  <c r="U15" i="1" s="1"/>
  <c r="T16" i="1"/>
  <c r="U16" i="1" s="1"/>
  <c r="T17" i="1"/>
  <c r="U17" i="1" s="1"/>
  <c r="T18" i="1"/>
  <c r="U18" i="1" s="1"/>
  <c r="T19" i="1"/>
  <c r="U19" i="1" s="1"/>
  <c r="T20" i="1"/>
  <c r="U20" i="1" s="1"/>
  <c r="T21" i="1"/>
  <c r="U21" i="1" s="1"/>
  <c r="T22" i="1"/>
  <c r="U22" i="1" s="1"/>
  <c r="T23" i="1"/>
  <c r="U23" i="1" s="1"/>
  <c r="T24" i="1"/>
  <c r="U24" i="1" s="1"/>
  <c r="T25" i="1"/>
  <c r="U25" i="1" s="1"/>
  <c r="T26" i="1"/>
  <c r="U26" i="1" s="1"/>
  <c r="T27" i="1"/>
  <c r="U27" i="1" s="1"/>
  <c r="T28" i="1"/>
  <c r="U28" i="1" s="1"/>
  <c r="T29" i="1"/>
  <c r="U29" i="1" s="1"/>
  <c r="T30" i="1"/>
  <c r="U30" i="1" s="1"/>
  <c r="T31" i="1"/>
  <c r="U31" i="1" s="1"/>
  <c r="T32" i="1"/>
  <c r="U32" i="1" s="1"/>
  <c r="T2" i="1"/>
  <c r="U2" i="1" s="1"/>
  <c r="R3" i="1"/>
  <c r="S3" i="1" s="1"/>
  <c r="R4" i="1"/>
  <c r="S4" i="1" s="1"/>
  <c r="R5" i="1"/>
  <c r="S5" i="1" s="1"/>
  <c r="R6" i="1"/>
  <c r="S6" i="1" s="1"/>
  <c r="R7" i="1"/>
  <c r="S7" i="1" s="1"/>
  <c r="R8" i="1"/>
  <c r="S8" i="1" s="1"/>
  <c r="R9" i="1"/>
  <c r="S9" i="1" s="1"/>
  <c r="R10" i="1"/>
  <c r="S10" i="1" s="1"/>
  <c r="R11" i="1"/>
  <c r="S11" i="1" s="1"/>
  <c r="R12" i="1"/>
  <c r="S12" i="1" s="1"/>
  <c r="R13" i="1"/>
  <c r="S13" i="1" s="1"/>
  <c r="R14" i="1"/>
  <c r="S14" i="1" s="1"/>
  <c r="R15" i="1"/>
  <c r="S15" i="1" s="1"/>
  <c r="R16" i="1"/>
  <c r="S16" i="1" s="1"/>
  <c r="R17" i="1"/>
  <c r="S17" i="1" s="1"/>
  <c r="R18" i="1"/>
  <c r="S18" i="1" s="1"/>
  <c r="R19" i="1"/>
  <c r="S19" i="1" s="1"/>
  <c r="R20" i="1"/>
  <c r="S20" i="1" s="1"/>
  <c r="R21" i="1"/>
  <c r="S21" i="1" s="1"/>
  <c r="R22" i="1"/>
  <c r="S22" i="1" s="1"/>
  <c r="R23" i="1"/>
  <c r="S23" i="1" s="1"/>
  <c r="R24" i="1"/>
  <c r="S24" i="1" s="1"/>
  <c r="R25" i="1"/>
  <c r="S25" i="1" s="1"/>
  <c r="R26" i="1"/>
  <c r="S26" i="1" s="1"/>
  <c r="R27" i="1"/>
  <c r="S27" i="1" s="1"/>
  <c r="R28" i="1"/>
  <c r="S28" i="1" s="1"/>
  <c r="R29" i="1"/>
  <c r="S29" i="1" s="1"/>
  <c r="R30" i="1"/>
  <c r="S30" i="1" s="1"/>
  <c r="R31" i="1"/>
  <c r="S31" i="1" s="1"/>
  <c r="R2" i="1"/>
  <c r="S2" i="1" s="1"/>
  <c r="AK3" i="1"/>
  <c r="AK4" i="1"/>
  <c r="AK5" i="1"/>
  <c r="AK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2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G21" i="1"/>
  <c r="AG22" i="1"/>
  <c r="AG23" i="1"/>
  <c r="AG24" i="1"/>
  <c r="AG25" i="1"/>
  <c r="AG26" i="1"/>
  <c r="AG27" i="1"/>
  <c r="AG28" i="1"/>
  <c r="AG29" i="1"/>
  <c r="AG30" i="1"/>
  <c r="AG31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2" i="1"/>
  <c r="X1" i="1"/>
  <c r="V1" i="1"/>
  <c r="T1" i="1"/>
  <c r="R1" i="1"/>
  <c r="AN1" i="1"/>
  <c r="AL1" i="1"/>
  <c r="AJ1" i="1"/>
  <c r="AH1" i="1"/>
  <c r="AF1" i="1"/>
  <c r="AD1" i="1"/>
  <c r="AB1" i="1"/>
  <c r="AC30" i="1"/>
  <c r="AA32" i="1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2" i="1"/>
  <c r="Z1" i="1"/>
</calcChain>
</file>

<file path=xl/sharedStrings.xml><?xml version="1.0" encoding="utf-8"?>
<sst xmlns="http://schemas.openxmlformats.org/spreadsheetml/2006/main" count="581" uniqueCount="15">
  <si>
    <t>lundi</t>
  </si>
  <si>
    <t>mardi</t>
  </si>
  <si>
    <t>mercredi</t>
  </si>
  <si>
    <t>jeudi</t>
  </si>
  <si>
    <t>vendredi</t>
  </si>
  <si>
    <t>samedi</t>
  </si>
  <si>
    <t>dimanche</t>
  </si>
  <si>
    <t>.</t>
  </si>
  <si>
    <t>REPOS VERT</t>
  </si>
  <si>
    <t>WE  VERT</t>
  </si>
  <si>
    <t>REPOS ROSE</t>
  </si>
  <si>
    <t>WE  ROSE</t>
  </si>
  <si>
    <t>REPOS BLEU</t>
  </si>
  <si>
    <t>WE  BLEU</t>
  </si>
  <si>
    <t>6 agents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</si>
</sst>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"/>
    <numFmt numFmtId="165" formatCode="d\ ddd"/>
    <numFmt numFmtId="166" formatCode="ddd\ dd/mm/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opperplate Gothic Bold"/>
      <family val="2"/>
    </font>
    <font>
      <sz val="11"/>
      <color theme="0" tint="-0.249977111117893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125">
        <bgColor auto="1"/>
      </patternFill>
    </fill>
    <fill>
      <patternFill patternType="gray125">
        <bgColor theme="0"/>
      </patternFill>
    </fill>
    <fill>
      <patternFill patternType="gray125">
        <bgColor rgb="FFFFFF00"/>
      </patternFill>
    </fill>
    <fill>
      <patternFill patternType="solid">
        <fgColor rgb="FFFFC7CE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6" fillId="8" borderId="0" applyNumberFormat="0" applyBorder="0" applyAlignment="0" applyProtection="0"/>
  </cellStyleXfs>
  <cellXfs count="45">
    <xf numFmtId="0" fontId="0" fillId="0" borderId="0" xfId="0"/>
    <xf numFmtId="165" fontId="0" fillId="0" borderId="3" xfId="0" applyNumberFormat="1" applyBorder="1" applyAlignment="1">
      <alignment horizontal="left"/>
    </xf>
    <xf numFmtId="0" fontId="0" fillId="0" borderId="1" xfId="0" applyBorder="1" applyAlignment="1">
      <alignment horizontal="center"/>
    </xf>
    <xf numFmtId="165" fontId="0" fillId="0" borderId="6" xfId="0" applyNumberFormat="1" applyBorder="1" applyAlignment="1">
      <alignment horizontal="left"/>
    </xf>
    <xf numFmtId="165" fontId="0" fillId="0" borderId="8" xfId="0" applyNumberFormat="1" applyBorder="1" applyAlignment="1">
      <alignment horizontal="left"/>
    </xf>
    <xf numFmtId="165" fontId="0" fillId="0" borderId="15" xfId="0" applyNumberFormat="1" applyBorder="1" applyAlignment="1">
      <alignment horizontal="left"/>
    </xf>
    <xf numFmtId="165" fontId="0" fillId="2" borderId="17" xfId="0" applyNumberFormat="1" applyFill="1" applyBorder="1" applyAlignment="1">
      <alignment horizontal="left"/>
    </xf>
    <xf numFmtId="165" fontId="0" fillId="2" borderId="19" xfId="0" applyNumberFormat="1" applyFill="1" applyBorder="1" applyAlignment="1">
      <alignment horizontal="left"/>
    </xf>
    <xf numFmtId="165" fontId="0" fillId="0" borderId="21" xfId="0" applyNumberFormat="1" applyBorder="1" applyAlignment="1">
      <alignment horizontal="left"/>
    </xf>
    <xf numFmtId="165" fontId="5" fillId="4" borderId="15" xfId="0" applyNumberFormat="1" applyFont="1" applyFill="1" applyBorder="1" applyAlignment="1">
      <alignment horizontal="left"/>
    </xf>
    <xf numFmtId="165" fontId="0" fillId="2" borderId="10" xfId="0" applyNumberFormat="1" applyFill="1" applyBorder="1" applyAlignment="1">
      <alignment horizontal="left"/>
    </xf>
    <xf numFmtId="0" fontId="1" fillId="3" borderId="14" xfId="0" applyFont="1" applyFill="1" applyBorder="1" applyAlignment="1">
      <alignment horizontal="center"/>
    </xf>
    <xf numFmtId="0" fontId="3" fillId="3" borderId="22" xfId="0" applyFont="1" applyFill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0" fontId="0" fillId="2" borderId="18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20" xfId="0" applyNumberFormat="1" applyBorder="1" applyAlignment="1">
      <alignment horizontal="center"/>
    </xf>
    <xf numFmtId="165" fontId="0" fillId="2" borderId="18" xfId="0" applyNumberFormat="1" applyFill="1" applyBorder="1" applyAlignment="1">
      <alignment horizontal="center"/>
    </xf>
    <xf numFmtId="165" fontId="0" fillId="2" borderId="11" xfId="0" applyNumberFormat="1" applyFill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165" fontId="1" fillId="5" borderId="6" xfId="0" applyNumberFormat="1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6" borderId="7" xfId="0" applyNumberFormat="1" applyFont="1" applyFill="1" applyBorder="1" applyAlignment="1">
      <alignment horizontal="center"/>
    </xf>
    <xf numFmtId="0" fontId="0" fillId="5" borderId="7" xfId="0" applyNumberFormat="1" applyFill="1" applyBorder="1" applyAlignment="1">
      <alignment horizontal="center"/>
    </xf>
    <xf numFmtId="0" fontId="2" fillId="0" borderId="0" xfId="0" applyFont="1" applyAlignment="1">
      <alignment horizontal="center"/>
    </xf>
    <xf numFmtId="165" fontId="1" fillId="7" borderId="6" xfId="0" applyNumberFormat="1" applyFont="1" applyFill="1" applyBorder="1" applyAlignment="1">
      <alignment horizontal="left"/>
    </xf>
    <xf numFmtId="166" fontId="7" fillId="2" borderId="0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23" xfId="0" applyFont="1" applyBorder="1" applyAlignment="1">
      <alignment horizontal="center"/>
    </xf>
    <xf numFmtId="0" fontId="0" fillId="2" borderId="7" xfId="0" applyNumberFormat="1" applyFill="1" applyBorder="1" applyAlignment="1">
      <alignment horizontal="center"/>
    </xf>
    <xf numFmtId="166" fontId="2" fillId="2" borderId="0" xfId="1" applyNumberFormat="1" applyFont="1" applyFill="1" applyBorder="1" applyAlignment="1">
      <alignment horizontal="center"/>
    </xf>
    <xf numFmtId="0" fontId="5" fillId="4" borderId="16" xfId="0" applyNumberFormat="1" applyFont="1" applyFill="1" applyBorder="1" applyAlignment="1">
      <alignment horizontal="center"/>
    </xf>
    <xf numFmtId="164" fontId="4" fillId="0" borderId="4" xfId="0" applyNumberFormat="1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</cellXfs>
  <cellStyles count="2">
    <cellStyle name="Insatisfaisant" xfId="1" builtinId="27"/>
    <cellStyle name="Normal" xfId="0" builtinId="0"/>
  </cellStyles>
  <dxfs count="15">
    <dxf>
      <font>
        <color theme="0"/>
      </font>
    </dxf>
    <dxf>
      <fill>
        <patternFill>
          <bgColor theme="0" tint="-0.24994659260841701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44"/>
  <sheetViews>
    <sheetView showGridLines="0" tabSelected="1" zoomScaleNormal="100" workbookViewId="0">
      <pane xSplit="17" ySplit="1" topLeftCell="R2" activePane="bottomRight" state="frozen"/>
      <selection pane="topRight" activeCell="R1" sqref="R1"/>
      <selection pane="bottomLeft" activeCell="A2" sqref="A2"/>
      <selection pane="bottomRight" activeCell="A2" sqref="A2"/>
    </sheetView>
  </sheetViews>
  <sheetFormatPr baseColWidth="10" defaultRowHeight="15" x14ac:dyDescent="0.25"/>
  <cols>
    <col min="1" max="1" width="21.42578125" style="15" customWidth="1"/>
    <col min="2" max="2" width="6.85546875" hidden="1" customWidth="1"/>
    <col min="3" max="3" width="0" hidden="1" customWidth="1"/>
    <col min="4" max="4" width="6.85546875" hidden="1" customWidth="1"/>
    <col min="5" max="5" width="0" hidden="1" customWidth="1"/>
    <col min="6" max="6" width="6.85546875" hidden="1" customWidth="1"/>
    <col min="7" max="7" width="0" hidden="1" customWidth="1"/>
    <col min="8" max="8" width="6.85546875" hidden="1" customWidth="1"/>
    <col min="9" max="9" width="0" hidden="1" customWidth="1"/>
    <col min="10" max="10" width="6.85546875" hidden="1" customWidth="1"/>
    <col min="11" max="11" width="0" hidden="1" customWidth="1"/>
    <col min="12" max="12" width="6.85546875" hidden="1" customWidth="1"/>
    <col min="13" max="13" width="0" hidden="1" customWidth="1"/>
    <col min="14" max="14" width="6.85546875" hidden="1" customWidth="1"/>
    <col min="15" max="15" width="0" hidden="1" customWidth="1"/>
    <col min="16" max="16" width="6.85546875" hidden="1" customWidth="1"/>
    <col min="17" max="17" width="0" hidden="1" customWidth="1"/>
    <col min="18" max="18" width="6.85546875" customWidth="1"/>
    <col min="19" max="19" width="13.85546875" style="15" customWidth="1"/>
    <col min="20" max="20" width="6.85546875" customWidth="1"/>
    <col min="21" max="21" width="13.85546875" style="15" customWidth="1"/>
    <col min="22" max="22" width="6.85546875" customWidth="1"/>
    <col min="23" max="23" width="13.85546875" style="15" customWidth="1"/>
    <col min="24" max="24" width="7.140625" customWidth="1"/>
    <col min="25" max="25" width="13.85546875" style="15" customWidth="1"/>
    <col min="26" max="26" width="7.140625" customWidth="1"/>
    <col min="27" max="27" width="13.85546875" style="15" customWidth="1"/>
    <col min="28" max="28" width="7.140625" customWidth="1"/>
    <col min="29" max="29" width="13.85546875" style="15" customWidth="1"/>
    <col min="30" max="30" width="7.140625" customWidth="1"/>
    <col min="31" max="31" width="13.85546875" style="15" customWidth="1"/>
    <col min="32" max="32" width="7.140625" customWidth="1"/>
    <col min="33" max="33" width="13.85546875" style="15" customWidth="1"/>
    <col min="34" max="34" width="7.140625" customWidth="1"/>
    <col min="35" max="35" width="13.85546875" style="15" customWidth="1"/>
    <col min="36" max="36" width="7.140625" customWidth="1"/>
    <col min="37" max="37" width="13.85546875" style="15" customWidth="1"/>
    <col min="38" max="38" width="7.140625" customWidth="1"/>
    <col min="39" max="39" width="13.85546875" style="15" customWidth="1"/>
    <col min="40" max="40" width="7.140625" customWidth="1"/>
    <col min="41" max="41" width="13.85546875" style="15" customWidth="1"/>
  </cols>
  <sheetData>
    <row r="1" spans="1:41" ht="22.5" customHeight="1" x14ac:dyDescent="0.25">
      <c r="A1" s="11">
        <v>2016</v>
      </c>
      <c r="R1" s="35">
        <f>DATE($A$1,COLUMN()-9,1)</f>
        <v>42614</v>
      </c>
      <c r="S1" s="36"/>
      <c r="T1" s="35">
        <f>DATE($A$1,COLUMN()-10,1)</f>
        <v>42644</v>
      </c>
      <c r="U1" s="36"/>
      <c r="V1" s="35">
        <f>DATE($A$1,COLUMN()-11,1)</f>
        <v>42675</v>
      </c>
      <c r="W1" s="36"/>
      <c r="X1" s="37">
        <f>DATE($A$1,COLUMN()-12,1)</f>
        <v>42705</v>
      </c>
      <c r="Y1" s="38"/>
      <c r="Z1" s="35">
        <f>DATE($A$1,COLUMN()-1,1)</f>
        <v>43101</v>
      </c>
      <c r="AA1" s="36"/>
      <c r="AB1" s="35">
        <f>DATE($A$1,COLUMN()-2,1)</f>
        <v>43132</v>
      </c>
      <c r="AC1" s="36"/>
      <c r="AD1" s="35">
        <f>DATE($A$1,COLUMN()-3,1)</f>
        <v>43160</v>
      </c>
      <c r="AE1" s="36"/>
      <c r="AF1" s="35">
        <f>DATE($A$1,COLUMN()-4,1)</f>
        <v>43191</v>
      </c>
      <c r="AG1" s="36"/>
      <c r="AH1" s="35">
        <f>DATE($A$1,COLUMN()-5,1)</f>
        <v>43221</v>
      </c>
      <c r="AI1" s="36"/>
      <c r="AJ1" s="35">
        <f>DATE($A$1,COLUMN()-6,1)</f>
        <v>43252</v>
      </c>
      <c r="AK1" s="36"/>
      <c r="AL1" s="35">
        <f>DATE($A$1,COLUMN()-7,1)</f>
        <v>43282</v>
      </c>
      <c r="AM1" s="36"/>
      <c r="AN1" s="35">
        <f>DATE($A$1,COLUMN()-8,1)</f>
        <v>43313</v>
      </c>
      <c r="AO1" s="36"/>
    </row>
    <row r="2" spans="1:41" ht="15.75" thickBot="1" x14ac:dyDescent="0.3">
      <c r="A2" s="12"/>
      <c r="R2" s="3">
        <f>DATE($A$1,COLUMN()-9,ROW()-1)</f>
        <v>42614</v>
      </c>
      <c r="S2" s="13" t="str">
        <f ca="1">IFERROR(OFFSET(grille!$A$1,MOD(INT((R2-lundi1er)/7),42)+1,WEEKDAY(calendrier!R2,2)),"")</f>
        <v>REPOS ROSE</v>
      </c>
      <c r="T2" s="3">
        <f>DATE($A$1,COLUMN()-10,ROW()-1)</f>
        <v>42644</v>
      </c>
      <c r="U2" s="13" t="str">
        <f ca="1">IFERROR(OFFSET(grille!$A$1,MOD(INT((T2-lundi1er)/7),42)+1,WEEKDAY(calendrier!T2,2)),"")</f>
        <v>WE  BLEU</v>
      </c>
      <c r="V2" s="22">
        <f>DATE($A$1,COLUMN()-11,ROW()-1)</f>
        <v>42675</v>
      </c>
      <c r="W2" s="25" t="str">
        <f ca="1">IFERROR(OFFSET(grille!$A$1,MOD(INT((V2-lundi1er)/7),42)+1,WEEKDAY(calendrier!V2,2)),"")</f>
        <v>.</v>
      </c>
      <c r="X2" s="3">
        <f>DATE($A$1,COLUMN()-12,ROW()-1)</f>
        <v>42705</v>
      </c>
      <c r="Y2" s="13" t="str">
        <f ca="1">IFERROR(OFFSET(grille!$A$1,MOD(INT((X2-lundi1er)/7),42)+1,WEEKDAY(calendrier!X2,2)),"")</f>
        <v>REPOS BLEU</v>
      </c>
      <c r="Z2" s="27">
        <f>DATE($A$7,COLUMN()-1,ROW()-1)</f>
        <v>43466</v>
      </c>
      <c r="AA2" s="25" t="str">
        <f ca="1">IFERROR(OFFSET(grille!$A$1,MOD(INT((Z2-lundi1er)/7),42)+1,WEEKDAY(calendrier!Z2,2)),"")</f>
        <v>.</v>
      </c>
      <c r="AB2" s="3">
        <f>DATE($A$7,COLUMN()-2,ROW()-1)</f>
        <v>43497</v>
      </c>
      <c r="AC2" s="13" t="str">
        <f ca="1">IFERROR(OFFSET(grille!$A$1,MOD(INT((AB2-lundi1er)/7),42)+1,WEEKDAY(calendrier!AB2,2)),"")</f>
        <v>.</v>
      </c>
      <c r="AD2" s="3">
        <f>DATE($A$7,COLUMN()-3,ROW()-1)</f>
        <v>43525</v>
      </c>
      <c r="AE2" s="32" t="str">
        <f ca="1">IFERROR(OFFSET(grille!$A$1,MOD(INT((AD2-lundi1er)/7),42)+1,WEEKDAY(calendrier!AD2,2)),"")</f>
        <v>.</v>
      </c>
      <c r="AF2" s="3">
        <f>DATE($A$7,COLUMN()-4,ROW()-1)</f>
        <v>43556</v>
      </c>
      <c r="AG2" s="13" t="str">
        <f ca="1">IFERROR(OFFSET(grille!$A$1,MOD(INT((AF2-lundi1er)/7),42)+1,WEEKDAY(calendrier!AF2,2)),"")</f>
        <v>REPOS VERT</v>
      </c>
      <c r="AH2" s="22">
        <f>DATE($A$7,COLUMN()-5,ROW()-1)</f>
        <v>43586</v>
      </c>
      <c r="AI2" s="25" t="str">
        <f ca="1">IFERROR(OFFSET(grille!$A$1,MOD(INT((AH2-lundi1er)/7),42)+1,WEEKDAY(calendrier!AH2,2)),"")</f>
        <v>REPOS BLEU</v>
      </c>
      <c r="AJ2" s="3">
        <f>DATE($A$7,COLUMN()-6,ROW()-1)</f>
        <v>43617</v>
      </c>
      <c r="AK2" s="13" t="str">
        <f ca="1">IFERROR(OFFSET(grille!$A$1,MOD(INT((AJ2-lundi1er)/7),42)+1,WEEKDAY(calendrier!AJ2,2)),"")</f>
        <v>WE  VERT</v>
      </c>
      <c r="AL2" s="3">
        <f>DATE($A$7,COLUMN()-7,ROW()-1)</f>
        <v>43647</v>
      </c>
      <c r="AM2" s="13"/>
      <c r="AN2" s="3">
        <f>DATE($A$7,COLUMN()-8,ROW()-1)</f>
        <v>43678</v>
      </c>
      <c r="AO2" s="13"/>
    </row>
    <row r="3" spans="1:41" x14ac:dyDescent="0.25">
      <c r="A3" s="28"/>
      <c r="R3" s="3">
        <f t="shared" ref="R3:R31" si="0">DATE($A$1,COLUMN()-9,ROW()-1)</f>
        <v>42615</v>
      </c>
      <c r="S3" s="13" t="str">
        <f ca="1">IFERROR(OFFSET(grille!$A$1,MOD(INT((R3-lundi1er)/7),42)+1,WEEKDAY(calendrier!R3,2)),"")</f>
        <v>.</v>
      </c>
      <c r="T3" s="3">
        <f t="shared" ref="T3:T32" si="1">DATE($A$1,COLUMN()-10,ROW()-1)</f>
        <v>42645</v>
      </c>
      <c r="U3" s="13" t="str">
        <f ca="1">IFERROR(OFFSET(grille!$A$1,MOD(INT((T3-lundi1er)/7),42)+1,WEEKDAY(calendrier!T3,2)),"")</f>
        <v>WE  BLEU</v>
      </c>
      <c r="V3" s="3">
        <f t="shared" ref="V3:V31" si="2">DATE($A$1,COLUMN()-11,ROW()-1)</f>
        <v>42676</v>
      </c>
      <c r="W3" s="13" t="str">
        <f ca="1">IFERROR(OFFSET(grille!$A$1,MOD(INT((V3-lundi1er)/7),42)+1,WEEKDAY(calendrier!V3,2)),"")</f>
        <v>REPOS ROSE</v>
      </c>
      <c r="X3" s="3">
        <f t="shared" ref="X3:X32" si="3">DATE($A$1,COLUMN()-12,ROW()-1)</f>
        <v>42706</v>
      </c>
      <c r="Y3" s="13" t="str">
        <f ca="1">IFERROR(OFFSET(grille!$A$1,MOD(INT((X3-lundi1er)/7),42)+1,WEEKDAY(calendrier!X3,2)),"")</f>
        <v>.</v>
      </c>
      <c r="Z3" s="3">
        <f t="shared" ref="Z3:Z32" si="4">DATE($A$7,COLUMN()-1,ROW()-1)</f>
        <v>43467</v>
      </c>
      <c r="AA3" s="13" t="str">
        <f ca="1">IFERROR(OFFSET(grille!$A$1,MOD(INT((Z3-lundi1er)/7),42)+1,WEEKDAY(calendrier!Z3,2)),"")</f>
        <v>REPOS VERT</v>
      </c>
      <c r="AB3" s="3">
        <f t="shared" ref="AB3:AB30" si="5">DATE($A$7,COLUMN()-2,ROW()-1)</f>
        <v>43498</v>
      </c>
      <c r="AC3" s="13" t="str">
        <f ca="1">IFERROR(OFFSET(grille!$A$1,MOD(INT((AB3-lundi1er)/7),42)+1,WEEKDAY(calendrier!AB3,2)),"")</f>
        <v>WE  ROSE</v>
      </c>
      <c r="AD3" s="3">
        <f t="shared" ref="AD3:AD32" si="6">DATE($A$7,COLUMN()-3,ROW()-1)</f>
        <v>43526</v>
      </c>
      <c r="AE3" s="13" t="str">
        <f ca="1">IFERROR(OFFSET(grille!$A$1,MOD(INT((AD3-lundi1er)/7),42)+1,WEEKDAY(calendrier!AD3,2)),"")</f>
        <v>WE  BLEU</v>
      </c>
      <c r="AF3" s="3">
        <f t="shared" ref="AF3:AF31" si="7">DATE($A$7,COLUMN()-4,ROW()-1)</f>
        <v>43557</v>
      </c>
      <c r="AG3" s="13" t="str">
        <f ca="1">IFERROR(OFFSET(grille!$A$1,MOD(INT((AF3-lundi1er)/7),42)+1,WEEKDAY(calendrier!AF3,2)),"")</f>
        <v>.</v>
      </c>
      <c r="AH3" s="3">
        <f t="shared" ref="AH3:AH32" si="8">DATE($A$7,COLUMN()-5,ROW()-1)</f>
        <v>43587</v>
      </c>
      <c r="AI3" s="13" t="str">
        <f ca="1">IFERROR(OFFSET(grille!$A$1,MOD(INT((AH3-lundi1er)/7),42)+1,WEEKDAY(calendrier!AH3,2)),"")</f>
        <v>REPOS BLEU</v>
      </c>
      <c r="AJ3" s="3">
        <f t="shared" ref="AJ3:AJ31" si="9">DATE($A$7,COLUMN()-6,ROW()-1)</f>
        <v>43618</v>
      </c>
      <c r="AK3" s="13" t="str">
        <f ca="1">IFERROR(OFFSET(grille!$A$1,MOD(INT((AJ3-lundi1er)/7),42)+1,WEEKDAY(calendrier!AJ3,2)),"")</f>
        <v>WE  VERT</v>
      </c>
      <c r="AL3" s="3">
        <f t="shared" ref="AL3:AL32" si="10">DATE($A$7,COLUMN()-7,ROW()-1)</f>
        <v>43648</v>
      </c>
      <c r="AM3" s="13"/>
      <c r="AN3" s="3">
        <f t="shared" ref="AN3:AN32" si="11">DATE($A$7,COLUMN()-8,ROW()-1)</f>
        <v>43679</v>
      </c>
      <c r="AO3" s="13"/>
    </row>
    <row r="4" spans="1:41" x14ac:dyDescent="0.25">
      <c r="A4" s="29"/>
      <c r="R4" s="3">
        <f t="shared" si="0"/>
        <v>42616</v>
      </c>
      <c r="S4" s="13" t="str">
        <f ca="1">IFERROR(OFFSET(grille!$A$1,MOD(INT((R4-lundi1er)/7),42)+1,WEEKDAY(calendrier!R4,2)),"")</f>
        <v>WE  ROSE</v>
      </c>
      <c r="T4" s="3">
        <f t="shared" si="1"/>
        <v>42646</v>
      </c>
      <c r="U4" s="13" t="str">
        <f ca="1">IFERROR(OFFSET(grille!$A$1,MOD(INT((T4-lundi1er)/7),42)+1,WEEKDAY(calendrier!T4,2)),"")</f>
        <v>REPOS BLEU</v>
      </c>
      <c r="V4" s="3">
        <f t="shared" si="2"/>
        <v>42677</v>
      </c>
      <c r="W4" s="13" t="str">
        <f ca="1">IFERROR(OFFSET(grille!$A$1,MOD(INT((V4-lundi1er)/7),42)+1,WEEKDAY(calendrier!V4,2)),"")</f>
        <v>REPOS ROSE</v>
      </c>
      <c r="X4" s="3">
        <f t="shared" si="3"/>
        <v>42707</v>
      </c>
      <c r="Y4" s="13" t="str">
        <f ca="1">IFERROR(OFFSET(grille!$A$1,MOD(INT((X4-lundi1er)/7),42)+1,WEEKDAY(calendrier!X4,2)),"")</f>
        <v>WE  BLEU</v>
      </c>
      <c r="Z4" s="3">
        <f t="shared" si="4"/>
        <v>43468</v>
      </c>
      <c r="AA4" s="13" t="str">
        <f ca="1">IFERROR(OFFSET(grille!$A$1,MOD(INT((Z4-lundi1er)/7),42)+1,WEEKDAY(calendrier!Z4,2)),"")</f>
        <v>REPOS VERT</v>
      </c>
      <c r="AB4" s="3">
        <f t="shared" si="5"/>
        <v>43499</v>
      </c>
      <c r="AC4" s="13" t="str">
        <f ca="1">IFERROR(OFFSET(grille!$A$1,MOD(INT((AB4-lundi1er)/7),42)+1,WEEKDAY(calendrier!AB4,2)),"")</f>
        <v>WE  ROSE</v>
      </c>
      <c r="AD4" s="3">
        <f t="shared" si="6"/>
        <v>43527</v>
      </c>
      <c r="AE4" s="13" t="str">
        <f ca="1">IFERROR(OFFSET(grille!$A$1,MOD(INT((AD4-lundi1er)/7),42)+1,WEEKDAY(calendrier!AD4,2)),"")</f>
        <v>WE  BLEU</v>
      </c>
      <c r="AF4" s="3">
        <f t="shared" si="7"/>
        <v>43558</v>
      </c>
      <c r="AG4" s="13" t="str">
        <f ca="1">IFERROR(OFFSET(grille!$A$1,MOD(INT((AF4-lundi1er)/7),42)+1,WEEKDAY(calendrier!AF4,2)),"")</f>
        <v>REPOS ROSE</v>
      </c>
      <c r="AH4" s="3">
        <f t="shared" si="8"/>
        <v>43588</v>
      </c>
      <c r="AI4" s="13" t="str">
        <f ca="1">IFERROR(OFFSET(grille!$A$1,MOD(INT((AH4-lundi1er)/7),42)+1,WEEKDAY(calendrier!AH4,2)),"")</f>
        <v>.</v>
      </c>
      <c r="AJ4" s="3">
        <f t="shared" si="9"/>
        <v>43619</v>
      </c>
      <c r="AK4" s="13" t="str">
        <f ca="1">IFERROR(OFFSET(grille!$A$1,MOD(INT((AJ4-lundi1er)/7),42)+1,WEEKDAY(calendrier!AJ4,2)),"")</f>
        <v>REPOS VERT</v>
      </c>
      <c r="AL4" s="3">
        <f t="shared" si="10"/>
        <v>43649</v>
      </c>
      <c r="AM4" s="13"/>
      <c r="AN4" s="3">
        <f t="shared" si="11"/>
        <v>43680</v>
      </c>
      <c r="AO4" s="13"/>
    </row>
    <row r="5" spans="1:41" x14ac:dyDescent="0.25">
      <c r="A5" s="33">
        <v>42618</v>
      </c>
      <c r="R5" s="3">
        <f t="shared" si="0"/>
        <v>42617</v>
      </c>
      <c r="S5" s="13" t="str">
        <f ca="1">IFERROR(OFFSET(grille!$A$1,MOD(INT((R5-lundi1er)/7),42)+1,WEEKDAY(calendrier!R5,2)),"")</f>
        <v>WE  ROSE</v>
      </c>
      <c r="T5" s="3">
        <f t="shared" si="1"/>
        <v>42647</v>
      </c>
      <c r="U5" s="13" t="str">
        <f ca="1">IFERROR(OFFSET(grille!$A$1,MOD(INT((T5-lundi1er)/7),42)+1,WEEKDAY(calendrier!T5,2)),"")</f>
        <v>.</v>
      </c>
      <c r="V5" s="3">
        <f t="shared" si="2"/>
        <v>42678</v>
      </c>
      <c r="W5" s="13" t="str">
        <f ca="1">IFERROR(OFFSET(grille!$A$1,MOD(INT((V5-lundi1er)/7),42)+1,WEEKDAY(calendrier!V5,2)),"")</f>
        <v>.</v>
      </c>
      <c r="X5" s="3">
        <f t="shared" si="3"/>
        <v>42708</v>
      </c>
      <c r="Y5" s="13" t="str">
        <f ca="1">IFERROR(OFFSET(grille!$A$1,MOD(INT((X5-lundi1er)/7),42)+1,WEEKDAY(calendrier!X5,2)),"")</f>
        <v>WE  BLEU</v>
      </c>
      <c r="Z5" s="3">
        <f t="shared" si="4"/>
        <v>43469</v>
      </c>
      <c r="AA5" s="13" t="str">
        <f ca="1">IFERROR(OFFSET(grille!$A$1,MOD(INT((Z5-lundi1er)/7),42)+1,WEEKDAY(calendrier!Z5,2)),"")</f>
        <v>.</v>
      </c>
      <c r="AB5" s="3">
        <f t="shared" si="5"/>
        <v>43500</v>
      </c>
      <c r="AC5" s="13" t="str">
        <f ca="1">IFERROR(OFFSET(grille!$A$1,MOD(INT((AB5-lundi1er)/7),42)+1,WEEKDAY(calendrier!AB5,2)),"")</f>
        <v>REPOS ROSE</v>
      </c>
      <c r="AD5" s="3">
        <f t="shared" si="6"/>
        <v>43528</v>
      </c>
      <c r="AE5" s="13" t="str">
        <f ca="1">IFERROR(OFFSET(grille!$A$1,MOD(INT((AD5-lundi1er)/7),42)+1,WEEKDAY(calendrier!AD5,2)),"")</f>
        <v>REPOS BLEU</v>
      </c>
      <c r="AF5" s="3">
        <f t="shared" si="7"/>
        <v>43559</v>
      </c>
      <c r="AG5" s="13" t="str">
        <f ca="1">IFERROR(OFFSET(grille!$A$1,MOD(INT((AF5-lundi1er)/7),42)+1,WEEKDAY(calendrier!AF5,2)),"")</f>
        <v>REPOS ROSE</v>
      </c>
      <c r="AH5" s="3">
        <f t="shared" si="8"/>
        <v>43589</v>
      </c>
      <c r="AI5" s="13" t="str">
        <f ca="1">IFERROR(OFFSET(grille!$A$1,MOD(INT((AH5-lundi1er)/7),42)+1,WEEKDAY(calendrier!AH5,2)),"")</f>
        <v>WE  BLEU</v>
      </c>
      <c r="AJ5" s="3">
        <f t="shared" si="9"/>
        <v>43620</v>
      </c>
      <c r="AK5" s="13" t="str">
        <f ca="1">IFERROR(OFFSET(grille!$A$1,MOD(INT((AJ5-lundi1er)/7),42)+1,WEEKDAY(calendrier!AJ5,2)),"")</f>
        <v>.</v>
      </c>
      <c r="AL5" s="3">
        <f t="shared" si="10"/>
        <v>43650</v>
      </c>
      <c r="AM5" s="13"/>
      <c r="AN5" s="3">
        <f t="shared" si="11"/>
        <v>43681</v>
      </c>
      <c r="AO5" s="13"/>
    </row>
    <row r="6" spans="1:41" ht="15.75" thickBot="1" x14ac:dyDescent="0.3">
      <c r="A6" s="30"/>
      <c r="R6" s="3">
        <f t="shared" si="0"/>
        <v>42618</v>
      </c>
      <c r="S6" s="13" t="str">
        <f ca="1">IFERROR(OFFSET(grille!$A$1,MOD(INT((R6-lundi1er)/7),42)+1,WEEKDAY(calendrier!R6,2)),"")</f>
        <v>REPOS ROSE</v>
      </c>
      <c r="T6" s="3">
        <f t="shared" si="1"/>
        <v>42648</v>
      </c>
      <c r="U6" s="13" t="str">
        <f ca="1">IFERROR(OFFSET(grille!$A$1,MOD(INT((T6-lundi1er)/7),42)+1,WEEKDAY(calendrier!T6,2)),"")</f>
        <v>REPOS VERT</v>
      </c>
      <c r="V6" s="3">
        <f t="shared" si="2"/>
        <v>42679</v>
      </c>
      <c r="W6" s="13" t="str">
        <f ca="1">IFERROR(OFFSET(grille!$A$1,MOD(INT((V6-lundi1er)/7),42)+1,WEEKDAY(calendrier!V6,2)),"")</f>
        <v>WE  ROSE</v>
      </c>
      <c r="X6" s="3">
        <f t="shared" si="3"/>
        <v>42709</v>
      </c>
      <c r="Y6" s="13" t="str">
        <f ca="1">IFERROR(OFFSET(grille!$A$1,MOD(INT((X6-lundi1er)/7),42)+1,WEEKDAY(calendrier!X6,2)),"")</f>
        <v>REPOS BLEU</v>
      </c>
      <c r="Z6" s="3">
        <f t="shared" si="4"/>
        <v>43470</v>
      </c>
      <c r="AA6" s="13" t="str">
        <f ca="1">IFERROR(OFFSET(grille!$A$1,MOD(INT((Z6-lundi1er)/7),42)+1,WEEKDAY(calendrier!Z6,2)),"")</f>
        <v>WE  VERT</v>
      </c>
      <c r="AB6" s="3">
        <f t="shared" si="5"/>
        <v>43501</v>
      </c>
      <c r="AC6" s="13" t="str">
        <f ca="1">IFERROR(OFFSET(grille!$A$1,MOD(INT((AB6-lundi1er)/7),42)+1,WEEKDAY(calendrier!AB6,2)),"")</f>
        <v>.</v>
      </c>
      <c r="AD6" s="3">
        <f t="shared" si="6"/>
        <v>43529</v>
      </c>
      <c r="AE6" s="13" t="str">
        <f ca="1">IFERROR(OFFSET(grille!$A$1,MOD(INT((AD6-lundi1er)/7),42)+1,WEEKDAY(calendrier!AD6,2)),"")</f>
        <v>.</v>
      </c>
      <c r="AF6" s="3">
        <f t="shared" si="7"/>
        <v>43560</v>
      </c>
      <c r="AG6" s="13" t="str">
        <f ca="1">IFERROR(OFFSET(grille!$A$1,MOD(INT((AF6-lundi1er)/7),42)+1,WEEKDAY(calendrier!AF6,2)),"")</f>
        <v>.</v>
      </c>
      <c r="AH6" s="3">
        <f t="shared" si="8"/>
        <v>43590</v>
      </c>
      <c r="AI6" s="13" t="str">
        <f ca="1">IFERROR(OFFSET(grille!$A$1,MOD(INT((AH6-lundi1er)/7),42)+1,WEEKDAY(calendrier!AH6,2)),"")</f>
        <v>WE  BLEU</v>
      </c>
      <c r="AJ6" s="3">
        <f t="shared" si="9"/>
        <v>43621</v>
      </c>
      <c r="AK6" s="13" t="str">
        <f ca="1">IFERROR(OFFSET(grille!$A$1,MOD(INT((AJ6-lundi1er)/7),42)+1,WEEKDAY(calendrier!AJ6,2)),"")</f>
        <v>REPOS ROSE</v>
      </c>
      <c r="AL6" s="3">
        <f t="shared" si="10"/>
        <v>43651</v>
      </c>
      <c r="AM6" s="13"/>
      <c r="AN6" s="3">
        <f t="shared" si="11"/>
        <v>43682</v>
      </c>
      <c r="AO6" s="13"/>
    </row>
    <row r="7" spans="1:41" ht="15.75" thickBot="1" x14ac:dyDescent="0.3">
      <c r="A7" s="31">
        <f>SUM(A1+1)</f>
        <v>2017</v>
      </c>
      <c r="R7" s="3">
        <f t="shared" si="0"/>
        <v>42619</v>
      </c>
      <c r="S7" s="13" t="str">
        <f ca="1">IFERROR(OFFSET(grille!$A$1,MOD(INT((R7-lundi1er)/7),42)+1,WEEKDAY(calendrier!R7,2)),"")</f>
        <v>.</v>
      </c>
      <c r="T7" s="3">
        <f t="shared" si="1"/>
        <v>42649</v>
      </c>
      <c r="U7" s="13" t="str">
        <f ca="1">IFERROR(OFFSET(grille!$A$1,MOD(INT((T7-lundi1er)/7),42)+1,WEEKDAY(calendrier!T7,2)),"")</f>
        <v>REPOS VERT</v>
      </c>
      <c r="V7" s="3">
        <f t="shared" si="2"/>
        <v>42680</v>
      </c>
      <c r="W7" s="13" t="str">
        <f ca="1">IFERROR(OFFSET(grille!$A$1,MOD(INT((V7-lundi1er)/7),42)+1,WEEKDAY(calendrier!V7,2)),"")</f>
        <v>WE  ROSE</v>
      </c>
      <c r="X7" s="3">
        <f t="shared" si="3"/>
        <v>42710</v>
      </c>
      <c r="Y7" s="13" t="str">
        <f ca="1">IFERROR(OFFSET(grille!$A$1,MOD(INT((X7-lundi1er)/7),42)+1,WEEKDAY(calendrier!X7,2)),"")</f>
        <v>.</v>
      </c>
      <c r="Z7" s="3">
        <f t="shared" si="4"/>
        <v>43471</v>
      </c>
      <c r="AA7" s="13" t="str">
        <f ca="1">IFERROR(OFFSET(grille!$A$1,MOD(INT((Z7-lundi1er)/7),42)+1,WEEKDAY(calendrier!Z7,2)),"")</f>
        <v>WE  VERT</v>
      </c>
      <c r="AB7" s="3">
        <f t="shared" si="5"/>
        <v>43502</v>
      </c>
      <c r="AC7" s="13" t="str">
        <f ca="1">IFERROR(OFFSET(grille!$A$1,MOD(INT((AB7-lundi1er)/7),42)+1,WEEKDAY(calendrier!AB7,2)),"")</f>
        <v>REPOS BLEU</v>
      </c>
      <c r="AD7" s="3">
        <f t="shared" si="6"/>
        <v>43530</v>
      </c>
      <c r="AE7" s="13" t="str">
        <f ca="1">IFERROR(OFFSET(grille!$A$1,MOD(INT((AD7-lundi1er)/7),42)+1,WEEKDAY(calendrier!AD7,2)),"")</f>
        <v>REPOS VERT</v>
      </c>
      <c r="AF7" s="3">
        <f t="shared" si="7"/>
        <v>43561</v>
      </c>
      <c r="AG7" s="13" t="str">
        <f ca="1">IFERROR(OFFSET(grille!$A$1,MOD(INT((AF7-lundi1er)/7),42)+1,WEEKDAY(calendrier!AF7,2)),"")</f>
        <v>WE  ROSE</v>
      </c>
      <c r="AH7" s="3">
        <f t="shared" si="8"/>
        <v>43591</v>
      </c>
      <c r="AI7" s="13" t="str">
        <f ca="1">IFERROR(OFFSET(grille!$A$1,MOD(INT((AH7-lundi1er)/7),42)+1,WEEKDAY(calendrier!AH7,2)),"")</f>
        <v>REPOS BLEU</v>
      </c>
      <c r="AJ7" s="3">
        <f t="shared" si="9"/>
        <v>43622</v>
      </c>
      <c r="AK7" s="13" t="str">
        <f ca="1">IFERROR(OFFSET(grille!$A$1,MOD(INT((AJ7-lundi1er)/7),42)+1,WEEKDAY(calendrier!AJ7,2)),"")</f>
        <v>REPOS ROSE</v>
      </c>
      <c r="AL7" s="3">
        <f t="shared" si="10"/>
        <v>43652</v>
      </c>
      <c r="AM7" s="13"/>
      <c r="AN7" s="3">
        <f t="shared" si="11"/>
        <v>43683</v>
      </c>
      <c r="AO7" s="13"/>
    </row>
    <row r="8" spans="1:41" x14ac:dyDescent="0.25">
      <c r="A8" s="26">
        <v>2018</v>
      </c>
      <c r="R8" s="3">
        <f t="shared" si="0"/>
        <v>42620</v>
      </c>
      <c r="S8" s="13" t="str">
        <f ca="1">IFERROR(OFFSET(grille!$A$1,MOD(INT((R8-lundi1er)/7),42)+1,WEEKDAY(calendrier!R8,2)),"")</f>
        <v>REPOS BLEU</v>
      </c>
      <c r="T8" s="3">
        <f t="shared" si="1"/>
        <v>42650</v>
      </c>
      <c r="U8" s="13" t="str">
        <f ca="1">IFERROR(OFFSET(grille!$A$1,MOD(INT((T8-lundi1er)/7),42)+1,WEEKDAY(calendrier!T8,2)),"")</f>
        <v>.</v>
      </c>
      <c r="V8" s="3">
        <f t="shared" si="2"/>
        <v>42681</v>
      </c>
      <c r="W8" s="13" t="str">
        <f ca="1">IFERROR(OFFSET(grille!$A$1,MOD(INT((V8-lundi1er)/7),42)+1,WEEKDAY(calendrier!V8,2)),"")</f>
        <v>REPOS ROSE</v>
      </c>
      <c r="X8" s="3">
        <f t="shared" si="3"/>
        <v>42711</v>
      </c>
      <c r="Y8" s="13" t="str">
        <f ca="1">IFERROR(OFFSET(grille!$A$1,MOD(INT((X8-lundi1er)/7),42)+1,WEEKDAY(calendrier!X8,2)),"")</f>
        <v>REPOS VERT</v>
      </c>
      <c r="Z8" s="3">
        <f t="shared" si="4"/>
        <v>43472</v>
      </c>
      <c r="AA8" s="13" t="str">
        <f ca="1">IFERROR(OFFSET(grille!$A$1,MOD(INT((Z8-lundi1er)/7),42)+1,WEEKDAY(calendrier!Z8,2)),"")</f>
        <v>REPOS VERT</v>
      </c>
      <c r="AB8" s="3">
        <f t="shared" si="5"/>
        <v>43503</v>
      </c>
      <c r="AC8" s="13" t="str">
        <f ca="1">IFERROR(OFFSET(grille!$A$1,MOD(INT((AB8-lundi1er)/7),42)+1,WEEKDAY(calendrier!AB8,2)),"")</f>
        <v>REPOS BLEU</v>
      </c>
      <c r="AD8" s="3">
        <f t="shared" si="6"/>
        <v>43531</v>
      </c>
      <c r="AE8" s="13" t="str">
        <f ca="1">IFERROR(OFFSET(grille!$A$1,MOD(INT((AD8-lundi1er)/7),42)+1,WEEKDAY(calendrier!AD8,2)),"")</f>
        <v>REPOS VERT</v>
      </c>
      <c r="AF8" s="3">
        <f t="shared" si="7"/>
        <v>43562</v>
      </c>
      <c r="AG8" s="13" t="str">
        <f ca="1">IFERROR(OFFSET(grille!$A$1,MOD(INT((AF8-lundi1er)/7),42)+1,WEEKDAY(calendrier!AF8,2)),"")</f>
        <v>WE  ROSE</v>
      </c>
      <c r="AH8" s="3">
        <f t="shared" si="8"/>
        <v>43592</v>
      </c>
      <c r="AI8" s="13" t="str">
        <f ca="1">IFERROR(OFFSET(grille!$A$1,MOD(INT((AH8-lundi1er)/7),42)+1,WEEKDAY(calendrier!AH8,2)),"")</f>
        <v>.</v>
      </c>
      <c r="AJ8" s="3">
        <f t="shared" si="9"/>
        <v>43623</v>
      </c>
      <c r="AK8" s="13" t="str">
        <f ca="1">IFERROR(OFFSET(grille!$A$1,MOD(INT((AJ8-lundi1er)/7),42)+1,WEEKDAY(calendrier!AJ8,2)),"")</f>
        <v>.</v>
      </c>
      <c r="AL8" s="3">
        <f t="shared" si="10"/>
        <v>43653</v>
      </c>
      <c r="AM8" s="13"/>
      <c r="AN8" s="3">
        <f t="shared" si="11"/>
        <v>43684</v>
      </c>
      <c r="AO8" s="13"/>
    </row>
    <row r="9" spans="1:41" x14ac:dyDescent="0.25">
      <c r="A9" s="26">
        <v>2019</v>
      </c>
      <c r="R9" s="3">
        <f t="shared" si="0"/>
        <v>42621</v>
      </c>
      <c r="S9" s="13" t="str">
        <f ca="1">IFERROR(OFFSET(grille!$A$1,MOD(INT((R9-lundi1er)/7),42)+1,WEEKDAY(calendrier!R9,2)),"")</f>
        <v>REPOS BLEU</v>
      </c>
      <c r="T9" s="3">
        <f t="shared" si="1"/>
        <v>42651</v>
      </c>
      <c r="U9" s="13" t="str">
        <f ca="1">IFERROR(OFFSET(grille!$A$1,MOD(INT((T9-lundi1er)/7),42)+1,WEEKDAY(calendrier!T9,2)),"")</f>
        <v>WE  VERT</v>
      </c>
      <c r="V9" s="3">
        <f t="shared" si="2"/>
        <v>42682</v>
      </c>
      <c r="W9" s="13" t="str">
        <f ca="1">IFERROR(OFFSET(grille!$A$1,MOD(INT((V9-lundi1er)/7),42)+1,WEEKDAY(calendrier!V9,2)),"")</f>
        <v>.</v>
      </c>
      <c r="X9" s="3">
        <f t="shared" si="3"/>
        <v>42712</v>
      </c>
      <c r="Y9" s="13" t="str">
        <f ca="1">IFERROR(OFFSET(grille!$A$1,MOD(INT((X9-lundi1er)/7),42)+1,WEEKDAY(calendrier!X9,2)),"")</f>
        <v>REPOS VERT</v>
      </c>
      <c r="Z9" s="3">
        <f t="shared" si="4"/>
        <v>43473</v>
      </c>
      <c r="AA9" s="13" t="str">
        <f ca="1">IFERROR(OFFSET(grille!$A$1,MOD(INT((Z9-lundi1er)/7),42)+1,WEEKDAY(calendrier!Z9,2)),"")</f>
        <v>.</v>
      </c>
      <c r="AB9" s="3">
        <f t="shared" si="5"/>
        <v>43504</v>
      </c>
      <c r="AC9" s="13" t="str">
        <f ca="1">IFERROR(OFFSET(grille!$A$1,MOD(INT((AB9-lundi1er)/7),42)+1,WEEKDAY(calendrier!AB9,2)),"")</f>
        <v>.</v>
      </c>
      <c r="AD9" s="3">
        <f t="shared" si="6"/>
        <v>43532</v>
      </c>
      <c r="AE9" s="13" t="str">
        <f ca="1">IFERROR(OFFSET(grille!$A$1,MOD(INT((AD9-lundi1er)/7),42)+1,WEEKDAY(calendrier!AD9,2)),"")</f>
        <v>.</v>
      </c>
      <c r="AF9" s="3">
        <f t="shared" si="7"/>
        <v>43563</v>
      </c>
      <c r="AG9" s="13" t="str">
        <f ca="1">IFERROR(OFFSET(grille!$A$1,MOD(INT((AF9-lundi1er)/7),42)+1,WEEKDAY(calendrier!AF9,2)),"")</f>
        <v>REPOS ROSE</v>
      </c>
      <c r="AH9" s="22">
        <f t="shared" si="8"/>
        <v>43593</v>
      </c>
      <c r="AI9" s="25" t="str">
        <f ca="1">IFERROR(OFFSET(grille!$A$1,MOD(INT((AH9-lundi1er)/7),42)+1,WEEKDAY(calendrier!AH9,2)),"")</f>
        <v>REPOS VERT</v>
      </c>
      <c r="AJ9" s="3">
        <f t="shared" si="9"/>
        <v>43624</v>
      </c>
      <c r="AK9" s="13" t="str">
        <f ca="1">IFERROR(OFFSET(grille!$A$1,MOD(INT((AJ9-lundi1er)/7),42)+1,WEEKDAY(calendrier!AJ9,2)),"")</f>
        <v>WE  ROSE</v>
      </c>
      <c r="AL9" s="3">
        <f t="shared" si="10"/>
        <v>43654</v>
      </c>
      <c r="AM9" s="13"/>
      <c r="AN9" s="3">
        <f t="shared" si="11"/>
        <v>43685</v>
      </c>
      <c r="AO9" s="13"/>
    </row>
    <row r="10" spans="1:41" x14ac:dyDescent="0.25">
      <c r="A10" s="26">
        <v>2020</v>
      </c>
      <c r="R10" s="3">
        <f t="shared" si="0"/>
        <v>42622</v>
      </c>
      <c r="S10" s="13" t="str">
        <f ca="1">IFERROR(OFFSET(grille!$A$1,MOD(INT((R10-lundi1er)/7),42)+1,WEEKDAY(calendrier!R10,2)),"")</f>
        <v>.</v>
      </c>
      <c r="T10" s="3">
        <f t="shared" si="1"/>
        <v>42652</v>
      </c>
      <c r="U10" s="13" t="str">
        <f ca="1">IFERROR(OFFSET(grille!$A$1,MOD(INT((T10-lundi1er)/7),42)+1,WEEKDAY(calendrier!T10,2)),"")</f>
        <v>WE  VERT</v>
      </c>
      <c r="V10" s="3">
        <f t="shared" si="2"/>
        <v>42683</v>
      </c>
      <c r="W10" s="13" t="str">
        <f ca="1">IFERROR(OFFSET(grille!$A$1,MOD(INT((V10-lundi1er)/7),42)+1,WEEKDAY(calendrier!V10,2)),"")</f>
        <v>REPOS BLEU</v>
      </c>
      <c r="X10" s="3">
        <f t="shared" si="3"/>
        <v>42713</v>
      </c>
      <c r="Y10" s="13" t="str">
        <f ca="1">IFERROR(OFFSET(grille!$A$1,MOD(INT((X10-lundi1er)/7),42)+1,WEEKDAY(calendrier!X10,2)),"")</f>
        <v>.</v>
      </c>
      <c r="Z10" s="3">
        <f t="shared" si="4"/>
        <v>43474</v>
      </c>
      <c r="AA10" s="13" t="str">
        <f ca="1">IFERROR(OFFSET(grille!$A$1,MOD(INT((Z10-lundi1er)/7),42)+1,WEEKDAY(calendrier!Z10,2)),"")</f>
        <v>REPOS ROSE</v>
      </c>
      <c r="AB10" s="3">
        <f t="shared" si="5"/>
        <v>43505</v>
      </c>
      <c r="AC10" s="13" t="str">
        <f ca="1">IFERROR(OFFSET(grille!$A$1,MOD(INT((AB10-lundi1er)/7),42)+1,WEEKDAY(calendrier!AB10,2)),"")</f>
        <v>WE  BLEU</v>
      </c>
      <c r="AD10" s="3">
        <f t="shared" si="6"/>
        <v>43533</v>
      </c>
      <c r="AE10" s="13" t="str">
        <f ca="1">IFERROR(OFFSET(grille!$A$1,MOD(INT((AD10-lundi1er)/7),42)+1,WEEKDAY(calendrier!AD10,2)),"")</f>
        <v>WE  VERT</v>
      </c>
      <c r="AF10" s="3">
        <f t="shared" si="7"/>
        <v>43564</v>
      </c>
      <c r="AG10" s="13" t="str">
        <f ca="1">IFERROR(OFFSET(grille!$A$1,MOD(INT((AF10-lundi1er)/7),42)+1,WEEKDAY(calendrier!AF10,2)),"")</f>
        <v>.</v>
      </c>
      <c r="AH10" s="3">
        <f t="shared" si="8"/>
        <v>43594</v>
      </c>
      <c r="AI10" s="13" t="str">
        <f ca="1">IFERROR(OFFSET(grille!$A$1,MOD(INT((AH10-lundi1er)/7),42)+1,WEEKDAY(calendrier!AH10,2)),"")</f>
        <v>REPOS VERT</v>
      </c>
      <c r="AJ10" s="3">
        <f t="shared" si="9"/>
        <v>43625</v>
      </c>
      <c r="AK10" s="13" t="str">
        <f ca="1">IFERROR(OFFSET(grille!$A$1,MOD(INT((AJ10-lundi1er)/7),42)+1,WEEKDAY(calendrier!AJ10,2)),"")</f>
        <v>WE  ROSE</v>
      </c>
      <c r="AL10" s="3">
        <f t="shared" si="10"/>
        <v>43655</v>
      </c>
      <c r="AM10" s="13"/>
      <c r="AN10" s="3">
        <f t="shared" si="11"/>
        <v>43686</v>
      </c>
      <c r="AO10" s="13"/>
    </row>
    <row r="11" spans="1:41" x14ac:dyDescent="0.25">
      <c r="A11" s="26">
        <v>2021</v>
      </c>
      <c r="R11" s="3">
        <f t="shared" si="0"/>
        <v>42623</v>
      </c>
      <c r="S11" s="13" t="str">
        <f ca="1">IFERROR(OFFSET(grille!$A$1,MOD(INT((R11-lundi1er)/7),42)+1,WEEKDAY(calendrier!R11,2)),"")</f>
        <v>WE  BLEU</v>
      </c>
      <c r="T11" s="3">
        <f t="shared" si="1"/>
        <v>42653</v>
      </c>
      <c r="U11" s="13" t="str">
        <f ca="1">IFERROR(OFFSET(grille!$A$1,MOD(INT((T11-lundi1er)/7),42)+1,WEEKDAY(calendrier!T11,2)),"")</f>
        <v>REPOS VERT</v>
      </c>
      <c r="V11" s="3">
        <f t="shared" si="2"/>
        <v>42684</v>
      </c>
      <c r="W11" s="13" t="str">
        <f ca="1">IFERROR(OFFSET(grille!$A$1,MOD(INT((V11-lundi1er)/7),42)+1,WEEKDAY(calendrier!V11,2)),"")</f>
        <v>REPOS BLEU</v>
      </c>
      <c r="X11" s="3">
        <f t="shared" si="3"/>
        <v>42714</v>
      </c>
      <c r="Y11" s="13" t="str">
        <f ca="1">IFERROR(OFFSET(grille!$A$1,MOD(INT((X11-lundi1er)/7),42)+1,WEEKDAY(calendrier!X11,2)),"")</f>
        <v>WE  VERT</v>
      </c>
      <c r="Z11" s="3">
        <f t="shared" si="4"/>
        <v>43475</v>
      </c>
      <c r="AA11" s="13" t="str">
        <f ca="1">IFERROR(OFFSET(grille!$A$1,MOD(INT((Z11-lundi1er)/7),42)+1,WEEKDAY(calendrier!Z11,2)),"")</f>
        <v>REPOS ROSE</v>
      </c>
      <c r="AB11" s="3">
        <f t="shared" si="5"/>
        <v>43506</v>
      </c>
      <c r="AC11" s="13" t="str">
        <f ca="1">IFERROR(OFFSET(grille!$A$1,MOD(INT((AB11-lundi1er)/7),42)+1,WEEKDAY(calendrier!AB11,2)),"")</f>
        <v>WE  BLEU</v>
      </c>
      <c r="AD11" s="3">
        <f t="shared" si="6"/>
        <v>43534</v>
      </c>
      <c r="AE11" s="13" t="str">
        <f ca="1">IFERROR(OFFSET(grille!$A$1,MOD(INT((AD11-lundi1er)/7),42)+1,WEEKDAY(calendrier!AD11,2)),"")</f>
        <v>WE  VERT</v>
      </c>
      <c r="AF11" s="3">
        <f t="shared" si="7"/>
        <v>43565</v>
      </c>
      <c r="AG11" s="13" t="str">
        <f ca="1">IFERROR(OFFSET(grille!$A$1,MOD(INT((AF11-lundi1er)/7),42)+1,WEEKDAY(calendrier!AF11,2)),"")</f>
        <v>REPOS BLEU</v>
      </c>
      <c r="AH11" s="3">
        <f t="shared" si="8"/>
        <v>43595</v>
      </c>
      <c r="AI11" s="13" t="str">
        <f ca="1">IFERROR(OFFSET(grille!$A$1,MOD(INT((AH11-lundi1er)/7),42)+1,WEEKDAY(calendrier!AH11,2)),"")</f>
        <v>.</v>
      </c>
      <c r="AJ11" s="3">
        <f t="shared" si="9"/>
        <v>43626</v>
      </c>
      <c r="AK11" s="13" t="str">
        <f ca="1">IFERROR(OFFSET(grille!$A$1,MOD(INT((AJ11-lundi1er)/7),42)+1,WEEKDAY(calendrier!AJ11,2)),"")</f>
        <v>REPOS ROSE</v>
      </c>
      <c r="AL11" s="3">
        <f t="shared" si="10"/>
        <v>43656</v>
      </c>
      <c r="AM11" s="13"/>
      <c r="AN11" s="3">
        <f t="shared" si="11"/>
        <v>43687</v>
      </c>
      <c r="AO11" s="13"/>
    </row>
    <row r="12" spans="1:41" x14ac:dyDescent="0.25">
      <c r="A12" s="26">
        <v>2022</v>
      </c>
      <c r="R12" s="3">
        <f t="shared" si="0"/>
        <v>42624</v>
      </c>
      <c r="S12" s="13" t="str">
        <f ca="1">IFERROR(OFFSET(grille!$A$1,MOD(INT((R12-lundi1er)/7),42)+1,WEEKDAY(calendrier!R12,2)),"")</f>
        <v>WE  BLEU</v>
      </c>
      <c r="T12" s="3">
        <f t="shared" si="1"/>
        <v>42654</v>
      </c>
      <c r="U12" s="13" t="str">
        <f ca="1">IFERROR(OFFSET(grille!$A$1,MOD(INT((T12-lundi1er)/7),42)+1,WEEKDAY(calendrier!T12,2)),"")</f>
        <v>.</v>
      </c>
      <c r="V12" s="22">
        <f t="shared" si="2"/>
        <v>42685</v>
      </c>
      <c r="W12" s="25" t="str">
        <f ca="1">IFERROR(OFFSET(grille!$A$1,MOD(INT((V12-lundi1er)/7),42)+1,WEEKDAY(calendrier!V12,2)),"")</f>
        <v>.</v>
      </c>
      <c r="X12" s="3">
        <f t="shared" si="3"/>
        <v>42715</v>
      </c>
      <c r="Y12" s="13" t="str">
        <f ca="1">IFERROR(OFFSET(grille!$A$1,MOD(INT((X12-lundi1er)/7),42)+1,WEEKDAY(calendrier!X12,2)),"")</f>
        <v>WE  VERT</v>
      </c>
      <c r="Z12" s="3">
        <f t="shared" si="4"/>
        <v>43476</v>
      </c>
      <c r="AA12" s="13" t="str">
        <f ca="1">IFERROR(OFFSET(grille!$A$1,MOD(INT((Z12-lundi1er)/7),42)+1,WEEKDAY(calendrier!Z12,2)),"")</f>
        <v>.</v>
      </c>
      <c r="AB12" s="3">
        <f t="shared" si="5"/>
        <v>43507</v>
      </c>
      <c r="AC12" s="13" t="str">
        <f ca="1">IFERROR(OFFSET(grille!$A$1,MOD(INT((AB12-lundi1er)/7),42)+1,WEEKDAY(calendrier!AB12,2)),"")</f>
        <v>REPOS BLEU</v>
      </c>
      <c r="AD12" s="3">
        <f t="shared" si="6"/>
        <v>43535</v>
      </c>
      <c r="AE12" s="13" t="str">
        <f ca="1">IFERROR(OFFSET(grille!$A$1,MOD(INT((AD12-lundi1er)/7),42)+1,WEEKDAY(calendrier!AD12,2)),"")</f>
        <v>REPOS VERT</v>
      </c>
      <c r="AF12" s="3">
        <f t="shared" si="7"/>
        <v>43566</v>
      </c>
      <c r="AG12" s="13" t="str">
        <f ca="1">IFERROR(OFFSET(grille!$A$1,MOD(INT((AF12-lundi1er)/7),42)+1,WEEKDAY(calendrier!AF12,2)),"")</f>
        <v>REPOS BLEU</v>
      </c>
      <c r="AH12" s="3">
        <f t="shared" si="8"/>
        <v>43596</v>
      </c>
      <c r="AI12" s="13" t="str">
        <f ca="1">IFERROR(OFFSET(grille!$A$1,MOD(INT((AH12-lundi1er)/7),42)+1,WEEKDAY(calendrier!AH12,2)),"")</f>
        <v>WE  VERT</v>
      </c>
      <c r="AJ12" s="3">
        <f t="shared" si="9"/>
        <v>43627</v>
      </c>
      <c r="AK12" s="13" t="str">
        <f ca="1">IFERROR(OFFSET(grille!$A$1,MOD(INT((AJ12-lundi1er)/7),42)+1,WEEKDAY(calendrier!AJ12,2)),"")</f>
        <v>.</v>
      </c>
      <c r="AL12" s="3">
        <f t="shared" si="10"/>
        <v>43657</v>
      </c>
      <c r="AM12" s="13"/>
      <c r="AN12" s="3">
        <f t="shared" si="11"/>
        <v>43688</v>
      </c>
      <c r="AO12" s="13"/>
    </row>
    <row r="13" spans="1:41" x14ac:dyDescent="0.25">
      <c r="A13" s="26">
        <v>2023</v>
      </c>
      <c r="R13" s="3">
        <f t="shared" si="0"/>
        <v>42625</v>
      </c>
      <c r="S13" s="13" t="str">
        <f ca="1">IFERROR(OFFSET(grille!$A$1,MOD(INT((R13-lundi1er)/7),42)+1,WEEKDAY(calendrier!R13,2)),"")</f>
        <v>REPOS BLEU</v>
      </c>
      <c r="T13" s="3">
        <f t="shared" si="1"/>
        <v>42655</v>
      </c>
      <c r="U13" s="13" t="str">
        <f ca="1">IFERROR(OFFSET(grille!$A$1,MOD(INT((T13-lundi1er)/7),42)+1,WEEKDAY(calendrier!T13,2)),"")</f>
        <v>REPOS ROSE</v>
      </c>
      <c r="V13" s="3">
        <f t="shared" si="2"/>
        <v>42686</v>
      </c>
      <c r="W13" s="13" t="str">
        <f ca="1">IFERROR(OFFSET(grille!$A$1,MOD(INT((V13-lundi1er)/7),42)+1,WEEKDAY(calendrier!V13,2)),"")</f>
        <v>WE  BLEU</v>
      </c>
      <c r="X13" s="3">
        <f t="shared" si="3"/>
        <v>42716</v>
      </c>
      <c r="Y13" s="13" t="str">
        <f ca="1">IFERROR(OFFSET(grille!$A$1,MOD(INT((X13-lundi1er)/7),42)+1,WEEKDAY(calendrier!X13,2)),"")</f>
        <v>REPOS VERT</v>
      </c>
      <c r="Z13" s="3">
        <f t="shared" si="4"/>
        <v>43477</v>
      </c>
      <c r="AA13" s="13" t="str">
        <f ca="1">IFERROR(OFFSET(grille!$A$1,MOD(INT((Z13-lundi1er)/7),42)+1,WEEKDAY(calendrier!Z13,2)),"")</f>
        <v>WE  ROSE</v>
      </c>
      <c r="AB13" s="3">
        <f t="shared" si="5"/>
        <v>43508</v>
      </c>
      <c r="AC13" s="13" t="str">
        <f ca="1">IFERROR(OFFSET(grille!$A$1,MOD(INT((AB13-lundi1er)/7),42)+1,WEEKDAY(calendrier!AB13,2)),"")</f>
        <v>.</v>
      </c>
      <c r="AD13" s="3">
        <f t="shared" si="6"/>
        <v>43536</v>
      </c>
      <c r="AE13" s="13" t="str">
        <f ca="1">IFERROR(OFFSET(grille!$A$1,MOD(INT((AD13-lundi1er)/7),42)+1,WEEKDAY(calendrier!AD13,2)),"")</f>
        <v>.</v>
      </c>
      <c r="AF13" s="3">
        <f t="shared" si="7"/>
        <v>43567</v>
      </c>
      <c r="AG13" s="13" t="str">
        <f ca="1">IFERROR(OFFSET(grille!$A$1,MOD(INT((AF13-lundi1er)/7),42)+1,WEEKDAY(calendrier!AF13,2)),"")</f>
        <v>.</v>
      </c>
      <c r="AH13" s="3">
        <f t="shared" si="8"/>
        <v>43597</v>
      </c>
      <c r="AI13" s="13" t="str">
        <f ca="1">IFERROR(OFFSET(grille!$A$1,MOD(INT((AH13-lundi1er)/7),42)+1,WEEKDAY(calendrier!AH13,2)),"")</f>
        <v>WE  VERT</v>
      </c>
      <c r="AJ13" s="3">
        <f t="shared" si="9"/>
        <v>43628</v>
      </c>
      <c r="AK13" s="13" t="str">
        <f ca="1">IFERROR(OFFSET(grille!$A$1,MOD(INT((AJ13-lundi1er)/7),42)+1,WEEKDAY(calendrier!AJ13,2)),"")</f>
        <v>REPOS BLEU</v>
      </c>
      <c r="AL13" s="3">
        <f t="shared" si="10"/>
        <v>43658</v>
      </c>
      <c r="AM13" s="13"/>
      <c r="AN13" s="3">
        <f t="shared" si="11"/>
        <v>43689</v>
      </c>
      <c r="AO13" s="13"/>
    </row>
    <row r="14" spans="1:41" x14ac:dyDescent="0.25">
      <c r="A14" s="26">
        <v>2024</v>
      </c>
      <c r="R14" s="3">
        <f t="shared" si="0"/>
        <v>42626</v>
      </c>
      <c r="S14" s="13" t="str">
        <f ca="1">IFERROR(OFFSET(grille!$A$1,MOD(INT((R14-lundi1er)/7),42)+1,WEEKDAY(calendrier!R14,2)),"")</f>
        <v>.</v>
      </c>
      <c r="T14" s="3">
        <f t="shared" si="1"/>
        <v>42656</v>
      </c>
      <c r="U14" s="13" t="str">
        <f ca="1">IFERROR(OFFSET(grille!$A$1,MOD(INT((T14-lundi1er)/7),42)+1,WEEKDAY(calendrier!T14,2)),"")</f>
        <v>REPOS ROSE</v>
      </c>
      <c r="V14" s="3">
        <f t="shared" si="2"/>
        <v>42687</v>
      </c>
      <c r="W14" s="13" t="str">
        <f ca="1">IFERROR(OFFSET(grille!$A$1,MOD(INT((V14-lundi1er)/7),42)+1,WEEKDAY(calendrier!V14,2)),"")</f>
        <v>WE  BLEU</v>
      </c>
      <c r="X14" s="3">
        <f t="shared" si="3"/>
        <v>42717</v>
      </c>
      <c r="Y14" s="13" t="str">
        <f ca="1">IFERROR(OFFSET(grille!$A$1,MOD(INT((X14-lundi1er)/7),42)+1,WEEKDAY(calendrier!X14,2)),"")</f>
        <v>.</v>
      </c>
      <c r="Z14" s="3">
        <f t="shared" si="4"/>
        <v>43478</v>
      </c>
      <c r="AA14" s="13" t="str">
        <f ca="1">IFERROR(OFFSET(grille!$A$1,MOD(INT((Z14-lundi1er)/7),42)+1,WEEKDAY(calendrier!Z14,2)),"")</f>
        <v>WE  ROSE</v>
      </c>
      <c r="AB14" s="3">
        <f t="shared" si="5"/>
        <v>43509</v>
      </c>
      <c r="AC14" s="13" t="str">
        <f ca="1">IFERROR(OFFSET(grille!$A$1,MOD(INT((AB14-lundi1er)/7),42)+1,WEEKDAY(calendrier!AB14,2)),"")</f>
        <v>REPOS VERT</v>
      </c>
      <c r="AD14" s="3">
        <f t="shared" si="6"/>
        <v>43537</v>
      </c>
      <c r="AE14" s="13" t="str">
        <f ca="1">IFERROR(OFFSET(grille!$A$1,MOD(INT((AD14-lundi1er)/7),42)+1,WEEKDAY(calendrier!AD14,2)),"")</f>
        <v>REPOS ROSE</v>
      </c>
      <c r="AF14" s="3">
        <f t="shared" si="7"/>
        <v>43568</v>
      </c>
      <c r="AG14" s="13" t="str">
        <f ca="1">IFERROR(OFFSET(grille!$A$1,MOD(INT((AF14-lundi1er)/7),42)+1,WEEKDAY(calendrier!AF14,2)),"")</f>
        <v>WE  BLEU</v>
      </c>
      <c r="AH14" s="3">
        <f t="shared" si="8"/>
        <v>43598</v>
      </c>
      <c r="AI14" s="13" t="str">
        <f ca="1">IFERROR(OFFSET(grille!$A$1,MOD(INT((AH14-lundi1er)/7),42)+1,WEEKDAY(calendrier!AH14,2)),"")</f>
        <v>REPOS VERT</v>
      </c>
      <c r="AJ14" s="3">
        <f t="shared" si="9"/>
        <v>43629</v>
      </c>
      <c r="AK14" s="13" t="str">
        <f ca="1">IFERROR(OFFSET(grille!$A$1,MOD(INT((AJ14-lundi1er)/7),42)+1,WEEKDAY(calendrier!AJ14,2)),"")</f>
        <v>REPOS BLEU</v>
      </c>
      <c r="AL14" s="3">
        <f t="shared" si="10"/>
        <v>43659</v>
      </c>
      <c r="AM14" s="13"/>
      <c r="AN14" s="3">
        <f t="shared" si="11"/>
        <v>43690</v>
      </c>
      <c r="AO14" s="13"/>
    </row>
    <row r="15" spans="1:41" x14ac:dyDescent="0.25">
      <c r="A15" s="26">
        <v>2025</v>
      </c>
      <c r="R15" s="3">
        <f t="shared" si="0"/>
        <v>42627</v>
      </c>
      <c r="S15" s="13" t="str">
        <f ca="1">IFERROR(OFFSET(grille!$A$1,MOD(INT((R15-lundi1er)/7),42)+1,WEEKDAY(calendrier!R15,2)),"")</f>
        <v>REPOS VERT</v>
      </c>
      <c r="T15" s="3">
        <f t="shared" si="1"/>
        <v>42657</v>
      </c>
      <c r="U15" s="13" t="str">
        <f ca="1">IFERROR(OFFSET(grille!$A$1,MOD(INT((T15-lundi1er)/7),42)+1,WEEKDAY(calendrier!T15,2)),"")</f>
        <v>.</v>
      </c>
      <c r="V15" s="3">
        <f t="shared" si="2"/>
        <v>42688</v>
      </c>
      <c r="W15" s="13" t="str">
        <f ca="1">IFERROR(OFFSET(grille!$A$1,MOD(INT((V15-lundi1er)/7),42)+1,WEEKDAY(calendrier!V15,2)),"")</f>
        <v>REPOS BLEU</v>
      </c>
      <c r="X15" s="3">
        <f t="shared" si="3"/>
        <v>42718</v>
      </c>
      <c r="Y15" s="13" t="str">
        <f ca="1">IFERROR(OFFSET(grille!$A$1,MOD(INT((X15-lundi1er)/7),42)+1,WEEKDAY(calendrier!X15,2)),"")</f>
        <v>REPOS ROSE</v>
      </c>
      <c r="Z15" s="3">
        <f t="shared" si="4"/>
        <v>43479</v>
      </c>
      <c r="AA15" s="13" t="str">
        <f ca="1">IFERROR(OFFSET(grille!$A$1,MOD(INT((Z15-lundi1er)/7),42)+1,WEEKDAY(calendrier!Z15,2)),"")</f>
        <v>REPOS ROSE</v>
      </c>
      <c r="AB15" s="3">
        <f t="shared" si="5"/>
        <v>43510</v>
      </c>
      <c r="AC15" s="13" t="str">
        <f ca="1">IFERROR(OFFSET(grille!$A$1,MOD(INT((AB15-lundi1er)/7),42)+1,WEEKDAY(calendrier!AB15,2)),"")</f>
        <v>REPOS VERT</v>
      </c>
      <c r="AD15" s="3">
        <f t="shared" si="6"/>
        <v>43538</v>
      </c>
      <c r="AE15" s="13" t="str">
        <f ca="1">IFERROR(OFFSET(grille!$A$1,MOD(INT((AD15-lundi1er)/7),42)+1,WEEKDAY(calendrier!AD15,2)),"")</f>
        <v>REPOS ROSE</v>
      </c>
      <c r="AF15" s="3">
        <f t="shared" si="7"/>
        <v>43569</v>
      </c>
      <c r="AG15" s="13" t="str">
        <f ca="1">IFERROR(OFFSET(grille!$A$1,MOD(INT((AF15-lundi1er)/7),42)+1,WEEKDAY(calendrier!AF15,2)),"")</f>
        <v>WE  BLEU</v>
      </c>
      <c r="AH15" s="3">
        <f t="shared" si="8"/>
        <v>43599</v>
      </c>
      <c r="AI15" s="13" t="str">
        <f ca="1">IFERROR(OFFSET(grille!$A$1,MOD(INT((AH15-lundi1er)/7),42)+1,WEEKDAY(calendrier!AH15,2)),"")</f>
        <v>.</v>
      </c>
      <c r="AJ15" s="3">
        <f t="shared" si="9"/>
        <v>43630</v>
      </c>
      <c r="AK15" s="13" t="str">
        <f ca="1">IFERROR(OFFSET(grille!$A$1,MOD(INT((AJ15-lundi1er)/7),42)+1,WEEKDAY(calendrier!AJ15,2)),"")</f>
        <v>.</v>
      </c>
      <c r="AL15" s="22">
        <f t="shared" si="10"/>
        <v>43660</v>
      </c>
      <c r="AM15" s="25"/>
      <c r="AN15" s="3">
        <f t="shared" si="11"/>
        <v>43691</v>
      </c>
      <c r="AO15" s="13"/>
    </row>
    <row r="16" spans="1:41" x14ac:dyDescent="0.25">
      <c r="A16" s="26">
        <v>2026</v>
      </c>
      <c r="R16" s="3">
        <f t="shared" si="0"/>
        <v>42628</v>
      </c>
      <c r="S16" s="13" t="str">
        <f ca="1">IFERROR(OFFSET(grille!$A$1,MOD(INT((R16-lundi1er)/7),42)+1,WEEKDAY(calendrier!R16,2)),"")</f>
        <v>REPOS VERT</v>
      </c>
      <c r="T16" s="3">
        <f t="shared" si="1"/>
        <v>42658</v>
      </c>
      <c r="U16" s="13" t="str">
        <f ca="1">IFERROR(OFFSET(grille!$A$1,MOD(INT((T16-lundi1er)/7),42)+1,WEEKDAY(calendrier!T16,2)),"")</f>
        <v>WE  ROSE</v>
      </c>
      <c r="V16" s="3">
        <f t="shared" si="2"/>
        <v>42689</v>
      </c>
      <c r="W16" s="13" t="str">
        <f ca="1">IFERROR(OFFSET(grille!$A$1,MOD(INT((V16-lundi1er)/7),42)+1,WEEKDAY(calendrier!V16,2)),"")</f>
        <v>.</v>
      </c>
      <c r="X16" s="3">
        <f t="shared" si="3"/>
        <v>42719</v>
      </c>
      <c r="Y16" s="13" t="str">
        <f ca="1">IFERROR(OFFSET(grille!$A$1,MOD(INT((X16-lundi1er)/7),42)+1,WEEKDAY(calendrier!X16,2)),"")</f>
        <v>REPOS ROSE</v>
      </c>
      <c r="Z16" s="3">
        <f t="shared" si="4"/>
        <v>43480</v>
      </c>
      <c r="AA16" s="13" t="str">
        <f ca="1">IFERROR(OFFSET(grille!$A$1,MOD(INT((Z16-lundi1er)/7),42)+1,WEEKDAY(calendrier!Z16,2)),"")</f>
        <v>.</v>
      </c>
      <c r="AB16" s="3">
        <f t="shared" si="5"/>
        <v>43511</v>
      </c>
      <c r="AC16" s="13" t="str">
        <f ca="1">IFERROR(OFFSET(grille!$A$1,MOD(INT((AB16-lundi1er)/7),42)+1,WEEKDAY(calendrier!AB16,2)),"")</f>
        <v>.</v>
      </c>
      <c r="AD16" s="3">
        <f t="shared" si="6"/>
        <v>43539</v>
      </c>
      <c r="AE16" s="13" t="str">
        <f ca="1">IFERROR(OFFSET(grille!$A$1,MOD(INT((AD16-lundi1er)/7),42)+1,WEEKDAY(calendrier!AD16,2)),"")</f>
        <v>.</v>
      </c>
      <c r="AF16" s="3">
        <f t="shared" si="7"/>
        <v>43570</v>
      </c>
      <c r="AG16" s="13" t="str">
        <f ca="1">IFERROR(OFFSET(grille!$A$1,MOD(INT((AF16-lundi1er)/7),42)+1,WEEKDAY(calendrier!AF16,2)),"")</f>
        <v>REPOS BLEU</v>
      </c>
      <c r="AH16" s="3">
        <f t="shared" si="8"/>
        <v>43600</v>
      </c>
      <c r="AI16" s="13" t="str">
        <f ca="1">IFERROR(OFFSET(grille!$A$1,MOD(INT((AH16-lundi1er)/7),42)+1,WEEKDAY(calendrier!AH16,2)),"")</f>
        <v>REPOS ROSE</v>
      </c>
      <c r="AJ16" s="3">
        <f t="shared" si="9"/>
        <v>43631</v>
      </c>
      <c r="AK16" s="13" t="str">
        <f ca="1">IFERROR(OFFSET(grille!$A$1,MOD(INT((AJ16-lundi1er)/7),42)+1,WEEKDAY(calendrier!AJ16,2)),"")</f>
        <v>WE  BLEU</v>
      </c>
      <c r="AL16" s="3">
        <f t="shared" si="10"/>
        <v>43661</v>
      </c>
      <c r="AM16" s="13"/>
      <c r="AN16" s="22">
        <f t="shared" si="11"/>
        <v>43692</v>
      </c>
      <c r="AO16" s="25"/>
    </row>
    <row r="17" spans="1:41" x14ac:dyDescent="0.25">
      <c r="A17" s="26">
        <v>2027</v>
      </c>
      <c r="R17" s="3">
        <f t="shared" si="0"/>
        <v>42629</v>
      </c>
      <c r="S17" s="13" t="str">
        <f ca="1">IFERROR(OFFSET(grille!$A$1,MOD(INT((R17-lundi1er)/7),42)+1,WEEKDAY(calendrier!R17,2)),"")</f>
        <v>.</v>
      </c>
      <c r="T17" s="3">
        <f t="shared" si="1"/>
        <v>42659</v>
      </c>
      <c r="U17" s="13" t="str">
        <f ca="1">IFERROR(OFFSET(grille!$A$1,MOD(INT((T17-lundi1er)/7),42)+1,WEEKDAY(calendrier!T17,2)),"")</f>
        <v>WE  ROSE</v>
      </c>
      <c r="V17" s="3">
        <f t="shared" si="2"/>
        <v>42690</v>
      </c>
      <c r="W17" s="13" t="str">
        <f ca="1">IFERROR(OFFSET(grille!$A$1,MOD(INT((V17-lundi1er)/7),42)+1,WEEKDAY(calendrier!V17,2)),"")</f>
        <v>REPOS VERT</v>
      </c>
      <c r="X17" s="3">
        <f t="shared" si="3"/>
        <v>42720</v>
      </c>
      <c r="Y17" s="13" t="str">
        <f ca="1">IFERROR(OFFSET(grille!$A$1,MOD(INT((X17-lundi1er)/7),42)+1,WEEKDAY(calendrier!X17,2)),"")</f>
        <v>.</v>
      </c>
      <c r="Z17" s="3">
        <f t="shared" si="4"/>
        <v>43481</v>
      </c>
      <c r="AA17" s="13" t="str">
        <f ca="1">IFERROR(OFFSET(grille!$A$1,MOD(INT((Z17-lundi1er)/7),42)+1,WEEKDAY(calendrier!Z17,2)),"")</f>
        <v>REPOS BLEU</v>
      </c>
      <c r="AB17" s="3">
        <f t="shared" si="5"/>
        <v>43512</v>
      </c>
      <c r="AC17" s="13" t="str">
        <f ca="1">IFERROR(OFFSET(grille!$A$1,MOD(INT((AB17-lundi1er)/7),42)+1,WEEKDAY(calendrier!AB17,2)),"")</f>
        <v>WE  VERT</v>
      </c>
      <c r="AD17" s="3">
        <f t="shared" si="6"/>
        <v>43540</v>
      </c>
      <c r="AE17" s="13" t="str">
        <f ca="1">IFERROR(OFFSET(grille!$A$1,MOD(INT((AD17-lundi1er)/7),42)+1,WEEKDAY(calendrier!AD17,2)),"")</f>
        <v>WE  ROSE</v>
      </c>
      <c r="AF17" s="3">
        <f t="shared" si="7"/>
        <v>43571</v>
      </c>
      <c r="AG17" s="13" t="str">
        <f ca="1">IFERROR(OFFSET(grille!$A$1,MOD(INT((AF17-lundi1er)/7),42)+1,WEEKDAY(calendrier!AF17,2)),"")</f>
        <v>.</v>
      </c>
      <c r="AH17" s="3">
        <f t="shared" si="8"/>
        <v>43601</v>
      </c>
      <c r="AI17" s="13" t="str">
        <f ca="1">IFERROR(OFFSET(grille!$A$1,MOD(INT((AH17-lundi1er)/7),42)+1,WEEKDAY(calendrier!AH17,2)),"")</f>
        <v>REPOS ROSE</v>
      </c>
      <c r="AJ17" s="3">
        <f t="shared" si="9"/>
        <v>43632</v>
      </c>
      <c r="AK17" s="13" t="str">
        <f ca="1">IFERROR(OFFSET(grille!$A$1,MOD(INT((AJ17-lundi1er)/7),42)+1,WEEKDAY(calendrier!AJ17,2)),"")</f>
        <v>WE  BLEU</v>
      </c>
      <c r="AL17" s="3">
        <f t="shared" si="10"/>
        <v>43662</v>
      </c>
      <c r="AM17" s="13"/>
      <c r="AN17" s="3">
        <f t="shared" si="11"/>
        <v>43693</v>
      </c>
      <c r="AO17" s="13"/>
    </row>
    <row r="18" spans="1:41" x14ac:dyDescent="0.25">
      <c r="A18" s="26">
        <v>2028</v>
      </c>
      <c r="R18" s="3">
        <f t="shared" si="0"/>
        <v>42630</v>
      </c>
      <c r="S18" s="13" t="str">
        <f ca="1">IFERROR(OFFSET(grille!$A$1,MOD(INT((R18-lundi1er)/7),42)+1,WEEKDAY(calendrier!R18,2)),"")</f>
        <v>WE  VERT</v>
      </c>
      <c r="T18" s="3">
        <f t="shared" si="1"/>
        <v>42660</v>
      </c>
      <c r="U18" s="13" t="str">
        <f ca="1">IFERROR(OFFSET(grille!$A$1,MOD(INT((T18-lundi1er)/7),42)+1,WEEKDAY(calendrier!T18,2)),"")</f>
        <v>REPOS ROSE</v>
      </c>
      <c r="V18" s="3">
        <f t="shared" si="2"/>
        <v>42691</v>
      </c>
      <c r="W18" s="13" t="str">
        <f ca="1">IFERROR(OFFSET(grille!$A$1,MOD(INT((V18-lundi1er)/7),42)+1,WEEKDAY(calendrier!V18,2)),"")</f>
        <v>REPOS VERT</v>
      </c>
      <c r="X18" s="3">
        <f t="shared" si="3"/>
        <v>42721</v>
      </c>
      <c r="Y18" s="13" t="str">
        <f ca="1">IFERROR(OFFSET(grille!$A$1,MOD(INT((X18-lundi1er)/7),42)+1,WEEKDAY(calendrier!X18,2)),"")</f>
        <v>WE  ROSE</v>
      </c>
      <c r="Z18" s="3">
        <f t="shared" si="4"/>
        <v>43482</v>
      </c>
      <c r="AA18" s="13" t="str">
        <f ca="1">IFERROR(OFFSET(grille!$A$1,MOD(INT((Z18-lundi1er)/7),42)+1,WEEKDAY(calendrier!Z18,2)),"")</f>
        <v>REPOS BLEU</v>
      </c>
      <c r="AB18" s="3">
        <f t="shared" si="5"/>
        <v>43513</v>
      </c>
      <c r="AC18" s="13" t="str">
        <f ca="1">IFERROR(OFFSET(grille!$A$1,MOD(INT((AB18-lundi1er)/7),42)+1,WEEKDAY(calendrier!AB18,2)),"")</f>
        <v>WE  VERT</v>
      </c>
      <c r="AD18" s="3">
        <f t="shared" si="6"/>
        <v>43541</v>
      </c>
      <c r="AE18" s="13" t="str">
        <f ca="1">IFERROR(OFFSET(grille!$A$1,MOD(INT((AD18-lundi1er)/7),42)+1,WEEKDAY(calendrier!AD18,2)),"")</f>
        <v>WE  ROSE</v>
      </c>
      <c r="AF18" s="3">
        <f t="shared" si="7"/>
        <v>43572</v>
      </c>
      <c r="AG18" s="13" t="str">
        <f ca="1">IFERROR(OFFSET(grille!$A$1,MOD(INT((AF18-lundi1er)/7),42)+1,WEEKDAY(calendrier!AF18,2)),"")</f>
        <v>REPOS VERT</v>
      </c>
      <c r="AH18" s="3">
        <f t="shared" si="8"/>
        <v>43602</v>
      </c>
      <c r="AI18" s="13" t="str">
        <f ca="1">IFERROR(OFFSET(grille!$A$1,MOD(INT((AH18-lundi1er)/7),42)+1,WEEKDAY(calendrier!AH18,2)),"")</f>
        <v>.</v>
      </c>
      <c r="AJ18" s="3">
        <f t="shared" si="9"/>
        <v>43633</v>
      </c>
      <c r="AK18" s="13" t="str">
        <f ca="1">IFERROR(OFFSET(grille!$A$1,MOD(INT((AJ18-lundi1er)/7),42)+1,WEEKDAY(calendrier!AJ18,2)),"")</f>
        <v>REPOS BLEU</v>
      </c>
      <c r="AL18" s="3">
        <f t="shared" si="10"/>
        <v>43663</v>
      </c>
      <c r="AM18" s="13"/>
      <c r="AN18" s="3">
        <f t="shared" si="11"/>
        <v>43694</v>
      </c>
      <c r="AO18" s="13"/>
    </row>
    <row r="19" spans="1:41" x14ac:dyDescent="0.25">
      <c r="A19" s="26">
        <v>2029</v>
      </c>
      <c r="R19" s="3">
        <f t="shared" si="0"/>
        <v>42631</v>
      </c>
      <c r="S19" s="13" t="str">
        <f ca="1">IFERROR(OFFSET(grille!$A$1,MOD(INT((R19-lundi1er)/7),42)+1,WEEKDAY(calendrier!R19,2)),"")</f>
        <v>WE  VERT</v>
      </c>
      <c r="T19" s="3">
        <f t="shared" si="1"/>
        <v>42661</v>
      </c>
      <c r="U19" s="13" t="str">
        <f ca="1">IFERROR(OFFSET(grille!$A$1,MOD(INT((T19-lundi1er)/7),42)+1,WEEKDAY(calendrier!T19,2)),"")</f>
        <v>.</v>
      </c>
      <c r="V19" s="3">
        <f t="shared" si="2"/>
        <v>42692</v>
      </c>
      <c r="W19" s="13" t="str">
        <f ca="1">IFERROR(OFFSET(grille!$A$1,MOD(INT((V19-lundi1er)/7),42)+1,WEEKDAY(calendrier!V19,2)),"")</f>
        <v>.</v>
      </c>
      <c r="X19" s="3">
        <f t="shared" si="3"/>
        <v>42722</v>
      </c>
      <c r="Y19" s="13" t="str">
        <f ca="1">IFERROR(OFFSET(grille!$A$1,MOD(INT((X19-lundi1er)/7),42)+1,WEEKDAY(calendrier!X19,2)),"")</f>
        <v>WE  ROSE</v>
      </c>
      <c r="Z19" s="3">
        <f t="shared" si="4"/>
        <v>43483</v>
      </c>
      <c r="AA19" s="13" t="str">
        <f ca="1">IFERROR(OFFSET(grille!$A$1,MOD(INT((Z19-lundi1er)/7),42)+1,WEEKDAY(calendrier!Z19,2)),"")</f>
        <v>.</v>
      </c>
      <c r="AB19" s="3">
        <f t="shared" si="5"/>
        <v>43514</v>
      </c>
      <c r="AC19" s="13" t="str">
        <f ca="1">IFERROR(OFFSET(grille!$A$1,MOD(INT((AB19-lundi1er)/7),42)+1,WEEKDAY(calendrier!AB19,2)),"")</f>
        <v>REPOS VERT</v>
      </c>
      <c r="AD19" s="3">
        <f t="shared" si="6"/>
        <v>43542</v>
      </c>
      <c r="AE19" s="13" t="str">
        <f ca="1">IFERROR(OFFSET(grille!$A$1,MOD(INT((AD19-lundi1er)/7),42)+1,WEEKDAY(calendrier!AD19,2)),"")</f>
        <v>REPOS ROSE</v>
      </c>
      <c r="AF19" s="3">
        <f t="shared" si="7"/>
        <v>43573</v>
      </c>
      <c r="AG19" s="13" t="str">
        <f ca="1">IFERROR(OFFSET(grille!$A$1,MOD(INT((AF19-lundi1er)/7),42)+1,WEEKDAY(calendrier!AF19,2)),"")</f>
        <v>REPOS VERT</v>
      </c>
      <c r="AH19" s="3">
        <f t="shared" si="8"/>
        <v>43603</v>
      </c>
      <c r="AI19" s="13" t="str">
        <f ca="1">IFERROR(OFFSET(grille!$A$1,MOD(INT((AH19-lundi1er)/7),42)+1,WEEKDAY(calendrier!AH19,2)),"")</f>
        <v>WE  ROSE</v>
      </c>
      <c r="AJ19" s="3">
        <f t="shared" si="9"/>
        <v>43634</v>
      </c>
      <c r="AK19" s="13" t="str">
        <f ca="1">IFERROR(OFFSET(grille!$A$1,MOD(INT((AJ19-lundi1er)/7),42)+1,WEEKDAY(calendrier!AJ19,2)),"")</f>
        <v>.</v>
      </c>
      <c r="AL19" s="3">
        <f t="shared" si="10"/>
        <v>43664</v>
      </c>
      <c r="AM19" s="13"/>
      <c r="AN19" s="3">
        <f t="shared" si="11"/>
        <v>43695</v>
      </c>
      <c r="AO19" s="13"/>
    </row>
    <row r="20" spans="1:41" x14ac:dyDescent="0.25">
      <c r="A20" s="26">
        <v>2030</v>
      </c>
      <c r="R20" s="3">
        <f t="shared" si="0"/>
        <v>42632</v>
      </c>
      <c r="S20" s="13" t="str">
        <f ca="1">IFERROR(OFFSET(grille!$A$1,MOD(INT((R20-lundi1er)/7),42)+1,WEEKDAY(calendrier!R20,2)),"")</f>
        <v>REPOS VERT</v>
      </c>
      <c r="T20" s="3">
        <f t="shared" si="1"/>
        <v>42662</v>
      </c>
      <c r="U20" s="13" t="str">
        <f ca="1">IFERROR(OFFSET(grille!$A$1,MOD(INT((T20-lundi1er)/7),42)+1,WEEKDAY(calendrier!T20,2)),"")</f>
        <v>REPOS BLEU</v>
      </c>
      <c r="V20" s="3">
        <f t="shared" si="2"/>
        <v>42693</v>
      </c>
      <c r="W20" s="13" t="str">
        <f ca="1">IFERROR(OFFSET(grille!$A$1,MOD(INT((V20-lundi1er)/7),42)+1,WEEKDAY(calendrier!V20,2)),"")</f>
        <v>WE  VERT</v>
      </c>
      <c r="X20" s="3">
        <f t="shared" si="3"/>
        <v>42723</v>
      </c>
      <c r="Y20" s="13" t="str">
        <f ca="1">IFERROR(OFFSET(grille!$A$1,MOD(INT((X20-lundi1er)/7),42)+1,WEEKDAY(calendrier!X20,2)),"")</f>
        <v>REPOS ROSE</v>
      </c>
      <c r="Z20" s="3">
        <f t="shared" si="4"/>
        <v>43484</v>
      </c>
      <c r="AA20" s="13" t="str">
        <f ca="1">IFERROR(OFFSET(grille!$A$1,MOD(INT((Z20-lundi1er)/7),42)+1,WEEKDAY(calendrier!Z20,2)),"")</f>
        <v>WE  BLEU</v>
      </c>
      <c r="AB20" s="3">
        <f t="shared" si="5"/>
        <v>43515</v>
      </c>
      <c r="AC20" s="13" t="str">
        <f ca="1">IFERROR(OFFSET(grille!$A$1,MOD(INT((AB20-lundi1er)/7),42)+1,WEEKDAY(calendrier!AB20,2)),"")</f>
        <v>.</v>
      </c>
      <c r="AD20" s="3">
        <f t="shared" si="6"/>
        <v>43543</v>
      </c>
      <c r="AE20" s="13" t="str">
        <f ca="1">IFERROR(OFFSET(grille!$A$1,MOD(INT((AD20-lundi1er)/7),42)+1,WEEKDAY(calendrier!AD20,2)),"")</f>
        <v>.</v>
      </c>
      <c r="AF20" s="3">
        <f t="shared" si="7"/>
        <v>43574</v>
      </c>
      <c r="AG20" s="13" t="str">
        <f ca="1">IFERROR(OFFSET(grille!$A$1,MOD(INT((AF20-lundi1er)/7),42)+1,WEEKDAY(calendrier!AF20,2)),"")</f>
        <v>.</v>
      </c>
      <c r="AH20" s="3">
        <f t="shared" si="8"/>
        <v>43604</v>
      </c>
      <c r="AI20" s="13" t="str">
        <f ca="1">IFERROR(OFFSET(grille!$A$1,MOD(INT((AH20-lundi1er)/7),42)+1,WEEKDAY(calendrier!AH20,2)),"")</f>
        <v>WE  ROSE</v>
      </c>
      <c r="AJ20" s="3">
        <f t="shared" si="9"/>
        <v>43635</v>
      </c>
      <c r="AK20" s="13" t="str">
        <f ca="1">IFERROR(OFFSET(grille!$A$1,MOD(INT((AJ20-lundi1er)/7),42)+1,WEEKDAY(calendrier!AJ20,2)),"")</f>
        <v>REPOS VERT</v>
      </c>
      <c r="AL20" s="3">
        <f t="shared" si="10"/>
        <v>43665</v>
      </c>
      <c r="AM20" s="13"/>
      <c r="AN20" s="3">
        <f t="shared" si="11"/>
        <v>43696</v>
      </c>
      <c r="AO20" s="13"/>
    </row>
    <row r="21" spans="1:41" x14ac:dyDescent="0.25">
      <c r="A21" s="26">
        <v>2031</v>
      </c>
      <c r="R21" s="3">
        <f t="shared" si="0"/>
        <v>42633</v>
      </c>
      <c r="S21" s="13" t="str">
        <f ca="1">IFERROR(OFFSET(grille!$A$1,MOD(INT((R21-lundi1er)/7),42)+1,WEEKDAY(calendrier!R21,2)),"")</f>
        <v>.</v>
      </c>
      <c r="T21" s="3">
        <f t="shared" si="1"/>
        <v>42663</v>
      </c>
      <c r="U21" s="13" t="str">
        <f ca="1">IFERROR(OFFSET(grille!$A$1,MOD(INT((T21-lundi1er)/7),42)+1,WEEKDAY(calendrier!T21,2)),"")</f>
        <v>REPOS BLEU</v>
      </c>
      <c r="V21" s="3">
        <f t="shared" si="2"/>
        <v>42694</v>
      </c>
      <c r="W21" s="13" t="str">
        <f ca="1">IFERROR(OFFSET(grille!$A$1,MOD(INT((V21-lundi1er)/7),42)+1,WEEKDAY(calendrier!V21,2)),"")</f>
        <v>WE  VERT</v>
      </c>
      <c r="X21" s="3">
        <f t="shared" si="3"/>
        <v>42724</v>
      </c>
      <c r="Y21" s="13" t="str">
        <f ca="1">IFERROR(OFFSET(grille!$A$1,MOD(INT((X21-lundi1er)/7),42)+1,WEEKDAY(calendrier!X21,2)),"")</f>
        <v>.</v>
      </c>
      <c r="Z21" s="3">
        <f t="shared" si="4"/>
        <v>43485</v>
      </c>
      <c r="AA21" s="13" t="str">
        <f ca="1">IFERROR(OFFSET(grille!$A$1,MOD(INT((Z21-lundi1er)/7),42)+1,WEEKDAY(calendrier!Z21,2)),"")</f>
        <v>WE  BLEU</v>
      </c>
      <c r="AB21" s="3">
        <f t="shared" si="5"/>
        <v>43516</v>
      </c>
      <c r="AC21" s="13" t="str">
        <f ca="1">IFERROR(OFFSET(grille!$A$1,MOD(INT((AB21-lundi1er)/7),42)+1,WEEKDAY(calendrier!AB21,2)),"")</f>
        <v>REPOS ROSE</v>
      </c>
      <c r="AD21" s="3">
        <f t="shared" si="6"/>
        <v>43544</v>
      </c>
      <c r="AE21" s="13" t="str">
        <f ca="1">IFERROR(OFFSET(grille!$A$1,MOD(INT((AD21-lundi1er)/7),42)+1,WEEKDAY(calendrier!AD21,2)),"")</f>
        <v>REPOS BLEU</v>
      </c>
      <c r="AF21" s="3">
        <f t="shared" si="7"/>
        <v>43575</v>
      </c>
      <c r="AG21" s="13" t="str">
        <f ca="1">IFERROR(OFFSET(grille!$A$1,MOD(INT((AF21-lundi1er)/7),42)+1,WEEKDAY(calendrier!AF21,2)),"")</f>
        <v>WE  VERT</v>
      </c>
      <c r="AH21" s="3">
        <f t="shared" si="8"/>
        <v>43605</v>
      </c>
      <c r="AI21" s="13" t="str">
        <f ca="1">IFERROR(OFFSET(grille!$A$1,MOD(INT((AH21-lundi1er)/7),42)+1,WEEKDAY(calendrier!AH21,2)),"")</f>
        <v>REPOS ROSE</v>
      </c>
      <c r="AJ21" s="3">
        <f t="shared" si="9"/>
        <v>43636</v>
      </c>
      <c r="AK21" s="13" t="str">
        <f ca="1">IFERROR(OFFSET(grille!$A$1,MOD(INT((AJ21-lundi1er)/7),42)+1,WEEKDAY(calendrier!AJ21,2)),"")</f>
        <v>REPOS VERT</v>
      </c>
      <c r="AL21" s="3">
        <f t="shared" si="10"/>
        <v>43666</v>
      </c>
      <c r="AM21" s="13"/>
      <c r="AN21" s="3">
        <f t="shared" si="11"/>
        <v>43697</v>
      </c>
      <c r="AO21" s="13"/>
    </row>
    <row r="22" spans="1:41" x14ac:dyDescent="0.25">
      <c r="A22" s="26">
        <v>2032</v>
      </c>
      <c r="R22" s="3">
        <f t="shared" si="0"/>
        <v>42634</v>
      </c>
      <c r="S22" s="13" t="str">
        <f ca="1">IFERROR(OFFSET(grille!$A$1,MOD(INT((R22-lundi1er)/7),42)+1,WEEKDAY(calendrier!R22,2)),"")</f>
        <v>REPOS ROSE</v>
      </c>
      <c r="T22" s="3">
        <f t="shared" si="1"/>
        <v>42664</v>
      </c>
      <c r="U22" s="13" t="str">
        <f ca="1">IFERROR(OFFSET(grille!$A$1,MOD(INT((T22-lundi1er)/7),42)+1,WEEKDAY(calendrier!T22,2)),"")</f>
        <v>.</v>
      </c>
      <c r="V22" s="3">
        <f t="shared" si="2"/>
        <v>42695</v>
      </c>
      <c r="W22" s="13" t="str">
        <f ca="1">IFERROR(OFFSET(grille!$A$1,MOD(INT((V22-lundi1er)/7),42)+1,WEEKDAY(calendrier!V22,2)),"")</f>
        <v>REPOS VERT</v>
      </c>
      <c r="X22" s="3">
        <f t="shared" si="3"/>
        <v>42725</v>
      </c>
      <c r="Y22" s="13" t="str">
        <f ca="1">IFERROR(OFFSET(grille!$A$1,MOD(INT((X22-lundi1er)/7),42)+1,WEEKDAY(calendrier!X22,2)),"")</f>
        <v>REPOS BLEU</v>
      </c>
      <c r="Z22" s="3">
        <f t="shared" si="4"/>
        <v>43486</v>
      </c>
      <c r="AA22" s="13" t="str">
        <f ca="1">IFERROR(OFFSET(grille!$A$1,MOD(INT((Z22-lundi1er)/7),42)+1,WEEKDAY(calendrier!Z22,2)),"")</f>
        <v>REPOS BLEU</v>
      </c>
      <c r="AB22" s="3">
        <f t="shared" si="5"/>
        <v>43517</v>
      </c>
      <c r="AC22" s="13" t="str">
        <f ca="1">IFERROR(OFFSET(grille!$A$1,MOD(INT((AB22-lundi1er)/7),42)+1,WEEKDAY(calendrier!AB22,2)),"")</f>
        <v>REPOS ROSE</v>
      </c>
      <c r="AD22" s="3">
        <f t="shared" si="6"/>
        <v>43545</v>
      </c>
      <c r="AE22" s="13" t="str">
        <f ca="1">IFERROR(OFFSET(grille!$A$1,MOD(INT((AD22-lundi1er)/7),42)+1,WEEKDAY(calendrier!AD22,2)),"")</f>
        <v>REPOS BLEU</v>
      </c>
      <c r="AF22" s="3">
        <f t="shared" si="7"/>
        <v>43576</v>
      </c>
      <c r="AG22" s="13" t="str">
        <f ca="1">IFERROR(OFFSET(grille!$A$1,MOD(INT((AF22-lundi1er)/7),42)+1,WEEKDAY(calendrier!AF22,2)),"")</f>
        <v>WE  VERT</v>
      </c>
      <c r="AH22" s="3">
        <f t="shared" si="8"/>
        <v>43606</v>
      </c>
      <c r="AI22" s="13" t="str">
        <f ca="1">IFERROR(OFFSET(grille!$A$1,MOD(INT((AH22-lundi1er)/7),42)+1,WEEKDAY(calendrier!AH22,2)),"")</f>
        <v>.</v>
      </c>
      <c r="AJ22" s="3">
        <f t="shared" si="9"/>
        <v>43637</v>
      </c>
      <c r="AK22" s="13" t="str">
        <f ca="1">IFERROR(OFFSET(grille!$A$1,MOD(INT((AJ22-lundi1er)/7),42)+1,WEEKDAY(calendrier!AJ22,2)),"")</f>
        <v>.</v>
      </c>
      <c r="AL22" s="3">
        <f t="shared" si="10"/>
        <v>43667</v>
      </c>
      <c r="AM22" s="13"/>
      <c r="AN22" s="3">
        <f t="shared" si="11"/>
        <v>43698</v>
      </c>
      <c r="AO22" s="13"/>
    </row>
    <row r="23" spans="1:41" x14ac:dyDescent="0.25">
      <c r="A23" s="26">
        <v>2033</v>
      </c>
      <c r="R23" s="3">
        <f t="shared" si="0"/>
        <v>42635</v>
      </c>
      <c r="S23" s="13" t="str">
        <f ca="1">IFERROR(OFFSET(grille!$A$1,MOD(INT((R23-lundi1er)/7),42)+1,WEEKDAY(calendrier!R23,2)),"")</f>
        <v>REPOS ROSE</v>
      </c>
      <c r="T23" s="3">
        <f t="shared" si="1"/>
        <v>42665</v>
      </c>
      <c r="U23" s="13" t="str">
        <f ca="1">IFERROR(OFFSET(grille!$A$1,MOD(INT((T23-lundi1er)/7),42)+1,WEEKDAY(calendrier!T23,2)),"")</f>
        <v>WE  BLEU</v>
      </c>
      <c r="V23" s="3">
        <f t="shared" si="2"/>
        <v>42696</v>
      </c>
      <c r="W23" s="13" t="str">
        <f ca="1">IFERROR(OFFSET(grille!$A$1,MOD(INT((V23-lundi1er)/7),42)+1,WEEKDAY(calendrier!V23,2)),"")</f>
        <v>.</v>
      </c>
      <c r="X23" s="3">
        <f t="shared" si="3"/>
        <v>42726</v>
      </c>
      <c r="Y23" s="13" t="str">
        <f ca="1">IFERROR(OFFSET(grille!$A$1,MOD(INT((X23-lundi1er)/7),42)+1,WEEKDAY(calendrier!X23,2)),"")</f>
        <v>REPOS BLEU</v>
      </c>
      <c r="Z23" s="3">
        <f t="shared" si="4"/>
        <v>43487</v>
      </c>
      <c r="AA23" s="13" t="str">
        <f ca="1">IFERROR(OFFSET(grille!$A$1,MOD(INT((Z23-lundi1er)/7),42)+1,WEEKDAY(calendrier!Z23,2)),"")</f>
        <v>.</v>
      </c>
      <c r="AB23" s="3">
        <f t="shared" si="5"/>
        <v>43518</v>
      </c>
      <c r="AC23" s="13" t="str">
        <f ca="1">IFERROR(OFFSET(grille!$A$1,MOD(INT((AB23-lundi1er)/7),42)+1,WEEKDAY(calendrier!AB23,2)),"")</f>
        <v>.</v>
      </c>
      <c r="AD23" s="3">
        <f t="shared" si="6"/>
        <v>43546</v>
      </c>
      <c r="AE23" s="13" t="str">
        <f ca="1">IFERROR(OFFSET(grille!$A$1,MOD(INT((AD23-lundi1er)/7),42)+1,WEEKDAY(calendrier!AD23,2)),"")</f>
        <v>.</v>
      </c>
      <c r="AF23" s="3">
        <f t="shared" si="7"/>
        <v>43577</v>
      </c>
      <c r="AG23" s="13" t="str">
        <f ca="1">IFERROR(OFFSET(grille!$A$1,MOD(INT((AF23-lundi1er)/7),42)+1,WEEKDAY(calendrier!AF23,2)),"")</f>
        <v>REPOS VERT</v>
      </c>
      <c r="AH23" s="3">
        <f t="shared" si="8"/>
        <v>43607</v>
      </c>
      <c r="AI23" s="13" t="str">
        <f ca="1">IFERROR(OFFSET(grille!$A$1,MOD(INT((AH23-lundi1er)/7),42)+1,WEEKDAY(calendrier!AH23,2)),"")</f>
        <v>REPOS BLEU</v>
      </c>
      <c r="AJ23" s="3">
        <f t="shared" si="9"/>
        <v>43638</v>
      </c>
      <c r="AK23" s="13" t="str">
        <f ca="1">IFERROR(OFFSET(grille!$A$1,MOD(INT((AJ23-lundi1er)/7),42)+1,WEEKDAY(calendrier!AJ23,2)),"")</f>
        <v>WE  VERT</v>
      </c>
      <c r="AL23" s="3">
        <f t="shared" si="10"/>
        <v>43668</v>
      </c>
      <c r="AM23" s="13"/>
      <c r="AN23" s="3">
        <f t="shared" si="11"/>
        <v>43699</v>
      </c>
      <c r="AO23" s="13"/>
    </row>
    <row r="24" spans="1:41" x14ac:dyDescent="0.25">
      <c r="A24" s="26">
        <v>2034</v>
      </c>
      <c r="R24" s="3">
        <f t="shared" si="0"/>
        <v>42636</v>
      </c>
      <c r="S24" s="13" t="str">
        <f ca="1">IFERROR(OFFSET(grille!$A$1,MOD(INT((R24-lundi1er)/7),42)+1,WEEKDAY(calendrier!R24,2)),"")</f>
        <v>.</v>
      </c>
      <c r="T24" s="3">
        <f t="shared" si="1"/>
        <v>42666</v>
      </c>
      <c r="U24" s="13" t="str">
        <f ca="1">IFERROR(OFFSET(grille!$A$1,MOD(INT((T24-lundi1er)/7),42)+1,WEEKDAY(calendrier!T24,2)),"")</f>
        <v>WE  BLEU</v>
      </c>
      <c r="V24" s="3">
        <f t="shared" si="2"/>
        <v>42697</v>
      </c>
      <c r="W24" s="13" t="str">
        <f ca="1">IFERROR(OFFSET(grille!$A$1,MOD(INT((V24-lundi1er)/7),42)+1,WEEKDAY(calendrier!V24,2)),"")</f>
        <v>REPOS ROSE</v>
      </c>
      <c r="X24" s="3">
        <f t="shared" si="3"/>
        <v>42727</v>
      </c>
      <c r="Y24" s="13" t="str">
        <f ca="1">IFERROR(OFFSET(grille!$A$1,MOD(INT((X24-lundi1er)/7),42)+1,WEEKDAY(calendrier!X24,2)),"")</f>
        <v>.</v>
      </c>
      <c r="Z24" s="3">
        <f t="shared" si="4"/>
        <v>43488</v>
      </c>
      <c r="AA24" s="13" t="str">
        <f ca="1">IFERROR(OFFSET(grille!$A$1,MOD(INT((Z24-lundi1er)/7),42)+1,WEEKDAY(calendrier!Z24,2)),"")</f>
        <v>REPOS VERT</v>
      </c>
      <c r="AB24" s="3">
        <f t="shared" si="5"/>
        <v>43519</v>
      </c>
      <c r="AC24" s="13" t="str">
        <f ca="1">IFERROR(OFFSET(grille!$A$1,MOD(INT((AB24-lundi1er)/7),42)+1,WEEKDAY(calendrier!AB24,2)),"")</f>
        <v>WE  ROSE</v>
      </c>
      <c r="AD24" s="3">
        <f t="shared" si="6"/>
        <v>43547</v>
      </c>
      <c r="AE24" s="13" t="str">
        <f ca="1">IFERROR(OFFSET(grille!$A$1,MOD(INT((AD24-lundi1er)/7),42)+1,WEEKDAY(calendrier!AD24,2)),"")</f>
        <v>WE  BLEU</v>
      </c>
      <c r="AF24" s="3">
        <f t="shared" si="7"/>
        <v>43578</v>
      </c>
      <c r="AG24" s="13" t="str">
        <f ca="1">IFERROR(OFFSET(grille!$A$1,MOD(INT((AF24-lundi1er)/7),42)+1,WEEKDAY(calendrier!AF24,2)),"")</f>
        <v>.</v>
      </c>
      <c r="AH24" s="3">
        <f t="shared" si="8"/>
        <v>43608</v>
      </c>
      <c r="AI24" s="13" t="str">
        <f ca="1">IFERROR(OFFSET(grille!$A$1,MOD(INT((AH24-lundi1er)/7),42)+1,WEEKDAY(calendrier!AH24,2)),"")</f>
        <v>REPOS BLEU</v>
      </c>
      <c r="AJ24" s="3">
        <f t="shared" si="9"/>
        <v>43639</v>
      </c>
      <c r="AK24" s="13" t="str">
        <f ca="1">IFERROR(OFFSET(grille!$A$1,MOD(INT((AJ24-lundi1er)/7),42)+1,WEEKDAY(calendrier!AJ24,2)),"")</f>
        <v>WE  VERT</v>
      </c>
      <c r="AL24" s="3">
        <f t="shared" si="10"/>
        <v>43669</v>
      </c>
      <c r="AM24" s="13"/>
      <c r="AN24" s="3">
        <f t="shared" si="11"/>
        <v>43700</v>
      </c>
      <c r="AO24" s="13"/>
    </row>
    <row r="25" spans="1:41" x14ac:dyDescent="0.25">
      <c r="A25" s="26">
        <v>2035</v>
      </c>
      <c r="R25" s="3">
        <f t="shared" si="0"/>
        <v>42637</v>
      </c>
      <c r="S25" s="13" t="str">
        <f ca="1">IFERROR(OFFSET(grille!$A$1,MOD(INT((R25-lundi1er)/7),42)+1,WEEKDAY(calendrier!R25,2)),"")</f>
        <v>WE  ROSE</v>
      </c>
      <c r="T25" s="3">
        <f t="shared" si="1"/>
        <v>42667</v>
      </c>
      <c r="U25" s="13" t="str">
        <f ca="1">IFERROR(OFFSET(grille!$A$1,MOD(INT((T25-lundi1er)/7),42)+1,WEEKDAY(calendrier!T25,2)),"")</f>
        <v>REPOS BLEU</v>
      </c>
      <c r="V25" s="3">
        <f t="shared" si="2"/>
        <v>42698</v>
      </c>
      <c r="W25" s="13" t="str">
        <f ca="1">IFERROR(OFFSET(grille!$A$1,MOD(INT((V25-lundi1er)/7),42)+1,WEEKDAY(calendrier!V25,2)),"")</f>
        <v>REPOS ROSE</v>
      </c>
      <c r="X25" s="3">
        <f t="shared" si="3"/>
        <v>42728</v>
      </c>
      <c r="Y25" s="13" t="str">
        <f ca="1">IFERROR(OFFSET(grille!$A$1,MOD(INT((X25-lundi1er)/7),42)+1,WEEKDAY(calendrier!X25,2)),"")</f>
        <v>WE  BLEU</v>
      </c>
      <c r="Z25" s="3">
        <f t="shared" si="4"/>
        <v>43489</v>
      </c>
      <c r="AA25" s="13" t="str">
        <f ca="1">IFERROR(OFFSET(grille!$A$1,MOD(INT((Z25-lundi1er)/7),42)+1,WEEKDAY(calendrier!Z25,2)),"")</f>
        <v>REPOS VERT</v>
      </c>
      <c r="AB25" s="3">
        <f t="shared" si="5"/>
        <v>43520</v>
      </c>
      <c r="AC25" s="13" t="str">
        <f ca="1">IFERROR(OFFSET(grille!$A$1,MOD(INT((AB25-lundi1er)/7),42)+1,WEEKDAY(calendrier!AB25,2)),"")</f>
        <v>WE  ROSE</v>
      </c>
      <c r="AD25" s="3">
        <f t="shared" si="6"/>
        <v>43548</v>
      </c>
      <c r="AE25" s="13" t="str">
        <f ca="1">IFERROR(OFFSET(grille!$A$1,MOD(INT((AD25-lundi1er)/7),42)+1,WEEKDAY(calendrier!AD25,2)),"")</f>
        <v>WE  BLEU</v>
      </c>
      <c r="AF25" s="3">
        <f t="shared" si="7"/>
        <v>43579</v>
      </c>
      <c r="AG25" s="13" t="str">
        <f ca="1">IFERROR(OFFSET(grille!$A$1,MOD(INT((AF25-lundi1er)/7),42)+1,WEEKDAY(calendrier!AF25,2)),"")</f>
        <v>REPOS ROSE</v>
      </c>
      <c r="AH25" s="3">
        <f t="shared" si="8"/>
        <v>43609</v>
      </c>
      <c r="AI25" s="13" t="str">
        <f ca="1">IFERROR(OFFSET(grille!$A$1,MOD(INT((AH25-lundi1er)/7),42)+1,WEEKDAY(calendrier!AH25,2)),"")</f>
        <v>.</v>
      </c>
      <c r="AJ25" s="3">
        <f t="shared" si="9"/>
        <v>43640</v>
      </c>
      <c r="AK25" s="13" t="str">
        <f ca="1">IFERROR(OFFSET(grille!$A$1,MOD(INT((AJ25-lundi1er)/7),42)+1,WEEKDAY(calendrier!AJ25,2)),"")</f>
        <v>REPOS VERT</v>
      </c>
      <c r="AL25" s="3">
        <f t="shared" si="10"/>
        <v>43670</v>
      </c>
      <c r="AM25" s="13"/>
      <c r="AN25" s="3">
        <f t="shared" si="11"/>
        <v>43701</v>
      </c>
      <c r="AO25" s="13"/>
    </row>
    <row r="26" spans="1:41" x14ac:dyDescent="0.25">
      <c r="A26" s="26">
        <v>2036</v>
      </c>
      <c r="R26" s="3">
        <f t="shared" si="0"/>
        <v>42638</v>
      </c>
      <c r="S26" s="13" t="str">
        <f ca="1">IFERROR(OFFSET(grille!$A$1,MOD(INT((R26-lundi1er)/7),42)+1,WEEKDAY(calendrier!R26,2)),"")</f>
        <v>WE  ROSE</v>
      </c>
      <c r="T26" s="3">
        <f t="shared" si="1"/>
        <v>42668</v>
      </c>
      <c r="U26" s="13" t="str">
        <f ca="1">IFERROR(OFFSET(grille!$A$1,MOD(INT((T26-lundi1er)/7),42)+1,WEEKDAY(calendrier!T26,2)),"")</f>
        <v>.</v>
      </c>
      <c r="V26" s="3">
        <f t="shared" si="2"/>
        <v>42699</v>
      </c>
      <c r="W26" s="13" t="str">
        <f ca="1">IFERROR(OFFSET(grille!$A$1,MOD(INT((V26-lundi1er)/7),42)+1,WEEKDAY(calendrier!V26,2)),"")</f>
        <v>.</v>
      </c>
      <c r="X26" s="22">
        <f t="shared" si="3"/>
        <v>42729</v>
      </c>
      <c r="Y26" s="24" t="str">
        <f ca="1">IFERROR(OFFSET(grille!$A$1,MOD(INT((X26-lundi1er)/7),42)+1,WEEKDAY(calendrier!X26,2)),"")</f>
        <v>WE  BLEU</v>
      </c>
      <c r="Z26" s="3">
        <f t="shared" si="4"/>
        <v>43490</v>
      </c>
      <c r="AA26" s="13" t="str">
        <f ca="1">IFERROR(OFFSET(grille!$A$1,MOD(INT((Z26-lundi1er)/7),42)+1,WEEKDAY(calendrier!Z26,2)),"")</f>
        <v>.</v>
      </c>
      <c r="AB26" s="3">
        <f t="shared" si="5"/>
        <v>43521</v>
      </c>
      <c r="AC26" s="13" t="str">
        <f ca="1">IFERROR(OFFSET(grille!$A$1,MOD(INT((AB26-lundi1er)/7),42)+1,WEEKDAY(calendrier!AB26,2)),"")</f>
        <v>REPOS ROSE</v>
      </c>
      <c r="AD26" s="3">
        <f t="shared" si="6"/>
        <v>43549</v>
      </c>
      <c r="AE26" s="13" t="str">
        <f ca="1">IFERROR(OFFSET(grille!$A$1,MOD(INT((AD26-lundi1er)/7),42)+1,WEEKDAY(calendrier!AD26,2)),"")</f>
        <v>REPOS BLEU</v>
      </c>
      <c r="AF26" s="3">
        <f t="shared" si="7"/>
        <v>43580</v>
      </c>
      <c r="AG26" s="13" t="str">
        <f ca="1">IFERROR(OFFSET(grille!$A$1,MOD(INT((AF26-lundi1er)/7),42)+1,WEEKDAY(calendrier!AF26,2)),"")</f>
        <v>REPOS ROSE</v>
      </c>
      <c r="AH26" s="3">
        <f t="shared" si="8"/>
        <v>43610</v>
      </c>
      <c r="AI26" s="13" t="str">
        <f ca="1">IFERROR(OFFSET(grille!$A$1,MOD(INT((AH26-lundi1er)/7),42)+1,WEEKDAY(calendrier!AH26,2)),"")</f>
        <v>WE  BLEU</v>
      </c>
      <c r="AJ26" s="3">
        <f t="shared" si="9"/>
        <v>43641</v>
      </c>
      <c r="AK26" s="13" t="str">
        <f ca="1">IFERROR(OFFSET(grille!$A$1,MOD(INT((AJ26-lundi1er)/7),42)+1,WEEKDAY(calendrier!AJ26,2)),"")</f>
        <v>.</v>
      </c>
      <c r="AL26" s="3">
        <f t="shared" si="10"/>
        <v>43671</v>
      </c>
      <c r="AM26" s="13"/>
      <c r="AN26" s="3">
        <f t="shared" si="11"/>
        <v>43702</v>
      </c>
      <c r="AO26" s="13"/>
    </row>
    <row r="27" spans="1:41" x14ac:dyDescent="0.25">
      <c r="A27" s="26">
        <v>2037</v>
      </c>
      <c r="R27" s="3">
        <f t="shared" si="0"/>
        <v>42639</v>
      </c>
      <c r="S27" s="13" t="str">
        <f ca="1">IFERROR(OFFSET(grille!$A$1,MOD(INT((R27-lundi1er)/7),42)+1,WEEKDAY(calendrier!R27,2)),"")</f>
        <v>REPOS ROSE</v>
      </c>
      <c r="T27" s="3">
        <f t="shared" si="1"/>
        <v>42669</v>
      </c>
      <c r="U27" s="13" t="str">
        <f ca="1">IFERROR(OFFSET(grille!$A$1,MOD(INT((T27-lundi1er)/7),42)+1,WEEKDAY(calendrier!T27,2)),"")</f>
        <v>REPOS VERT</v>
      </c>
      <c r="V27" s="3">
        <f t="shared" si="2"/>
        <v>42700</v>
      </c>
      <c r="W27" s="13" t="str">
        <f ca="1">IFERROR(OFFSET(grille!$A$1,MOD(INT((V27-lundi1er)/7),42)+1,WEEKDAY(calendrier!V27,2)),"")</f>
        <v>WE  ROSE</v>
      </c>
      <c r="X27" s="3">
        <f t="shared" si="3"/>
        <v>42730</v>
      </c>
      <c r="Y27" s="13" t="str">
        <f ca="1">IFERROR(OFFSET(grille!$A$1,MOD(INT((X27-lundi1er)/7),42)+1,WEEKDAY(calendrier!X27,2)),"")</f>
        <v>REPOS BLEU</v>
      </c>
      <c r="Z27" s="3">
        <f t="shared" si="4"/>
        <v>43491</v>
      </c>
      <c r="AA27" s="13" t="str">
        <f ca="1">IFERROR(OFFSET(grille!$A$1,MOD(INT((Z27-lundi1er)/7),42)+1,WEEKDAY(calendrier!Z27,2)),"")</f>
        <v>WE  VERT</v>
      </c>
      <c r="AB27" s="3">
        <f t="shared" si="5"/>
        <v>43522</v>
      </c>
      <c r="AC27" s="13" t="str">
        <f ca="1">IFERROR(OFFSET(grille!$A$1,MOD(INT((AB27-lundi1er)/7),42)+1,WEEKDAY(calendrier!AB27,2)),"")</f>
        <v>.</v>
      </c>
      <c r="AD27" s="3">
        <f t="shared" si="6"/>
        <v>43550</v>
      </c>
      <c r="AE27" s="13" t="str">
        <f ca="1">IFERROR(OFFSET(grille!$A$1,MOD(INT((AD27-lundi1er)/7),42)+1,WEEKDAY(calendrier!AD27,2)),"")</f>
        <v>.</v>
      </c>
      <c r="AF27" s="3">
        <f t="shared" si="7"/>
        <v>43581</v>
      </c>
      <c r="AG27" s="13" t="str">
        <f ca="1">IFERROR(OFFSET(grille!$A$1,MOD(INT((AF27-lundi1er)/7),42)+1,WEEKDAY(calendrier!AF27,2)),"")</f>
        <v>.</v>
      </c>
      <c r="AH27" s="3">
        <f t="shared" si="8"/>
        <v>43611</v>
      </c>
      <c r="AI27" s="13" t="str">
        <f ca="1">IFERROR(OFFSET(grille!$A$1,MOD(INT((AH27-lundi1er)/7),42)+1,WEEKDAY(calendrier!AH27,2)),"")</f>
        <v>WE  BLEU</v>
      </c>
      <c r="AJ27" s="3">
        <f t="shared" si="9"/>
        <v>43642</v>
      </c>
      <c r="AK27" s="13" t="str">
        <f ca="1">IFERROR(OFFSET(grille!$A$1,MOD(INT((AJ27-lundi1er)/7),42)+1,WEEKDAY(calendrier!AJ27,2)),"")</f>
        <v>REPOS ROSE</v>
      </c>
      <c r="AL27" s="3">
        <f t="shared" si="10"/>
        <v>43672</v>
      </c>
      <c r="AM27" s="13"/>
      <c r="AN27" s="3">
        <f t="shared" si="11"/>
        <v>43703</v>
      </c>
      <c r="AO27" s="13"/>
    </row>
    <row r="28" spans="1:41" x14ac:dyDescent="0.25">
      <c r="A28" s="26">
        <v>2038</v>
      </c>
      <c r="R28" s="3">
        <f t="shared" si="0"/>
        <v>42640</v>
      </c>
      <c r="S28" s="13" t="str">
        <f ca="1">IFERROR(OFFSET(grille!$A$1,MOD(INT((R28-lundi1er)/7),42)+1,WEEKDAY(calendrier!R28,2)),"")</f>
        <v>.</v>
      </c>
      <c r="T28" s="3">
        <f t="shared" si="1"/>
        <v>42670</v>
      </c>
      <c r="U28" s="13" t="str">
        <f ca="1">IFERROR(OFFSET(grille!$A$1,MOD(INT((T28-lundi1er)/7),42)+1,WEEKDAY(calendrier!T28,2)),"")</f>
        <v>REPOS VERT</v>
      </c>
      <c r="V28" s="3">
        <f t="shared" si="2"/>
        <v>42701</v>
      </c>
      <c r="W28" s="13" t="str">
        <f ca="1">IFERROR(OFFSET(grille!$A$1,MOD(INT((V28-lundi1er)/7),42)+1,WEEKDAY(calendrier!V28,2)),"")</f>
        <v>WE  ROSE</v>
      </c>
      <c r="X28" s="3">
        <f t="shared" si="3"/>
        <v>42731</v>
      </c>
      <c r="Y28" s="13" t="str">
        <f ca="1">IFERROR(OFFSET(grille!$A$1,MOD(INT((X28-lundi1er)/7),42)+1,WEEKDAY(calendrier!X28,2)),"")</f>
        <v>.</v>
      </c>
      <c r="Z28" s="3">
        <f t="shared" si="4"/>
        <v>43492</v>
      </c>
      <c r="AA28" s="13" t="str">
        <f ca="1">IFERROR(OFFSET(grille!$A$1,MOD(INT((Z28-lundi1er)/7),42)+1,WEEKDAY(calendrier!Z28,2)),"")</f>
        <v>WE  VERT</v>
      </c>
      <c r="AB28" s="3">
        <f t="shared" si="5"/>
        <v>43523</v>
      </c>
      <c r="AC28" s="13" t="str">
        <f ca="1">IFERROR(OFFSET(grille!$A$1,MOD(INT((AB28-lundi1er)/7),42)+1,WEEKDAY(calendrier!AB28,2)),"")</f>
        <v>REPOS BLEU</v>
      </c>
      <c r="AD28" s="3">
        <f t="shared" si="6"/>
        <v>43551</v>
      </c>
      <c r="AE28" s="13" t="str">
        <f ca="1">IFERROR(OFFSET(grille!$A$1,MOD(INT((AD28-lundi1er)/7),42)+1,WEEKDAY(calendrier!AD28,2)),"")</f>
        <v>REPOS VERT</v>
      </c>
      <c r="AF28" s="3">
        <f t="shared" si="7"/>
        <v>43582</v>
      </c>
      <c r="AG28" s="13" t="str">
        <f ca="1">IFERROR(OFFSET(grille!$A$1,MOD(INT((AF28-lundi1er)/7),42)+1,WEEKDAY(calendrier!AF28,2)),"")</f>
        <v>WE  ROSE</v>
      </c>
      <c r="AH28" s="3">
        <f t="shared" si="8"/>
        <v>43612</v>
      </c>
      <c r="AI28" s="13" t="str">
        <f ca="1">IFERROR(OFFSET(grille!$A$1,MOD(INT((AH28-lundi1er)/7),42)+1,WEEKDAY(calendrier!AH28,2)),"")</f>
        <v>REPOS BLEU</v>
      </c>
      <c r="AJ28" s="3">
        <f t="shared" si="9"/>
        <v>43643</v>
      </c>
      <c r="AK28" s="13" t="str">
        <f ca="1">IFERROR(OFFSET(grille!$A$1,MOD(INT((AJ28-lundi1er)/7),42)+1,WEEKDAY(calendrier!AJ28,2)),"")</f>
        <v>REPOS ROSE</v>
      </c>
      <c r="AL28" s="3">
        <f t="shared" si="10"/>
        <v>43673</v>
      </c>
      <c r="AM28" s="13"/>
      <c r="AN28" s="3">
        <f t="shared" si="11"/>
        <v>43704</v>
      </c>
      <c r="AO28" s="13"/>
    </row>
    <row r="29" spans="1:41" x14ac:dyDescent="0.25">
      <c r="A29" s="26">
        <v>2039</v>
      </c>
      <c r="R29" s="3">
        <f t="shared" si="0"/>
        <v>42641</v>
      </c>
      <c r="S29" s="13" t="str">
        <f ca="1">IFERROR(OFFSET(grille!$A$1,MOD(INT((R29-lundi1er)/7),42)+1,WEEKDAY(calendrier!R29,2)),"")</f>
        <v>REPOS BLEU</v>
      </c>
      <c r="T29" s="3">
        <f t="shared" si="1"/>
        <v>42671</v>
      </c>
      <c r="U29" s="13" t="str">
        <f ca="1">IFERROR(OFFSET(grille!$A$1,MOD(INT((T29-lundi1er)/7),42)+1,WEEKDAY(calendrier!T29,2)),"")</f>
        <v>.</v>
      </c>
      <c r="V29" s="3">
        <f t="shared" si="2"/>
        <v>42702</v>
      </c>
      <c r="W29" s="13" t="str">
        <f ca="1">IFERROR(OFFSET(grille!$A$1,MOD(INT((V29-lundi1er)/7),42)+1,WEEKDAY(calendrier!V29,2)),"")</f>
        <v>REPOS ROSE</v>
      </c>
      <c r="X29" s="3">
        <f t="shared" si="3"/>
        <v>42732</v>
      </c>
      <c r="Y29" s="13" t="str">
        <f ca="1">IFERROR(OFFSET(grille!$A$1,MOD(INT((X29-lundi1er)/7),42)+1,WEEKDAY(calendrier!X29,2)),"")</f>
        <v>REPOS VERT</v>
      </c>
      <c r="Z29" s="3">
        <f t="shared" si="4"/>
        <v>43493</v>
      </c>
      <c r="AA29" s="13" t="str">
        <f ca="1">IFERROR(OFFSET(grille!$A$1,MOD(INT((Z29-lundi1er)/7),42)+1,WEEKDAY(calendrier!Z29,2)),"")</f>
        <v>REPOS VERT</v>
      </c>
      <c r="AB29" s="3">
        <f t="shared" si="5"/>
        <v>43524</v>
      </c>
      <c r="AC29" s="13" t="str">
        <f ca="1">IFERROR(OFFSET(grille!$A$1,MOD(INT((AB29-lundi1er)/7),42)+1,WEEKDAY(calendrier!AB29,2)),"")</f>
        <v>REPOS BLEU</v>
      </c>
      <c r="AD29" s="3">
        <f t="shared" si="6"/>
        <v>43552</v>
      </c>
      <c r="AE29" s="13" t="str">
        <f ca="1">IFERROR(OFFSET(grille!$A$1,MOD(INT((AD29-lundi1er)/7),42)+1,WEEKDAY(calendrier!AD29,2)),"")</f>
        <v>REPOS VERT</v>
      </c>
      <c r="AF29" s="3">
        <f t="shared" si="7"/>
        <v>43583</v>
      </c>
      <c r="AG29" s="13" t="str">
        <f ca="1">IFERROR(OFFSET(grille!$A$1,MOD(INT((AF29-lundi1er)/7),42)+1,WEEKDAY(calendrier!AF29,2)),"")</f>
        <v>WE  ROSE</v>
      </c>
      <c r="AH29" s="3">
        <f t="shared" si="8"/>
        <v>43613</v>
      </c>
      <c r="AI29" s="13" t="str">
        <f ca="1">IFERROR(OFFSET(grille!$A$1,MOD(INT((AH29-lundi1er)/7),42)+1,WEEKDAY(calendrier!AH29,2)),"")</f>
        <v>.</v>
      </c>
      <c r="AJ29" s="3">
        <f t="shared" si="9"/>
        <v>43644</v>
      </c>
      <c r="AK29" s="13" t="str">
        <f ca="1">IFERROR(OFFSET(grille!$A$1,MOD(INT((AJ29-lundi1er)/7),42)+1,WEEKDAY(calendrier!AJ29,2)),"")</f>
        <v>.</v>
      </c>
      <c r="AL29" s="3">
        <f t="shared" si="10"/>
        <v>43674</v>
      </c>
      <c r="AM29" s="13"/>
      <c r="AN29" s="3">
        <f t="shared" si="11"/>
        <v>43705</v>
      </c>
      <c r="AO29" s="13"/>
    </row>
    <row r="30" spans="1:41" ht="15.75" thickBot="1" x14ac:dyDescent="0.3">
      <c r="A30" s="26">
        <v>2040</v>
      </c>
      <c r="R30" s="3">
        <f t="shared" si="0"/>
        <v>42642</v>
      </c>
      <c r="S30" s="13" t="str">
        <f ca="1">IFERROR(OFFSET(grille!$A$1,MOD(INT((R30-lundi1er)/7),42)+1,WEEKDAY(calendrier!R30,2)),"")</f>
        <v>REPOS BLEU</v>
      </c>
      <c r="T30" s="3">
        <f t="shared" si="1"/>
        <v>42672</v>
      </c>
      <c r="U30" s="13" t="str">
        <f ca="1">IFERROR(OFFSET(grille!$A$1,MOD(INT((T30-lundi1er)/7),42)+1,WEEKDAY(calendrier!T30,2)),"")</f>
        <v>WE  VERT</v>
      </c>
      <c r="V30" s="3">
        <f t="shared" si="2"/>
        <v>42703</v>
      </c>
      <c r="W30" s="13" t="str">
        <f ca="1">IFERROR(OFFSET(grille!$A$1,MOD(INT((V30-lundi1er)/7),42)+1,WEEKDAY(calendrier!V30,2)),"")</f>
        <v>.</v>
      </c>
      <c r="X30" s="3">
        <f t="shared" si="3"/>
        <v>42733</v>
      </c>
      <c r="Y30" s="13" t="str">
        <f ca="1">IFERROR(OFFSET(grille!$A$1,MOD(INT((X30-lundi1er)/7),42)+1,WEEKDAY(calendrier!X30,2)),"")</f>
        <v>REPOS VERT</v>
      </c>
      <c r="Z30" s="3">
        <f t="shared" si="4"/>
        <v>43494</v>
      </c>
      <c r="AA30" s="13" t="str">
        <f ca="1">IFERROR(OFFSET(grille!$A$1,MOD(INT((Z30-lundi1er)/7),42)+1,WEEKDAY(calendrier!Z30,2)),"")</f>
        <v>.</v>
      </c>
      <c r="AB30" s="9">
        <f t="shared" si="5"/>
        <v>43525</v>
      </c>
      <c r="AC30" s="34" t="str">
        <f ca="1">IFERROR(OFFSET(grille!$A$1,MOD(INT((AB30-lundi1er)/7),42)+1,WEEKDAY(calendrier!AB30,2)),"")</f>
        <v>.</v>
      </c>
      <c r="AD30" s="3">
        <f t="shared" si="6"/>
        <v>43553</v>
      </c>
      <c r="AE30" s="13" t="str">
        <f ca="1">IFERROR(OFFSET(grille!$A$1,MOD(INT((AD30-lundi1er)/7),42)+1,WEEKDAY(calendrier!AD30,2)),"")</f>
        <v>.</v>
      </c>
      <c r="AF30" s="3">
        <f t="shared" si="7"/>
        <v>43584</v>
      </c>
      <c r="AG30" s="13" t="str">
        <f ca="1">IFERROR(OFFSET(grille!$A$1,MOD(INT((AF30-lundi1er)/7),42)+1,WEEKDAY(calendrier!AF30,2)),"")</f>
        <v>REPOS ROSE</v>
      </c>
      <c r="AH30" s="3">
        <f t="shared" si="8"/>
        <v>43614</v>
      </c>
      <c r="AI30" s="13" t="str">
        <f ca="1">IFERROR(OFFSET(grille!$A$1,MOD(INT((AH30-lundi1er)/7),42)+1,WEEKDAY(calendrier!AH30,2)),"")</f>
        <v>REPOS VERT</v>
      </c>
      <c r="AJ30" s="3">
        <f t="shared" si="9"/>
        <v>43645</v>
      </c>
      <c r="AK30" s="13" t="str">
        <f ca="1">IFERROR(OFFSET(grille!$A$1,MOD(INT((AJ30-lundi1er)/7),42)+1,WEEKDAY(calendrier!AJ30,2)),"")</f>
        <v>WE  ROSE</v>
      </c>
      <c r="AL30" s="3">
        <f t="shared" si="10"/>
        <v>43675</v>
      </c>
      <c r="AM30" s="13"/>
      <c r="AN30" s="3">
        <f t="shared" si="11"/>
        <v>43706</v>
      </c>
      <c r="AO30" s="13"/>
    </row>
    <row r="31" spans="1:41" ht="15.75" thickBot="1" x14ac:dyDescent="0.3">
      <c r="A31" s="26">
        <v>2041</v>
      </c>
      <c r="R31" s="3">
        <f t="shared" si="0"/>
        <v>42643</v>
      </c>
      <c r="S31" s="13" t="str">
        <f ca="1">IFERROR(OFFSET(grille!$A$1,MOD(INT((R31-lundi1er)/7),42)+1,WEEKDAY(calendrier!R31,2)),"")</f>
        <v>.</v>
      </c>
      <c r="T31" s="3">
        <f t="shared" si="1"/>
        <v>42673</v>
      </c>
      <c r="U31" s="13" t="str">
        <f ca="1">IFERROR(OFFSET(grille!$A$1,MOD(INT((T31-lundi1er)/7),42)+1,WEEKDAY(calendrier!T31,2)),"")</f>
        <v>WE  VERT</v>
      </c>
      <c r="V31" s="3">
        <f t="shared" si="2"/>
        <v>42704</v>
      </c>
      <c r="W31" s="13" t="str">
        <f ca="1">IFERROR(OFFSET(grille!$A$1,MOD(INT((V31-lundi1er)/7),42)+1,WEEKDAY(calendrier!V31,2)),"")</f>
        <v>REPOS BLEU</v>
      </c>
      <c r="X31" s="3">
        <f t="shared" si="3"/>
        <v>42734</v>
      </c>
      <c r="Y31" s="13" t="str">
        <f ca="1">IFERROR(OFFSET(grille!$A$1,MOD(INT((X31-lundi1er)/7),42)+1,WEEKDAY(calendrier!X31,2)),"")</f>
        <v>.</v>
      </c>
      <c r="Z31" s="3">
        <f t="shared" si="4"/>
        <v>43495</v>
      </c>
      <c r="AA31" s="17" t="str">
        <f ca="1">IFERROR(OFFSET(grille!$A$1,MOD(INT((Z31-lundi1er)/7),42)+1,WEEKDAY(calendrier!Z31,2)),"")</f>
        <v>REPOS ROSE</v>
      </c>
      <c r="AB31" s="6"/>
      <c r="AC31" s="19"/>
      <c r="AD31" s="1">
        <f t="shared" si="6"/>
        <v>43554</v>
      </c>
      <c r="AE31" s="13" t="str">
        <f ca="1">IFERROR(OFFSET(grille!$A$1,MOD(INT((AD31-lundi1er)/7),42)+1,WEEKDAY(calendrier!AD31,2)),"")</f>
        <v>WE  VERT</v>
      </c>
      <c r="AF31" s="3">
        <f t="shared" si="7"/>
        <v>43585</v>
      </c>
      <c r="AG31" s="13" t="str">
        <f ca="1">IFERROR(OFFSET(grille!$A$1,MOD(INT((AF31-lundi1er)/7),42)+1,WEEKDAY(calendrier!AF31,2)),"")</f>
        <v>.</v>
      </c>
      <c r="AH31" s="3">
        <f t="shared" si="8"/>
        <v>43615</v>
      </c>
      <c r="AI31" s="13" t="str">
        <f ca="1">IFERROR(OFFSET(grille!$A$1,MOD(INT((AH31-lundi1er)/7),42)+1,WEEKDAY(calendrier!AH31,2)),"")</f>
        <v>REPOS VERT</v>
      </c>
      <c r="AJ31" s="5">
        <f t="shared" si="9"/>
        <v>43646</v>
      </c>
      <c r="AK31" s="21" t="str">
        <f ca="1">IFERROR(OFFSET(grille!$A$1,MOD(INT((AJ31-lundi1er)/7),42)+1,WEEKDAY(calendrier!AJ31,2)),"")</f>
        <v>WE  ROSE</v>
      </c>
      <c r="AL31" s="3">
        <f t="shared" si="10"/>
        <v>43676</v>
      </c>
      <c r="AM31" s="13"/>
      <c r="AN31" s="3">
        <f t="shared" si="11"/>
        <v>43707</v>
      </c>
      <c r="AO31" s="13"/>
    </row>
    <row r="32" spans="1:41" ht="15.75" thickBot="1" x14ac:dyDescent="0.3">
      <c r="A32" s="26">
        <v>2042</v>
      </c>
      <c r="R32" s="7"/>
      <c r="S32" s="14"/>
      <c r="T32" s="4">
        <f t="shared" si="1"/>
        <v>42674</v>
      </c>
      <c r="U32" s="16" t="str">
        <f ca="1">IFERROR(OFFSET(grille!$A$1,MOD(INT((T32-lundi1er)/7),42)+1,WEEKDAY(calendrier!T32,2)),"")</f>
        <v>REPOS VERT</v>
      </c>
      <c r="V32" s="6"/>
      <c r="W32" s="14"/>
      <c r="X32" s="4">
        <f t="shared" si="3"/>
        <v>42735</v>
      </c>
      <c r="Y32" s="16" t="str">
        <f ca="1">IFERROR(OFFSET(grille!$A$1,MOD(INT((X32-lundi1er)/7),42)+1,WEEKDAY(calendrier!X32,2)),"")</f>
        <v>WE  VERT</v>
      </c>
      <c r="Z32" s="4">
        <f t="shared" si="4"/>
        <v>43496</v>
      </c>
      <c r="AA32" s="18" t="str">
        <f ca="1">IFERROR(OFFSET(grille!$A$1,MOD(INT((Z32-lundi1er)/7),42)+1,WEEKDAY(calendrier!Z32,2)),"")</f>
        <v>REPOS ROSE</v>
      </c>
      <c r="AB32" s="10"/>
      <c r="AC32" s="20"/>
      <c r="AD32" s="8">
        <f t="shared" si="6"/>
        <v>43555</v>
      </c>
      <c r="AE32" s="16" t="str">
        <f ca="1">IFERROR(OFFSET(grille!$A$1,MOD(INT((AD32-lundi1er)/7),42)+1,WEEKDAY(calendrier!AD32,2)),"")</f>
        <v>WE  VERT</v>
      </c>
      <c r="AF32" s="6"/>
      <c r="AG32" s="14"/>
      <c r="AH32" s="4">
        <f t="shared" si="8"/>
        <v>43616</v>
      </c>
      <c r="AI32" s="16" t="str">
        <f ca="1">IFERROR(OFFSET(grille!$A$1,MOD(INT((AH32-lundi1er)/7),42)+1,WEEKDAY(calendrier!AH32,2)),"")</f>
        <v>.</v>
      </c>
      <c r="AJ32" s="6"/>
      <c r="AK32" s="14"/>
      <c r="AL32" s="4">
        <f t="shared" si="10"/>
        <v>43677</v>
      </c>
      <c r="AM32" s="16"/>
      <c r="AN32" s="4">
        <f t="shared" si="11"/>
        <v>43708</v>
      </c>
      <c r="AO32" s="16"/>
    </row>
    <row r="33" spans="1:41" x14ac:dyDescent="0.25">
      <c r="A33" s="26">
        <v>2043</v>
      </c>
    </row>
    <row r="34" spans="1:41" ht="15.75" thickBot="1" x14ac:dyDescent="0.3">
      <c r="A34" s="26">
        <v>2044</v>
      </c>
    </row>
    <row r="35" spans="1:41" x14ac:dyDescent="0.25">
      <c r="A35" s="26">
        <v>2045</v>
      </c>
      <c r="R35" s="39">
        <v>2016</v>
      </c>
      <c r="S35" s="40"/>
      <c r="T35" s="40"/>
      <c r="U35" s="40"/>
      <c r="V35" s="40"/>
      <c r="W35" s="40"/>
      <c r="X35" s="40"/>
      <c r="Y35" s="41"/>
      <c r="Z35" s="39">
        <v>2017</v>
      </c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1"/>
    </row>
    <row r="36" spans="1:41" ht="15.75" thickBot="1" x14ac:dyDescent="0.3">
      <c r="A36" s="26">
        <v>2046</v>
      </c>
      <c r="R36" s="42"/>
      <c r="S36" s="43"/>
      <c r="T36" s="43"/>
      <c r="U36" s="43"/>
      <c r="V36" s="43"/>
      <c r="W36" s="43"/>
      <c r="X36" s="43"/>
      <c r="Y36" s="44"/>
      <c r="Z36" s="42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4"/>
    </row>
    <row r="37" spans="1:41" x14ac:dyDescent="0.25">
      <c r="A37" s="26">
        <v>2047</v>
      </c>
      <c r="T37" s="15"/>
      <c r="X37" s="15"/>
      <c r="AB37" s="15"/>
    </row>
    <row r="38" spans="1:41" x14ac:dyDescent="0.25">
      <c r="A38" s="26">
        <v>2048</v>
      </c>
    </row>
    <row r="39" spans="1:41" x14ac:dyDescent="0.25">
      <c r="A39" s="26">
        <v>2049</v>
      </c>
    </row>
    <row r="40" spans="1:41" x14ac:dyDescent="0.25">
      <c r="A40" s="26">
        <v>2050</v>
      </c>
    </row>
    <row r="41" spans="1:41" x14ac:dyDescent="0.25">
      <c r="A41" s="26">
        <v>2051</v>
      </c>
    </row>
    <row r="42" spans="1:41" x14ac:dyDescent="0.25">
      <c r="A42" s="26">
        <v>2052</v>
      </c>
    </row>
    <row r="43" spans="1:41" x14ac:dyDescent="0.25">
      <c r="A43" s="26">
        <v>2053</v>
      </c>
    </row>
    <row r="44" spans="1:41" x14ac:dyDescent="0.25">
      <c r="A44" s="26">
        <v>2054</v>
      </c>
    </row>
  </sheetData>
  <mergeCells count="14">
    <mergeCell ref="Z35:AO36"/>
    <mergeCell ref="R35:Y36"/>
    <mergeCell ref="AL1:AM1"/>
    <mergeCell ref="AN1:AO1"/>
    <mergeCell ref="R1:S1"/>
    <mergeCell ref="T1:U1"/>
    <mergeCell ref="V1:W1"/>
    <mergeCell ref="X1:Y1"/>
    <mergeCell ref="Z1:AA1"/>
    <mergeCell ref="AB1:AC1"/>
    <mergeCell ref="AD1:AE1"/>
    <mergeCell ref="AF1:AG1"/>
    <mergeCell ref="AH1:AI1"/>
    <mergeCell ref="AJ1:AK1"/>
  </mergeCells>
  <conditionalFormatting sqref="R2:AO32">
    <cfRule type="cellIs" dxfId="14" priority="5" operator="equal">
      <formula>"repos bleu"</formula>
    </cfRule>
    <cfRule type="cellIs" dxfId="13" priority="6" operator="equal">
      <formula>"repos rose"</formula>
    </cfRule>
    <cfRule type="cellIs" dxfId="12" priority="7" operator="equal">
      <formula>"repos vert"</formula>
    </cfRule>
    <cfRule type="expression" dxfId="11" priority="17" stopIfTrue="1">
      <formula>AND(WEEKDAY(R2,2)&gt;5,R2&lt;&gt;"")</formula>
    </cfRule>
  </conditionalFormatting>
  <conditionalFormatting sqref="AC10">
    <cfRule type="expression" dxfId="10" priority="15" stopIfTrue="1">
      <formula>AND(WEEKDAY(AC10,2)&gt;5,AC10&lt;&gt;"")</formula>
    </cfRule>
  </conditionalFormatting>
  <conditionalFormatting sqref="AC10">
    <cfRule type="expression" dxfId="9" priority="14" stopIfTrue="1">
      <formula>AND(WEEKDAY(AC10,2)&gt;5,AC10&lt;&gt;"")</formula>
    </cfRule>
  </conditionalFormatting>
  <conditionalFormatting sqref="AC10">
    <cfRule type="expression" dxfId="8" priority="13" stopIfTrue="1">
      <formula>AND(WEEKDAY(AC10,2)&gt;5,AC10&lt;&gt;"")</formula>
    </cfRule>
  </conditionalFormatting>
  <conditionalFormatting sqref="AC10">
    <cfRule type="expression" dxfId="7" priority="12" stopIfTrue="1">
      <formula>AND(WEEKDAY(AC10,2)&gt;5,AC10&lt;&gt;"")</formula>
    </cfRule>
  </conditionalFormatting>
  <conditionalFormatting sqref="AC24">
    <cfRule type="expression" dxfId="6" priority="11" stopIfTrue="1">
      <formula>AND(WEEKDAY(AC24,2)&gt;5,AC24&lt;&gt;"")</formula>
    </cfRule>
  </conditionalFormatting>
  <conditionalFormatting sqref="A5">
    <cfRule type="expression" dxfId="5" priority="10" stopIfTrue="1">
      <formula>AND(WEEKDAY(A5,2)&gt;5,A5&lt;&gt;"")</formula>
    </cfRule>
  </conditionalFormatting>
  <conditionalFormatting sqref="A3">
    <cfRule type="containsText" dxfId="4" priority="2" stopIfTrue="1" operator="containsText" text="bleu">
      <formula>NOT(ISERROR(SEARCH("bleu",A3)))</formula>
    </cfRule>
    <cfRule type="containsText" dxfId="3" priority="3" stopIfTrue="1" operator="containsText" text="rose">
      <formula>NOT(ISERROR(SEARCH("rose",A3)))</formula>
    </cfRule>
    <cfRule type="containsText" dxfId="2" priority="4" stopIfTrue="1" operator="containsText" text="vert">
      <formula>NOT(ISERROR(SEARCH("vert",A3)))</formula>
    </cfRule>
    <cfRule type="expression" dxfId="1" priority="8" stopIfTrue="1">
      <formula>AND(WEEKDAY(A3,2)&gt;5,A3&lt;&gt;"")</formula>
    </cfRule>
  </conditionalFormatting>
  <conditionalFormatting sqref="R1:AO32">
    <cfRule type="cellIs" dxfId="0" priority="1" operator="equal">
      <formula>"."</formula>
    </cfRule>
  </conditionalFormatting>
  <dataValidations count="1">
    <dataValidation type="list" allowBlank="1" showInputMessage="1" sqref="A1">
      <formula1>$A$6:$A$44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83"/>
  <sheetViews>
    <sheetView workbookViewId="0">
      <selection activeCell="B2" sqref="B2:H82"/>
    </sheetView>
  </sheetViews>
  <sheetFormatPr baseColWidth="10" defaultRowHeight="15" x14ac:dyDescent="0.25"/>
  <cols>
    <col min="1" max="1" width="4.140625" customWidth="1"/>
  </cols>
  <sheetData>
    <row r="1" spans="1:10" x14ac:dyDescent="0.25">
      <c r="A1" s="2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J1" s="23"/>
    </row>
    <row r="2" spans="1:10" x14ac:dyDescent="0.25">
      <c r="A2" s="2">
        <v>1</v>
      </c>
      <c r="B2" s="2" t="s">
        <v>10</v>
      </c>
      <c r="C2" s="23" t="s">
        <v>7</v>
      </c>
      <c r="D2" s="2" t="s">
        <v>12</v>
      </c>
      <c r="E2" s="2" t="s">
        <v>12</v>
      </c>
      <c r="F2" s="23" t="s">
        <v>7</v>
      </c>
      <c r="G2" s="2" t="s">
        <v>13</v>
      </c>
      <c r="H2" s="2" t="s">
        <v>13</v>
      </c>
      <c r="J2" s="23"/>
    </row>
    <row r="3" spans="1:10" x14ac:dyDescent="0.25">
      <c r="A3" s="2">
        <v>2</v>
      </c>
      <c r="B3" s="2" t="s">
        <v>12</v>
      </c>
      <c r="C3" s="23" t="s">
        <v>7</v>
      </c>
      <c r="D3" s="2" t="s">
        <v>8</v>
      </c>
      <c r="E3" s="2" t="s">
        <v>8</v>
      </c>
      <c r="F3" s="23" t="s">
        <v>7</v>
      </c>
      <c r="G3" s="2" t="s">
        <v>9</v>
      </c>
      <c r="H3" s="2" t="s">
        <v>9</v>
      </c>
      <c r="J3" s="23"/>
    </row>
    <row r="4" spans="1:10" x14ac:dyDescent="0.25">
      <c r="A4" s="2">
        <v>3</v>
      </c>
      <c r="B4" s="2" t="s">
        <v>8</v>
      </c>
      <c r="C4" s="23" t="s">
        <v>7</v>
      </c>
      <c r="D4" s="2" t="s">
        <v>10</v>
      </c>
      <c r="E4" s="2" t="s">
        <v>10</v>
      </c>
      <c r="F4" s="23" t="s">
        <v>7</v>
      </c>
      <c r="G4" s="2" t="s">
        <v>11</v>
      </c>
      <c r="H4" s="2" t="s">
        <v>11</v>
      </c>
      <c r="J4" s="23"/>
    </row>
    <row r="5" spans="1:10" x14ac:dyDescent="0.25">
      <c r="A5" s="2">
        <v>4</v>
      </c>
      <c r="B5" s="2" t="s">
        <v>10</v>
      </c>
      <c r="C5" s="23" t="s">
        <v>7</v>
      </c>
      <c r="D5" s="2" t="s">
        <v>12</v>
      </c>
      <c r="E5" s="2" t="s">
        <v>12</v>
      </c>
      <c r="F5" s="23" t="s">
        <v>7</v>
      </c>
      <c r="G5" s="2" t="s">
        <v>13</v>
      </c>
      <c r="H5" s="2" t="s">
        <v>13</v>
      </c>
      <c r="J5" s="23"/>
    </row>
    <row r="6" spans="1:10" x14ac:dyDescent="0.25">
      <c r="A6" s="2">
        <v>5</v>
      </c>
      <c r="B6" s="2" t="s">
        <v>12</v>
      </c>
      <c r="C6" s="23" t="s">
        <v>7</v>
      </c>
      <c r="D6" s="2" t="s">
        <v>8</v>
      </c>
      <c r="E6" s="2" t="s">
        <v>8</v>
      </c>
      <c r="F6" s="23" t="s">
        <v>7</v>
      </c>
      <c r="G6" s="2" t="s">
        <v>9</v>
      </c>
      <c r="H6" s="2" t="s">
        <v>9</v>
      </c>
      <c r="J6" s="23"/>
    </row>
    <row r="7" spans="1:10" x14ac:dyDescent="0.25">
      <c r="A7" s="2">
        <v>6</v>
      </c>
      <c r="B7" s="2" t="s">
        <v>8</v>
      </c>
      <c r="C7" s="23" t="s">
        <v>7</v>
      </c>
      <c r="D7" s="2" t="s">
        <v>10</v>
      </c>
      <c r="E7" s="2" t="s">
        <v>10</v>
      </c>
      <c r="F7" s="23" t="s">
        <v>7</v>
      </c>
      <c r="G7" s="2" t="s">
        <v>11</v>
      </c>
      <c r="H7" s="2" t="s">
        <v>11</v>
      </c>
      <c r="J7" s="23"/>
    </row>
    <row r="8" spans="1:10" x14ac:dyDescent="0.25">
      <c r="A8" s="2">
        <v>7</v>
      </c>
      <c r="B8" s="2" t="s">
        <v>10</v>
      </c>
      <c r="C8" s="23" t="s">
        <v>7</v>
      </c>
      <c r="D8" s="2" t="s">
        <v>12</v>
      </c>
      <c r="E8" s="2" t="s">
        <v>12</v>
      </c>
      <c r="F8" s="23" t="s">
        <v>7</v>
      </c>
      <c r="G8" s="2" t="s">
        <v>13</v>
      </c>
      <c r="H8" s="2" t="s">
        <v>13</v>
      </c>
      <c r="J8" s="23"/>
    </row>
    <row r="9" spans="1:10" x14ac:dyDescent="0.25">
      <c r="A9" s="2">
        <v>8</v>
      </c>
      <c r="B9" s="2" t="s">
        <v>12</v>
      </c>
      <c r="C9" s="23" t="s">
        <v>7</v>
      </c>
      <c r="D9" s="2" t="s">
        <v>8</v>
      </c>
      <c r="E9" s="2" t="s">
        <v>8</v>
      </c>
      <c r="F9" s="23" t="s">
        <v>7</v>
      </c>
      <c r="G9" s="2" t="s">
        <v>9</v>
      </c>
      <c r="H9" s="2" t="s">
        <v>9</v>
      </c>
      <c r="J9" s="23"/>
    </row>
    <row r="10" spans="1:10" x14ac:dyDescent="0.25">
      <c r="A10" s="2">
        <v>9</v>
      </c>
      <c r="B10" s="2" t="s">
        <v>8</v>
      </c>
      <c r="C10" s="23" t="s">
        <v>7</v>
      </c>
      <c r="D10" s="2" t="s">
        <v>10</v>
      </c>
      <c r="E10" s="2" t="s">
        <v>10</v>
      </c>
      <c r="F10" s="23" t="s">
        <v>7</v>
      </c>
      <c r="G10" s="2" t="s">
        <v>11</v>
      </c>
      <c r="H10" s="2" t="s">
        <v>11</v>
      </c>
      <c r="J10" s="23"/>
    </row>
    <row r="11" spans="1:10" x14ac:dyDescent="0.25">
      <c r="A11" s="2">
        <v>10</v>
      </c>
      <c r="B11" s="2" t="s">
        <v>10</v>
      </c>
      <c r="C11" s="23" t="s">
        <v>7</v>
      </c>
      <c r="D11" s="2" t="s">
        <v>12</v>
      </c>
      <c r="E11" s="2" t="s">
        <v>12</v>
      </c>
      <c r="F11" s="23" t="s">
        <v>7</v>
      </c>
      <c r="G11" s="2" t="s">
        <v>13</v>
      </c>
      <c r="H11" s="2" t="s">
        <v>13</v>
      </c>
      <c r="J11" s="23"/>
    </row>
    <row r="12" spans="1:10" x14ac:dyDescent="0.25">
      <c r="A12" s="2">
        <v>11</v>
      </c>
      <c r="B12" s="2" t="s">
        <v>12</v>
      </c>
      <c r="C12" s="23" t="s">
        <v>7</v>
      </c>
      <c r="D12" s="2" t="s">
        <v>8</v>
      </c>
      <c r="E12" s="2" t="s">
        <v>8</v>
      </c>
      <c r="F12" s="23" t="s">
        <v>7</v>
      </c>
      <c r="G12" s="2" t="s">
        <v>9</v>
      </c>
      <c r="H12" s="2" t="s">
        <v>9</v>
      </c>
      <c r="J12" s="23"/>
    </row>
    <row r="13" spans="1:10" x14ac:dyDescent="0.25">
      <c r="A13" s="2">
        <v>12</v>
      </c>
      <c r="B13" s="2" t="s">
        <v>8</v>
      </c>
      <c r="C13" s="23" t="s">
        <v>7</v>
      </c>
      <c r="D13" s="2" t="s">
        <v>10</v>
      </c>
      <c r="E13" s="2" t="s">
        <v>10</v>
      </c>
      <c r="F13" s="23" t="s">
        <v>7</v>
      </c>
      <c r="G13" s="2" t="s">
        <v>11</v>
      </c>
      <c r="H13" s="2" t="s">
        <v>11</v>
      </c>
      <c r="J13" s="23"/>
    </row>
    <row r="14" spans="1:10" x14ac:dyDescent="0.25">
      <c r="A14" s="2">
        <v>13</v>
      </c>
      <c r="B14" s="2" t="s">
        <v>10</v>
      </c>
      <c r="C14" s="23" t="s">
        <v>7</v>
      </c>
      <c r="D14" s="2" t="s">
        <v>12</v>
      </c>
      <c r="E14" s="2" t="s">
        <v>12</v>
      </c>
      <c r="F14" s="23" t="s">
        <v>7</v>
      </c>
      <c r="G14" s="2" t="s">
        <v>13</v>
      </c>
      <c r="H14" s="2" t="s">
        <v>13</v>
      </c>
      <c r="J14" s="23"/>
    </row>
    <row r="15" spans="1:10" x14ac:dyDescent="0.25">
      <c r="A15" s="2">
        <v>14</v>
      </c>
      <c r="B15" s="2" t="s">
        <v>12</v>
      </c>
      <c r="C15" s="23" t="s">
        <v>7</v>
      </c>
      <c r="D15" s="2" t="s">
        <v>8</v>
      </c>
      <c r="E15" s="2" t="s">
        <v>8</v>
      </c>
      <c r="F15" s="23" t="s">
        <v>7</v>
      </c>
      <c r="G15" s="2" t="s">
        <v>9</v>
      </c>
      <c r="H15" s="2" t="s">
        <v>9</v>
      </c>
      <c r="J15" s="23"/>
    </row>
    <row r="16" spans="1:10" x14ac:dyDescent="0.25">
      <c r="A16" s="2">
        <v>15</v>
      </c>
      <c r="B16" s="2" t="s">
        <v>8</v>
      </c>
      <c r="C16" s="23" t="s">
        <v>7</v>
      </c>
      <c r="D16" s="2" t="s">
        <v>10</v>
      </c>
      <c r="E16" s="2" t="s">
        <v>10</v>
      </c>
      <c r="F16" s="23" t="s">
        <v>7</v>
      </c>
      <c r="G16" s="2" t="s">
        <v>11</v>
      </c>
      <c r="H16" s="2" t="s">
        <v>11</v>
      </c>
      <c r="J16" s="23"/>
    </row>
    <row r="17" spans="1:10" x14ac:dyDescent="0.25">
      <c r="A17" s="2">
        <v>16</v>
      </c>
      <c r="B17" s="2" t="s">
        <v>10</v>
      </c>
      <c r="C17" s="23" t="s">
        <v>7</v>
      </c>
      <c r="D17" s="2" t="s">
        <v>12</v>
      </c>
      <c r="E17" s="2" t="s">
        <v>12</v>
      </c>
      <c r="F17" s="23" t="s">
        <v>7</v>
      </c>
      <c r="G17" s="2" t="s">
        <v>13</v>
      </c>
      <c r="H17" s="2" t="s">
        <v>13</v>
      </c>
      <c r="J17" s="23"/>
    </row>
    <row r="18" spans="1:10" x14ac:dyDescent="0.25">
      <c r="A18" s="2">
        <v>17</v>
      </c>
      <c r="B18" s="2" t="s">
        <v>12</v>
      </c>
      <c r="C18" s="23" t="s">
        <v>7</v>
      </c>
      <c r="D18" s="2" t="s">
        <v>8</v>
      </c>
      <c r="E18" s="2" t="s">
        <v>8</v>
      </c>
      <c r="F18" s="23" t="s">
        <v>7</v>
      </c>
      <c r="G18" s="2" t="s">
        <v>9</v>
      </c>
      <c r="H18" s="2" t="s">
        <v>9</v>
      </c>
      <c r="J18" s="23"/>
    </row>
    <row r="19" spans="1:10" x14ac:dyDescent="0.25">
      <c r="A19" s="2">
        <v>18</v>
      </c>
      <c r="B19" s="2" t="s">
        <v>8</v>
      </c>
      <c r="C19" s="23" t="s">
        <v>7</v>
      </c>
      <c r="D19" s="2" t="s">
        <v>10</v>
      </c>
      <c r="E19" s="2" t="s">
        <v>10</v>
      </c>
      <c r="F19" s="23" t="s">
        <v>7</v>
      </c>
      <c r="G19" s="2" t="s">
        <v>11</v>
      </c>
      <c r="H19" s="2" t="s">
        <v>11</v>
      </c>
      <c r="J19" s="23"/>
    </row>
    <row r="20" spans="1:10" x14ac:dyDescent="0.25">
      <c r="A20" s="2">
        <v>19</v>
      </c>
      <c r="B20" s="2" t="s">
        <v>10</v>
      </c>
      <c r="C20" s="23" t="s">
        <v>7</v>
      </c>
      <c r="D20" s="2" t="s">
        <v>12</v>
      </c>
      <c r="E20" s="2" t="s">
        <v>12</v>
      </c>
      <c r="F20" s="23" t="s">
        <v>7</v>
      </c>
      <c r="G20" s="2" t="s">
        <v>13</v>
      </c>
      <c r="H20" s="2" t="s">
        <v>13</v>
      </c>
      <c r="J20" s="23"/>
    </row>
    <row r="21" spans="1:10" x14ac:dyDescent="0.25">
      <c r="A21" s="2">
        <v>20</v>
      </c>
      <c r="B21" s="2" t="s">
        <v>12</v>
      </c>
      <c r="C21" s="23" t="s">
        <v>7</v>
      </c>
      <c r="D21" s="2" t="s">
        <v>8</v>
      </c>
      <c r="E21" s="2" t="s">
        <v>8</v>
      </c>
      <c r="F21" s="23" t="s">
        <v>7</v>
      </c>
      <c r="G21" s="2" t="s">
        <v>9</v>
      </c>
      <c r="H21" s="2" t="s">
        <v>9</v>
      </c>
      <c r="J21" s="23"/>
    </row>
    <row r="22" spans="1:10" x14ac:dyDescent="0.25">
      <c r="A22" s="2">
        <v>21</v>
      </c>
      <c r="B22" s="2" t="s">
        <v>8</v>
      </c>
      <c r="C22" s="23" t="s">
        <v>7</v>
      </c>
      <c r="D22" s="2" t="s">
        <v>10</v>
      </c>
      <c r="E22" s="2" t="s">
        <v>10</v>
      </c>
      <c r="F22" s="23" t="s">
        <v>7</v>
      </c>
      <c r="G22" s="2" t="s">
        <v>11</v>
      </c>
      <c r="H22" s="2" t="s">
        <v>11</v>
      </c>
      <c r="J22" s="23"/>
    </row>
    <row r="23" spans="1:10" x14ac:dyDescent="0.25">
      <c r="A23" s="2">
        <v>22</v>
      </c>
      <c r="B23" s="2" t="s">
        <v>10</v>
      </c>
      <c r="C23" s="23" t="s">
        <v>7</v>
      </c>
      <c r="D23" s="2" t="s">
        <v>12</v>
      </c>
      <c r="E23" s="2" t="s">
        <v>12</v>
      </c>
      <c r="F23" s="23" t="s">
        <v>7</v>
      </c>
      <c r="G23" s="2" t="s">
        <v>13</v>
      </c>
      <c r="H23" s="2" t="s">
        <v>13</v>
      </c>
      <c r="J23" s="23"/>
    </row>
    <row r="24" spans="1:10" x14ac:dyDescent="0.25">
      <c r="A24" s="2">
        <v>23</v>
      </c>
      <c r="B24" s="2" t="s">
        <v>12</v>
      </c>
      <c r="C24" s="23" t="s">
        <v>7</v>
      </c>
      <c r="D24" s="2" t="s">
        <v>8</v>
      </c>
      <c r="E24" s="2" t="s">
        <v>8</v>
      </c>
      <c r="F24" s="23" t="s">
        <v>7</v>
      </c>
      <c r="G24" s="2" t="s">
        <v>9</v>
      </c>
      <c r="H24" s="2" t="s">
        <v>9</v>
      </c>
      <c r="J24" s="23"/>
    </row>
    <row r="25" spans="1:10" x14ac:dyDescent="0.25">
      <c r="A25" s="2">
        <v>24</v>
      </c>
      <c r="B25" s="2" t="s">
        <v>8</v>
      </c>
      <c r="C25" s="23" t="s">
        <v>7</v>
      </c>
      <c r="D25" s="2" t="s">
        <v>10</v>
      </c>
      <c r="E25" s="2" t="s">
        <v>10</v>
      </c>
      <c r="F25" s="23" t="s">
        <v>7</v>
      </c>
      <c r="G25" s="2" t="s">
        <v>11</v>
      </c>
      <c r="H25" s="2" t="s">
        <v>11</v>
      </c>
      <c r="J25" s="23"/>
    </row>
    <row r="26" spans="1:10" x14ac:dyDescent="0.25">
      <c r="A26" s="2">
        <v>25</v>
      </c>
      <c r="B26" s="2" t="s">
        <v>10</v>
      </c>
      <c r="C26" s="23" t="s">
        <v>7</v>
      </c>
      <c r="D26" s="2" t="s">
        <v>12</v>
      </c>
      <c r="E26" s="2" t="s">
        <v>12</v>
      </c>
      <c r="F26" s="23" t="s">
        <v>7</v>
      </c>
      <c r="G26" s="2" t="s">
        <v>13</v>
      </c>
      <c r="H26" s="2" t="s">
        <v>13</v>
      </c>
      <c r="J26" s="23"/>
    </row>
    <row r="27" spans="1:10" x14ac:dyDescent="0.25">
      <c r="A27" s="2">
        <v>26</v>
      </c>
      <c r="B27" s="2" t="s">
        <v>12</v>
      </c>
      <c r="C27" s="23" t="s">
        <v>7</v>
      </c>
      <c r="D27" s="2" t="s">
        <v>8</v>
      </c>
      <c r="E27" s="2" t="s">
        <v>8</v>
      </c>
      <c r="F27" s="23" t="s">
        <v>7</v>
      </c>
      <c r="G27" s="2" t="s">
        <v>9</v>
      </c>
      <c r="H27" s="2" t="s">
        <v>9</v>
      </c>
      <c r="J27" s="23"/>
    </row>
    <row r="28" spans="1:10" x14ac:dyDescent="0.25">
      <c r="A28" s="2">
        <v>27</v>
      </c>
      <c r="B28" s="2" t="s">
        <v>8</v>
      </c>
      <c r="C28" s="23" t="s">
        <v>7</v>
      </c>
      <c r="D28" s="2" t="s">
        <v>10</v>
      </c>
      <c r="E28" s="2" t="s">
        <v>10</v>
      </c>
      <c r="F28" s="23" t="s">
        <v>7</v>
      </c>
      <c r="G28" s="2" t="s">
        <v>11</v>
      </c>
      <c r="H28" s="2" t="s">
        <v>11</v>
      </c>
      <c r="J28" s="23"/>
    </row>
    <row r="29" spans="1:10" x14ac:dyDescent="0.25">
      <c r="A29" s="2">
        <v>28</v>
      </c>
      <c r="B29" s="2" t="s">
        <v>10</v>
      </c>
      <c r="C29" s="23" t="s">
        <v>7</v>
      </c>
      <c r="D29" s="2" t="s">
        <v>12</v>
      </c>
      <c r="E29" s="2" t="s">
        <v>12</v>
      </c>
      <c r="F29" s="23" t="s">
        <v>7</v>
      </c>
      <c r="G29" s="2" t="s">
        <v>13</v>
      </c>
      <c r="H29" s="2" t="s">
        <v>13</v>
      </c>
      <c r="J29" s="23"/>
    </row>
    <row r="30" spans="1:10" x14ac:dyDescent="0.25">
      <c r="A30" s="2">
        <v>29</v>
      </c>
      <c r="B30" s="2" t="s">
        <v>12</v>
      </c>
      <c r="C30" s="23" t="s">
        <v>7</v>
      </c>
      <c r="D30" s="2" t="s">
        <v>8</v>
      </c>
      <c r="E30" s="2" t="s">
        <v>8</v>
      </c>
      <c r="F30" s="23" t="s">
        <v>7</v>
      </c>
      <c r="G30" s="2" t="s">
        <v>9</v>
      </c>
      <c r="H30" s="2" t="s">
        <v>9</v>
      </c>
      <c r="J30" s="23"/>
    </row>
    <row r="31" spans="1:10" x14ac:dyDescent="0.25">
      <c r="A31" s="2">
        <v>30</v>
      </c>
      <c r="B31" s="2" t="s">
        <v>8</v>
      </c>
      <c r="C31" s="23" t="s">
        <v>7</v>
      </c>
      <c r="D31" s="2" t="s">
        <v>10</v>
      </c>
      <c r="E31" s="2" t="s">
        <v>10</v>
      </c>
      <c r="F31" s="23" t="s">
        <v>7</v>
      </c>
      <c r="G31" s="2" t="s">
        <v>11</v>
      </c>
      <c r="H31" s="2" t="s">
        <v>11</v>
      </c>
      <c r="J31" s="23"/>
    </row>
    <row r="32" spans="1:10" x14ac:dyDescent="0.25">
      <c r="A32" s="2">
        <v>31</v>
      </c>
      <c r="B32" s="2" t="s">
        <v>10</v>
      </c>
      <c r="C32" s="23" t="s">
        <v>7</v>
      </c>
      <c r="D32" s="2" t="s">
        <v>12</v>
      </c>
      <c r="E32" s="2" t="s">
        <v>12</v>
      </c>
      <c r="F32" s="23" t="s">
        <v>7</v>
      </c>
      <c r="G32" s="2" t="s">
        <v>13</v>
      </c>
      <c r="H32" s="2" t="s">
        <v>13</v>
      </c>
      <c r="J32" s="23"/>
    </row>
    <row r="33" spans="1:10" x14ac:dyDescent="0.25">
      <c r="A33" s="2">
        <v>32</v>
      </c>
      <c r="B33" s="2" t="s">
        <v>12</v>
      </c>
      <c r="C33" s="23" t="s">
        <v>7</v>
      </c>
      <c r="D33" s="2" t="s">
        <v>8</v>
      </c>
      <c r="E33" s="2" t="s">
        <v>8</v>
      </c>
      <c r="F33" s="23" t="s">
        <v>7</v>
      </c>
      <c r="G33" s="2" t="s">
        <v>9</v>
      </c>
      <c r="H33" s="2" t="s">
        <v>9</v>
      </c>
      <c r="J33" s="23"/>
    </row>
    <row r="34" spans="1:10" x14ac:dyDescent="0.25">
      <c r="A34" s="2">
        <v>33</v>
      </c>
      <c r="B34" s="2" t="s">
        <v>8</v>
      </c>
      <c r="C34" s="23" t="s">
        <v>7</v>
      </c>
      <c r="D34" s="2" t="s">
        <v>10</v>
      </c>
      <c r="E34" s="2" t="s">
        <v>10</v>
      </c>
      <c r="F34" s="23" t="s">
        <v>7</v>
      </c>
      <c r="G34" s="2" t="s">
        <v>11</v>
      </c>
      <c r="H34" s="2" t="s">
        <v>11</v>
      </c>
      <c r="J34" s="23"/>
    </row>
    <row r="35" spans="1:10" x14ac:dyDescent="0.25">
      <c r="A35" s="2">
        <v>34</v>
      </c>
      <c r="B35" s="2" t="s">
        <v>10</v>
      </c>
      <c r="C35" s="23" t="s">
        <v>7</v>
      </c>
      <c r="D35" s="2" t="s">
        <v>12</v>
      </c>
      <c r="E35" s="2" t="s">
        <v>12</v>
      </c>
      <c r="F35" s="23" t="s">
        <v>7</v>
      </c>
      <c r="G35" s="2" t="s">
        <v>13</v>
      </c>
      <c r="H35" s="2" t="s">
        <v>13</v>
      </c>
      <c r="J35" s="23"/>
    </row>
    <row r="36" spans="1:10" x14ac:dyDescent="0.25">
      <c r="A36" s="2">
        <v>35</v>
      </c>
      <c r="B36" s="2" t="s">
        <v>12</v>
      </c>
      <c r="C36" s="23" t="s">
        <v>7</v>
      </c>
      <c r="D36" s="2" t="s">
        <v>8</v>
      </c>
      <c r="E36" s="2" t="s">
        <v>8</v>
      </c>
      <c r="F36" s="23" t="s">
        <v>7</v>
      </c>
      <c r="G36" s="2" t="s">
        <v>9</v>
      </c>
      <c r="H36" s="2" t="s">
        <v>9</v>
      </c>
      <c r="J36" s="23"/>
    </row>
    <row r="37" spans="1:10" x14ac:dyDescent="0.25">
      <c r="A37" s="2">
        <v>36</v>
      </c>
      <c r="B37" s="2" t="s">
        <v>8</v>
      </c>
      <c r="C37" s="23" t="s">
        <v>7</v>
      </c>
      <c r="D37" s="2" t="s">
        <v>10</v>
      </c>
      <c r="E37" s="2" t="s">
        <v>10</v>
      </c>
      <c r="F37" s="23" t="s">
        <v>7</v>
      </c>
      <c r="G37" s="2" t="s">
        <v>11</v>
      </c>
      <c r="H37" s="2" t="s">
        <v>11</v>
      </c>
      <c r="J37" s="23"/>
    </row>
    <row r="38" spans="1:10" x14ac:dyDescent="0.25">
      <c r="A38" s="2">
        <v>37</v>
      </c>
      <c r="B38" s="2" t="s">
        <v>10</v>
      </c>
      <c r="C38" s="23" t="s">
        <v>7</v>
      </c>
      <c r="D38" s="2" t="s">
        <v>12</v>
      </c>
      <c r="E38" s="2" t="s">
        <v>12</v>
      </c>
      <c r="F38" s="23" t="s">
        <v>7</v>
      </c>
      <c r="G38" s="2" t="s">
        <v>13</v>
      </c>
      <c r="H38" s="2" t="s">
        <v>13</v>
      </c>
      <c r="J38" s="23"/>
    </row>
    <row r="39" spans="1:10" x14ac:dyDescent="0.25">
      <c r="A39" s="2">
        <v>38</v>
      </c>
      <c r="B39" s="2" t="s">
        <v>12</v>
      </c>
      <c r="C39" s="23" t="s">
        <v>7</v>
      </c>
      <c r="D39" s="2" t="s">
        <v>8</v>
      </c>
      <c r="E39" s="2" t="s">
        <v>8</v>
      </c>
      <c r="F39" s="23" t="s">
        <v>7</v>
      </c>
      <c r="G39" s="2" t="s">
        <v>9</v>
      </c>
      <c r="H39" s="2" t="s">
        <v>9</v>
      </c>
      <c r="J39" s="23"/>
    </row>
    <row r="40" spans="1:10" x14ac:dyDescent="0.25">
      <c r="A40" s="2">
        <v>39</v>
      </c>
      <c r="B40" s="2" t="s">
        <v>8</v>
      </c>
      <c r="C40" s="23" t="s">
        <v>7</v>
      </c>
      <c r="D40" s="2" t="s">
        <v>10</v>
      </c>
      <c r="E40" s="2" t="s">
        <v>10</v>
      </c>
      <c r="F40" s="23" t="s">
        <v>7</v>
      </c>
      <c r="G40" s="2" t="s">
        <v>11</v>
      </c>
      <c r="H40" s="2" t="s">
        <v>11</v>
      </c>
      <c r="J40" s="23"/>
    </row>
    <row r="41" spans="1:10" x14ac:dyDescent="0.25">
      <c r="A41" s="2">
        <v>40</v>
      </c>
      <c r="B41" s="2" t="s">
        <v>10</v>
      </c>
      <c r="C41" s="23" t="s">
        <v>7</v>
      </c>
      <c r="D41" s="2" t="s">
        <v>12</v>
      </c>
      <c r="E41" s="2" t="s">
        <v>12</v>
      </c>
      <c r="F41" s="23" t="s">
        <v>7</v>
      </c>
      <c r="G41" s="2" t="s">
        <v>13</v>
      </c>
      <c r="H41" s="2" t="s">
        <v>13</v>
      </c>
      <c r="J41" s="23"/>
    </row>
    <row r="42" spans="1:10" x14ac:dyDescent="0.25">
      <c r="A42" s="2">
        <v>41</v>
      </c>
      <c r="B42" s="2" t="s">
        <v>12</v>
      </c>
      <c r="C42" s="23" t="s">
        <v>7</v>
      </c>
      <c r="D42" s="2" t="s">
        <v>8</v>
      </c>
      <c r="E42" s="2" t="s">
        <v>8</v>
      </c>
      <c r="F42" s="23" t="s">
        <v>7</v>
      </c>
      <c r="G42" s="2" t="s">
        <v>9</v>
      </c>
      <c r="H42" s="2" t="s">
        <v>9</v>
      </c>
      <c r="J42" s="23"/>
    </row>
    <row r="43" spans="1:10" x14ac:dyDescent="0.25">
      <c r="A43" s="2">
        <v>42</v>
      </c>
      <c r="B43" s="2" t="s">
        <v>8</v>
      </c>
      <c r="C43" s="23" t="s">
        <v>7</v>
      </c>
      <c r="D43" s="2" t="s">
        <v>10</v>
      </c>
      <c r="E43" s="2" t="s">
        <v>10</v>
      </c>
      <c r="F43" s="23" t="s">
        <v>7</v>
      </c>
      <c r="G43" s="2" t="s">
        <v>11</v>
      </c>
      <c r="H43" s="2" t="s">
        <v>11</v>
      </c>
      <c r="J43" s="23"/>
    </row>
    <row r="44" spans="1:10" x14ac:dyDescent="0.25">
      <c r="B44" s="2" t="s">
        <v>10</v>
      </c>
      <c r="C44" s="23" t="s">
        <v>7</v>
      </c>
      <c r="D44" s="2" t="s">
        <v>12</v>
      </c>
      <c r="E44" s="2" t="s">
        <v>12</v>
      </c>
      <c r="F44" s="23" t="s">
        <v>7</v>
      </c>
      <c r="G44" s="2" t="s">
        <v>13</v>
      </c>
      <c r="H44" s="2" t="s">
        <v>13</v>
      </c>
      <c r="J44" s="23"/>
    </row>
    <row r="45" spans="1:10" x14ac:dyDescent="0.25">
      <c r="B45" s="2" t="s">
        <v>12</v>
      </c>
      <c r="C45" s="23" t="s">
        <v>7</v>
      </c>
      <c r="D45" s="2" t="s">
        <v>8</v>
      </c>
      <c r="E45" s="2" t="s">
        <v>8</v>
      </c>
      <c r="F45" s="23" t="s">
        <v>7</v>
      </c>
      <c r="G45" s="2" t="s">
        <v>9</v>
      </c>
      <c r="H45" s="2" t="s">
        <v>9</v>
      </c>
      <c r="J45" s="23"/>
    </row>
    <row r="46" spans="1:10" x14ac:dyDescent="0.25">
      <c r="B46" s="2" t="s">
        <v>8</v>
      </c>
      <c r="C46" s="23" t="s">
        <v>7</v>
      </c>
      <c r="D46" s="2" t="s">
        <v>10</v>
      </c>
      <c r="E46" s="2" t="s">
        <v>10</v>
      </c>
      <c r="F46" s="23" t="s">
        <v>7</v>
      </c>
      <c r="G46" s="2" t="s">
        <v>11</v>
      </c>
      <c r="H46" s="2" t="s">
        <v>11</v>
      </c>
      <c r="J46" s="23"/>
    </row>
    <row r="47" spans="1:10" x14ac:dyDescent="0.25">
      <c r="B47" s="2" t="s">
        <v>10</v>
      </c>
      <c r="C47" s="23" t="s">
        <v>7</v>
      </c>
      <c r="D47" s="2" t="s">
        <v>12</v>
      </c>
      <c r="E47" s="2" t="s">
        <v>12</v>
      </c>
      <c r="F47" s="23" t="s">
        <v>7</v>
      </c>
      <c r="G47" s="2" t="s">
        <v>13</v>
      </c>
      <c r="H47" s="2" t="s">
        <v>13</v>
      </c>
      <c r="J47" s="23"/>
    </row>
    <row r="48" spans="1:10" x14ac:dyDescent="0.25">
      <c r="B48" s="2" t="s">
        <v>12</v>
      </c>
      <c r="C48" s="23" t="s">
        <v>7</v>
      </c>
      <c r="D48" s="2" t="s">
        <v>8</v>
      </c>
      <c r="E48" s="2" t="s">
        <v>8</v>
      </c>
      <c r="F48" s="23" t="s">
        <v>7</v>
      </c>
      <c r="G48" s="2" t="s">
        <v>9</v>
      </c>
      <c r="H48" s="2" t="s">
        <v>9</v>
      </c>
      <c r="J48" s="23"/>
    </row>
    <row r="49" spans="2:10" x14ac:dyDescent="0.25">
      <c r="B49" s="2" t="s">
        <v>8</v>
      </c>
      <c r="C49" s="23" t="s">
        <v>7</v>
      </c>
      <c r="D49" s="2" t="s">
        <v>10</v>
      </c>
      <c r="E49" s="2" t="s">
        <v>10</v>
      </c>
      <c r="F49" s="23" t="s">
        <v>7</v>
      </c>
      <c r="G49" s="2" t="s">
        <v>11</v>
      </c>
      <c r="H49" s="2" t="s">
        <v>11</v>
      </c>
      <c r="J49" s="23"/>
    </row>
    <row r="50" spans="2:10" x14ac:dyDescent="0.25">
      <c r="B50" s="2" t="s">
        <v>10</v>
      </c>
      <c r="C50" s="23" t="s">
        <v>7</v>
      </c>
      <c r="D50" s="2" t="s">
        <v>12</v>
      </c>
      <c r="E50" s="2" t="s">
        <v>12</v>
      </c>
      <c r="F50" s="23" t="s">
        <v>7</v>
      </c>
      <c r="G50" s="2" t="s">
        <v>13</v>
      </c>
      <c r="H50" s="2" t="s">
        <v>13</v>
      </c>
      <c r="J50" s="23"/>
    </row>
    <row r="51" spans="2:10" x14ac:dyDescent="0.25">
      <c r="B51" s="2" t="s">
        <v>12</v>
      </c>
      <c r="C51" s="23" t="s">
        <v>7</v>
      </c>
      <c r="D51" s="2" t="s">
        <v>8</v>
      </c>
      <c r="E51" s="2" t="s">
        <v>8</v>
      </c>
      <c r="F51" s="23" t="s">
        <v>7</v>
      </c>
      <c r="G51" s="2" t="s">
        <v>9</v>
      </c>
      <c r="H51" s="2" t="s">
        <v>9</v>
      </c>
      <c r="J51" s="23"/>
    </row>
    <row r="52" spans="2:10" x14ac:dyDescent="0.25">
      <c r="B52" s="2" t="s">
        <v>8</v>
      </c>
      <c r="C52" s="23" t="s">
        <v>7</v>
      </c>
      <c r="D52" s="2" t="s">
        <v>10</v>
      </c>
      <c r="E52" s="2" t="s">
        <v>10</v>
      </c>
      <c r="F52" s="23" t="s">
        <v>7</v>
      </c>
      <c r="G52" s="2" t="s">
        <v>11</v>
      </c>
      <c r="H52" s="2" t="s">
        <v>11</v>
      </c>
      <c r="J52" s="23"/>
    </row>
    <row r="53" spans="2:10" x14ac:dyDescent="0.25">
      <c r="B53" s="2" t="s">
        <v>10</v>
      </c>
      <c r="C53" s="23" t="s">
        <v>7</v>
      </c>
      <c r="D53" s="2" t="s">
        <v>12</v>
      </c>
      <c r="E53" s="2" t="s">
        <v>12</v>
      </c>
      <c r="F53" s="23" t="s">
        <v>7</v>
      </c>
      <c r="G53" s="2" t="s">
        <v>13</v>
      </c>
      <c r="H53" s="2" t="s">
        <v>13</v>
      </c>
      <c r="J53" s="23"/>
    </row>
    <row r="54" spans="2:10" x14ac:dyDescent="0.25">
      <c r="B54" s="2" t="s">
        <v>12</v>
      </c>
      <c r="C54" s="23" t="s">
        <v>7</v>
      </c>
      <c r="D54" s="2" t="s">
        <v>8</v>
      </c>
      <c r="E54" s="2" t="s">
        <v>8</v>
      </c>
      <c r="F54" s="23" t="s">
        <v>7</v>
      </c>
      <c r="G54" s="2" t="s">
        <v>9</v>
      </c>
      <c r="H54" s="2" t="s">
        <v>9</v>
      </c>
      <c r="J54" s="23"/>
    </row>
    <row r="55" spans="2:10" x14ac:dyDescent="0.25">
      <c r="B55" s="2" t="s">
        <v>8</v>
      </c>
      <c r="C55" s="23" t="s">
        <v>7</v>
      </c>
      <c r="D55" s="2" t="s">
        <v>10</v>
      </c>
      <c r="E55" s="2" t="s">
        <v>10</v>
      </c>
      <c r="F55" s="23" t="s">
        <v>7</v>
      </c>
      <c r="G55" s="2" t="s">
        <v>11</v>
      </c>
      <c r="H55" s="2" t="s">
        <v>11</v>
      </c>
      <c r="J55" s="23"/>
    </row>
    <row r="56" spans="2:10" x14ac:dyDescent="0.25">
      <c r="B56" s="2" t="s">
        <v>10</v>
      </c>
      <c r="C56" s="23" t="s">
        <v>7</v>
      </c>
      <c r="D56" s="2" t="s">
        <v>12</v>
      </c>
      <c r="E56" s="2" t="s">
        <v>12</v>
      </c>
      <c r="F56" s="23" t="s">
        <v>7</v>
      </c>
      <c r="G56" s="2" t="s">
        <v>13</v>
      </c>
      <c r="H56" s="2" t="s">
        <v>13</v>
      </c>
      <c r="J56" s="23"/>
    </row>
    <row r="57" spans="2:10" x14ac:dyDescent="0.25">
      <c r="B57" s="2" t="s">
        <v>12</v>
      </c>
      <c r="C57" s="23" t="s">
        <v>7</v>
      </c>
      <c r="D57" s="2" t="s">
        <v>8</v>
      </c>
      <c r="E57" s="2" t="s">
        <v>8</v>
      </c>
      <c r="F57" s="23" t="s">
        <v>7</v>
      </c>
      <c r="G57" s="2" t="s">
        <v>9</v>
      </c>
      <c r="H57" s="2" t="s">
        <v>9</v>
      </c>
      <c r="J57" s="23"/>
    </row>
    <row r="58" spans="2:10" x14ac:dyDescent="0.25">
      <c r="B58" s="2" t="s">
        <v>8</v>
      </c>
      <c r="C58" s="23" t="s">
        <v>7</v>
      </c>
      <c r="D58" s="2" t="s">
        <v>10</v>
      </c>
      <c r="E58" s="2" t="s">
        <v>10</v>
      </c>
      <c r="F58" s="23" t="s">
        <v>7</v>
      </c>
      <c r="G58" s="2" t="s">
        <v>11</v>
      </c>
      <c r="H58" s="2" t="s">
        <v>11</v>
      </c>
      <c r="J58" s="23"/>
    </row>
    <row r="59" spans="2:10" x14ac:dyDescent="0.25">
      <c r="B59" s="2" t="s">
        <v>10</v>
      </c>
      <c r="C59" s="23" t="s">
        <v>7</v>
      </c>
      <c r="D59" s="2" t="s">
        <v>12</v>
      </c>
      <c r="E59" s="2" t="s">
        <v>12</v>
      </c>
      <c r="F59" s="23" t="s">
        <v>7</v>
      </c>
      <c r="G59" s="2" t="s">
        <v>13</v>
      </c>
      <c r="H59" s="2" t="s">
        <v>13</v>
      </c>
      <c r="J59" s="23"/>
    </row>
    <row r="60" spans="2:10" x14ac:dyDescent="0.25">
      <c r="B60" s="2" t="s">
        <v>12</v>
      </c>
      <c r="C60" s="23" t="s">
        <v>7</v>
      </c>
      <c r="D60" s="2" t="s">
        <v>8</v>
      </c>
      <c r="E60" s="2" t="s">
        <v>8</v>
      </c>
      <c r="F60" s="23" t="s">
        <v>7</v>
      </c>
      <c r="G60" s="2" t="s">
        <v>9</v>
      </c>
      <c r="H60" s="2" t="s">
        <v>9</v>
      </c>
      <c r="J60" s="23"/>
    </row>
    <row r="61" spans="2:10" x14ac:dyDescent="0.25">
      <c r="B61" s="2" t="s">
        <v>8</v>
      </c>
      <c r="C61" s="23" t="s">
        <v>7</v>
      </c>
      <c r="D61" s="2" t="s">
        <v>10</v>
      </c>
      <c r="E61" s="2" t="s">
        <v>10</v>
      </c>
      <c r="F61" s="23" t="s">
        <v>7</v>
      </c>
      <c r="G61" s="2" t="s">
        <v>11</v>
      </c>
      <c r="H61" s="2" t="s">
        <v>11</v>
      </c>
      <c r="J61" s="23"/>
    </row>
    <row r="62" spans="2:10" x14ac:dyDescent="0.25">
      <c r="B62" s="2" t="s">
        <v>10</v>
      </c>
      <c r="C62" s="23" t="s">
        <v>7</v>
      </c>
      <c r="D62" s="2" t="s">
        <v>12</v>
      </c>
      <c r="E62" s="2" t="s">
        <v>12</v>
      </c>
      <c r="F62" s="23" t="s">
        <v>7</v>
      </c>
      <c r="G62" s="2" t="s">
        <v>13</v>
      </c>
      <c r="H62" s="2" t="s">
        <v>13</v>
      </c>
      <c r="J62" s="23"/>
    </row>
    <row r="63" spans="2:10" x14ac:dyDescent="0.25">
      <c r="B63" s="2" t="s">
        <v>12</v>
      </c>
      <c r="C63" s="23" t="s">
        <v>7</v>
      </c>
      <c r="D63" s="2" t="s">
        <v>8</v>
      </c>
      <c r="E63" s="2" t="s">
        <v>8</v>
      </c>
      <c r="F63" s="23" t="s">
        <v>7</v>
      </c>
      <c r="G63" s="2" t="s">
        <v>9</v>
      </c>
      <c r="H63" s="2" t="s">
        <v>9</v>
      </c>
      <c r="J63" s="23"/>
    </row>
    <row r="64" spans="2:10" x14ac:dyDescent="0.25">
      <c r="B64" s="2" t="s">
        <v>8</v>
      </c>
      <c r="C64" s="23" t="s">
        <v>7</v>
      </c>
      <c r="D64" s="2" t="s">
        <v>10</v>
      </c>
      <c r="E64" s="2" t="s">
        <v>10</v>
      </c>
      <c r="F64" s="23" t="s">
        <v>7</v>
      </c>
      <c r="G64" s="2" t="s">
        <v>11</v>
      </c>
      <c r="H64" s="2" t="s">
        <v>11</v>
      </c>
      <c r="J64" s="23"/>
    </row>
    <row r="65" spans="2:10" x14ac:dyDescent="0.25">
      <c r="B65" s="2" t="s">
        <v>10</v>
      </c>
      <c r="C65" s="23" t="s">
        <v>7</v>
      </c>
      <c r="D65" s="2" t="s">
        <v>12</v>
      </c>
      <c r="E65" s="2" t="s">
        <v>12</v>
      </c>
      <c r="F65" s="23" t="s">
        <v>7</v>
      </c>
      <c r="G65" s="2" t="s">
        <v>13</v>
      </c>
      <c r="H65" s="2" t="s">
        <v>13</v>
      </c>
      <c r="J65" s="23"/>
    </row>
    <row r="66" spans="2:10" x14ac:dyDescent="0.25">
      <c r="B66" s="2" t="s">
        <v>12</v>
      </c>
      <c r="C66" s="23" t="s">
        <v>7</v>
      </c>
      <c r="D66" s="2" t="s">
        <v>8</v>
      </c>
      <c r="E66" s="2" t="s">
        <v>8</v>
      </c>
      <c r="F66" s="23" t="s">
        <v>7</v>
      </c>
      <c r="G66" s="2" t="s">
        <v>9</v>
      </c>
      <c r="H66" s="2" t="s">
        <v>9</v>
      </c>
      <c r="J66" s="23"/>
    </row>
    <row r="67" spans="2:10" x14ac:dyDescent="0.25">
      <c r="B67" s="2" t="s">
        <v>8</v>
      </c>
      <c r="C67" s="23" t="s">
        <v>7</v>
      </c>
      <c r="D67" s="2" t="s">
        <v>10</v>
      </c>
      <c r="E67" s="2" t="s">
        <v>10</v>
      </c>
      <c r="F67" s="23" t="s">
        <v>7</v>
      </c>
      <c r="G67" s="2" t="s">
        <v>11</v>
      </c>
      <c r="H67" s="2" t="s">
        <v>11</v>
      </c>
      <c r="J67" s="23"/>
    </row>
    <row r="68" spans="2:10" x14ac:dyDescent="0.25">
      <c r="B68" s="2" t="s">
        <v>10</v>
      </c>
      <c r="C68" s="23" t="s">
        <v>7</v>
      </c>
      <c r="D68" s="2" t="s">
        <v>12</v>
      </c>
      <c r="E68" s="2" t="s">
        <v>12</v>
      </c>
      <c r="F68" s="23" t="s">
        <v>7</v>
      </c>
      <c r="G68" s="2" t="s">
        <v>13</v>
      </c>
      <c r="H68" s="2" t="s">
        <v>13</v>
      </c>
      <c r="J68" s="23"/>
    </row>
    <row r="69" spans="2:10" x14ac:dyDescent="0.25">
      <c r="B69" s="2" t="s">
        <v>12</v>
      </c>
      <c r="C69" s="23" t="s">
        <v>7</v>
      </c>
      <c r="D69" s="2" t="s">
        <v>8</v>
      </c>
      <c r="E69" s="2" t="s">
        <v>8</v>
      </c>
      <c r="F69" s="23" t="s">
        <v>7</v>
      </c>
      <c r="G69" s="2" t="s">
        <v>9</v>
      </c>
      <c r="H69" s="2" t="s">
        <v>9</v>
      </c>
      <c r="J69" s="23"/>
    </row>
    <row r="70" spans="2:10" x14ac:dyDescent="0.25">
      <c r="B70" s="2" t="s">
        <v>8</v>
      </c>
      <c r="C70" s="23" t="s">
        <v>7</v>
      </c>
      <c r="D70" s="2" t="s">
        <v>10</v>
      </c>
      <c r="E70" s="2" t="s">
        <v>10</v>
      </c>
      <c r="F70" s="23" t="s">
        <v>7</v>
      </c>
      <c r="G70" s="2" t="s">
        <v>11</v>
      </c>
      <c r="H70" s="2" t="s">
        <v>11</v>
      </c>
      <c r="J70" s="23"/>
    </row>
    <row r="71" spans="2:10" x14ac:dyDescent="0.25">
      <c r="B71" s="2" t="s">
        <v>10</v>
      </c>
      <c r="C71" s="23" t="s">
        <v>7</v>
      </c>
      <c r="D71" s="2" t="s">
        <v>12</v>
      </c>
      <c r="E71" s="2" t="s">
        <v>12</v>
      </c>
      <c r="F71" s="23" t="s">
        <v>7</v>
      </c>
      <c r="G71" s="2" t="s">
        <v>13</v>
      </c>
      <c r="H71" s="2" t="s">
        <v>13</v>
      </c>
      <c r="J71" s="23"/>
    </row>
    <row r="72" spans="2:10" x14ac:dyDescent="0.25">
      <c r="B72" s="2" t="s">
        <v>12</v>
      </c>
      <c r="C72" s="23" t="s">
        <v>7</v>
      </c>
      <c r="D72" s="2" t="s">
        <v>8</v>
      </c>
      <c r="E72" s="2" t="s">
        <v>8</v>
      </c>
      <c r="F72" s="23" t="s">
        <v>7</v>
      </c>
      <c r="G72" s="2" t="s">
        <v>9</v>
      </c>
      <c r="H72" s="2" t="s">
        <v>9</v>
      </c>
      <c r="J72" s="23"/>
    </row>
    <row r="73" spans="2:10" x14ac:dyDescent="0.25">
      <c r="B73" s="2" t="s">
        <v>8</v>
      </c>
      <c r="C73" s="23" t="s">
        <v>7</v>
      </c>
      <c r="D73" s="2" t="s">
        <v>10</v>
      </c>
      <c r="E73" s="2" t="s">
        <v>10</v>
      </c>
      <c r="F73" s="23" t="s">
        <v>7</v>
      </c>
      <c r="G73" s="2" t="s">
        <v>11</v>
      </c>
      <c r="H73" s="2" t="s">
        <v>11</v>
      </c>
      <c r="J73" s="23"/>
    </row>
    <row r="74" spans="2:10" x14ac:dyDescent="0.25">
      <c r="B74" s="2" t="s">
        <v>10</v>
      </c>
      <c r="C74" s="23" t="s">
        <v>7</v>
      </c>
      <c r="D74" s="2" t="s">
        <v>12</v>
      </c>
      <c r="E74" s="2" t="s">
        <v>12</v>
      </c>
      <c r="F74" s="23" t="s">
        <v>7</v>
      </c>
      <c r="G74" s="2" t="s">
        <v>13</v>
      </c>
      <c r="H74" s="2" t="s">
        <v>13</v>
      </c>
      <c r="J74" s="23"/>
    </row>
    <row r="75" spans="2:10" x14ac:dyDescent="0.25">
      <c r="B75" s="2" t="s">
        <v>12</v>
      </c>
      <c r="C75" s="23" t="s">
        <v>7</v>
      </c>
      <c r="D75" s="2" t="s">
        <v>8</v>
      </c>
      <c r="E75" s="2" t="s">
        <v>8</v>
      </c>
      <c r="F75" s="23" t="s">
        <v>7</v>
      </c>
      <c r="G75" s="2" t="s">
        <v>9</v>
      </c>
      <c r="H75" s="2" t="s">
        <v>9</v>
      </c>
      <c r="J75" s="23"/>
    </row>
    <row r="76" spans="2:10" x14ac:dyDescent="0.25">
      <c r="B76" s="2" t="s">
        <v>8</v>
      </c>
      <c r="C76" s="23" t="s">
        <v>7</v>
      </c>
      <c r="D76" s="2" t="s">
        <v>10</v>
      </c>
      <c r="E76" s="2" t="s">
        <v>10</v>
      </c>
      <c r="F76" s="23" t="s">
        <v>7</v>
      </c>
      <c r="G76" s="2" t="s">
        <v>11</v>
      </c>
      <c r="H76" s="2" t="s">
        <v>11</v>
      </c>
      <c r="J76" s="23"/>
    </row>
    <row r="77" spans="2:10" x14ac:dyDescent="0.25">
      <c r="B77" s="2" t="s">
        <v>10</v>
      </c>
      <c r="C77" s="23" t="s">
        <v>7</v>
      </c>
      <c r="D77" s="2" t="s">
        <v>12</v>
      </c>
      <c r="E77" s="2" t="s">
        <v>12</v>
      </c>
      <c r="F77" s="23" t="s">
        <v>7</v>
      </c>
      <c r="G77" s="2" t="s">
        <v>13</v>
      </c>
      <c r="H77" s="2" t="s">
        <v>13</v>
      </c>
      <c r="J77" s="23"/>
    </row>
    <row r="78" spans="2:10" x14ac:dyDescent="0.25">
      <c r="B78" s="2" t="s">
        <v>12</v>
      </c>
      <c r="C78" s="2" t="s">
        <v>14</v>
      </c>
      <c r="D78" s="2" t="s">
        <v>8</v>
      </c>
      <c r="E78" s="2" t="s">
        <v>8</v>
      </c>
      <c r="F78" s="2" t="s">
        <v>14</v>
      </c>
      <c r="G78" s="2" t="s">
        <v>9</v>
      </c>
      <c r="H78" s="2" t="s">
        <v>9</v>
      </c>
      <c r="J78" s="23"/>
    </row>
    <row r="79" spans="2:10" x14ac:dyDescent="0.25">
      <c r="B79" s="2" t="s">
        <v>8</v>
      </c>
      <c r="C79" s="2" t="s">
        <v>14</v>
      </c>
      <c r="D79" s="2" t="s">
        <v>10</v>
      </c>
      <c r="E79" s="2" t="s">
        <v>10</v>
      </c>
      <c r="F79" s="2" t="s">
        <v>14</v>
      </c>
      <c r="G79" s="2" t="s">
        <v>11</v>
      </c>
      <c r="H79" s="2" t="s">
        <v>11</v>
      </c>
      <c r="J79" s="23"/>
    </row>
    <row r="80" spans="2:10" x14ac:dyDescent="0.25">
      <c r="B80" s="2" t="s">
        <v>10</v>
      </c>
      <c r="C80" s="2" t="s">
        <v>14</v>
      </c>
      <c r="D80" s="2" t="s">
        <v>12</v>
      </c>
      <c r="E80" s="2" t="s">
        <v>12</v>
      </c>
      <c r="F80" s="2" t="s">
        <v>14</v>
      </c>
      <c r="G80" s="2" t="s">
        <v>13</v>
      </c>
      <c r="H80" s="2" t="s">
        <v>13</v>
      </c>
      <c r="J80" s="23"/>
    </row>
    <row r="81" spans="2:10" x14ac:dyDescent="0.25">
      <c r="B81" s="2" t="s">
        <v>12</v>
      </c>
      <c r="C81" s="2" t="s">
        <v>14</v>
      </c>
      <c r="D81" s="2" t="s">
        <v>8</v>
      </c>
      <c r="E81" s="2" t="s">
        <v>8</v>
      </c>
      <c r="F81" s="2" t="s">
        <v>14</v>
      </c>
      <c r="G81" s="2" t="s">
        <v>9</v>
      </c>
      <c r="H81" s="2" t="s">
        <v>9</v>
      </c>
      <c r="J81" s="23"/>
    </row>
    <row r="82" spans="2:10" x14ac:dyDescent="0.25">
      <c r="B82" s="2" t="s">
        <v>12</v>
      </c>
      <c r="C82" s="2" t="s">
        <v>14</v>
      </c>
      <c r="D82" s="2" t="s">
        <v>8</v>
      </c>
      <c r="E82" s="2" t="s">
        <v>8</v>
      </c>
      <c r="F82" s="2" t="s">
        <v>14</v>
      </c>
      <c r="G82" s="2" t="s">
        <v>9</v>
      </c>
      <c r="H82" s="2" t="s">
        <v>9</v>
      </c>
      <c r="J82" s="23"/>
    </row>
    <row r="83" spans="2:10" x14ac:dyDescent="0.25">
      <c r="B83" s="2" t="s">
        <v>12</v>
      </c>
      <c r="C83" s="2" t="s">
        <v>14</v>
      </c>
      <c r="D83" s="2" t="s">
        <v>8</v>
      </c>
      <c r="E83" s="2" t="s">
        <v>8</v>
      </c>
      <c r="F83" s="2" t="s">
        <v>14</v>
      </c>
      <c r="G83" s="2" t="s">
        <v>9</v>
      </c>
      <c r="H83" s="2" t="s">
        <v>9</v>
      </c>
      <c r="J83" s="2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calendrier</vt:lpstr>
      <vt:lpstr>grille</vt:lpstr>
      <vt:lpstr>lundi1er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Rolins</cp:lastModifiedBy>
  <dcterms:created xsi:type="dcterms:W3CDTF">2015-08-26T10:34:06Z</dcterms:created>
  <dcterms:modified xsi:type="dcterms:W3CDTF">2016-11-26T11:49:20Z</dcterms:modified>
</cp:coreProperties>
</file>