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ries en cours\! ! ! 000 ! ! ! A FILMS\"/>
    </mc:Choice>
  </mc:AlternateContent>
  <xr:revisionPtr revIDLastSave="0" documentId="13_ncr:1_{E658C119-09EE-4AE3-85E9-FB28928057F4}" xr6:coauthVersionLast="47" xr6:coauthVersionMax="47" xr10:uidLastSave="{00000000-0000-0000-0000-000000000000}"/>
  <bookViews>
    <workbookView xWindow="-120" yWindow="-120" windowWidth="25440" windowHeight="15270" xr2:uid="{E78169AD-BA40-46A5-A7D8-6E0EC654B35E}"/>
  </bookViews>
  <sheets>
    <sheet name="Patty5046" sheetId="1" r:id="rId1"/>
    <sheet name="Modif conversion en jour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 s="1"/>
  <c r="I4" i="2"/>
  <c r="I5" i="2" s="1"/>
  <c r="F8" i="2"/>
  <c r="E8" i="2"/>
  <c r="D8" i="2"/>
  <c r="C8" i="2"/>
  <c r="J6" i="2" l="1"/>
  <c r="J7" i="2" s="1"/>
  <c r="I4" i="1"/>
  <c r="J4" i="1" s="1"/>
  <c r="D8" i="1"/>
  <c r="E8" i="1"/>
  <c r="F8" i="1"/>
  <c r="C5" i="1"/>
  <c r="C4" i="1"/>
  <c r="C8" i="1" l="1"/>
  <c r="I5" i="1"/>
  <c r="J5" i="1" s="1"/>
  <c r="L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  <author>Rollins Stevens</author>
  </authors>
  <commentList>
    <comment ref="B4" authorId="0" shapeId="0" xr:uid="{DC233939-F67A-48D8-AEB8-C51593DA702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01/01/24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Lun - 01 - janv - </t>
        </r>
        <r>
          <rPr>
            <sz val="9"/>
            <color indexed="81"/>
            <rFont val="Tahoma"/>
            <family val="2"/>
          </rPr>
          <t xml:space="preserve">dans le tableau
</t>
        </r>
        <r>
          <rPr>
            <b/>
            <sz val="9"/>
            <color indexed="10"/>
            <rFont val="Tahoma"/>
            <family val="2"/>
          </rPr>
          <t xml:space="preserve">Si les dates tombent un dimanche 
ou un jour férié.
</t>
        </r>
        <r>
          <rPr>
            <b/>
            <sz val="9"/>
            <color indexed="81"/>
            <rFont val="Tahoma"/>
            <family val="2"/>
          </rPr>
          <t>il y aura une mise en forme conditionnelle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55"/>
            <rFont val="Tahoma"/>
            <family val="2"/>
          </rPr>
          <t>Gris pour les dimanches</t>
        </r>
        <r>
          <rPr>
            <b/>
            <sz val="9"/>
            <color indexed="10"/>
            <rFont val="Tahoma"/>
            <family val="2"/>
          </rPr>
          <t xml:space="preserve"> 
&amp; </t>
        </r>
        <r>
          <rPr>
            <b/>
            <sz val="9"/>
            <color indexed="49"/>
            <rFont val="Tahoma"/>
            <family val="2"/>
          </rPr>
          <t xml:space="preserve">vert pour les jours fériés
</t>
        </r>
        <r>
          <rPr>
            <b/>
            <sz val="9"/>
            <color indexed="81"/>
            <rFont val="Tahoma"/>
            <family val="2"/>
          </rPr>
          <t>ce qui facilitera la saisie des heures.</t>
        </r>
      </text>
    </comment>
    <comment ref="J7" authorId="1" shapeId="0" xr:uid="{4750967E-AB68-4A38-A8A6-75EB67906CB0}">
      <text>
        <r>
          <rPr>
            <b/>
            <sz val="9"/>
            <color indexed="81"/>
            <rFont val="Tahoma"/>
            <family val="2"/>
          </rPr>
          <t>Rollins Stevens:</t>
        </r>
        <r>
          <rPr>
            <sz val="9"/>
            <color indexed="81"/>
            <rFont val="Tahoma"/>
            <family val="2"/>
          </rPr>
          <t xml:space="preserve">
problème lorsqu'il s'agit de formules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  <author>Rollins Stevens</author>
  </authors>
  <commentList>
    <comment ref="B4" authorId="0" shapeId="0" xr:uid="{950207FF-EA1D-426D-B275-D62883DB568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01/01/24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Lun - 01 - janv - </t>
        </r>
        <r>
          <rPr>
            <sz val="9"/>
            <color indexed="81"/>
            <rFont val="Tahoma"/>
            <family val="2"/>
          </rPr>
          <t xml:space="preserve">dans le tableau
</t>
        </r>
        <r>
          <rPr>
            <b/>
            <sz val="9"/>
            <color indexed="10"/>
            <rFont val="Tahoma"/>
            <family val="2"/>
          </rPr>
          <t xml:space="preserve">Si les dates tombent un dimanche 
ou un jour férié.
</t>
        </r>
        <r>
          <rPr>
            <b/>
            <sz val="9"/>
            <color indexed="81"/>
            <rFont val="Tahoma"/>
            <family val="2"/>
          </rPr>
          <t>il y aura une mise en forme conditionnelle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55"/>
            <rFont val="Tahoma"/>
            <family val="2"/>
          </rPr>
          <t>Gris pour les dimanches</t>
        </r>
        <r>
          <rPr>
            <b/>
            <sz val="9"/>
            <color indexed="10"/>
            <rFont val="Tahoma"/>
            <family val="2"/>
          </rPr>
          <t xml:space="preserve"> 
&amp; </t>
        </r>
        <r>
          <rPr>
            <b/>
            <sz val="9"/>
            <color indexed="49"/>
            <rFont val="Tahoma"/>
            <family val="2"/>
          </rPr>
          <t xml:space="preserve">vert pour les jours fériés
</t>
        </r>
        <r>
          <rPr>
            <b/>
            <sz val="9"/>
            <color indexed="81"/>
            <rFont val="Tahoma"/>
            <family val="2"/>
          </rPr>
          <t>ce qui facilitera la saisie des heures.</t>
        </r>
      </text>
    </comment>
    <comment ref="J4" authorId="1" shapeId="0" xr:uid="{D9DE3A21-D246-4FE2-8783-8AE71F23EA03}">
      <text>
        <r>
          <rPr>
            <b/>
            <sz val="9"/>
            <color indexed="81"/>
            <rFont val="Tahoma"/>
            <family val="2"/>
          </rPr>
          <t>Rollins Stevens:</t>
        </r>
        <r>
          <rPr>
            <sz val="9"/>
            <color indexed="81"/>
            <rFont val="Tahoma"/>
            <family val="2"/>
          </rPr>
          <t xml:space="preserve">
saisie des HRS</t>
        </r>
      </text>
    </comment>
    <comment ref="J7" authorId="1" shapeId="0" xr:uid="{5DAAB2EB-1F17-4E71-B0EE-5C0415479C93}">
      <text>
        <r>
          <rPr>
            <b/>
            <sz val="9"/>
            <color indexed="81"/>
            <rFont val="Tahoma"/>
            <family val="2"/>
          </rPr>
          <t>Rollins Stevens:</t>
        </r>
        <r>
          <rPr>
            <sz val="9"/>
            <color indexed="81"/>
            <rFont val="Tahoma"/>
            <family val="2"/>
          </rPr>
          <t xml:space="preserve">
je n'ai pas le problème ici
les heures sont saisies directement dans les cellules
J4 &amp; J5</t>
        </r>
      </text>
    </comment>
  </commentList>
</comments>
</file>

<file path=xl/sharedStrings.xml><?xml version="1.0" encoding="utf-8"?>
<sst xmlns="http://schemas.openxmlformats.org/spreadsheetml/2006/main" count="26" uniqueCount="13">
  <si>
    <t>DÉPLACEMENT DE LA DÉLÉGATION</t>
  </si>
  <si>
    <t>Période du Séjour</t>
  </si>
  <si>
    <t>Calcule des frais du déplacement en heures</t>
  </si>
  <si>
    <t>Depart le :</t>
  </si>
  <si>
    <t>NOMBRE DE NUITÉES</t>
  </si>
  <si>
    <t>Retour le :</t>
  </si>
  <si>
    <t>Repos compensateur</t>
  </si>
  <si>
    <t>TOTAL</t>
  </si>
  <si>
    <t>x</t>
  </si>
  <si>
    <t>HS normales</t>
  </si>
  <si>
    <t>HS Nuit</t>
  </si>
  <si>
    <t>HS Dimanche</t>
  </si>
  <si>
    <t xml:space="preserve">                                                                                                                                                               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</si>
</sst>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\-\ dd\ \-\ mmm\ "/>
    <numFmt numFmtId="165" formatCode="h:mm;@"/>
    <numFmt numFmtId="166" formatCode="[h]:mm"/>
    <numFmt numFmtId="167" formatCode="[hh]:mm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55"/>
      <name val="Tahoma"/>
      <family val="2"/>
    </font>
    <font>
      <b/>
      <sz val="9"/>
      <color indexed="49"/>
      <name val="Tahoma"/>
      <family val="2"/>
    </font>
    <font>
      <sz val="13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/>
    <xf numFmtId="0" fontId="0" fillId="0" borderId="5" xfId="0" applyBorder="1"/>
    <xf numFmtId="0" fontId="0" fillId="0" borderId="5" xfId="0" applyBorder="1" applyAlignment="1" applyProtection="1">
      <alignment horizontal="center" vertical="center" wrapText="1"/>
      <protection locked="0"/>
    </xf>
    <xf numFmtId="20" fontId="0" fillId="0" borderId="5" xfId="0" applyNumberFormat="1" applyBorder="1" applyAlignment="1" applyProtection="1">
      <alignment horizontal="center" vertical="center" wrapText="1"/>
      <protection locked="0"/>
    </xf>
    <xf numFmtId="165" fontId="2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20" fontId="0" fillId="0" borderId="9" xfId="0" applyNumberFormat="1" applyBorder="1" applyAlignment="1" applyProtection="1">
      <alignment horizontal="center" vertical="center" wrapText="1"/>
      <protection locked="0"/>
    </xf>
    <xf numFmtId="165" fontId="2" fillId="0" borderId="9" xfId="0" applyNumberFormat="1" applyFont="1" applyBorder="1" applyAlignment="1" applyProtection="1">
      <alignment horizontal="center" vertical="center" wrapText="1"/>
      <protection locked="0"/>
    </xf>
    <xf numFmtId="166" fontId="6" fillId="3" borderId="13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20" fontId="0" fillId="0" borderId="6" xfId="0" applyNumberFormat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2" fillId="2" borderId="7" xfId="0" applyFont="1" applyFill="1" applyBorder="1"/>
    <xf numFmtId="0" fontId="2" fillId="2" borderId="13" xfId="0" applyFont="1" applyFill="1" applyBorder="1" applyAlignment="1">
      <alignment horizontal="center"/>
    </xf>
    <xf numFmtId="164" fontId="0" fillId="0" borderId="5" xfId="0" applyNumberForma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center" vertical="center" readingOrder="1"/>
      <protection locked="0"/>
    </xf>
    <xf numFmtId="166" fontId="5" fillId="0" borderId="11" xfId="0" applyNumberFormat="1" applyFont="1" applyBorder="1" applyAlignment="1" applyProtection="1">
      <alignment horizontal="left" vertical="center" readingOrder="1"/>
      <protection locked="0"/>
    </xf>
    <xf numFmtId="0" fontId="0" fillId="0" borderId="0" xfId="0" applyAlignment="1">
      <alignment horizontal="center" vertical="top"/>
    </xf>
    <xf numFmtId="20" fontId="1" fillId="0" borderId="0" xfId="0" applyNumberFormat="1" applyFont="1" applyAlignment="1">
      <alignment vertical="center"/>
    </xf>
    <xf numFmtId="49" fontId="17" fillId="0" borderId="0" xfId="0" applyNumberFormat="1" applyFont="1"/>
    <xf numFmtId="0" fontId="0" fillId="0" borderId="9" xfId="0" applyBorder="1"/>
    <xf numFmtId="164" fontId="0" fillId="0" borderId="9" xfId="0" applyNumberFormat="1" applyBorder="1" applyAlignment="1" applyProtection="1">
      <alignment horizontal="left" vertical="center" wrapText="1"/>
      <protection locked="0"/>
    </xf>
    <xf numFmtId="166" fontId="0" fillId="0" borderId="19" xfId="0" applyNumberForma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166" fontId="14" fillId="0" borderId="21" xfId="0" applyNumberFormat="1" applyFont="1" applyBorder="1" applyAlignment="1" applyProtection="1">
      <alignment horizontal="left" vertical="center"/>
      <protection locked="0"/>
    </xf>
    <xf numFmtId="165" fontId="2" fillId="0" borderId="13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 vertical="center"/>
    </xf>
    <xf numFmtId="166" fontId="2" fillId="0" borderId="3" xfId="0" applyNumberFormat="1" applyFont="1" applyBorder="1" applyAlignment="1" applyProtection="1">
      <alignment horizontal="left" vertical="center"/>
      <protection locked="0"/>
    </xf>
    <xf numFmtId="166" fontId="2" fillId="0" borderId="11" xfId="0" applyNumberFormat="1" applyFont="1" applyBorder="1" applyAlignment="1" applyProtection="1">
      <alignment horizontal="left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13" fillId="3" borderId="10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164" fontId="4" fillId="3" borderId="14" xfId="0" applyNumberFormat="1" applyFont="1" applyFill="1" applyBorder="1" applyAlignment="1">
      <alignment horizontal="center" vertical="center" wrapText="1"/>
    </xf>
    <xf numFmtId="164" fontId="4" fillId="3" borderId="15" xfId="0" applyNumberFormat="1" applyFont="1" applyFill="1" applyBorder="1" applyAlignment="1">
      <alignment horizontal="center" vertical="center" wrapText="1"/>
    </xf>
    <xf numFmtId="167" fontId="12" fillId="3" borderId="12" xfId="0" applyNumberFormat="1" applyFont="1" applyFill="1" applyBorder="1" applyAlignment="1">
      <alignment horizontal="center" vertical="center" wrapText="1"/>
    </xf>
    <xf numFmtId="167" fontId="12" fillId="3" borderId="16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20" fontId="15" fillId="4" borderId="0" xfId="0" applyNumberFormat="1" applyFont="1" applyFill="1" applyAlignment="1">
      <alignment vertical="center"/>
    </xf>
    <xf numFmtId="20" fontId="16" fillId="0" borderId="10" xfId="0" applyNumberFormat="1" applyFont="1" applyBorder="1" applyAlignment="1" applyProtection="1">
      <alignment horizontal="left" wrapText="1"/>
      <protection locked="0"/>
    </xf>
    <xf numFmtId="20" fontId="16" fillId="0" borderId="18" xfId="0" applyNumberFormat="1" applyFont="1" applyBorder="1" applyAlignment="1" applyProtection="1">
      <alignment horizontal="left" wrapText="1"/>
      <protection locked="0"/>
    </xf>
    <xf numFmtId="20" fontId="16" fillId="0" borderId="11" xfId="0" applyNumberFormat="1" applyFont="1" applyBorder="1" applyAlignment="1" applyProtection="1">
      <alignment horizontal="left" wrapText="1"/>
      <protection locked="0"/>
    </xf>
    <xf numFmtId="20" fontId="16" fillId="0" borderId="14" xfId="0" applyNumberFormat="1" applyFont="1" applyBorder="1" applyAlignment="1" applyProtection="1">
      <alignment horizontal="left" wrapText="1"/>
      <protection locked="0"/>
    </xf>
    <xf numFmtId="20" fontId="16" fillId="0" borderId="17" xfId="0" applyNumberFormat="1" applyFont="1" applyBorder="1" applyAlignment="1" applyProtection="1">
      <alignment horizontal="left" wrapText="1"/>
      <protection locked="0"/>
    </xf>
    <xf numFmtId="20" fontId="16" fillId="0" borderId="15" xfId="0" applyNumberFormat="1" applyFont="1" applyBorder="1" applyAlignment="1" applyProtection="1">
      <alignment horizontal="left" wrapText="1"/>
      <protection locked="0"/>
    </xf>
    <xf numFmtId="20" fontId="18" fillId="0" borderId="10" xfId="0" applyNumberFormat="1" applyFont="1" applyBorder="1" applyAlignment="1" applyProtection="1">
      <alignment horizontal="center" wrapText="1"/>
      <protection locked="0"/>
    </xf>
    <xf numFmtId="20" fontId="18" fillId="0" borderId="18" xfId="0" applyNumberFormat="1" applyFont="1" applyBorder="1" applyAlignment="1" applyProtection="1">
      <alignment horizontal="center" wrapText="1"/>
      <protection locked="0"/>
    </xf>
    <xf numFmtId="20" fontId="18" fillId="0" borderId="11" xfId="0" applyNumberFormat="1" applyFont="1" applyBorder="1" applyAlignment="1" applyProtection="1">
      <alignment horizontal="center" wrapText="1"/>
      <protection locked="0"/>
    </xf>
    <xf numFmtId="20" fontId="18" fillId="0" borderId="14" xfId="0" applyNumberFormat="1" applyFont="1" applyBorder="1" applyAlignment="1" applyProtection="1">
      <alignment horizontal="center" wrapText="1"/>
      <protection locked="0"/>
    </xf>
    <xf numFmtId="20" fontId="18" fillId="0" borderId="17" xfId="0" applyNumberFormat="1" applyFont="1" applyBorder="1" applyAlignment="1" applyProtection="1">
      <alignment horizontal="center" wrapText="1"/>
      <protection locked="0"/>
    </xf>
    <xf numFmtId="20" fontId="18" fillId="0" borderId="15" xfId="0" applyNumberFormat="1" applyFont="1" applyBorder="1" applyAlignment="1" applyProtection="1">
      <alignment horizontal="center" wrapText="1"/>
      <protection locked="0"/>
    </xf>
    <xf numFmtId="166" fontId="5" fillId="0" borderId="11" xfId="0" applyNumberFormat="1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14"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6EB0-DF44-450F-A3D4-CC603DA53C63}">
  <dimension ref="A1:O15"/>
  <sheetViews>
    <sheetView showGridLines="0" showZeros="0" tabSelected="1" workbookViewId="0">
      <selection activeCell="H16" sqref="H16"/>
    </sheetView>
  </sheetViews>
  <sheetFormatPr baseColWidth="10" defaultRowHeight="15" x14ac:dyDescent="0.25"/>
  <cols>
    <col min="1" max="1" width="14" customWidth="1"/>
    <col min="2" max="2" width="20.28515625" customWidth="1"/>
    <col min="3" max="5" width="16.7109375" customWidth="1"/>
    <col min="6" max="6" width="0" hidden="1" customWidth="1"/>
    <col min="7" max="8" width="10.42578125" customWidth="1"/>
    <col min="9" max="9" width="4.85546875" customWidth="1"/>
    <col min="10" max="10" width="27.28515625" customWidth="1"/>
  </cols>
  <sheetData>
    <row r="1" spans="1:15" ht="33.75" customHeight="1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40"/>
      <c r="K1" s="20" t="s">
        <v>8</v>
      </c>
      <c r="L1" s="21">
        <v>2.0833333333333332E-2</v>
      </c>
      <c r="O1" s="35">
        <v>0.29166666666666669</v>
      </c>
    </row>
    <row r="2" spans="1:15" x14ac:dyDescent="0.25">
      <c r="A2" s="54" t="s">
        <v>1</v>
      </c>
      <c r="B2" s="55"/>
      <c r="C2" s="41" t="s">
        <v>2</v>
      </c>
      <c r="D2" s="42"/>
      <c r="E2" s="43"/>
      <c r="F2" s="3"/>
      <c r="G2" s="58"/>
      <c r="H2" s="59"/>
      <c r="I2" s="59"/>
      <c r="J2" s="60"/>
      <c r="L2" s="71">
        <v>0</v>
      </c>
    </row>
    <row r="3" spans="1:15" x14ac:dyDescent="0.25">
      <c r="A3" s="56"/>
      <c r="B3" s="57"/>
      <c r="C3" s="1" t="s">
        <v>9</v>
      </c>
      <c r="D3" s="16" t="s">
        <v>11</v>
      </c>
      <c r="E3" s="2" t="s">
        <v>10</v>
      </c>
      <c r="F3" s="15"/>
      <c r="G3" s="61"/>
      <c r="H3" s="62"/>
      <c r="I3" s="62"/>
      <c r="J3" s="63"/>
      <c r="L3" s="14"/>
    </row>
    <row r="4" spans="1:15" x14ac:dyDescent="0.25">
      <c r="A4" s="4" t="s">
        <v>3</v>
      </c>
      <c r="B4" s="17">
        <v>45294</v>
      </c>
      <c r="C4" s="13">
        <f>AN5</f>
        <v>0</v>
      </c>
      <c r="D4" s="5"/>
      <c r="E4" s="6"/>
      <c r="F4" s="7"/>
      <c r="G4" s="44" t="s">
        <v>4</v>
      </c>
      <c r="H4" s="45"/>
      <c r="I4" s="18">
        <f>IF(B5="","",IF(B4&lt;&gt;K1,B5-B4,""))</f>
        <v>70</v>
      </c>
      <c r="J4" s="19">
        <f>IF(I4&lt;&gt;"",I4*L1,"")</f>
        <v>1.4583333333333333</v>
      </c>
    </row>
    <row r="5" spans="1:15" x14ac:dyDescent="0.25">
      <c r="A5" s="23" t="s">
        <v>5</v>
      </c>
      <c r="B5" s="24">
        <v>45364</v>
      </c>
      <c r="C5" s="25">
        <f>AN8</f>
        <v>0</v>
      </c>
      <c r="D5" s="8"/>
      <c r="E5" s="9"/>
      <c r="F5" s="10"/>
      <c r="G5" s="46" t="s">
        <v>6</v>
      </c>
      <c r="H5" s="47"/>
      <c r="I5" s="26">
        <f>IF(I4&lt;&gt;"",I4+1,"")</f>
        <v>71</v>
      </c>
      <c r="J5" s="27">
        <f>IF(I4&lt;&gt;"",I5*L2,"")</f>
        <v>0</v>
      </c>
    </row>
    <row r="6" spans="1:15" x14ac:dyDescent="0.25">
      <c r="A6" s="72" t="s">
        <v>12</v>
      </c>
      <c r="B6" s="73"/>
      <c r="C6" s="73"/>
      <c r="D6" s="73"/>
      <c r="E6" s="74"/>
      <c r="F6" s="28"/>
      <c r="G6" s="29"/>
      <c r="H6" s="30"/>
      <c r="I6" s="31"/>
      <c r="J6" s="36">
        <f>SUM(J4:J5)</f>
        <v>1.4583333333333333</v>
      </c>
    </row>
    <row r="7" spans="1:15" x14ac:dyDescent="0.25">
      <c r="A7" s="75"/>
      <c r="B7" s="76"/>
      <c r="C7" s="76"/>
      <c r="D7" s="76"/>
      <c r="E7" s="77"/>
      <c r="F7" s="28"/>
      <c r="G7" s="32"/>
      <c r="H7" s="33"/>
      <c r="I7" s="34"/>
      <c r="J7" s="84" t="e">
        <f>INT(J6/O1)&amp;" jour(s) et "&amp;TEXT(J6-O1 * INT(J6/O1),"[hh]:mm")</f>
        <v>#VALUE!</v>
      </c>
    </row>
    <row r="8" spans="1:15" ht="15" customHeight="1" x14ac:dyDescent="0.25">
      <c r="A8" s="64" t="s">
        <v>7</v>
      </c>
      <c r="B8" s="65"/>
      <c r="C8" s="68">
        <f>SUM(C4:C5)</f>
        <v>0</v>
      </c>
      <c r="D8" s="68">
        <f t="shared" ref="D8:E8" si="0">SUM(D4:D5)</f>
        <v>0</v>
      </c>
      <c r="E8" s="68">
        <f t="shared" si="0"/>
        <v>0</v>
      </c>
      <c r="F8" s="11" t="e">
        <f>SUM(#REF!)</f>
        <v>#REF!</v>
      </c>
      <c r="G8" s="48">
        <v>2023</v>
      </c>
      <c r="H8" s="49"/>
      <c r="I8" s="49"/>
      <c r="J8" s="50"/>
      <c r="L8" s="70">
        <f>SUM(J4:J5)</f>
        <v>1.4583333333333333</v>
      </c>
    </row>
    <row r="9" spans="1:15" ht="15" customHeight="1" x14ac:dyDescent="0.25">
      <c r="A9" s="66"/>
      <c r="B9" s="67"/>
      <c r="C9" s="69"/>
      <c r="D9" s="69"/>
      <c r="E9" s="69"/>
      <c r="F9" s="12"/>
      <c r="G9" s="51"/>
      <c r="H9" s="52"/>
      <c r="I9" s="52"/>
      <c r="J9" s="53"/>
    </row>
    <row r="15" spans="1:15" x14ac:dyDescent="0.25">
      <c r="A15" s="22"/>
    </row>
  </sheetData>
  <mergeCells count="12">
    <mergeCell ref="A1:J1"/>
    <mergeCell ref="C2:E2"/>
    <mergeCell ref="G4:H4"/>
    <mergeCell ref="G5:H5"/>
    <mergeCell ref="G8:J9"/>
    <mergeCell ref="A2:B3"/>
    <mergeCell ref="G2:J3"/>
    <mergeCell ref="A8:B9"/>
    <mergeCell ref="C8:C9"/>
    <mergeCell ref="D8:D9"/>
    <mergeCell ref="E8:E9"/>
    <mergeCell ref="A6:E7"/>
  </mergeCells>
  <conditionalFormatting sqref="A1 B4:B5">
    <cfRule type="expression" dxfId="13" priority="14">
      <formula>NOT(ISERROR(MATCH($C1,$BK$13:$BK$25,0)))</formula>
    </cfRule>
    <cfRule type="expression" dxfId="12" priority="15">
      <formula>OR(WEEKDAY($C1)=1,WEEKDAY($C1)=1)</formula>
    </cfRule>
  </conditionalFormatting>
  <conditionalFormatting sqref="C4">
    <cfRule type="expression" dxfId="11" priority="12">
      <formula>NOT(ISERROR(MATCH(#REF!,$BK$13:$BK$25,0)))</formula>
    </cfRule>
    <cfRule type="expression" dxfId="10" priority="13">
      <formula>OR(WEEKDAY(#REF!)=1,WEEKDAY(#REF!)=1)</formula>
    </cfRule>
  </conditionalFormatting>
  <conditionalFormatting sqref="D4:D5">
    <cfRule type="expression" dxfId="9" priority="4">
      <formula>NOT(ISERROR(MATCH(#REF!,$BK$13:$BK$25,0)))</formula>
    </cfRule>
    <cfRule type="expression" dxfId="8" priority="5">
      <formula>OR(WEEKDAY(#REF!)=1,WEEKDAY(#REF!)=1)</formula>
    </cfRule>
  </conditionalFormatting>
  <dataValidations count="2">
    <dataValidation type="list" allowBlank="1" showInputMessage="1" sqref="B4:B5" xr:uid="{88356615-1368-4C69-894F-FD3DF458E4F7}">
      <formula1>$AW$8:$AW$39</formula1>
    </dataValidation>
    <dataValidation type="list" allowBlank="1" showInputMessage="1" sqref="G4:G5" xr:uid="{FF93D81C-7E35-48FA-B578-30376CD9D43E}">
      <formula1>$A$100:$A$115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F88E-CE13-4CB9-929D-8043DAEF03F2}">
  <dimension ref="A1:O15"/>
  <sheetViews>
    <sheetView showGridLines="0" showZeros="0" workbookViewId="0">
      <selection activeCell="J7" sqref="J7"/>
    </sheetView>
  </sheetViews>
  <sheetFormatPr baseColWidth="10" defaultRowHeight="15" x14ac:dyDescent="0.25"/>
  <cols>
    <col min="1" max="1" width="14" customWidth="1"/>
    <col min="2" max="2" width="20.28515625" customWidth="1"/>
    <col min="3" max="5" width="16.7109375" customWidth="1"/>
    <col min="6" max="6" width="0" hidden="1" customWidth="1"/>
    <col min="7" max="8" width="10.42578125" customWidth="1"/>
    <col min="9" max="9" width="4.85546875" customWidth="1"/>
    <col min="10" max="10" width="27.28515625" customWidth="1"/>
    <col min="17" max="49" width="3.42578125" customWidth="1"/>
    <col min="50" max="51" width="11.42578125" customWidth="1"/>
  </cols>
  <sheetData>
    <row r="1" spans="1:15" ht="33.75" customHeight="1" x14ac:dyDescent="0.2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40"/>
      <c r="K1" s="20" t="s">
        <v>8</v>
      </c>
      <c r="L1" s="21">
        <v>2.0833333333333332E-2</v>
      </c>
      <c r="O1" s="35">
        <v>0.29166666666666669</v>
      </c>
    </row>
    <row r="2" spans="1:15" x14ac:dyDescent="0.25">
      <c r="A2" s="54" t="s">
        <v>1</v>
      </c>
      <c r="B2" s="55"/>
      <c r="C2" s="41" t="s">
        <v>2</v>
      </c>
      <c r="D2" s="42"/>
      <c r="E2" s="43"/>
      <c r="F2" s="3"/>
      <c r="G2" s="58"/>
      <c r="H2" s="59"/>
      <c r="I2" s="59"/>
      <c r="J2" s="60"/>
      <c r="L2" s="71">
        <v>0</v>
      </c>
    </row>
    <row r="3" spans="1:15" x14ac:dyDescent="0.25">
      <c r="A3" s="56"/>
      <c r="B3" s="57"/>
      <c r="C3" s="1" t="s">
        <v>9</v>
      </c>
      <c r="D3" s="16" t="s">
        <v>11</v>
      </c>
      <c r="E3" s="2" t="s">
        <v>10</v>
      </c>
      <c r="F3" s="15"/>
      <c r="G3" s="61"/>
      <c r="H3" s="62"/>
      <c r="I3" s="62"/>
      <c r="J3" s="63"/>
      <c r="L3" s="14"/>
    </row>
    <row r="4" spans="1:15" x14ac:dyDescent="0.25">
      <c r="A4" s="4" t="s">
        <v>3</v>
      </c>
      <c r="B4" s="17"/>
      <c r="C4" s="13">
        <v>0.41666666666666669</v>
      </c>
      <c r="D4" s="6">
        <v>0.5</v>
      </c>
      <c r="E4" s="6"/>
      <c r="F4" s="7"/>
      <c r="G4" s="44" t="s">
        <v>4</v>
      </c>
      <c r="H4" s="45"/>
      <c r="I4" s="18" t="str">
        <f>IF(B5="","",IF(B4&lt;&gt;K1,B5-B4,""))</f>
        <v/>
      </c>
      <c r="J4" s="19">
        <v>0.625</v>
      </c>
    </row>
    <row r="5" spans="1:15" x14ac:dyDescent="0.25">
      <c r="A5" s="23" t="s">
        <v>5</v>
      </c>
      <c r="B5" s="24"/>
      <c r="C5" s="25"/>
      <c r="D5" s="9">
        <v>0.54166666666666663</v>
      </c>
      <c r="E5" s="9"/>
      <c r="F5" s="10"/>
      <c r="G5" s="46" t="s">
        <v>6</v>
      </c>
      <c r="H5" s="47"/>
      <c r="I5" s="26" t="str">
        <f>IF(I4&lt;&gt;"",I4+1,"")</f>
        <v/>
      </c>
      <c r="J5" s="27">
        <v>0.83333333333333337</v>
      </c>
    </row>
    <row r="6" spans="1:15" x14ac:dyDescent="0.25">
      <c r="A6" s="78" t="s">
        <v>12</v>
      </c>
      <c r="B6" s="79"/>
      <c r="C6" s="79"/>
      <c r="D6" s="79"/>
      <c r="E6" s="80"/>
      <c r="F6" s="28"/>
      <c r="G6" s="29"/>
      <c r="H6" s="30"/>
      <c r="I6" s="31"/>
      <c r="J6" s="36">
        <f>SUM(J4:J5)</f>
        <v>1.4583333333333335</v>
      </c>
    </row>
    <row r="7" spans="1:15" x14ac:dyDescent="0.25">
      <c r="A7" s="81"/>
      <c r="B7" s="82"/>
      <c r="C7" s="82"/>
      <c r="D7" s="82"/>
      <c r="E7" s="83"/>
      <c r="F7" s="28"/>
      <c r="G7" s="32"/>
      <c r="H7" s="33"/>
      <c r="I7" s="34"/>
      <c r="J7" s="37" t="str">
        <f>INT(J6/O1)&amp;" jour(s) et "&amp;TEXT(J6-O1 * INT(J6/O1),"[hh]:mm")</f>
        <v>5 jour(s) et 00:00</v>
      </c>
    </row>
    <row r="8" spans="1:15" ht="15" customHeight="1" x14ac:dyDescent="0.25">
      <c r="A8" s="64" t="s">
        <v>7</v>
      </c>
      <c r="B8" s="65"/>
      <c r="C8" s="68">
        <f>SUM(C4:C5)</f>
        <v>0.41666666666666669</v>
      </c>
      <c r="D8" s="68">
        <f t="shared" ref="D8:E8" si="0">SUM(D4:D5)</f>
        <v>1.0416666666666665</v>
      </c>
      <c r="E8" s="68">
        <f t="shared" si="0"/>
        <v>0</v>
      </c>
      <c r="F8" s="11" t="e">
        <f>SUM(#REF!)</f>
        <v>#REF!</v>
      </c>
      <c r="G8" s="48">
        <v>2023</v>
      </c>
      <c r="H8" s="49"/>
      <c r="I8" s="49"/>
      <c r="J8" s="50"/>
    </row>
    <row r="9" spans="1:15" ht="15" customHeight="1" x14ac:dyDescent="0.25">
      <c r="A9" s="66"/>
      <c r="B9" s="67"/>
      <c r="C9" s="69"/>
      <c r="D9" s="69"/>
      <c r="E9" s="69"/>
      <c r="F9" s="12"/>
      <c r="G9" s="51"/>
      <c r="H9" s="52"/>
      <c r="I9" s="52"/>
      <c r="J9" s="53"/>
    </row>
    <row r="15" spans="1:15" x14ac:dyDescent="0.25">
      <c r="A15" s="22"/>
    </row>
  </sheetData>
  <mergeCells count="12">
    <mergeCell ref="A6:E7"/>
    <mergeCell ref="A8:B9"/>
    <mergeCell ref="C8:C9"/>
    <mergeCell ref="D8:D9"/>
    <mergeCell ref="E8:E9"/>
    <mergeCell ref="G8:J9"/>
    <mergeCell ref="G5:H5"/>
    <mergeCell ref="A1:J1"/>
    <mergeCell ref="A2:B3"/>
    <mergeCell ref="C2:E2"/>
    <mergeCell ref="G2:J3"/>
    <mergeCell ref="G4:H4"/>
  </mergeCells>
  <conditionalFormatting sqref="A1">
    <cfRule type="expression" dxfId="7" priority="5">
      <formula>NOT(ISERROR(MATCH($C1,$BK$13:$BK$25,0)))</formula>
    </cfRule>
    <cfRule type="expression" dxfId="6" priority="6">
      <formula>OR(WEEKDAY($C1)=1,WEEKDAY($C1)=1)</formula>
    </cfRule>
  </conditionalFormatting>
  <conditionalFormatting sqref="C4">
    <cfRule type="expression" dxfId="5" priority="7">
      <formula>NOT(ISERROR(MATCH(#REF!,$BK$13:$BK$25,0)))</formula>
    </cfRule>
    <cfRule type="expression" dxfId="4" priority="8">
      <formula>OR(WEEKDAY(#REF!)=1,WEEKDAY(#REF!)=1)</formula>
    </cfRule>
  </conditionalFormatting>
  <conditionalFormatting sqref="D4:D5">
    <cfRule type="expression" dxfId="3" priority="3">
      <formula>NOT(ISERROR(MATCH(#REF!,$BK$13:$BK$25,0)))</formula>
    </cfRule>
    <cfRule type="expression" dxfId="2" priority="4">
      <formula>OR(WEEKDAY(#REF!)=1,WEEKDAY(#REF!)=1)</formula>
    </cfRule>
  </conditionalFormatting>
  <conditionalFormatting sqref="B4:B5">
    <cfRule type="expression" dxfId="1" priority="1">
      <formula>NOT(ISERROR(MATCH($C4,$BK$11:$BK$23,0)))</formula>
    </cfRule>
    <cfRule type="expression" dxfId="0" priority="2">
      <formula>OR(WEEKDAY($C4)=1,WEEKDAY($C4)=1)</formula>
    </cfRule>
  </conditionalFormatting>
  <dataValidations count="1">
    <dataValidation type="list" allowBlank="1" showInputMessage="1" sqref="B4:B5" xr:uid="{383AA19E-DE70-4512-8D50-B349A96D17A1}">
      <formula1>$AW$6:$AW$37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Patty5046</vt:lpstr>
      <vt:lpstr>Modif conversion en 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</dc:creator>
  <cp:lastModifiedBy>Rollins Stevens</cp:lastModifiedBy>
  <dcterms:created xsi:type="dcterms:W3CDTF">2023-12-30T12:42:33Z</dcterms:created>
  <dcterms:modified xsi:type="dcterms:W3CDTF">2023-12-30T16:46:58Z</dcterms:modified>
</cp:coreProperties>
</file>