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658AA96-AFA3-433C-85A6-8E1710BF8566}" xr6:coauthVersionLast="43" xr6:coauthVersionMax="43" xr10:uidLastSave="{00000000-0000-0000-0000-000000000000}"/>
  <bookViews>
    <workbookView xWindow="-120" yWindow="-120" windowWidth="25440" windowHeight="15540" tabRatio="788" firstSheet="1" activeTab="2" xr2:uid="{00000000-000D-0000-FFFF-FFFF00000000}"/>
  </bookViews>
  <sheets>
    <sheet name="ANNÉE" sheetId="95" state="veryHidden" r:id="rId1"/>
    <sheet name="Liste des Agents" sheetId="114" r:id="rId2"/>
    <sheet name="Décembre" sheetId="113" r:id="rId3"/>
  </sheets>
  <definedNames>
    <definedName name="_fin1">#REF!</definedName>
    <definedName name="_fin2">#REF!</definedName>
    <definedName name="An">#REF!</definedName>
    <definedName name="Année">#REF!</definedName>
    <definedName name="Base">#REF!</definedName>
    <definedName name="CaPrévu">#REF!</definedName>
    <definedName name="champ">#REF!</definedName>
    <definedName name="datePaiement">#REF!</definedName>
    <definedName name="DatesFetesSouhaiter">#REF!</definedName>
    <definedName name="DatesMois">#REF!</definedName>
    <definedName name="debut_exp">#REF!</definedName>
    <definedName name="Début1">#REF!</definedName>
    <definedName name="début2">#REF!</definedName>
    <definedName name="férié" localSheetId="2">Décembre!$BJ$11:$BJ$16</definedName>
    <definedName name="férié">#REF!</definedName>
    <definedName name="fériés">#REF!</definedName>
    <definedName name="fin_exp">#REF!</definedName>
    <definedName name="HAUTEUR">#REF!</definedName>
    <definedName name="JourFete">#REF!</definedName>
    <definedName name="longueur">#REF!</definedName>
    <definedName name="Maliste">#REF!</definedName>
    <definedName name="MoisFete">#REF!</definedName>
    <definedName name="prénom">#REF!</definedName>
    <definedName name="prévu">#REF!</definedName>
    <definedName name="prix">#REF!</definedName>
    <definedName name="type1">#REF!</definedName>
    <definedName name="type2">#REF!</definedName>
    <definedName name="valeur">#REF!</definedName>
    <definedName name="_xlnm.Print_Area" localSheetId="2">Décembre!$A$1:$BD$32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23" i="113" l="1"/>
  <c r="P23" i="113"/>
  <c r="Q22" i="113"/>
  <c r="P22" i="113"/>
  <c r="Q21" i="113"/>
  <c r="P21" i="113"/>
  <c r="Q20" i="113"/>
  <c r="P20" i="113"/>
  <c r="Q18" i="113"/>
  <c r="Q19" i="113"/>
  <c r="P19" i="113"/>
  <c r="P18" i="113"/>
  <c r="Q15" i="113"/>
  <c r="P15" i="113"/>
  <c r="Q14" i="113"/>
  <c r="P14" i="113"/>
  <c r="M21" i="113" l="1"/>
  <c r="N21" i="113" s="1"/>
  <c r="L21" i="113"/>
  <c r="M20" i="113"/>
  <c r="N20" i="113" s="1"/>
  <c r="L20" i="113"/>
  <c r="M19" i="113"/>
  <c r="N19" i="113" s="1"/>
  <c r="M18" i="113"/>
  <c r="N18" i="113" s="1"/>
  <c r="L19" i="113"/>
  <c r="L18" i="113"/>
  <c r="M17" i="113"/>
  <c r="N17" i="113" s="1"/>
  <c r="L17" i="113"/>
  <c r="M16" i="113"/>
  <c r="N16" i="113" s="1"/>
  <c r="L16" i="113"/>
  <c r="P17" i="113"/>
  <c r="P16" i="113"/>
  <c r="M15" i="113"/>
  <c r="N15" i="113" s="1"/>
  <c r="L15" i="113"/>
  <c r="M14" i="113"/>
  <c r="N14" i="113" s="1"/>
  <c r="L14" i="113"/>
  <c r="M23" i="113"/>
  <c r="N23" i="113" s="1"/>
  <c r="M22" i="113"/>
  <c r="N22" i="113" s="1"/>
  <c r="L23" i="113"/>
  <c r="L22" i="113"/>
  <c r="A9" i="113" l="1"/>
  <c r="AH23" i="113" l="1"/>
  <c r="AH22" i="113"/>
  <c r="AO23" i="113"/>
  <c r="AO22" i="113"/>
  <c r="AH21" i="113"/>
  <c r="AH20" i="113"/>
  <c r="AG16" i="113" l="1"/>
  <c r="U23" i="113" l="1"/>
  <c r="U22" i="113"/>
  <c r="AZ23" i="113"/>
  <c r="AY23" i="113"/>
  <c r="AZ22" i="113"/>
  <c r="AY22" i="113"/>
  <c r="AS21" i="113"/>
  <c r="AR21" i="113"/>
  <c r="AS20" i="113"/>
  <c r="AR20" i="113"/>
  <c r="AL19" i="113"/>
  <c r="AK19" i="113"/>
  <c r="AL18" i="113"/>
  <c r="AK18" i="113"/>
  <c r="AE17" i="113"/>
  <c r="AE16" i="113"/>
  <c r="AD17" i="113"/>
  <c r="AD16" i="113"/>
  <c r="W14" i="113"/>
  <c r="BB23" i="113"/>
  <c r="BC23" i="113" s="1"/>
  <c r="BB22" i="113"/>
  <c r="BC22" i="113" s="1"/>
  <c r="AU21" i="113"/>
  <c r="AV21" i="113" s="1"/>
  <c r="AU20" i="113"/>
  <c r="AV20" i="113" s="1"/>
  <c r="AN19" i="113"/>
  <c r="AN18" i="113"/>
  <c r="AG17" i="113"/>
  <c r="AI17" i="113" s="1"/>
  <c r="Z15" i="113"/>
  <c r="Z14" i="113"/>
  <c r="X15" i="113"/>
  <c r="X14" i="113"/>
  <c r="W15" i="113"/>
  <c r="BB21" i="113"/>
  <c r="BC21" i="113" s="1"/>
  <c r="BB20" i="113"/>
  <c r="BC20" i="113" s="1"/>
  <c r="AZ21" i="113"/>
  <c r="AZ20" i="113"/>
  <c r="AY21" i="113"/>
  <c r="AY20" i="113"/>
  <c r="AU19" i="113"/>
  <c r="AV19" i="113" s="1"/>
  <c r="AU18" i="113"/>
  <c r="AV18" i="113" s="1"/>
  <c r="AS19" i="113"/>
  <c r="AS18" i="113"/>
  <c r="AR19" i="113"/>
  <c r="AR18" i="113"/>
  <c r="AN17" i="113"/>
  <c r="AN16" i="113"/>
  <c r="AL17" i="113"/>
  <c r="AL16" i="113"/>
  <c r="AK17" i="113"/>
  <c r="AK16" i="113"/>
  <c r="AG15" i="113"/>
  <c r="AG14" i="113"/>
  <c r="AE15" i="113"/>
  <c r="AE14" i="113"/>
  <c r="Z23" i="113"/>
  <c r="AB23" i="113" s="1"/>
  <c r="Z22" i="113"/>
  <c r="AA22" i="113" s="1"/>
  <c r="AD15" i="113"/>
  <c r="AD14" i="113"/>
  <c r="X22" i="113"/>
  <c r="X23" i="113"/>
  <c r="W23" i="113"/>
  <c r="W22" i="113"/>
  <c r="U21" i="113"/>
  <c r="U20" i="113"/>
  <c r="Z21" i="113"/>
  <c r="AA21" i="113" s="1"/>
  <c r="Z20" i="113"/>
  <c r="AA20" i="113" s="1"/>
  <c r="BB19" i="113"/>
  <c r="BB18" i="113"/>
  <c r="AZ19" i="113"/>
  <c r="AZ18" i="113"/>
  <c r="AY19" i="113"/>
  <c r="AY18" i="113"/>
  <c r="AU17" i="113"/>
  <c r="AU16" i="113"/>
  <c r="AS17" i="113"/>
  <c r="AS16" i="113"/>
  <c r="AR17" i="113"/>
  <c r="AR16" i="113"/>
  <c r="AN15" i="113"/>
  <c r="AN14" i="113"/>
  <c r="AL15" i="113"/>
  <c r="AL14" i="113"/>
  <c r="AK15" i="113"/>
  <c r="AK14" i="113"/>
  <c r="AG23" i="113"/>
  <c r="AI23" i="113" s="1"/>
  <c r="AG22" i="113"/>
  <c r="AI22" i="113" s="1"/>
  <c r="AE23" i="113"/>
  <c r="AE22" i="113"/>
  <c r="AD23" i="113"/>
  <c r="AD22" i="113"/>
  <c r="X21" i="113"/>
  <c r="W21" i="113"/>
  <c r="X20" i="113"/>
  <c r="W20" i="113"/>
  <c r="AV23" i="113"/>
  <c r="AV22" i="113"/>
  <c r="BB17" i="113"/>
  <c r="BB16" i="113"/>
  <c r="AZ17" i="113"/>
  <c r="AZ16" i="113"/>
  <c r="AY17" i="113"/>
  <c r="AY16" i="113"/>
  <c r="AU15" i="113"/>
  <c r="AU14" i="113"/>
  <c r="AS15" i="113"/>
  <c r="AS14" i="113"/>
  <c r="AR15" i="113"/>
  <c r="AR14" i="113"/>
  <c r="AN23" i="113"/>
  <c r="AP23" i="113" s="1"/>
  <c r="AN22" i="113"/>
  <c r="AP22" i="113" s="1"/>
  <c r="AL23" i="113"/>
  <c r="AL22" i="113"/>
  <c r="AK23" i="113"/>
  <c r="AK22" i="113"/>
  <c r="AG21" i="113"/>
  <c r="AI21" i="113" s="1"/>
  <c r="AG20" i="113"/>
  <c r="AI20" i="113" s="1"/>
  <c r="AE21" i="113"/>
  <c r="AE20" i="113"/>
  <c r="AD21" i="113"/>
  <c r="AD20" i="113"/>
  <c r="BB15" i="113"/>
  <c r="BB14" i="113"/>
  <c r="AN21" i="113"/>
  <c r="AL21" i="113"/>
  <c r="AK21" i="113"/>
  <c r="AZ15" i="113"/>
  <c r="AY15" i="113"/>
  <c r="AZ14" i="113"/>
  <c r="AY14" i="113"/>
  <c r="AU23" i="113"/>
  <c r="AW23" i="113" s="1"/>
  <c r="AU22" i="113"/>
  <c r="AW22" i="113" s="1"/>
  <c r="AN20" i="113"/>
  <c r="AL20" i="113"/>
  <c r="AK20" i="113"/>
  <c r="A21" i="113"/>
  <c r="A20" i="113"/>
  <c r="A17" i="113"/>
  <c r="A16" i="113"/>
  <c r="A19" i="113"/>
  <c r="A18" i="113"/>
  <c r="A22" i="113"/>
  <c r="AW18" i="113" l="1"/>
  <c r="AA23" i="113"/>
  <c r="AW19" i="113"/>
  <c r="AB22" i="113"/>
  <c r="AB21" i="113"/>
  <c r="AW20" i="113"/>
  <c r="AW21" i="113"/>
  <c r="AB20" i="113"/>
  <c r="T16" i="113"/>
  <c r="Q16" i="113" s="1"/>
  <c r="T17" i="113"/>
  <c r="Q17" i="113" s="1"/>
  <c r="T18" i="113"/>
  <c r="T19" i="113"/>
  <c r="T20" i="113"/>
  <c r="T21" i="113"/>
  <c r="T22" i="113"/>
  <c r="T23" i="113"/>
  <c r="AO14" i="113"/>
  <c r="AO15" i="113"/>
  <c r="AP15" i="113"/>
  <c r="AO21" i="113"/>
  <c r="AO20" i="113"/>
  <c r="A23" i="113"/>
  <c r="A13" i="113"/>
  <c r="A12" i="113"/>
  <c r="AP14" i="113" l="1"/>
  <c r="AP21" i="113"/>
  <c r="AP20" i="113"/>
  <c r="AG18" i="113"/>
  <c r="AG19" i="113"/>
  <c r="BC19" i="113" l="1"/>
  <c r="AW17" i="113"/>
  <c r="S1" i="113" l="1"/>
  <c r="AA14" i="113" l="1"/>
  <c r="AB14" i="113" l="1"/>
  <c r="AH14" i="113"/>
  <c r="BC14" i="113"/>
  <c r="AI14" i="113"/>
  <c r="B11" i="113"/>
  <c r="B12" i="113"/>
  <c r="B13" i="113"/>
  <c r="B14" i="113"/>
  <c r="B15" i="113"/>
  <c r="B16" i="113"/>
  <c r="B17" i="113"/>
  <c r="B18" i="113"/>
  <c r="B19" i="113"/>
  <c r="B20" i="113"/>
  <c r="B21" i="113"/>
  <c r="B22" i="113"/>
  <c r="B23" i="113"/>
  <c r="B24" i="113"/>
  <c r="B25" i="113"/>
  <c r="B10" i="113"/>
  <c r="Z17" i="113"/>
  <c r="T14" i="113"/>
  <c r="U14" i="113" s="1"/>
  <c r="T15" i="113"/>
  <c r="U15" i="113" s="1"/>
  <c r="AA15" i="113"/>
  <c r="U16" i="113"/>
  <c r="W16" i="113"/>
  <c r="X16" i="113"/>
  <c r="Z16" i="113"/>
  <c r="AO16" i="113"/>
  <c r="U17" i="113"/>
  <c r="W17" i="113"/>
  <c r="X17" i="113"/>
  <c r="U18" i="113"/>
  <c r="W18" i="113"/>
  <c r="X18" i="113"/>
  <c r="Z18" i="113"/>
  <c r="AA18" i="113" s="1"/>
  <c r="AD18" i="113"/>
  <c r="AE18" i="113"/>
  <c r="AO18" i="113"/>
  <c r="U19" i="113"/>
  <c r="W19" i="113"/>
  <c r="X19" i="113"/>
  <c r="Z19" i="113"/>
  <c r="AA19" i="113" s="1"/>
  <c r="AD19" i="113"/>
  <c r="AE19" i="113"/>
  <c r="AH19" i="113"/>
  <c r="AI19" i="113"/>
  <c r="AO19" i="113"/>
  <c r="A25" i="113"/>
  <c r="A24" i="113"/>
  <c r="A15" i="113"/>
  <c r="A14" i="113"/>
  <c r="A10" i="113"/>
  <c r="AA16" i="113" l="1"/>
  <c r="AS22" i="113"/>
  <c r="AR22" i="113"/>
  <c r="AB17" i="113"/>
  <c r="AS23" i="113"/>
  <c r="AR23" i="113"/>
  <c r="AO17" i="113"/>
  <c r="AA17" i="113"/>
  <c r="AH15" i="113"/>
  <c r="BC15" i="113"/>
  <c r="AH17" i="113"/>
  <c r="BC17" i="113"/>
  <c r="AH16" i="113"/>
  <c r="BC16" i="113"/>
  <c r="AV14" i="113"/>
  <c r="AW14" i="113"/>
  <c r="AH18" i="113"/>
  <c r="BC18" i="113"/>
  <c r="AP18" i="113"/>
  <c r="AI18" i="113"/>
  <c r="AB15" i="113"/>
  <c r="AI16" i="113"/>
  <c r="AP19" i="113"/>
  <c r="AI15" i="113"/>
  <c r="AB19" i="113"/>
  <c r="AP17" i="113"/>
  <c r="AB16" i="113"/>
  <c r="AB18" i="113"/>
  <c r="AP16" i="113"/>
  <c r="AV17" i="113"/>
  <c r="AV15" i="113" l="1"/>
  <c r="AW15" i="113"/>
  <c r="AV16" i="113"/>
  <c r="AW16" i="113"/>
  <c r="D9" i="113"/>
  <c r="Z8" i="113"/>
  <c r="Y8" i="113" s="1"/>
  <c r="X8" i="113" s="1"/>
  <c r="W8" i="113" s="1"/>
  <c r="V8" i="113" s="1"/>
  <c r="U8" i="113" s="1"/>
  <c r="T8" i="113" s="1"/>
  <c r="S8" i="113" l="1"/>
  <c r="AE36" i="113"/>
  <c r="K8" i="113" l="1"/>
  <c r="J8" i="113" s="1"/>
  <c r="I8" i="113" s="1"/>
  <c r="H8" i="113" s="1"/>
  <c r="G8" i="113" s="1"/>
  <c r="F8" i="113" s="1"/>
  <c r="E8" i="113" s="1"/>
  <c r="R8" i="113"/>
  <c r="Q8" i="113" s="1"/>
  <c r="P8" i="113" s="1"/>
  <c r="O8" i="113" s="1"/>
  <c r="N8" i="113" s="1"/>
  <c r="M8" i="113" s="1"/>
  <c r="L8" i="113" s="1"/>
  <c r="AA8" i="113"/>
  <c r="AB8" i="113" s="1"/>
  <c r="AC8" i="113" s="1"/>
  <c r="AD8" i="113" s="1"/>
  <c r="AE8" i="113" s="1"/>
  <c r="AF8" i="113" s="1"/>
  <c r="AG8" i="113" s="1"/>
  <c r="AH8" i="113" s="1"/>
  <c r="AI8" i="113" s="1"/>
  <c r="AJ8" i="113" s="1"/>
  <c r="AK8" i="113" s="1"/>
  <c r="AL8" i="113" s="1"/>
  <c r="AM8" i="113" s="1"/>
  <c r="AN8" i="113" s="1"/>
  <c r="AO8" i="113" s="1"/>
  <c r="AP8" i="113" s="1"/>
  <c r="AQ8" i="113" s="1"/>
  <c r="AR8" i="113" s="1"/>
  <c r="AS8" i="113" s="1"/>
  <c r="AT8" i="113" s="1"/>
  <c r="AU8" i="113" s="1"/>
  <c r="AV8" i="113" s="1"/>
  <c r="AW8" i="113" s="1"/>
  <c r="AX8" i="113" s="1"/>
  <c r="AY8" i="113" s="1"/>
  <c r="AZ8" i="113" s="1"/>
  <c r="BA8" i="113" s="1"/>
  <c r="BB8" i="113" s="1"/>
  <c r="BC8" i="113" s="1"/>
  <c r="C1" i="113" l="1"/>
  <c r="D2" i="95"/>
  <c r="C2" i="113" s="1"/>
  <c r="C4" i="113" s="1"/>
  <c r="C14" i="113" l="1"/>
  <c r="C13" i="113"/>
  <c r="BJ5" i="113"/>
  <c r="C25" i="113"/>
  <c r="C26" i="113"/>
  <c r="BJ11" i="113"/>
  <c r="C18" i="113"/>
  <c r="C24" i="113"/>
  <c r="C20" i="113"/>
  <c r="BJ12" i="113"/>
  <c r="C23" i="113"/>
  <c r="C12" i="113"/>
  <c r="BJ14" i="113"/>
  <c r="C11" i="113"/>
  <c r="C10" i="113"/>
  <c r="C15" i="113"/>
  <c r="C22" i="113"/>
  <c r="C17" i="113"/>
  <c r="C16" i="113"/>
  <c r="C21" i="113"/>
  <c r="BJ13" i="113"/>
  <c r="BJ15" i="113"/>
  <c r="C19" i="113"/>
  <c r="BJ16" i="11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</authors>
  <commentList>
    <comment ref="B2" authorId="0" shapeId="0" xr:uid="{7D68C370-E0DC-4BF2-8C94-3C8B24C39F8F}">
      <text>
        <r>
          <rPr>
            <sz val="9"/>
            <color indexed="81"/>
            <rFont val="Tahoma"/>
            <family val="2"/>
          </rPr>
          <t>SI MODIFICATION DE LA LISTE, NE PAS CHANGER L'ORDRE, JUSTE LE NOM DES AGENTS.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</authors>
  <commentList>
    <comment ref="Z6" authorId="0" shapeId="0" xr:uid="{F53582BF-EB6F-4A87-94B3-BB9306B0FEF3}">
      <text>
        <r>
          <rPr>
            <sz val="12"/>
            <color indexed="81"/>
            <rFont val="Tahoma"/>
            <family val="2"/>
          </rPr>
          <t>Cliquer sur le logo de l'Éducation Nationale, pour avoir la période de congés de noël pour les année suivante. Juste surligner en vert.</t>
        </r>
      </text>
    </comment>
    <comment ref="S14" authorId="0" shapeId="0" xr:uid="{00000000-0006-0000-0100-000001000000}">
      <text>
        <r>
          <rPr>
            <sz val="9"/>
            <color indexed="81"/>
            <rFont val="Tahoma"/>
            <family val="2"/>
          </rPr>
          <t>Placer ici le "WE"  le reste est automatique.</t>
        </r>
      </text>
    </comment>
  </commentList>
</comments>
</file>

<file path=xl/sharedStrings.xml><?xml version="1.0" encoding="utf-8"?>
<sst xmlns="http://schemas.openxmlformats.org/spreadsheetml/2006/main" count="82" uniqueCount="33">
  <si>
    <t>Pâques</t>
  </si>
  <si>
    <t>Jours fériés</t>
  </si>
  <si>
    <t>OK</t>
  </si>
  <si>
    <t>REPOS</t>
  </si>
  <si>
    <t>WE</t>
  </si>
  <si>
    <t>sam</t>
  </si>
  <si>
    <t>dim</t>
  </si>
  <si>
    <t>lun</t>
  </si>
  <si>
    <t>mar</t>
  </si>
  <si>
    <t>mer</t>
  </si>
  <si>
    <t>jeu</t>
  </si>
  <si>
    <t>ven</t>
  </si>
  <si>
    <t>INFORMATIONS :</t>
  </si>
  <si>
    <t>Congés scolaires</t>
  </si>
  <si>
    <t>LISTE DU PERSONNEL</t>
  </si>
  <si>
    <t>=</t>
  </si>
  <si>
    <t>Soir</t>
  </si>
  <si>
    <t>Auteur : M. Esposito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</si>
  <si>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</si>
  <si>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</si>
  <si>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</si>
  <si>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</si>
  <si>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</si>
  <si>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</si>
  <si>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</si>
  <si>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</si>
  <si>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</si>
  <si>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</si>
  <si>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</si>
  <si>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</si>
  <si>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</si>
  <si>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</si>
  <si>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MDP - 123456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</si>
</sst>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-* #,##0.00\ [$€]_-;\-* #,##0.00\ [$€]_-;_-* &quot;-&quot;??\ [$€]_-;_-@_-"/>
    <numFmt numFmtId="165" formatCode="mmmm"/>
    <numFmt numFmtId="166" formatCode="ddd"/>
    <numFmt numFmtId="167" formatCode=";;"/>
    <numFmt numFmtId="168" formatCode="#.##0\.00"/>
    <numFmt numFmtId="169" formatCode="\$#\.00"/>
    <numFmt numFmtId="170" formatCode="#\.00"/>
    <numFmt numFmtId="171" formatCode="ddd\ dd\ mmm\ yyyy"/>
    <numFmt numFmtId="172" formatCode="ddd\ dd\ mmm\ "/>
    <numFmt numFmtId="173" formatCode="dd"/>
    <numFmt numFmtId="174" formatCode="dd/mm/yyyy\ \-\ hh:mm"/>
  </numFmts>
  <fonts count="35" x14ac:knownFonts="1">
    <font>
      <sz val="8"/>
      <name val="Verdana"/>
    </font>
    <font>
      <sz val="8"/>
      <name val="Verdan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Verdana"/>
      <family val="2"/>
    </font>
    <font>
      <b/>
      <sz val="8"/>
      <name val="Verdana"/>
      <family val="2"/>
    </font>
    <font>
      <i/>
      <sz val="8"/>
      <name val="Verdana"/>
      <family val="2"/>
    </font>
    <font>
      <sz val="10"/>
      <name val="Verdana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72"/>
      <name val="Verdana"/>
      <family val="2"/>
    </font>
    <font>
      <b/>
      <sz val="20"/>
      <name val="Verdana"/>
      <family val="2"/>
    </font>
    <font>
      <sz val="20"/>
      <name val="Verdana"/>
      <family val="2"/>
    </font>
    <font>
      <b/>
      <sz val="11"/>
      <name val="Verdana"/>
      <family val="2"/>
    </font>
    <font>
      <sz val="8"/>
      <color indexed="9"/>
      <name val="Verdana"/>
      <family val="2"/>
    </font>
    <font>
      <sz val="8"/>
      <color indexed="60"/>
      <name val="Verdana"/>
      <family val="2"/>
    </font>
    <font>
      <b/>
      <sz val="8"/>
      <color indexed="9"/>
      <name val="Verdana"/>
      <family val="2"/>
    </font>
    <font>
      <b/>
      <sz val="24"/>
      <color indexed="9"/>
      <name val="Verdana"/>
      <family val="2"/>
    </font>
    <font>
      <sz val="2"/>
      <color theme="0" tint="-0.34998626667073579"/>
      <name val="Verdana"/>
      <family val="2"/>
    </font>
    <font>
      <b/>
      <sz val="10"/>
      <name val="Verdana"/>
      <family val="2"/>
    </font>
    <font>
      <sz val="8"/>
      <color rgb="FFFF0000"/>
      <name val="Verdana"/>
      <family val="2"/>
    </font>
    <font>
      <sz val="1"/>
      <name val="Verdana"/>
      <family val="2"/>
    </font>
    <font>
      <b/>
      <sz val="1"/>
      <color rgb="FF00FF00"/>
      <name val="Verdana"/>
      <family val="2"/>
    </font>
    <font>
      <b/>
      <sz val="16"/>
      <name val="Verdana"/>
      <family val="2"/>
    </font>
    <font>
      <sz val="16"/>
      <name val="Verdana"/>
      <family val="2"/>
    </font>
    <font>
      <sz val="9"/>
      <color indexed="81"/>
      <name val="Tahom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12"/>
      <color indexed="81"/>
      <name val="Tahoma"/>
      <family val="2"/>
    </font>
    <font>
      <b/>
      <sz val="8"/>
      <color theme="0"/>
      <name val="Verdana"/>
      <family val="2"/>
    </font>
    <font>
      <sz val="14"/>
      <name val="Verdana"/>
      <family val="2"/>
    </font>
    <font>
      <sz val="18"/>
      <name val="Calibri"/>
      <family val="2"/>
      <scheme val="minor"/>
    </font>
    <font>
      <sz val="8"/>
      <color theme="0" tint="-0.14999847407452621"/>
      <name val="Verdana"/>
      <family val="2"/>
    </font>
    <font>
      <sz val="10"/>
      <name val="Calibri"/>
      <family val="2"/>
      <scheme val="minor"/>
    </font>
    <font>
      <sz val="2"/>
      <name val="Verdan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gray0625">
        <bgColor theme="7" tint="0.39997558519241921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65"/>
        <bgColor indexed="64"/>
      </patternFill>
    </fill>
    <fill>
      <patternFill patternType="gray125">
        <bgColor theme="0"/>
      </patternFill>
    </fill>
  </fills>
  <borders count="10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tted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5">
    <xf numFmtId="0" fontId="0" fillId="0" borderId="0"/>
    <xf numFmtId="0" fontId="8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164" fontId="2" fillId="0" borderId="0" applyFont="0" applyFill="0" applyBorder="0" applyAlignment="0" applyProtection="0"/>
    <xf numFmtId="168" fontId="8" fillId="0" borderId="0">
      <protection locked="0"/>
    </xf>
    <xf numFmtId="170" fontId="8" fillId="0" borderId="0"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169" fontId="8" fillId="0" borderId="0">
      <protection locked="0"/>
    </xf>
    <xf numFmtId="0" fontId="2" fillId="0" borderId="0"/>
    <xf numFmtId="0" fontId="7" fillId="0" borderId="0"/>
    <xf numFmtId="0" fontId="1" fillId="0" borderId="0"/>
    <xf numFmtId="0" fontId="2" fillId="0" borderId="0"/>
    <xf numFmtId="0" fontId="8" fillId="0" borderId="1">
      <protection locked="0"/>
    </xf>
    <xf numFmtId="0" fontId="2" fillId="2" borderId="0"/>
  </cellStyleXfs>
  <cellXfs count="363">
    <xf numFmtId="0" fontId="0" fillId="0" borderId="0" xfId="0"/>
    <xf numFmtId="0" fontId="1" fillId="0" borderId="0" xfId="11"/>
    <xf numFmtId="0" fontId="2" fillId="0" borderId="0" xfId="12"/>
    <xf numFmtId="0" fontId="6" fillId="0" borderId="0" xfId="10" applyFont="1"/>
    <xf numFmtId="0" fontId="4" fillId="0" borderId="0" xfId="10" applyFont="1"/>
    <xf numFmtId="14" fontId="4" fillId="3" borderId="2" xfId="9" applyNumberFormat="1" applyFont="1" applyFill="1" applyBorder="1"/>
    <xf numFmtId="14" fontId="4" fillId="2" borderId="2" xfId="9" applyNumberFormat="1" applyFont="1" applyFill="1" applyBorder="1"/>
    <xf numFmtId="0" fontId="14" fillId="4" borderId="0" xfId="0" applyFont="1" applyFill="1"/>
    <xf numFmtId="0" fontId="0" fillId="4" borderId="0" xfId="0" applyFill="1"/>
    <xf numFmtId="0" fontId="15" fillId="0" borderId="0" xfId="11" applyFont="1"/>
    <xf numFmtId="0" fontId="14" fillId="0" borderId="0" xfId="11" applyFont="1"/>
    <xf numFmtId="172" fontId="14" fillId="4" borderId="0" xfId="11" applyNumberFormat="1" applyFont="1" applyFill="1" applyBorder="1" applyAlignment="1">
      <alignment horizontal="left"/>
    </xf>
    <xf numFmtId="0" fontId="14" fillId="4" borderId="0" xfId="0" quotePrefix="1" applyFont="1" applyFill="1"/>
    <xf numFmtId="0" fontId="4" fillId="0" borderId="0" xfId="11" applyFont="1"/>
    <xf numFmtId="0" fontId="4" fillId="0" borderId="5" xfId="11" applyFont="1" applyBorder="1" applyAlignment="1">
      <alignment horizontal="left"/>
    </xf>
    <xf numFmtId="0" fontId="10" fillId="5" borderId="6" xfId="0" applyFont="1" applyFill="1" applyBorder="1" applyAlignment="1">
      <alignment horizontal="center" vertical="center"/>
    </xf>
    <xf numFmtId="166" fontId="4" fillId="4" borderId="7" xfId="11" applyNumberFormat="1" applyFont="1" applyFill="1" applyBorder="1" applyAlignment="1">
      <alignment horizontal="center" vertical="center"/>
    </xf>
    <xf numFmtId="166" fontId="4" fillId="4" borderId="8" xfId="11" applyNumberFormat="1" applyFont="1" applyFill="1" applyBorder="1" applyAlignment="1">
      <alignment horizontal="center" vertical="center"/>
    </xf>
    <xf numFmtId="0" fontId="4" fillId="4" borderId="9" xfId="11" applyFont="1" applyFill="1" applyBorder="1"/>
    <xf numFmtId="0" fontId="17" fillId="4" borderId="0" xfId="0" applyFont="1" applyFill="1" applyBorder="1" applyAlignment="1">
      <alignment horizontal="center" vertical="center"/>
    </xf>
    <xf numFmtId="0" fontId="1" fillId="4" borderId="0" xfId="11" applyFill="1" applyBorder="1"/>
    <xf numFmtId="0" fontId="1" fillId="0" borderId="12" xfId="11" applyBorder="1" applyAlignment="1"/>
    <xf numFmtId="0" fontId="1" fillId="4" borderId="13" xfId="11" applyFill="1" applyBorder="1" applyAlignment="1"/>
    <xf numFmtId="0" fontId="3" fillId="4" borderId="0" xfId="7" applyFill="1" applyAlignment="1" applyProtection="1"/>
    <xf numFmtId="0" fontId="5" fillId="0" borderId="0" xfId="11" applyFont="1" applyAlignment="1">
      <alignment horizontal="center"/>
    </xf>
    <xf numFmtId="0" fontId="16" fillId="0" borderId="0" xfId="11" applyFont="1" applyAlignment="1">
      <alignment horizontal="center"/>
    </xf>
    <xf numFmtId="0" fontId="5" fillId="0" borderId="6" xfId="11" applyFont="1" applyBorder="1" applyAlignment="1" applyProtection="1">
      <alignment horizontal="center" vertical="center"/>
      <protection locked="0"/>
    </xf>
    <xf numFmtId="0" fontId="16" fillId="7" borderId="0" xfId="11" applyFont="1" applyFill="1" applyBorder="1" applyAlignment="1">
      <alignment horizontal="center"/>
    </xf>
    <xf numFmtId="14" fontId="16" fillId="7" borderId="0" xfId="11" applyNumberFormat="1" applyFont="1" applyFill="1" applyBorder="1" applyAlignment="1">
      <alignment horizontal="center"/>
    </xf>
    <xf numFmtId="0" fontId="14" fillId="0" borderId="0" xfId="11" applyFont="1" applyBorder="1" applyAlignment="1">
      <alignment horizontal="left"/>
    </xf>
    <xf numFmtId="0" fontId="4" fillId="4" borderId="3" xfId="11" applyFont="1" applyFill="1" applyBorder="1"/>
    <xf numFmtId="0" fontId="4" fillId="0" borderId="33" xfId="11" applyFont="1" applyBorder="1"/>
    <xf numFmtId="0" fontId="4" fillId="0" borderId="34" xfId="11" applyFont="1" applyBorder="1"/>
    <xf numFmtId="0" fontId="4" fillId="0" borderId="38" xfId="11" applyFont="1" applyBorder="1"/>
    <xf numFmtId="0" fontId="4" fillId="0" borderId="39" xfId="11" applyFont="1" applyBorder="1"/>
    <xf numFmtId="0" fontId="4" fillId="0" borderId="41" xfId="11" applyFont="1" applyBorder="1"/>
    <xf numFmtId="0" fontId="4" fillId="0" borderId="42" xfId="11" applyFont="1" applyBorder="1"/>
    <xf numFmtId="0" fontId="3" fillId="4" borderId="0" xfId="7" applyFill="1" applyBorder="1" applyAlignment="1" applyProtection="1"/>
    <xf numFmtId="0" fontId="5" fillId="0" borderId="0" xfId="11" applyFont="1" applyAlignment="1">
      <alignment horizontal="left"/>
    </xf>
    <xf numFmtId="0" fontId="4" fillId="0" borderId="35" xfId="11" applyFont="1" applyBorder="1"/>
    <xf numFmtId="0" fontId="4" fillId="0" borderId="40" xfId="11" applyFont="1" applyBorder="1"/>
    <xf numFmtId="0" fontId="4" fillId="4" borderId="48" xfId="11" applyFont="1" applyFill="1" applyBorder="1"/>
    <xf numFmtId="166" fontId="4" fillId="4" borderId="49" xfId="11" applyNumberFormat="1" applyFont="1" applyFill="1" applyBorder="1" applyAlignment="1">
      <alignment horizontal="center" vertical="center"/>
    </xf>
    <xf numFmtId="0" fontId="12" fillId="7" borderId="10" xfId="0" applyFont="1" applyFill="1" applyBorder="1" applyAlignment="1">
      <alignment horizontal="center"/>
    </xf>
    <xf numFmtId="0" fontId="12" fillId="7" borderId="27" xfId="0" applyFont="1" applyFill="1" applyBorder="1" applyAlignment="1">
      <alignment horizontal="center"/>
    </xf>
    <xf numFmtId="0" fontId="12" fillId="7" borderId="0" xfId="0" applyFont="1" applyFill="1" applyBorder="1" applyAlignment="1">
      <alignment horizontal="center"/>
    </xf>
    <xf numFmtId="0" fontId="12" fillId="7" borderId="28" xfId="0" applyFont="1" applyFill="1" applyBorder="1" applyAlignment="1">
      <alignment horizontal="center"/>
    </xf>
    <xf numFmtId="0" fontId="12" fillId="7" borderId="5" xfId="0" applyFont="1" applyFill="1" applyBorder="1" applyAlignment="1">
      <alignment horizontal="center"/>
    </xf>
    <xf numFmtId="0" fontId="4" fillId="4" borderId="0" xfId="11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166" fontId="4" fillId="11" borderId="8" xfId="11" applyNumberFormat="1" applyFont="1" applyFill="1" applyBorder="1" applyAlignment="1">
      <alignment horizontal="center" vertical="center"/>
    </xf>
    <xf numFmtId="0" fontId="4" fillId="11" borderId="9" xfId="11" applyFont="1" applyFill="1" applyBorder="1"/>
    <xf numFmtId="0" fontId="4" fillId="11" borderId="34" xfId="11" applyFont="1" applyFill="1" applyBorder="1"/>
    <xf numFmtId="0" fontId="4" fillId="11" borderId="39" xfId="11" applyFont="1" applyFill="1" applyBorder="1"/>
    <xf numFmtId="0" fontId="4" fillId="11" borderId="42" xfId="11" applyFont="1" applyFill="1" applyBorder="1"/>
    <xf numFmtId="0" fontId="4" fillId="0" borderId="43" xfId="11" applyFont="1" applyBorder="1"/>
    <xf numFmtId="173" fontId="5" fillId="11" borderId="48" xfId="11" applyNumberFormat="1" applyFont="1" applyFill="1" applyBorder="1" applyAlignment="1">
      <alignment horizontal="center" vertical="center"/>
    </xf>
    <xf numFmtId="173" fontId="5" fillId="8" borderId="48" xfId="1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8" borderId="3" xfId="11" applyFont="1" applyFill="1" applyBorder="1" applyAlignment="1">
      <alignment horizontal="center" vertical="center"/>
    </xf>
    <xf numFmtId="0" fontId="20" fillId="0" borderId="0" xfId="11" applyFont="1"/>
    <xf numFmtId="173" fontId="5" fillId="8" borderId="9" xfId="11" applyNumberFormat="1" applyFont="1" applyFill="1" applyBorder="1" applyAlignment="1" applyProtection="1">
      <alignment horizontal="center" vertical="center"/>
    </xf>
    <xf numFmtId="173" fontId="5" fillId="8" borderId="48" xfId="11" applyNumberFormat="1" applyFont="1" applyFill="1" applyBorder="1" applyAlignment="1" applyProtection="1">
      <alignment horizontal="center" vertical="center"/>
    </xf>
    <xf numFmtId="173" fontId="5" fillId="8" borderId="34" xfId="11" applyNumberFormat="1" applyFont="1" applyFill="1" applyBorder="1" applyAlignment="1" applyProtection="1">
      <alignment horizontal="center" vertical="center"/>
    </xf>
    <xf numFmtId="173" fontId="5" fillId="0" borderId="34" xfId="11" applyNumberFormat="1" applyFont="1" applyFill="1" applyBorder="1" applyAlignment="1" applyProtection="1">
      <alignment horizontal="center" vertical="center"/>
    </xf>
    <xf numFmtId="173" fontId="5" fillId="8" borderId="37" xfId="11" applyNumberFormat="1" applyFont="1" applyFill="1" applyBorder="1" applyAlignment="1" applyProtection="1">
      <alignment horizontal="center" vertical="center"/>
    </xf>
    <xf numFmtId="0" fontId="1" fillId="0" borderId="61" xfId="11" applyBorder="1" applyAlignment="1"/>
    <xf numFmtId="165" fontId="4" fillId="4" borderId="62" xfId="11" applyNumberFormat="1" applyFont="1" applyFill="1" applyBorder="1" applyAlignment="1">
      <alignment horizontal="left"/>
    </xf>
    <xf numFmtId="165" fontId="4" fillId="0" borderId="12" xfId="11" applyNumberFormat="1" applyFont="1" applyBorder="1" applyAlignment="1">
      <alignment horizontal="left"/>
    </xf>
    <xf numFmtId="165" fontId="4" fillId="0" borderId="13" xfId="11" applyNumberFormat="1" applyFont="1" applyBorder="1" applyAlignment="1">
      <alignment horizontal="left"/>
    </xf>
    <xf numFmtId="167" fontId="4" fillId="0" borderId="14" xfId="11" applyNumberFormat="1" applyFont="1" applyBorder="1" applyAlignment="1">
      <alignment horizontal="left"/>
    </xf>
    <xf numFmtId="0" fontId="22" fillId="8" borderId="63" xfId="11" applyFont="1" applyFill="1" applyBorder="1" applyAlignment="1">
      <alignment vertical="center"/>
    </xf>
    <xf numFmtId="0" fontId="22" fillId="8" borderId="17" xfId="11" applyFont="1" applyFill="1" applyBorder="1" applyAlignment="1">
      <alignment vertical="center"/>
    </xf>
    <xf numFmtId="173" fontId="5" fillId="7" borderId="48" xfId="11" applyNumberFormat="1" applyFont="1" applyFill="1" applyBorder="1" applyAlignment="1" applyProtection="1">
      <alignment horizontal="center" vertical="center"/>
    </xf>
    <xf numFmtId="166" fontId="5" fillId="4" borderId="8" xfId="11" applyNumberFormat="1" applyFont="1" applyFill="1" applyBorder="1" applyAlignment="1" applyProtection="1">
      <alignment horizontal="center" vertical="center"/>
    </xf>
    <xf numFmtId="14" fontId="5" fillId="4" borderId="49" xfId="11" applyNumberFormat="1" applyFont="1" applyFill="1" applyBorder="1" applyAlignment="1" applyProtection="1">
      <alignment horizontal="center" vertical="center"/>
    </xf>
    <xf numFmtId="166" fontId="5" fillId="4" borderId="42" xfId="11" applyNumberFormat="1" applyFont="1" applyFill="1" applyBorder="1" applyAlignment="1" applyProtection="1">
      <alignment horizontal="center" vertical="center"/>
    </xf>
    <xf numFmtId="166" fontId="5" fillId="0" borderId="42" xfId="11" applyNumberFormat="1" applyFont="1" applyFill="1" applyBorder="1" applyAlignment="1" applyProtection="1">
      <alignment horizontal="center" vertical="center"/>
    </xf>
    <xf numFmtId="166" fontId="5" fillId="8" borderId="42" xfId="11" applyNumberFormat="1" applyFont="1" applyFill="1" applyBorder="1" applyAlignment="1" applyProtection="1">
      <alignment horizontal="center" vertical="center"/>
    </xf>
    <xf numFmtId="166" fontId="5" fillId="4" borderId="45" xfId="11" applyNumberFormat="1" applyFont="1" applyFill="1" applyBorder="1" applyAlignment="1" applyProtection="1">
      <alignment horizontal="center" vertical="center"/>
    </xf>
    <xf numFmtId="166" fontId="5" fillId="7" borderId="8" xfId="11" applyNumberFormat="1" applyFont="1" applyFill="1" applyBorder="1" applyAlignment="1" applyProtection="1">
      <alignment horizontal="center" vertical="center"/>
    </xf>
    <xf numFmtId="173" fontId="5" fillId="7" borderId="34" xfId="11" applyNumberFormat="1" applyFont="1" applyFill="1" applyBorder="1" applyAlignment="1" applyProtection="1">
      <alignment horizontal="center" vertical="center"/>
    </xf>
    <xf numFmtId="166" fontId="5" fillId="7" borderId="42" xfId="11" applyNumberFormat="1" applyFont="1" applyFill="1" applyBorder="1" applyAlignment="1" applyProtection="1">
      <alignment horizontal="center" vertical="center"/>
    </xf>
    <xf numFmtId="173" fontId="5" fillId="7" borderId="35" xfId="11" applyNumberFormat="1" applyFont="1" applyFill="1" applyBorder="1" applyAlignment="1" applyProtection="1">
      <alignment horizontal="center" vertical="center"/>
    </xf>
    <xf numFmtId="166" fontId="5" fillId="7" borderId="43" xfId="11" applyNumberFormat="1" applyFont="1" applyFill="1" applyBorder="1" applyAlignment="1" applyProtection="1">
      <alignment horizontal="center" vertical="center"/>
    </xf>
    <xf numFmtId="14" fontId="4" fillId="3" borderId="0" xfId="9" applyNumberFormat="1" applyFont="1" applyFill="1" applyBorder="1"/>
    <xf numFmtId="172" fontId="26" fillId="4" borderId="0" xfId="11" applyNumberFormat="1" applyFont="1" applyFill="1" applyBorder="1" applyAlignment="1">
      <alignment horizontal="center"/>
    </xf>
    <xf numFmtId="172" fontId="14" fillId="4" borderId="64" xfId="11" applyNumberFormat="1" applyFont="1" applyFill="1" applyBorder="1" applyAlignment="1">
      <alignment horizontal="left"/>
    </xf>
    <xf numFmtId="0" fontId="14" fillId="0" borderId="64" xfId="11" applyFont="1" applyBorder="1"/>
    <xf numFmtId="0" fontId="2" fillId="0" borderId="64" xfId="12" applyBorder="1"/>
    <xf numFmtId="0" fontId="15" fillId="0" borderId="64" xfId="11" applyFont="1" applyBorder="1"/>
    <xf numFmtId="0" fontId="15" fillId="0" borderId="65" xfId="11" applyFont="1" applyBorder="1"/>
    <xf numFmtId="0" fontId="2" fillId="12" borderId="64" xfId="12" applyFill="1" applyBorder="1"/>
    <xf numFmtId="0" fontId="15" fillId="8" borderId="64" xfId="11" applyFont="1" applyFill="1" applyBorder="1"/>
    <xf numFmtId="0" fontId="15" fillId="0" borderId="0" xfId="11" applyFont="1" applyBorder="1"/>
    <xf numFmtId="173" fontId="5" fillId="8" borderId="36" xfId="11" applyNumberFormat="1" applyFont="1" applyFill="1" applyBorder="1" applyAlignment="1" applyProtection="1">
      <alignment horizontal="center" vertical="center"/>
    </xf>
    <xf numFmtId="166" fontId="5" fillId="8" borderId="44" xfId="11" applyNumberFormat="1" applyFont="1" applyFill="1" applyBorder="1" applyAlignment="1" applyProtection="1">
      <alignment horizontal="center" vertical="center"/>
    </xf>
    <xf numFmtId="166" fontId="5" fillId="8" borderId="45" xfId="11" applyNumberFormat="1" applyFont="1" applyFill="1" applyBorder="1" applyAlignment="1" applyProtection="1">
      <alignment horizontal="center" vertical="center"/>
    </xf>
    <xf numFmtId="0" fontId="23" fillId="14" borderId="6" xfId="0" applyFont="1" applyFill="1" applyBorder="1" applyAlignment="1">
      <alignment horizontal="center" vertical="center"/>
    </xf>
    <xf numFmtId="0" fontId="22" fillId="8" borderId="16" xfId="11" applyFont="1" applyFill="1" applyBorder="1" applyAlignment="1">
      <alignment vertical="center"/>
    </xf>
    <xf numFmtId="165" fontId="4" fillId="0" borderId="61" xfId="11" applyNumberFormat="1" applyFont="1" applyBorder="1" applyAlignment="1">
      <alignment horizontal="left"/>
    </xf>
    <xf numFmtId="0" fontId="4" fillId="0" borderId="69" xfId="11" applyFont="1" applyBorder="1"/>
    <xf numFmtId="0" fontId="4" fillId="11" borderId="55" xfId="11" applyFont="1" applyFill="1" applyBorder="1"/>
    <xf numFmtId="0" fontId="4" fillId="0" borderId="55" xfId="11" applyFont="1" applyBorder="1"/>
    <xf numFmtId="0" fontId="4" fillId="0" borderId="70" xfId="11" applyFont="1" applyBorder="1"/>
    <xf numFmtId="0" fontId="22" fillId="8" borderId="46" xfId="11" applyFont="1" applyFill="1" applyBorder="1" applyAlignment="1">
      <alignment vertical="center"/>
    </xf>
    <xf numFmtId="0" fontId="22" fillId="8" borderId="22" xfId="11" applyFont="1" applyFill="1" applyBorder="1" applyAlignment="1">
      <alignment vertical="center"/>
    </xf>
    <xf numFmtId="167" fontId="4" fillId="4" borderId="73" xfId="11" applyNumberFormat="1" applyFont="1" applyFill="1" applyBorder="1" applyAlignment="1">
      <alignment horizontal="left"/>
    </xf>
    <xf numFmtId="0" fontId="4" fillId="4" borderId="74" xfId="11" applyFont="1" applyFill="1" applyBorder="1"/>
    <xf numFmtId="0" fontId="4" fillId="11" borderId="75" xfId="11" applyFont="1" applyFill="1" applyBorder="1"/>
    <xf numFmtId="0" fontId="4" fillId="4" borderId="75" xfId="11" applyFont="1" applyFill="1" applyBorder="1"/>
    <xf numFmtId="0" fontId="4" fillId="4" borderId="76" xfId="11" applyFont="1" applyFill="1" applyBorder="1"/>
    <xf numFmtId="0" fontId="4" fillId="0" borderId="59" xfId="11" applyFont="1" applyBorder="1"/>
    <xf numFmtId="0" fontId="4" fillId="11" borderId="51" xfId="11" applyFont="1" applyFill="1" applyBorder="1"/>
    <xf numFmtId="0" fontId="4" fillId="0" borderId="51" xfId="11" applyFont="1" applyBorder="1"/>
    <xf numFmtId="0" fontId="4" fillId="0" borderId="52" xfId="11" applyFont="1" applyBorder="1"/>
    <xf numFmtId="0" fontId="22" fillId="8" borderId="58" xfId="11" applyFont="1" applyFill="1" applyBorder="1" applyAlignment="1">
      <alignment vertical="center"/>
    </xf>
    <xf numFmtId="0" fontId="1" fillId="0" borderId="5" xfId="11" applyBorder="1"/>
    <xf numFmtId="0" fontId="1" fillId="0" borderId="0" xfId="11" applyBorder="1"/>
    <xf numFmtId="0" fontId="5" fillId="6" borderId="28" xfId="0" applyFont="1" applyFill="1" applyBorder="1" applyAlignment="1">
      <alignment vertical="center"/>
    </xf>
    <xf numFmtId="167" fontId="4" fillId="0" borderId="41" xfId="11" applyNumberFormat="1" applyFont="1" applyBorder="1" applyAlignment="1">
      <alignment horizontal="left"/>
    </xf>
    <xf numFmtId="0" fontId="1" fillId="0" borderId="42" xfId="11" applyBorder="1"/>
    <xf numFmtId="0" fontId="1" fillId="0" borderId="8" xfId="11" applyBorder="1"/>
    <xf numFmtId="0" fontId="1" fillId="7" borderId="8" xfId="11" applyFill="1" applyBorder="1" applyAlignment="1">
      <alignment horizontal="center"/>
    </xf>
    <xf numFmtId="0" fontId="1" fillId="0" borderId="8" xfId="11" applyBorder="1" applyAlignment="1">
      <alignment horizontal="center"/>
    </xf>
    <xf numFmtId="0" fontId="1" fillId="7" borderId="49" xfId="11" applyFill="1" applyBorder="1" applyAlignment="1">
      <alignment horizontal="center"/>
    </xf>
    <xf numFmtId="0" fontId="1" fillId="8" borderId="8" xfId="11" applyFill="1" applyBorder="1" applyAlignment="1">
      <alignment horizontal="center"/>
    </xf>
    <xf numFmtId="0" fontId="1" fillId="0" borderId="50" xfId="11" applyBorder="1" applyAlignment="1">
      <alignment horizontal="center"/>
    </xf>
    <xf numFmtId="0" fontId="15" fillId="0" borderId="5" xfId="11" applyFont="1" applyBorder="1" applyAlignment="1">
      <alignment horizontal="center"/>
    </xf>
    <xf numFmtId="0" fontId="15" fillId="7" borderId="5" xfId="11" applyFont="1" applyFill="1" applyBorder="1" applyAlignment="1">
      <alignment horizontal="center"/>
    </xf>
    <xf numFmtId="0" fontId="15" fillId="7" borderId="11" xfId="11" applyFont="1" applyFill="1" applyBorder="1" applyAlignment="1">
      <alignment horizontal="center"/>
    </xf>
    <xf numFmtId="0" fontId="22" fillId="8" borderId="6" xfId="11" applyFont="1" applyFill="1" applyBorder="1" applyAlignment="1">
      <alignment vertical="center"/>
    </xf>
    <xf numFmtId="165" fontId="4" fillId="0" borderId="57" xfId="11" applyNumberFormat="1" applyFont="1" applyBorder="1" applyAlignment="1">
      <alignment horizontal="left"/>
    </xf>
    <xf numFmtId="0" fontId="4" fillId="0" borderId="78" xfId="11" applyFont="1" applyBorder="1"/>
    <xf numFmtId="0" fontId="4" fillId="11" borderId="30" xfId="11" applyFont="1" applyFill="1" applyBorder="1"/>
    <xf numFmtId="0" fontId="4" fillId="0" borderId="30" xfId="11" applyFont="1" applyBorder="1"/>
    <xf numFmtId="0" fontId="4" fillId="0" borderId="32" xfId="11" applyFont="1" applyBorder="1"/>
    <xf numFmtId="0" fontId="22" fillId="8" borderId="79" xfId="11" applyFont="1" applyFill="1" applyBorder="1" applyAlignment="1">
      <alignment vertical="center"/>
    </xf>
    <xf numFmtId="165" fontId="4" fillId="0" borderId="81" xfId="11" applyNumberFormat="1" applyFont="1" applyBorder="1" applyAlignment="1">
      <alignment horizontal="left"/>
    </xf>
    <xf numFmtId="0" fontId="4" fillId="0" borderId="82" xfId="11" applyFont="1" applyBorder="1"/>
    <xf numFmtId="0" fontId="4" fillId="11" borderId="83" xfId="11" applyFont="1" applyFill="1" applyBorder="1"/>
    <xf numFmtId="0" fontId="4" fillId="0" borderId="83" xfId="11" applyFont="1" applyBorder="1"/>
    <xf numFmtId="0" fontId="4" fillId="0" borderId="84" xfId="11" applyFont="1" applyBorder="1"/>
    <xf numFmtId="165" fontId="4" fillId="0" borderId="77" xfId="11" applyNumberFormat="1" applyFont="1" applyBorder="1" applyAlignment="1">
      <alignment horizontal="left"/>
    </xf>
    <xf numFmtId="0" fontId="22" fillId="8" borderId="88" xfId="11" applyFont="1" applyFill="1" applyBorder="1" applyAlignment="1">
      <alignment vertical="center"/>
    </xf>
    <xf numFmtId="165" fontId="4" fillId="0" borderId="89" xfId="11" applyNumberFormat="1" applyFont="1" applyBorder="1" applyAlignment="1">
      <alignment horizontal="left"/>
    </xf>
    <xf numFmtId="0" fontId="4" fillId="0" borderId="90" xfId="11" applyFont="1" applyBorder="1"/>
    <xf numFmtId="0" fontId="4" fillId="11" borderId="91" xfId="11" applyFont="1" applyFill="1" applyBorder="1"/>
    <xf numFmtId="0" fontId="4" fillId="0" borderId="91" xfId="11" applyFont="1" applyBorder="1"/>
    <xf numFmtId="0" fontId="4" fillId="0" borderId="92" xfId="11" applyFont="1" applyBorder="1"/>
    <xf numFmtId="0" fontId="22" fillId="8" borderId="87" xfId="11" applyFont="1" applyFill="1" applyBorder="1" applyAlignment="1">
      <alignment vertical="center"/>
    </xf>
    <xf numFmtId="0" fontId="22" fillId="8" borderId="20" xfId="11" applyFont="1" applyFill="1" applyBorder="1" applyAlignment="1">
      <alignment vertical="center"/>
    </xf>
    <xf numFmtId="0" fontId="5" fillId="7" borderId="55" xfId="11" applyFont="1" applyFill="1" applyBorder="1" applyAlignment="1" applyProtection="1">
      <alignment horizontal="center" vertical="center"/>
      <protection locked="0"/>
    </xf>
    <xf numFmtId="0" fontId="5" fillId="7" borderId="51" xfId="11" applyFont="1" applyFill="1" applyBorder="1" applyAlignment="1" applyProtection="1">
      <alignment horizontal="center" vertical="center"/>
      <protection locked="0"/>
    </xf>
    <xf numFmtId="0" fontId="5" fillId="8" borderId="55" xfId="11" applyFont="1" applyFill="1" applyBorder="1" applyAlignment="1" applyProtection="1">
      <alignment horizontal="center" vertical="center"/>
      <protection locked="0"/>
    </xf>
    <xf numFmtId="0" fontId="5" fillId="8" borderId="51" xfId="11" applyFont="1" applyFill="1" applyBorder="1" applyAlignment="1" applyProtection="1">
      <alignment horizontal="center" vertical="center"/>
      <protection locked="0"/>
    </xf>
    <xf numFmtId="0" fontId="5" fillId="7" borderId="83" xfId="11" applyFont="1" applyFill="1" applyBorder="1" applyAlignment="1" applyProtection="1">
      <alignment horizontal="center" vertical="center"/>
      <protection locked="0"/>
    </xf>
    <xf numFmtId="0" fontId="5" fillId="7" borderId="91" xfId="11" applyFont="1" applyFill="1" applyBorder="1" applyAlignment="1" applyProtection="1">
      <alignment horizontal="center" vertical="center"/>
      <protection locked="0"/>
    </xf>
    <xf numFmtId="0" fontId="5" fillId="7" borderId="42" xfId="11" applyFont="1" applyFill="1" applyBorder="1" applyAlignment="1" applyProtection="1">
      <alignment horizontal="center" vertical="center"/>
      <protection locked="0"/>
    </xf>
    <xf numFmtId="0" fontId="5" fillId="7" borderId="86" xfId="11" applyFont="1" applyFill="1" applyBorder="1" applyAlignment="1" applyProtection="1">
      <alignment horizontal="center" vertical="center"/>
      <protection locked="0"/>
    </xf>
    <xf numFmtId="0" fontId="5" fillId="7" borderId="72" xfId="11" applyFont="1" applyFill="1" applyBorder="1" applyAlignment="1" applyProtection="1">
      <alignment horizontal="center" vertical="center"/>
      <protection locked="0"/>
    </xf>
    <xf numFmtId="0" fontId="5" fillId="7" borderId="54" xfId="11" applyFont="1" applyFill="1" applyBorder="1" applyAlignment="1" applyProtection="1">
      <alignment horizontal="center" vertical="center"/>
      <protection locked="0"/>
    </xf>
    <xf numFmtId="0" fontId="5" fillId="7" borderId="94" xfId="11" applyFont="1" applyFill="1" applyBorder="1" applyAlignment="1" applyProtection="1">
      <alignment horizontal="center" vertical="center"/>
      <protection locked="0"/>
    </xf>
    <xf numFmtId="0" fontId="5" fillId="7" borderId="44" xfId="11" applyFont="1" applyFill="1" applyBorder="1" applyAlignment="1" applyProtection="1">
      <alignment horizontal="center" vertical="center"/>
      <protection locked="0"/>
    </xf>
    <xf numFmtId="0" fontId="5" fillId="7" borderId="34" xfId="11" applyFont="1" applyFill="1" applyBorder="1" applyAlignment="1" applyProtection="1">
      <alignment horizontal="center" vertical="center"/>
      <protection locked="0"/>
    </xf>
    <xf numFmtId="0" fontId="5" fillId="7" borderId="36" xfId="11" applyFont="1" applyFill="1" applyBorder="1" applyAlignment="1" applyProtection="1">
      <alignment horizontal="center" vertical="center"/>
      <protection locked="0"/>
    </xf>
    <xf numFmtId="0" fontId="5" fillId="15" borderId="55" xfId="11" applyFont="1" applyFill="1" applyBorder="1" applyAlignment="1" applyProtection="1">
      <alignment horizontal="center" vertical="center"/>
      <protection locked="0"/>
    </xf>
    <xf numFmtId="0" fontId="5" fillId="15" borderId="72" xfId="11" applyFont="1" applyFill="1" applyBorder="1" applyAlignment="1" applyProtection="1">
      <alignment horizontal="center" vertical="center"/>
      <protection locked="0"/>
    </xf>
    <xf numFmtId="0" fontId="5" fillId="8" borderId="30" xfId="11" applyFont="1" applyFill="1" applyBorder="1" applyAlignment="1" applyProtection="1">
      <alignment horizontal="center" vertical="center"/>
      <protection locked="0"/>
    </xf>
    <xf numFmtId="0" fontId="5" fillId="8" borderId="8" xfId="11" applyFont="1" applyFill="1" applyBorder="1" applyAlignment="1" applyProtection="1">
      <alignment horizontal="center" vertical="center"/>
      <protection locked="0"/>
    </xf>
    <xf numFmtId="0" fontId="29" fillId="8" borderId="30" xfId="11" applyFont="1" applyFill="1" applyBorder="1" applyAlignment="1" applyProtection="1">
      <alignment horizontal="center" vertical="center"/>
      <protection locked="0"/>
    </xf>
    <xf numFmtId="0" fontId="5" fillId="7" borderId="30" xfId="11" applyFont="1" applyFill="1" applyBorder="1" applyAlignment="1" applyProtection="1">
      <alignment horizontal="center" vertical="center"/>
      <protection locked="0"/>
    </xf>
    <xf numFmtId="0" fontId="5" fillId="7" borderId="8" xfId="11" applyFont="1" applyFill="1" applyBorder="1" applyAlignment="1" applyProtection="1">
      <alignment horizontal="center" vertical="center"/>
      <protection locked="0"/>
    </xf>
    <xf numFmtId="173" fontId="5" fillId="8" borderId="35" xfId="11" applyNumberFormat="1" applyFont="1" applyFill="1" applyBorder="1" applyAlignment="1" applyProtection="1">
      <alignment horizontal="center" vertical="center"/>
    </xf>
    <xf numFmtId="166" fontId="5" fillId="4" borderId="43" xfId="11" applyNumberFormat="1" applyFont="1" applyFill="1" applyBorder="1" applyAlignment="1" applyProtection="1">
      <alignment horizontal="center" vertical="center"/>
    </xf>
    <xf numFmtId="0" fontId="5" fillId="8" borderId="32" xfId="11" applyFont="1" applyFill="1" applyBorder="1" applyAlignment="1" applyProtection="1">
      <alignment horizontal="center" vertical="center"/>
      <protection locked="0"/>
    </xf>
    <xf numFmtId="0" fontId="5" fillId="8" borderId="47" xfId="11" applyFont="1" applyFill="1" applyBorder="1" applyAlignment="1" applyProtection="1">
      <alignment horizontal="center" vertical="center"/>
      <protection locked="0"/>
    </xf>
    <xf numFmtId="0" fontId="5" fillId="7" borderId="32" xfId="11" applyFont="1" applyFill="1" applyBorder="1" applyAlignment="1" applyProtection="1">
      <alignment horizontal="center" vertical="center"/>
      <protection locked="0"/>
    </xf>
    <xf numFmtId="0" fontId="5" fillId="7" borderId="31" xfId="11" applyFont="1" applyFill="1" applyBorder="1" applyAlignment="1" applyProtection="1">
      <alignment horizontal="center" vertical="center"/>
      <protection locked="0"/>
    </xf>
    <xf numFmtId="0" fontId="5" fillId="8" borderId="49" xfId="11" applyFont="1" applyFill="1" applyBorder="1" applyAlignment="1" applyProtection="1">
      <alignment horizontal="center" vertical="center"/>
      <protection locked="0"/>
    </xf>
    <xf numFmtId="0" fontId="5" fillId="8" borderId="50" xfId="11" applyFont="1" applyFill="1" applyBorder="1" applyAlignment="1" applyProtection="1">
      <alignment horizontal="center" vertical="center"/>
      <protection locked="0"/>
    </xf>
    <xf numFmtId="0" fontId="5" fillId="7" borderId="49" xfId="11" applyFont="1" applyFill="1" applyBorder="1" applyAlignment="1" applyProtection="1">
      <alignment horizontal="center" vertical="center"/>
      <protection locked="0"/>
    </xf>
    <xf numFmtId="0" fontId="5" fillId="7" borderId="56" xfId="11" applyFont="1" applyFill="1" applyBorder="1" applyAlignment="1" applyProtection="1">
      <alignment horizontal="center" vertical="center"/>
      <protection locked="0"/>
    </xf>
    <xf numFmtId="0" fontId="29" fillId="8" borderId="32" xfId="11" applyFont="1" applyFill="1" applyBorder="1" applyAlignment="1" applyProtection="1">
      <alignment horizontal="center" vertical="center"/>
      <protection locked="0"/>
    </xf>
    <xf numFmtId="0" fontId="29" fillId="8" borderId="47" xfId="11" applyFont="1" applyFill="1" applyBorder="1" applyAlignment="1" applyProtection="1">
      <alignment horizontal="center" vertical="center"/>
      <protection locked="0"/>
    </xf>
    <xf numFmtId="0" fontId="29" fillId="7" borderId="32" xfId="11" applyFont="1" applyFill="1" applyBorder="1" applyAlignment="1" applyProtection="1">
      <alignment horizontal="center" vertical="center"/>
      <protection locked="0"/>
    </xf>
    <xf numFmtId="0" fontId="29" fillId="7" borderId="30" xfId="11" applyFont="1" applyFill="1" applyBorder="1" applyAlignment="1" applyProtection="1">
      <alignment horizontal="center" vertical="center"/>
      <protection locked="0"/>
    </xf>
    <xf numFmtId="0" fontId="29" fillId="7" borderId="31" xfId="11" applyFont="1" applyFill="1" applyBorder="1" applyAlignment="1" applyProtection="1">
      <alignment horizontal="center" vertical="center"/>
      <protection locked="0"/>
    </xf>
    <xf numFmtId="0" fontId="5" fillId="8" borderId="70" xfId="11" applyFont="1" applyFill="1" applyBorder="1" applyAlignment="1" applyProtection="1">
      <alignment horizontal="center" vertical="center"/>
      <protection locked="0"/>
    </xf>
    <xf numFmtId="0" fontId="5" fillId="8" borderId="71" xfId="11" applyFont="1" applyFill="1" applyBorder="1" applyAlignment="1" applyProtection="1">
      <alignment horizontal="center" vertical="center"/>
      <protection locked="0"/>
    </xf>
    <xf numFmtId="0" fontId="5" fillId="7" borderId="70" xfId="11" applyFont="1" applyFill="1" applyBorder="1" applyAlignment="1" applyProtection="1">
      <alignment horizontal="center" vertical="center"/>
      <protection locked="0"/>
    </xf>
    <xf numFmtId="0" fontId="5" fillId="7" borderId="96" xfId="11" applyFont="1" applyFill="1" applyBorder="1" applyAlignment="1" applyProtection="1">
      <alignment horizontal="center" vertical="center"/>
      <protection locked="0"/>
    </xf>
    <xf numFmtId="0" fontId="5" fillId="8" borderId="39" xfId="11" applyFont="1" applyFill="1" applyBorder="1" applyAlignment="1" applyProtection="1">
      <alignment horizontal="center" vertical="center"/>
      <protection locked="0"/>
    </xf>
    <xf numFmtId="0" fontId="5" fillId="0" borderId="83" xfId="11" applyFont="1" applyBorder="1" applyAlignment="1" applyProtection="1">
      <alignment horizontal="center" vertical="center"/>
      <protection locked="0"/>
    </xf>
    <xf numFmtId="0" fontId="5" fillId="0" borderId="84" xfId="11" applyFont="1" applyBorder="1" applyAlignment="1" applyProtection="1">
      <alignment horizontal="center" vertical="center"/>
      <protection locked="0"/>
    </xf>
    <xf numFmtId="0" fontId="5" fillId="4" borderId="83" xfId="11" applyFont="1" applyFill="1" applyBorder="1" applyAlignment="1" applyProtection="1">
      <alignment horizontal="center" vertical="center"/>
      <protection locked="0"/>
    </xf>
    <xf numFmtId="0" fontId="5" fillId="0" borderId="83" xfId="11" applyFont="1" applyFill="1" applyBorder="1" applyAlignment="1" applyProtection="1">
      <alignment horizontal="center" vertical="center"/>
      <protection locked="0"/>
    </xf>
    <xf numFmtId="0" fontId="5" fillId="7" borderId="84" xfId="11" applyFont="1" applyFill="1" applyBorder="1" applyAlignment="1" applyProtection="1">
      <alignment horizontal="center" vertical="center"/>
      <protection locked="0"/>
    </xf>
    <xf numFmtId="0" fontId="5" fillId="8" borderId="83" xfId="11" applyFont="1" applyFill="1" applyBorder="1" applyAlignment="1" applyProtection="1">
      <alignment horizontal="center" vertical="center"/>
      <protection locked="0"/>
    </xf>
    <xf numFmtId="0" fontId="5" fillId="4" borderId="85" xfId="11" applyFont="1" applyFill="1" applyBorder="1" applyAlignment="1" applyProtection="1">
      <alignment horizontal="center" vertical="center"/>
      <protection locked="0"/>
    </xf>
    <xf numFmtId="0" fontId="5" fillId="7" borderId="97" xfId="11" applyFont="1" applyFill="1" applyBorder="1" applyAlignment="1" applyProtection="1">
      <alignment horizontal="center" vertical="center"/>
      <protection locked="0"/>
    </xf>
    <xf numFmtId="0" fontId="5" fillId="4" borderId="84" xfId="11" applyFont="1" applyFill="1" applyBorder="1" applyAlignment="1" applyProtection="1">
      <alignment horizontal="center" vertical="center"/>
      <protection locked="0"/>
    </xf>
    <xf numFmtId="0" fontId="5" fillId="8" borderId="85" xfId="11" applyFont="1" applyFill="1" applyBorder="1" applyAlignment="1" applyProtection="1">
      <alignment horizontal="center" vertical="center"/>
      <protection locked="0"/>
    </xf>
    <xf numFmtId="0" fontId="5" fillId="0" borderId="55" xfId="11" applyFont="1" applyBorder="1" applyAlignment="1" applyProtection="1">
      <alignment horizontal="center" vertical="center"/>
      <protection locked="0"/>
    </xf>
    <xf numFmtId="0" fontId="5" fillId="0" borderId="70" xfId="11" applyFont="1" applyBorder="1" applyAlignment="1" applyProtection="1">
      <alignment horizontal="center" vertical="center"/>
      <protection locked="0"/>
    </xf>
    <xf numFmtId="0" fontId="5" fillId="4" borderId="55" xfId="11" applyFont="1" applyFill="1" applyBorder="1" applyAlignment="1" applyProtection="1">
      <alignment horizontal="center" vertical="center"/>
      <protection locked="0"/>
    </xf>
    <xf numFmtId="0" fontId="5" fillId="0" borderId="55" xfId="11" applyFont="1" applyFill="1" applyBorder="1" applyAlignment="1" applyProtection="1">
      <alignment horizontal="center" vertical="center"/>
      <protection locked="0"/>
    </xf>
    <xf numFmtId="0" fontId="5" fillId="4" borderId="71" xfId="11" applyFont="1" applyFill="1" applyBorder="1" applyAlignment="1" applyProtection="1">
      <alignment horizontal="center" vertical="center"/>
      <protection locked="0"/>
    </xf>
    <xf numFmtId="0" fontId="5" fillId="4" borderId="70" xfId="11" applyFont="1" applyFill="1" applyBorder="1" applyAlignment="1" applyProtection="1">
      <alignment horizontal="center" vertical="center"/>
      <protection locked="0"/>
    </xf>
    <xf numFmtId="0" fontId="5" fillId="7" borderId="95" xfId="11" applyFont="1" applyFill="1" applyBorder="1" applyAlignment="1" applyProtection="1">
      <alignment horizontal="center" vertical="center"/>
      <protection locked="0"/>
    </xf>
    <xf numFmtId="0" fontId="5" fillId="0" borderId="51" xfId="11" applyFont="1" applyBorder="1" applyAlignment="1" applyProtection="1">
      <alignment horizontal="center" vertical="center"/>
      <protection locked="0"/>
    </xf>
    <xf numFmtId="0" fontId="5" fillId="0" borderId="52" xfId="11" applyFont="1" applyBorder="1" applyAlignment="1" applyProtection="1">
      <alignment horizontal="center" vertical="center"/>
      <protection locked="0"/>
    </xf>
    <xf numFmtId="0" fontId="5" fillId="0" borderId="51" xfId="11" applyFont="1" applyFill="1" applyBorder="1" applyAlignment="1" applyProtection="1">
      <alignment horizontal="center" vertical="center"/>
      <protection locked="0"/>
    </xf>
    <xf numFmtId="0" fontId="5" fillId="7" borderId="52" xfId="11" applyFont="1" applyFill="1" applyBorder="1" applyAlignment="1" applyProtection="1">
      <alignment horizontal="center" vertical="center"/>
      <protection locked="0"/>
    </xf>
    <xf numFmtId="0" fontId="5" fillId="8" borderId="53" xfId="11" applyFont="1" applyFill="1" applyBorder="1" applyAlignment="1" applyProtection="1">
      <alignment horizontal="center" vertical="center"/>
      <protection locked="0"/>
    </xf>
    <xf numFmtId="0" fontId="5" fillId="7" borderId="98" xfId="11" applyFont="1" applyFill="1" applyBorder="1" applyAlignment="1" applyProtection="1">
      <alignment horizontal="center" vertical="center"/>
      <protection locked="0"/>
    </xf>
    <xf numFmtId="0" fontId="5" fillId="4" borderId="53" xfId="11" applyFont="1" applyFill="1" applyBorder="1" applyAlignment="1" applyProtection="1">
      <alignment horizontal="center" vertical="center"/>
      <protection locked="0"/>
    </xf>
    <xf numFmtId="0" fontId="5" fillId="4" borderId="51" xfId="11" applyFont="1" applyFill="1" applyBorder="1" applyAlignment="1" applyProtection="1">
      <alignment horizontal="center" vertical="center"/>
      <protection locked="0"/>
    </xf>
    <xf numFmtId="0" fontId="5" fillId="4" borderId="52" xfId="11" applyFont="1" applyFill="1" applyBorder="1" applyAlignment="1" applyProtection="1">
      <alignment horizontal="center" vertical="center"/>
      <protection locked="0"/>
    </xf>
    <xf numFmtId="0" fontId="5" fillId="0" borderId="91" xfId="11" applyFont="1" applyBorder="1" applyAlignment="1" applyProtection="1">
      <alignment horizontal="center" vertical="center"/>
      <protection locked="0"/>
    </xf>
    <xf numFmtId="0" fontId="5" fillId="0" borderId="92" xfId="11" applyFont="1" applyBorder="1" applyAlignment="1" applyProtection="1">
      <alignment horizontal="center" vertical="center"/>
      <protection locked="0"/>
    </xf>
    <xf numFmtId="0" fontId="5" fillId="4" borderId="91" xfId="11" applyFont="1" applyFill="1" applyBorder="1" applyAlignment="1" applyProtection="1">
      <alignment horizontal="center" vertical="center"/>
      <protection locked="0"/>
    </xf>
    <xf numFmtId="0" fontId="5" fillId="0" borderId="91" xfId="11" applyFont="1" applyFill="1" applyBorder="1" applyAlignment="1" applyProtection="1">
      <alignment horizontal="center" vertical="center"/>
      <protection locked="0"/>
    </xf>
    <xf numFmtId="0" fontId="5" fillId="7" borderId="92" xfId="11" applyFont="1" applyFill="1" applyBorder="1" applyAlignment="1" applyProtection="1">
      <alignment horizontal="center" vertical="center"/>
      <protection locked="0"/>
    </xf>
    <xf numFmtId="0" fontId="5" fillId="8" borderId="91" xfId="11" applyFont="1" applyFill="1" applyBorder="1" applyAlignment="1" applyProtection="1">
      <alignment horizontal="center" vertical="center"/>
      <protection locked="0"/>
    </xf>
    <xf numFmtId="0" fontId="5" fillId="4" borderId="93" xfId="11" applyFont="1" applyFill="1" applyBorder="1" applyAlignment="1" applyProtection="1">
      <alignment horizontal="center" vertical="center"/>
      <protection locked="0"/>
    </xf>
    <xf numFmtId="0" fontId="5" fillId="7" borderId="99" xfId="11" applyFont="1" applyFill="1" applyBorder="1" applyAlignment="1" applyProtection="1">
      <alignment horizontal="center" vertical="center"/>
      <protection locked="0"/>
    </xf>
    <xf numFmtId="0" fontId="5" fillId="4" borderId="92" xfId="11" applyFont="1" applyFill="1" applyBorder="1" applyAlignment="1" applyProtection="1">
      <alignment horizontal="center" vertical="center"/>
      <protection locked="0"/>
    </xf>
    <xf numFmtId="0" fontId="5" fillId="8" borderId="93" xfId="11" applyFont="1" applyFill="1" applyBorder="1" applyAlignment="1" applyProtection="1">
      <alignment horizontal="center" vertical="center"/>
      <protection locked="0"/>
    </xf>
    <xf numFmtId="0" fontId="5" fillId="0" borderId="42" xfId="11" applyFont="1" applyBorder="1" applyAlignment="1" applyProtection="1">
      <alignment horizontal="center" vertical="center"/>
      <protection locked="0"/>
    </xf>
    <xf numFmtId="0" fontId="5" fillId="0" borderId="43" xfId="11" applyFont="1" applyBorder="1" applyAlignment="1" applyProtection="1">
      <alignment horizontal="center" vertical="center"/>
      <protection locked="0"/>
    </xf>
    <xf numFmtId="0" fontId="5" fillId="4" borderId="42" xfId="11" applyFont="1" applyFill="1" applyBorder="1" applyAlignment="1" applyProtection="1">
      <alignment horizontal="center" vertical="center"/>
      <protection locked="0"/>
    </xf>
    <xf numFmtId="0" fontId="5" fillId="0" borderId="42" xfId="11" applyFont="1" applyFill="1" applyBorder="1" applyAlignment="1" applyProtection="1">
      <alignment horizontal="center" vertical="center"/>
      <protection locked="0"/>
    </xf>
    <xf numFmtId="0" fontId="5" fillId="7" borderId="43" xfId="11" applyFont="1" applyFill="1" applyBorder="1" applyAlignment="1" applyProtection="1">
      <alignment horizontal="center" vertical="center"/>
      <protection locked="0"/>
    </xf>
    <xf numFmtId="0" fontId="5" fillId="8" borderId="42" xfId="11" applyFont="1" applyFill="1" applyBorder="1" applyAlignment="1" applyProtection="1">
      <alignment horizontal="center" vertical="center"/>
      <protection locked="0"/>
    </xf>
    <xf numFmtId="0" fontId="5" fillId="4" borderId="45" xfId="11" applyFont="1" applyFill="1" applyBorder="1" applyAlignment="1" applyProtection="1">
      <alignment horizontal="center" vertical="center"/>
      <protection locked="0"/>
    </xf>
    <xf numFmtId="0" fontId="5" fillId="7" borderId="68" xfId="11" applyFont="1" applyFill="1" applyBorder="1" applyAlignment="1" applyProtection="1">
      <alignment horizontal="center" vertical="center"/>
      <protection locked="0"/>
    </xf>
    <xf numFmtId="0" fontId="5" fillId="4" borderId="43" xfId="11" applyFont="1" applyFill="1" applyBorder="1" applyAlignment="1" applyProtection="1">
      <alignment horizontal="center" vertical="center"/>
      <protection locked="0"/>
    </xf>
    <xf numFmtId="0" fontId="5" fillId="8" borderId="45" xfId="11" applyFont="1" applyFill="1" applyBorder="1" applyAlignment="1" applyProtection="1">
      <alignment horizontal="center" vertical="center"/>
      <protection locked="0"/>
    </xf>
    <xf numFmtId="0" fontId="5" fillId="0" borderId="34" xfId="11" applyFont="1" applyBorder="1" applyAlignment="1" applyProtection="1">
      <alignment horizontal="center" vertical="center"/>
      <protection locked="0"/>
    </xf>
    <xf numFmtId="0" fontId="5" fillId="0" borderId="35" xfId="11" applyFont="1" applyBorder="1" applyAlignment="1" applyProtection="1">
      <alignment horizontal="center" vertical="center"/>
      <protection locked="0"/>
    </xf>
    <xf numFmtId="0" fontId="5" fillId="4" borderId="34" xfId="11" applyFont="1" applyFill="1" applyBorder="1" applyAlignment="1" applyProtection="1">
      <alignment horizontal="center" vertical="center"/>
      <protection locked="0"/>
    </xf>
    <xf numFmtId="0" fontId="5" fillId="0" borderId="34" xfId="11" applyFont="1" applyFill="1" applyBorder="1" applyAlignment="1" applyProtection="1">
      <alignment horizontal="center" vertical="center"/>
      <protection locked="0"/>
    </xf>
    <xf numFmtId="0" fontId="5" fillId="7" borderId="35" xfId="11" applyFont="1" applyFill="1" applyBorder="1" applyAlignment="1" applyProtection="1">
      <alignment horizontal="center" vertical="center"/>
      <protection locked="0"/>
    </xf>
    <xf numFmtId="0" fontId="5" fillId="8" borderId="34" xfId="11" applyFont="1" applyFill="1" applyBorder="1" applyAlignment="1" applyProtection="1">
      <alignment horizontal="center" vertical="center"/>
      <protection locked="0"/>
    </xf>
    <xf numFmtId="0" fontId="5" fillId="4" borderId="37" xfId="11" applyFont="1" applyFill="1" applyBorder="1" applyAlignment="1" applyProtection="1">
      <alignment horizontal="center" vertical="center"/>
      <protection locked="0"/>
    </xf>
    <xf numFmtId="0" fontId="5" fillId="7" borderId="66" xfId="11" applyFont="1" applyFill="1" applyBorder="1" applyAlignment="1" applyProtection="1">
      <alignment horizontal="center" vertical="center"/>
      <protection locked="0"/>
    </xf>
    <xf numFmtId="0" fontId="5" fillId="4" borderId="35" xfId="11" applyFont="1" applyFill="1" applyBorder="1" applyAlignment="1" applyProtection="1">
      <alignment horizontal="center" vertical="center"/>
      <protection locked="0"/>
    </xf>
    <xf numFmtId="0" fontId="5" fillId="8" borderId="37" xfId="11" applyFont="1" applyFill="1" applyBorder="1" applyAlignment="1" applyProtection="1">
      <alignment horizontal="center" vertical="center"/>
      <protection locked="0"/>
    </xf>
    <xf numFmtId="0" fontId="5" fillId="4" borderId="30" xfId="11" applyFont="1" applyFill="1" applyBorder="1" applyAlignment="1" applyProtection="1">
      <alignment horizontal="center" vertical="center"/>
      <protection locked="0"/>
    </xf>
    <xf numFmtId="0" fontId="5" fillId="4" borderId="8" xfId="11" applyFont="1" applyFill="1" applyBorder="1" applyAlignment="1" applyProtection="1">
      <alignment horizontal="center" vertical="center"/>
      <protection locked="0"/>
    </xf>
    <xf numFmtId="0" fontId="5" fillId="4" borderId="49" xfId="11" applyFont="1" applyFill="1" applyBorder="1" applyAlignment="1" applyProtection="1">
      <alignment horizontal="center" vertical="center"/>
      <protection locked="0"/>
    </xf>
    <xf numFmtId="0" fontId="5" fillId="0" borderId="30" xfId="11" applyFont="1" applyBorder="1" applyAlignment="1" applyProtection="1">
      <alignment horizontal="center" vertical="center"/>
      <protection locked="0"/>
    </xf>
    <xf numFmtId="0" fontId="5" fillId="0" borderId="32" xfId="11" applyFont="1" applyBorder="1" applyAlignment="1" applyProtection="1">
      <alignment horizontal="center" vertical="center"/>
      <protection locked="0"/>
    </xf>
    <xf numFmtId="171" fontId="21" fillId="0" borderId="4" xfId="11" applyNumberFormat="1" applyFont="1" applyBorder="1" applyAlignment="1">
      <alignment horizontal="center" vertical="center"/>
    </xf>
    <xf numFmtId="0" fontId="21" fillId="0" borderId="11" xfId="11" applyFont="1" applyBorder="1" applyAlignment="1">
      <alignment horizontal="center" vertical="center"/>
    </xf>
    <xf numFmtId="0" fontId="1" fillId="0" borderId="57" xfId="11" applyBorder="1"/>
    <xf numFmtId="0" fontId="5" fillId="22" borderId="83" xfId="11" applyFont="1" applyFill="1" applyBorder="1" applyAlignment="1" applyProtection="1">
      <alignment horizontal="center" vertical="center"/>
      <protection locked="0"/>
    </xf>
    <xf numFmtId="0" fontId="5" fillId="8" borderId="52" xfId="11" applyFont="1" applyFill="1" applyBorder="1" applyAlignment="1" applyProtection="1">
      <alignment horizontal="center" vertical="center"/>
      <protection locked="0"/>
    </xf>
    <xf numFmtId="0" fontId="1" fillId="4" borderId="77" xfId="11" applyFill="1" applyBorder="1" applyAlignment="1"/>
    <xf numFmtId="0" fontId="1" fillId="8" borderId="0" xfId="11" applyFill="1" applyBorder="1"/>
    <xf numFmtId="0" fontId="4" fillId="8" borderId="0" xfId="11" applyFont="1" applyFill="1" applyBorder="1" applyAlignment="1">
      <alignment vertical="center"/>
    </xf>
    <xf numFmtId="0" fontId="4" fillId="8" borderId="0" xfId="0" applyFont="1" applyFill="1" applyBorder="1" applyAlignment="1">
      <alignment vertical="center"/>
    </xf>
    <xf numFmtId="172" fontId="27" fillId="12" borderId="2" xfId="11" applyNumberFormat="1" applyFont="1" applyFill="1" applyBorder="1" applyAlignment="1">
      <alignment horizontal="center" vertical="center"/>
    </xf>
    <xf numFmtId="0" fontId="5" fillId="8" borderId="43" xfId="11" applyFont="1" applyFill="1" applyBorder="1" applyAlignment="1" applyProtection="1">
      <alignment horizontal="center" vertical="center"/>
      <protection locked="0"/>
    </xf>
    <xf numFmtId="174" fontId="26" fillId="14" borderId="17" xfId="11" applyNumberFormat="1" applyFont="1" applyFill="1" applyBorder="1" applyAlignment="1" applyProtection="1">
      <alignment horizontal="center" vertical="center"/>
    </xf>
    <xf numFmtId="0" fontId="1" fillId="8" borderId="6" xfId="11" applyFont="1" applyFill="1" applyBorder="1" applyAlignment="1" applyProtection="1">
      <alignment vertical="center"/>
    </xf>
    <xf numFmtId="0" fontId="4" fillId="9" borderId="46" xfId="11" applyFont="1" applyFill="1" applyBorder="1" applyAlignment="1" applyProtection="1">
      <alignment vertical="center"/>
    </xf>
    <xf numFmtId="0" fontId="4" fillId="21" borderId="46" xfId="11" applyFont="1" applyFill="1" applyBorder="1" applyAlignment="1" applyProtection="1">
      <alignment vertical="center"/>
    </xf>
    <xf numFmtId="0" fontId="4" fillId="21" borderId="80" xfId="11" applyFont="1" applyFill="1" applyBorder="1" applyAlignment="1" applyProtection="1">
      <alignment vertical="center"/>
    </xf>
    <xf numFmtId="0" fontId="4" fillId="10" borderId="46" xfId="11" applyFont="1" applyFill="1" applyBorder="1" applyAlignment="1" applyProtection="1">
      <alignment vertical="center"/>
    </xf>
    <xf numFmtId="0" fontId="4" fillId="10" borderId="58" xfId="11" applyFont="1" applyFill="1" applyBorder="1" applyAlignment="1" applyProtection="1">
      <alignment vertical="center"/>
    </xf>
    <xf numFmtId="0" fontId="4" fillId="18" borderId="87" xfId="11" applyFont="1" applyFill="1" applyBorder="1" applyAlignment="1" applyProtection="1">
      <alignment vertical="center"/>
    </xf>
    <xf numFmtId="0" fontId="4" fillId="18" borderId="80" xfId="11" applyFont="1" applyFill="1" applyBorder="1" applyAlignment="1" applyProtection="1">
      <alignment vertical="center"/>
    </xf>
    <xf numFmtId="0" fontId="4" fillId="12" borderId="46" xfId="11" applyFont="1" applyFill="1" applyBorder="1" applyAlignment="1" applyProtection="1">
      <alignment vertical="center"/>
    </xf>
    <xf numFmtId="0" fontId="4" fillId="12" borderId="58" xfId="11" applyFont="1" applyFill="1" applyBorder="1" applyAlignment="1" applyProtection="1">
      <alignment vertical="center"/>
    </xf>
    <xf numFmtId="0" fontId="4" fillId="15" borderId="87" xfId="11" applyFont="1" applyFill="1" applyBorder="1" applyAlignment="1" applyProtection="1">
      <alignment vertical="center"/>
    </xf>
    <xf numFmtId="0" fontId="4" fillId="15" borderId="20" xfId="0" applyFont="1" applyFill="1" applyBorder="1" applyAlignment="1" applyProtection="1">
      <alignment vertical="center"/>
    </xf>
    <xf numFmtId="0" fontId="5" fillId="16" borderId="18" xfId="11" applyFont="1" applyFill="1" applyBorder="1" applyAlignment="1" applyProtection="1">
      <alignment vertical="center"/>
    </xf>
    <xf numFmtId="171" fontId="32" fillId="14" borderId="15" xfId="11" applyNumberFormat="1" applyFont="1" applyFill="1" applyBorder="1" applyAlignment="1" applyProtection="1">
      <alignment horizontal="center" vertical="center"/>
    </xf>
    <xf numFmtId="0" fontId="5" fillId="7" borderId="71" xfId="11" applyFont="1" applyFill="1" applyBorder="1" applyAlignment="1" applyProtection="1">
      <alignment horizontal="center" vertical="center"/>
      <protection locked="0"/>
    </xf>
    <xf numFmtId="0" fontId="5" fillId="7" borderId="85" xfId="11" applyFont="1" applyFill="1" applyBorder="1" applyAlignment="1" applyProtection="1">
      <alignment horizontal="center" vertical="center"/>
      <protection locked="0"/>
    </xf>
    <xf numFmtId="0" fontId="5" fillId="7" borderId="53" xfId="11" applyFont="1" applyFill="1" applyBorder="1" applyAlignment="1" applyProtection="1">
      <alignment horizontal="center" vertical="center"/>
      <protection locked="0"/>
    </xf>
    <xf numFmtId="0" fontId="5" fillId="7" borderId="93" xfId="11" applyFont="1" applyFill="1" applyBorder="1" applyAlignment="1" applyProtection="1">
      <alignment horizontal="center" vertical="center"/>
      <protection locked="0"/>
    </xf>
    <xf numFmtId="0" fontId="5" fillId="7" borderId="37" xfId="11" applyFont="1" applyFill="1" applyBorder="1" applyAlignment="1" applyProtection="1">
      <alignment horizontal="center" vertical="center"/>
      <protection locked="0"/>
    </xf>
    <xf numFmtId="0" fontId="5" fillId="7" borderId="45" xfId="11" applyFont="1" applyFill="1" applyBorder="1" applyAlignment="1" applyProtection="1">
      <alignment horizontal="center" vertical="center"/>
      <protection locked="0"/>
    </xf>
    <xf numFmtId="0" fontId="5" fillId="7" borderId="47" xfId="11" applyFont="1" applyFill="1" applyBorder="1" applyAlignment="1" applyProtection="1">
      <alignment horizontal="center" vertical="center"/>
      <protection locked="0"/>
    </xf>
    <xf numFmtId="0" fontId="5" fillId="7" borderId="50" xfId="11" applyFont="1" applyFill="1" applyBorder="1" applyAlignment="1" applyProtection="1">
      <alignment horizontal="center" vertical="center"/>
      <protection locked="0"/>
    </xf>
    <xf numFmtId="0" fontId="15" fillId="0" borderId="101" xfId="11" applyFont="1" applyBorder="1"/>
    <xf numFmtId="0" fontId="15" fillId="0" borderId="27" xfId="11" applyFont="1" applyBorder="1"/>
    <xf numFmtId="0" fontId="19" fillId="8" borderId="16" xfId="11" applyFont="1" applyFill="1" applyBorder="1" applyAlignment="1">
      <alignment horizontal="center"/>
    </xf>
    <xf numFmtId="0" fontId="4" fillId="8" borderId="16" xfId="11" applyFont="1" applyFill="1" applyBorder="1" applyAlignment="1">
      <alignment horizontal="center"/>
    </xf>
    <xf numFmtId="172" fontId="18" fillId="8" borderId="16" xfId="11" applyNumberFormat="1" applyFont="1" applyFill="1" applyBorder="1" applyAlignment="1">
      <alignment horizontal="left"/>
    </xf>
    <xf numFmtId="0" fontId="5" fillId="20" borderId="22" xfId="0" quotePrefix="1" applyFont="1" applyFill="1" applyBorder="1" applyAlignment="1" applyProtection="1">
      <alignment horizontal="center" vertical="center"/>
      <protection locked="0"/>
    </xf>
    <xf numFmtId="0" fontId="5" fillId="15" borderId="21" xfId="0" applyFont="1" applyFill="1" applyBorder="1" applyAlignment="1" applyProtection="1">
      <alignment horizontal="center" vertical="center"/>
      <protection locked="0"/>
    </xf>
    <xf numFmtId="0" fontId="5" fillId="8" borderId="21" xfId="0" applyFont="1" applyFill="1" applyBorder="1" applyAlignment="1" applyProtection="1">
      <alignment horizontal="center" vertical="center"/>
      <protection locked="0"/>
    </xf>
    <xf numFmtId="0" fontId="5" fillId="19" borderId="21" xfId="0" applyFont="1" applyFill="1" applyBorder="1" applyAlignment="1" applyProtection="1">
      <alignment horizontal="center" vertical="center"/>
      <protection locked="0"/>
    </xf>
    <xf numFmtId="0" fontId="5" fillId="18" borderId="21" xfId="0" applyFont="1" applyFill="1" applyBorder="1" applyAlignment="1" applyProtection="1">
      <alignment horizontal="center" vertical="center"/>
      <protection locked="0"/>
    </xf>
    <xf numFmtId="0" fontId="5" fillId="12" borderId="21" xfId="0" applyFont="1" applyFill="1" applyBorder="1" applyAlignment="1" applyProtection="1">
      <alignment horizontal="center" vertical="center"/>
      <protection locked="0"/>
    </xf>
    <xf numFmtId="0" fontId="5" fillId="10" borderId="21" xfId="0" applyFont="1" applyFill="1" applyBorder="1" applyAlignment="1" applyProtection="1">
      <alignment horizontal="center" vertical="center"/>
      <protection locked="0"/>
    </xf>
    <xf numFmtId="0" fontId="5" fillId="16" borderId="21" xfId="0" applyFont="1" applyFill="1" applyBorder="1" applyAlignment="1" applyProtection="1">
      <alignment horizontal="center" vertical="center"/>
      <protection locked="0"/>
    </xf>
    <xf numFmtId="0" fontId="5" fillId="16" borderId="60" xfId="0" quotePrefix="1" applyFont="1" applyFill="1" applyBorder="1" applyAlignment="1" applyProtection="1">
      <alignment horizontal="center" vertical="center"/>
      <protection locked="0"/>
    </xf>
    <xf numFmtId="0" fontId="3" fillId="0" borderId="0" xfId="7" applyAlignment="1" applyProtection="1"/>
    <xf numFmtId="173" fontId="5" fillId="7" borderId="48" xfId="11" applyNumberFormat="1" applyFont="1" applyFill="1" applyBorder="1" applyAlignment="1" applyProtection="1">
      <alignment horizontal="center" vertical="center"/>
      <protection locked="0"/>
    </xf>
    <xf numFmtId="173" fontId="5" fillId="8" borderId="48" xfId="11" applyNumberFormat="1" applyFont="1" applyFill="1" applyBorder="1" applyAlignment="1" applyProtection="1">
      <alignment horizontal="center" vertical="center"/>
      <protection locked="0"/>
    </xf>
    <xf numFmtId="166" fontId="5" fillId="7" borderId="8" xfId="11" applyNumberFormat="1" applyFont="1" applyFill="1" applyBorder="1" applyAlignment="1" applyProtection="1">
      <alignment horizontal="center" vertical="center"/>
      <protection locked="0"/>
    </xf>
    <xf numFmtId="166" fontId="5" fillId="4" borderId="8" xfId="11" applyNumberFormat="1" applyFont="1" applyFill="1" applyBorder="1" applyAlignment="1" applyProtection="1">
      <alignment horizontal="center" vertical="center"/>
      <protection locked="0"/>
    </xf>
    <xf numFmtId="14" fontId="5" fillId="4" borderId="49" xfId="11" applyNumberFormat="1" applyFont="1" applyFill="1" applyBorder="1" applyAlignment="1" applyProtection="1">
      <alignment horizontal="center" vertical="center"/>
      <protection locked="0"/>
    </xf>
    <xf numFmtId="0" fontId="5" fillId="7" borderId="100" xfId="11" applyFont="1" applyFill="1" applyBorder="1" applyAlignment="1" applyProtection="1">
      <alignment horizontal="center" vertical="center"/>
      <protection locked="0"/>
    </xf>
    <xf numFmtId="0" fontId="5" fillId="4" borderId="100" xfId="11" applyFont="1" applyFill="1" applyBorder="1" applyAlignment="1" applyProtection="1">
      <alignment horizontal="center" vertical="center"/>
      <protection locked="0"/>
    </xf>
    <xf numFmtId="0" fontId="5" fillId="4" borderId="102" xfId="11" applyFont="1" applyFill="1" applyBorder="1" applyAlignment="1" applyProtection="1">
      <alignment horizontal="center" vertical="center"/>
      <protection locked="0"/>
    </xf>
    <xf numFmtId="0" fontId="5" fillId="7" borderId="101" xfId="11" applyFont="1" applyFill="1" applyBorder="1" applyAlignment="1" applyProtection="1">
      <alignment horizontal="center" vertical="center"/>
      <protection locked="0"/>
    </xf>
    <xf numFmtId="0" fontId="5" fillId="0" borderId="101" xfId="11" applyFont="1" applyBorder="1" applyAlignment="1" applyProtection="1">
      <alignment horizontal="center" vertical="center"/>
      <protection locked="0"/>
    </xf>
    <xf numFmtId="0" fontId="5" fillId="0" borderId="103" xfId="11" applyFont="1" applyBorder="1" applyAlignment="1" applyProtection="1">
      <alignment horizontal="center" vertical="center"/>
      <protection locked="0"/>
    </xf>
    <xf numFmtId="0" fontId="34" fillId="0" borderId="0" xfId="11" applyFont="1"/>
    <xf numFmtId="0" fontId="4" fillId="4" borderId="0" xfId="11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8" borderId="0" xfId="11" applyFont="1" applyFill="1" applyBorder="1" applyAlignment="1">
      <alignment vertical="center"/>
    </xf>
    <xf numFmtId="0" fontId="4" fillId="8" borderId="0" xfId="0" applyFont="1" applyFill="1" applyBorder="1" applyAlignment="1">
      <alignment vertical="center"/>
    </xf>
    <xf numFmtId="0" fontId="5" fillId="16" borderId="19" xfId="11" applyFont="1" applyFill="1" applyBorder="1" applyAlignment="1" applyProtection="1">
      <alignment vertical="center"/>
    </xf>
    <xf numFmtId="0" fontId="5" fillId="16" borderId="20" xfId="0" applyFont="1" applyFill="1" applyBorder="1" applyAlignment="1" applyProtection="1">
      <alignment vertical="center"/>
    </xf>
    <xf numFmtId="0" fontId="13" fillId="13" borderId="25" xfId="11" applyFont="1" applyFill="1" applyBorder="1" applyAlignment="1">
      <alignment vertical="center"/>
    </xf>
    <xf numFmtId="0" fontId="0" fillId="13" borderId="26" xfId="0" applyFill="1" applyBorder="1" applyAlignment="1">
      <alignment vertical="center"/>
    </xf>
    <xf numFmtId="0" fontId="13" fillId="13" borderId="27" xfId="11" applyFont="1" applyFill="1" applyBorder="1" applyAlignment="1">
      <alignment vertical="center"/>
    </xf>
    <xf numFmtId="0" fontId="0" fillId="13" borderId="4" xfId="0" applyFill="1" applyBorder="1" applyAlignment="1">
      <alignment vertical="center"/>
    </xf>
    <xf numFmtId="0" fontId="13" fillId="13" borderId="27" xfId="0" applyFont="1" applyFill="1" applyBorder="1" applyAlignment="1">
      <alignment vertical="center"/>
    </xf>
    <xf numFmtId="0" fontId="13" fillId="13" borderId="28" xfId="0" applyFont="1" applyFill="1" applyBorder="1" applyAlignment="1">
      <alignment vertical="center"/>
    </xf>
    <xf numFmtId="0" fontId="0" fillId="13" borderId="11" xfId="0" applyFill="1" applyBorder="1" applyAlignment="1">
      <alignment vertical="center"/>
    </xf>
    <xf numFmtId="0" fontId="1" fillId="23" borderId="0" xfId="11" applyFill="1" applyBorder="1" applyAlignment="1"/>
    <xf numFmtId="0" fontId="0" fillId="23" borderId="0" xfId="0" applyFill="1" applyBorder="1" applyAlignment="1"/>
    <xf numFmtId="0" fontId="30" fillId="8" borderId="0" xfId="11" quotePrefix="1" applyFont="1" applyFill="1" applyBorder="1" applyAlignment="1">
      <alignment horizontal="center" vertical="center"/>
    </xf>
    <xf numFmtId="0" fontId="30" fillId="8" borderId="0" xfId="0" applyFont="1" applyFill="1" applyBorder="1" applyAlignment="1">
      <alignment horizontal="center" vertical="center"/>
    </xf>
    <xf numFmtId="0" fontId="31" fillId="8" borderId="0" xfId="11" applyFont="1" applyFill="1" applyBorder="1" applyAlignment="1">
      <alignment vertical="center"/>
    </xf>
    <xf numFmtId="0" fontId="31" fillId="8" borderId="0" xfId="0" applyFont="1" applyFill="1" applyBorder="1" applyAlignment="1">
      <alignment vertical="center"/>
    </xf>
    <xf numFmtId="0" fontId="23" fillId="13" borderId="15" xfId="11" applyFont="1" applyFill="1" applyBorder="1" applyAlignment="1" applyProtection="1">
      <alignment horizontal="center" vertical="center"/>
      <protection locked="0"/>
    </xf>
    <xf numFmtId="0" fontId="24" fillId="13" borderId="16" xfId="0" applyFont="1" applyFill="1" applyBorder="1" applyAlignment="1" applyProtection="1">
      <alignment horizontal="center" vertical="center"/>
      <protection locked="0"/>
    </xf>
    <xf numFmtId="0" fontId="24" fillId="13" borderId="17" xfId="0" applyFont="1" applyFill="1" applyBorder="1" applyAlignment="1" applyProtection="1">
      <alignment horizontal="center" vertical="center"/>
      <protection locked="0"/>
    </xf>
    <xf numFmtId="0" fontId="5" fillId="17" borderId="22" xfId="11" applyFont="1" applyFill="1" applyBorder="1" applyAlignment="1" applyProtection="1">
      <alignment vertical="center"/>
    </xf>
    <xf numFmtId="0" fontId="5" fillId="17" borderId="60" xfId="0" applyFont="1" applyFill="1" applyBorder="1" applyAlignment="1" applyProtection="1">
      <alignment vertical="center"/>
    </xf>
    <xf numFmtId="0" fontId="11" fillId="13" borderId="10" xfId="11" applyFont="1" applyFill="1" applyBorder="1" applyAlignment="1">
      <alignment horizontal="center" vertical="center"/>
    </xf>
    <xf numFmtId="0" fontId="11" fillId="13" borderId="26" xfId="11" applyFont="1" applyFill="1" applyBorder="1" applyAlignment="1">
      <alignment horizontal="center" vertical="center"/>
    </xf>
    <xf numFmtId="0" fontId="11" fillId="13" borderId="0" xfId="11" applyFont="1" applyFill="1" applyBorder="1" applyAlignment="1">
      <alignment horizontal="center" vertical="center"/>
    </xf>
    <xf numFmtId="0" fontId="11" fillId="13" borderId="4" xfId="11" applyFont="1" applyFill="1" applyBorder="1" applyAlignment="1">
      <alignment horizontal="center" vertical="center"/>
    </xf>
    <xf numFmtId="0" fontId="11" fillId="13" borderId="5" xfId="11" applyFont="1" applyFill="1" applyBorder="1" applyAlignment="1">
      <alignment horizontal="center" vertical="center"/>
    </xf>
    <xf numFmtId="0" fontId="11" fillId="13" borderId="11" xfId="11" applyFont="1" applyFill="1" applyBorder="1" applyAlignment="1">
      <alignment horizontal="center" vertical="center"/>
    </xf>
    <xf numFmtId="0" fontId="12" fillId="13" borderId="25" xfId="0" applyFont="1" applyFill="1" applyBorder="1" applyAlignment="1">
      <alignment horizontal="center"/>
    </xf>
    <xf numFmtId="0" fontId="12" fillId="13" borderId="10" xfId="0" applyFont="1" applyFill="1" applyBorder="1" applyAlignment="1">
      <alignment horizontal="center"/>
    </xf>
    <xf numFmtId="0" fontId="12" fillId="13" borderId="27" xfId="0" applyFont="1" applyFill="1" applyBorder="1" applyAlignment="1">
      <alignment horizontal="center"/>
    </xf>
    <xf numFmtId="0" fontId="12" fillId="13" borderId="0" xfId="0" applyFont="1" applyFill="1" applyBorder="1" applyAlignment="1">
      <alignment horizontal="center"/>
    </xf>
    <xf numFmtId="0" fontId="12" fillId="13" borderId="28" xfId="0" applyFont="1" applyFill="1" applyBorder="1" applyAlignment="1">
      <alignment horizontal="center"/>
    </xf>
    <xf numFmtId="0" fontId="12" fillId="13" borderId="5" xfId="0" applyFont="1" applyFill="1" applyBorder="1" applyAlignment="1">
      <alignment horizontal="center"/>
    </xf>
    <xf numFmtId="0" fontId="33" fillId="0" borderId="66" xfId="11" applyFont="1" applyBorder="1" applyAlignment="1" applyProtection="1">
      <alignment horizontal="left"/>
      <protection locked="0"/>
    </xf>
    <xf numFmtId="0" fontId="33" fillId="0" borderId="12" xfId="11" applyFont="1" applyBorder="1" applyAlignment="1" applyProtection="1">
      <alignment horizontal="left"/>
      <protection locked="0"/>
    </xf>
    <xf numFmtId="0" fontId="33" fillId="0" borderId="29" xfId="11" applyFont="1" applyBorder="1" applyAlignment="1" applyProtection="1">
      <alignment horizontal="left"/>
      <protection locked="0"/>
    </xf>
    <xf numFmtId="0" fontId="33" fillId="0" borderId="67" xfId="11" applyFont="1" applyBorder="1" applyAlignment="1" applyProtection="1">
      <alignment horizontal="left"/>
      <protection locked="0"/>
    </xf>
    <xf numFmtId="0" fontId="33" fillId="0" borderId="13" xfId="11" applyFont="1" applyBorder="1" applyAlignment="1" applyProtection="1">
      <alignment horizontal="left"/>
      <protection locked="0"/>
    </xf>
    <xf numFmtId="0" fontId="33" fillId="0" borderId="23" xfId="11" applyFont="1" applyBorder="1" applyAlignment="1" applyProtection="1">
      <alignment horizontal="left"/>
      <protection locked="0"/>
    </xf>
    <xf numFmtId="0" fontId="33" fillId="4" borderId="67" xfId="11" applyFont="1" applyFill="1" applyBorder="1" applyAlignment="1" applyProtection="1">
      <alignment horizontal="left"/>
      <protection locked="0"/>
    </xf>
    <xf numFmtId="0" fontId="33" fillId="4" borderId="13" xfId="11" applyFont="1" applyFill="1" applyBorder="1" applyAlignment="1" applyProtection="1">
      <alignment horizontal="left"/>
      <protection locked="0"/>
    </xf>
    <xf numFmtId="0" fontId="33" fillId="4" borderId="23" xfId="11" applyFont="1" applyFill="1" applyBorder="1" applyAlignment="1" applyProtection="1">
      <alignment horizontal="left"/>
      <protection locked="0"/>
    </xf>
    <xf numFmtId="0" fontId="33" fillId="4" borderId="68" xfId="11" applyFont="1" applyFill="1" applyBorder="1" applyAlignment="1" applyProtection="1">
      <alignment horizontal="left"/>
      <protection locked="0"/>
    </xf>
    <xf numFmtId="0" fontId="33" fillId="4" borderId="14" xfId="11" applyFont="1" applyFill="1" applyBorder="1" applyAlignment="1" applyProtection="1">
      <alignment horizontal="left"/>
      <protection locked="0"/>
    </xf>
    <xf numFmtId="0" fontId="33" fillId="4" borderId="24" xfId="11" applyFont="1" applyFill="1" applyBorder="1" applyAlignment="1" applyProtection="1">
      <alignment horizontal="left"/>
      <protection locked="0"/>
    </xf>
  </cellXfs>
  <cellStyles count="15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Normal_calendrier_auto_CalendrierMatriciel" xfId="9" xr:uid="{00000000-0005-0000-0000-000009000000}"/>
    <cellStyle name="Normal_CalendrierMatriciel" xfId="10" xr:uid="{00000000-0005-0000-0000-00000A000000}"/>
    <cellStyle name="Normal_FormatConditionnelExemples" xfId="11" xr:uid="{00000000-0005-0000-0000-00000B000000}"/>
    <cellStyle name="Normal_PlanningFormatCond" xfId="12" xr:uid="{00000000-0005-0000-0000-00000C000000}"/>
    <cellStyle name="Total" xfId="13" builtinId="25" customBuiltin="1"/>
    <cellStyle name="YELLOW" xfId="14" xr:uid="{00000000-0005-0000-0000-00000E000000}"/>
  </cellStyles>
  <dxfs count="73"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ont>
        <b/>
        <i val="0"/>
        <color theme="1"/>
      </font>
      <fill>
        <patternFill patternType="solid"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1"/>
      </font>
      <fill>
        <gradientFill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patternFill>
          <bgColor theme="0" tint="-0.34998626667073579"/>
        </patternFill>
      </fill>
    </dxf>
    <dxf>
      <font>
        <b/>
        <i val="0"/>
        <color theme="1"/>
      </font>
      <fill>
        <gradientFill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gradientFill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ont>
        <b/>
        <i val="0"/>
        <color theme="1"/>
      </font>
      <fill>
        <gradientFill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</dxfs>
  <tableStyles count="0" defaultTableStyle="TableStyleMedium9" defaultPivotStyle="PivotStyleLight16"/>
  <colors>
    <mruColors>
      <color rgb="FFFF99CC"/>
      <color rgb="FFCC66FF"/>
      <color rgb="FFFFFF99"/>
      <color rgb="FF00FF00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B$2" max="2100" min="2014" noThreeD="1" page="10" val="2023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education.gouv.fr/pid25058/le-calendrier-scolaire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3943350</xdr:colOff>
          <xdr:row>1</xdr:row>
          <xdr:rowOff>9525</xdr:rowOff>
        </xdr:from>
        <xdr:to>
          <xdr:col>1</xdr:col>
          <xdr:colOff>4486275</xdr:colOff>
          <xdr:row>1</xdr:row>
          <xdr:rowOff>1514475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21168</xdr:colOff>
      <xdr:row>7</xdr:row>
      <xdr:rowOff>28197</xdr:rowOff>
    </xdr:from>
    <xdr:to>
      <xdr:col>0</xdr:col>
      <xdr:colOff>1301751</xdr:colOff>
      <xdr:row>8</xdr:row>
      <xdr:rowOff>138129</xdr:rowOff>
    </xdr:to>
    <xdr:pic>
      <xdr:nvPicPr>
        <xdr:cNvPr id="10" name="Image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517" t="18602" r="2302" b="17323"/>
        <a:stretch/>
      </xdr:blipFill>
      <xdr:spPr>
        <a:xfrm>
          <a:off x="21168" y="1361697"/>
          <a:ext cx="1280583" cy="289849"/>
        </a:xfrm>
        <a:prstGeom prst="rect">
          <a:avLst/>
        </a:prstGeom>
        <a:ln w="3175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C000"/>
  </sheetPr>
  <dimension ref="A1:F37"/>
  <sheetViews>
    <sheetView workbookViewId="0">
      <selection activeCell="B13" sqref="B13"/>
    </sheetView>
  </sheetViews>
  <sheetFormatPr baseColWidth="10" defaultRowHeight="10.5" x14ac:dyDescent="0.15"/>
  <cols>
    <col min="1" max="1" width="11.42578125" style="7"/>
    <col min="2" max="2" width="67.7109375" style="8" customWidth="1"/>
    <col min="3" max="3" width="11.42578125" style="8"/>
    <col min="4" max="4" width="45.7109375" style="8" customWidth="1"/>
    <col min="5" max="16384" width="11.42578125" style="8"/>
  </cols>
  <sheetData>
    <row r="1" spans="1:6" ht="11.25" thickBot="1" x14ac:dyDescent="0.2">
      <c r="A1" s="7">
        <v>2014</v>
      </c>
    </row>
    <row r="2" spans="1:6" ht="120.75" customHeight="1" thickBot="1" x14ac:dyDescent="0.25">
      <c r="A2" s="7">
        <v>2015</v>
      </c>
      <c r="B2" s="15">
        <v>2023</v>
      </c>
      <c r="C2" s="12"/>
      <c r="D2" s="19">
        <f>SUM(B2+1)</f>
        <v>2024</v>
      </c>
      <c r="F2" s="23"/>
    </row>
    <row r="3" spans="1:6" x14ac:dyDescent="0.15">
      <c r="A3" s="7">
        <v>2016</v>
      </c>
    </row>
    <row r="4" spans="1:6" x14ac:dyDescent="0.15">
      <c r="A4" s="7">
        <v>2017</v>
      </c>
    </row>
    <row r="5" spans="1:6" x14ac:dyDescent="0.15">
      <c r="A5" s="7">
        <v>2018</v>
      </c>
    </row>
    <row r="6" spans="1:6" x14ac:dyDescent="0.15">
      <c r="A6" s="7">
        <v>2019</v>
      </c>
    </row>
    <row r="7" spans="1:6" x14ac:dyDescent="0.15">
      <c r="A7" s="7">
        <v>2020</v>
      </c>
    </row>
    <row r="8" spans="1:6" x14ac:dyDescent="0.15">
      <c r="A8" s="7">
        <v>2021</v>
      </c>
    </row>
    <row r="9" spans="1:6" x14ac:dyDescent="0.15">
      <c r="A9" s="7">
        <v>2022</v>
      </c>
    </row>
    <row r="10" spans="1:6" x14ac:dyDescent="0.15">
      <c r="A10" s="7">
        <v>2023</v>
      </c>
    </row>
    <row r="11" spans="1:6" x14ac:dyDescent="0.15">
      <c r="A11" s="7">
        <v>2024</v>
      </c>
    </row>
    <row r="12" spans="1:6" x14ac:dyDescent="0.15">
      <c r="A12" s="7">
        <v>2025</v>
      </c>
    </row>
    <row r="13" spans="1:6" x14ac:dyDescent="0.15">
      <c r="A13" s="7">
        <v>2026</v>
      </c>
    </row>
    <row r="14" spans="1:6" x14ac:dyDescent="0.15">
      <c r="A14" s="7">
        <v>2027</v>
      </c>
    </row>
    <row r="15" spans="1:6" x14ac:dyDescent="0.15">
      <c r="A15" s="7">
        <v>2028</v>
      </c>
    </row>
    <row r="16" spans="1:6" x14ac:dyDescent="0.15">
      <c r="A16" s="7">
        <v>2029</v>
      </c>
    </row>
    <row r="17" spans="1:1" x14ac:dyDescent="0.15">
      <c r="A17" s="7">
        <v>2030</v>
      </c>
    </row>
    <row r="18" spans="1:1" x14ac:dyDescent="0.15">
      <c r="A18" s="7">
        <v>2031</v>
      </c>
    </row>
    <row r="19" spans="1:1" x14ac:dyDescent="0.15">
      <c r="A19" s="7">
        <v>2032</v>
      </c>
    </row>
    <row r="20" spans="1:1" x14ac:dyDescent="0.15">
      <c r="A20" s="7">
        <v>2033</v>
      </c>
    </row>
    <row r="21" spans="1:1" x14ac:dyDescent="0.15">
      <c r="A21" s="7">
        <v>2034</v>
      </c>
    </row>
    <row r="22" spans="1:1" x14ac:dyDescent="0.15">
      <c r="A22" s="7">
        <v>2035</v>
      </c>
    </row>
    <row r="23" spans="1:1" x14ac:dyDescent="0.15">
      <c r="A23" s="7">
        <v>2036</v>
      </c>
    </row>
    <row r="24" spans="1:1" x14ac:dyDescent="0.15">
      <c r="A24" s="7">
        <v>2037</v>
      </c>
    </row>
    <row r="25" spans="1:1" x14ac:dyDescent="0.15">
      <c r="A25" s="7">
        <v>2038</v>
      </c>
    </row>
    <row r="26" spans="1:1" x14ac:dyDescent="0.15">
      <c r="A26" s="7">
        <v>2039</v>
      </c>
    </row>
    <row r="27" spans="1:1" x14ac:dyDescent="0.15">
      <c r="A27" s="7">
        <v>2040</v>
      </c>
    </row>
    <row r="28" spans="1:1" x14ac:dyDescent="0.15">
      <c r="A28" s="7">
        <v>2041</v>
      </c>
    </row>
    <row r="29" spans="1:1" x14ac:dyDescent="0.15">
      <c r="A29" s="7">
        <v>2042</v>
      </c>
    </row>
    <row r="30" spans="1:1" x14ac:dyDescent="0.15">
      <c r="A30" s="7">
        <v>2043</v>
      </c>
    </row>
    <row r="31" spans="1:1" x14ac:dyDescent="0.15">
      <c r="A31" s="7">
        <v>2044</v>
      </c>
    </row>
    <row r="32" spans="1:1" x14ac:dyDescent="0.15">
      <c r="A32" s="7">
        <v>2045</v>
      </c>
    </row>
    <row r="33" spans="1:1" x14ac:dyDescent="0.15">
      <c r="A33" s="7">
        <v>2046</v>
      </c>
    </row>
    <row r="34" spans="1:1" x14ac:dyDescent="0.15">
      <c r="A34" s="7">
        <v>2047</v>
      </c>
    </row>
    <row r="35" spans="1:1" x14ac:dyDescent="0.15">
      <c r="A35" s="7">
        <v>2048</v>
      </c>
    </row>
    <row r="36" spans="1:1" x14ac:dyDescent="0.15">
      <c r="A36" s="7">
        <v>2049</v>
      </c>
    </row>
    <row r="37" spans="1:1" x14ac:dyDescent="0.15">
      <c r="A37" s="7">
        <v>2050</v>
      </c>
    </row>
  </sheetData>
  <phoneticPr fontId="0" type="noConversion"/>
  <dataValidations count="1">
    <dataValidation type="list" allowBlank="1" showInputMessage="1" showErrorMessage="1" sqref="B2" xr:uid="{00000000-0002-0000-0000-000000000000}">
      <formula1>$A$1:$A$37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Spinner 2">
              <controlPr defaultSize="0" autoPict="0">
                <anchor moveWithCells="1" sizeWithCells="1">
                  <from>
                    <xdr:col>1</xdr:col>
                    <xdr:colOff>3943350</xdr:colOff>
                    <xdr:row>1</xdr:row>
                    <xdr:rowOff>9525</xdr:rowOff>
                  </from>
                  <to>
                    <xdr:col>1</xdr:col>
                    <xdr:colOff>4486275</xdr:colOff>
                    <xdr:row>1</xdr:row>
                    <xdr:rowOff>1514475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</sheetPr>
  <dimension ref="B1:G17"/>
  <sheetViews>
    <sheetView showGridLines="0" workbookViewId="0">
      <selection activeCell="E13" sqref="E13"/>
    </sheetView>
  </sheetViews>
  <sheetFormatPr baseColWidth="10" defaultRowHeight="10.5" x14ac:dyDescent="0.15"/>
  <cols>
    <col min="2" max="2" width="44.85546875" style="58" customWidth="1"/>
  </cols>
  <sheetData>
    <row r="1" spans="2:2" ht="11.25" thickBot="1" x14ac:dyDescent="0.2"/>
    <row r="2" spans="2:2" ht="36" customHeight="1" thickBot="1" x14ac:dyDescent="0.2">
      <c r="B2" s="98" t="s">
        <v>14</v>
      </c>
    </row>
    <row r="3" spans="2:2" ht="12.75" customHeight="1" thickBot="1" x14ac:dyDescent="0.2"/>
    <row r="4" spans="2:2" ht="28.5" customHeight="1" x14ac:dyDescent="0.15">
      <c r="B4" s="293" t="s">
        <v>18</v>
      </c>
    </row>
    <row r="5" spans="2:2" ht="28.5" customHeight="1" x14ac:dyDescent="0.15">
      <c r="B5" s="294" t="s">
        <v>19</v>
      </c>
    </row>
    <row r="6" spans="2:2" ht="28.5" customHeight="1" x14ac:dyDescent="0.15">
      <c r="B6" s="295" t="s">
        <v>20</v>
      </c>
    </row>
    <row r="7" spans="2:2" ht="28.5" customHeight="1" x14ac:dyDescent="0.15">
      <c r="B7" s="296" t="s">
        <v>21</v>
      </c>
    </row>
    <row r="8" spans="2:2" ht="28.5" customHeight="1" x14ac:dyDescent="0.15">
      <c r="B8" s="296" t="s">
        <v>22</v>
      </c>
    </row>
    <row r="9" spans="2:2" ht="28.5" customHeight="1" x14ac:dyDescent="0.15">
      <c r="B9" s="297" t="s">
        <v>23</v>
      </c>
    </row>
    <row r="10" spans="2:2" ht="28.5" customHeight="1" x14ac:dyDescent="0.15">
      <c r="B10" s="298" t="s">
        <v>24</v>
      </c>
    </row>
    <row r="11" spans="2:2" ht="28.5" customHeight="1" x14ac:dyDescent="0.15">
      <c r="B11" s="299" t="s">
        <v>25</v>
      </c>
    </row>
    <row r="12" spans="2:2" ht="28.5" customHeight="1" x14ac:dyDescent="0.15">
      <c r="B12" s="298" t="s">
        <v>26</v>
      </c>
    </row>
    <row r="13" spans="2:2" ht="28.5" customHeight="1" x14ac:dyDescent="0.15">
      <c r="B13" s="297" t="s">
        <v>27</v>
      </c>
    </row>
    <row r="14" spans="2:2" ht="28.5" customHeight="1" x14ac:dyDescent="0.15">
      <c r="B14" s="294" t="s">
        <v>28</v>
      </c>
    </row>
    <row r="15" spans="2:2" ht="28.5" customHeight="1" x14ac:dyDescent="0.15">
      <c r="B15" s="299" t="s">
        <v>29</v>
      </c>
    </row>
    <row r="16" spans="2:2" ht="28.5" customHeight="1" x14ac:dyDescent="0.15">
      <c r="B16" s="300" t="s">
        <v>30</v>
      </c>
    </row>
    <row r="17" spans="2:7" ht="28.5" customHeight="1" thickBot="1" x14ac:dyDescent="0.25">
      <c r="B17" s="301" t="s">
        <v>31</v>
      </c>
      <c r="G17" s="302"/>
    </row>
  </sheetData>
  <sheetProtection selectLockedCells="1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6" tint="-0.249977111117893"/>
    <pageSetUpPr fitToPage="1"/>
  </sheetPr>
  <dimension ref="A1:BL100"/>
  <sheetViews>
    <sheetView showGridLines="0" showZeros="0" tabSelected="1" zoomScale="90" zoomScaleNormal="90" workbookViewId="0">
      <pane xSplit="11" ySplit="9" topLeftCell="L10" activePane="bottomRight" state="frozen"/>
      <selection pane="topRight" activeCell="L1" sqref="L1"/>
      <selection pane="bottomLeft" activeCell="A10" sqref="A10"/>
      <selection pane="bottomRight" activeCell="L30" sqref="L30:BC30"/>
    </sheetView>
  </sheetViews>
  <sheetFormatPr baseColWidth="10" defaultRowHeight="10.5" outlineLevelCol="1" x14ac:dyDescent="0.15"/>
  <cols>
    <col min="1" max="1" width="20" style="1" customWidth="1"/>
    <col min="2" max="2" width="1.42578125" style="1" customWidth="1"/>
    <col min="3" max="3" width="15.28515625" style="1" hidden="1" customWidth="1"/>
    <col min="4" max="11" width="7.5703125" style="1" hidden="1" customWidth="1"/>
    <col min="12" max="18" width="6.7109375" style="1" customWidth="1" outlineLevel="1"/>
    <col min="19" max="21" width="6.7109375" style="1" customWidth="1"/>
    <col min="22" max="42" width="6.85546875" style="1" customWidth="1"/>
    <col min="43" max="48" width="6.85546875" style="9" customWidth="1"/>
    <col min="49" max="55" width="6.85546875" style="9" customWidth="1" outlineLevel="1"/>
    <col min="56" max="56" width="1.140625" style="9" customWidth="1"/>
    <col min="57" max="57" width="4.85546875" style="24" customWidth="1"/>
    <col min="58" max="61" width="7" style="13" hidden="1" customWidth="1"/>
    <col min="62" max="62" width="11.42578125" style="13" hidden="1" customWidth="1"/>
    <col min="63" max="63" width="11.42578125" style="13"/>
    <col min="64" max="64" width="0" style="1" hidden="1" customWidth="1"/>
    <col min="65" max="16384" width="11.42578125" style="1"/>
  </cols>
  <sheetData>
    <row r="1" spans="1:64" ht="18" customHeight="1" x14ac:dyDescent="0.3">
      <c r="A1" s="334">
        <v>2023</v>
      </c>
      <c r="B1" s="290"/>
      <c r="C1" s="27">
        <f>SUM(ANNÉE!B2)</f>
        <v>2023</v>
      </c>
      <c r="E1" s="43"/>
      <c r="F1" s="43"/>
      <c r="G1" s="43"/>
      <c r="H1" s="43"/>
      <c r="I1" s="43"/>
      <c r="J1" s="43"/>
      <c r="K1" s="43"/>
      <c r="L1" s="345"/>
      <c r="M1" s="346"/>
      <c r="N1" s="346"/>
      <c r="O1" s="346"/>
      <c r="P1" s="346"/>
      <c r="Q1" s="346"/>
      <c r="R1" s="346"/>
      <c r="S1" s="339" t="str">
        <f>"PLANNING DES VACANCES DE NOËL "&amp;A1</f>
        <v>PLANNING DES VACANCES DE NOËL 2023</v>
      </c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39"/>
      <c r="AH1" s="339"/>
      <c r="AI1" s="339"/>
      <c r="AJ1" s="339"/>
      <c r="AK1" s="339"/>
      <c r="AL1" s="339"/>
      <c r="AM1" s="339"/>
      <c r="AN1" s="339"/>
      <c r="AO1" s="339"/>
      <c r="AP1" s="339"/>
      <c r="AQ1" s="339"/>
      <c r="AR1" s="339"/>
      <c r="AS1" s="339"/>
      <c r="AT1" s="339"/>
      <c r="AU1" s="339"/>
      <c r="AV1" s="339"/>
      <c r="AW1" s="339"/>
      <c r="AX1" s="339"/>
      <c r="AY1" s="339"/>
      <c r="AZ1" s="339"/>
      <c r="BA1" s="339"/>
      <c r="BB1" s="339"/>
      <c r="BC1" s="340"/>
      <c r="BD1" s="289"/>
      <c r="BE1" s="25" t="s">
        <v>2</v>
      </c>
      <c r="BJ1" s="3" t="s">
        <v>0</v>
      </c>
    </row>
    <row r="2" spans="1:64" ht="11.25" customHeight="1" x14ac:dyDescent="0.3">
      <c r="A2" s="335"/>
      <c r="B2" s="291"/>
      <c r="C2" s="27">
        <f>SUM(ANNÉE!D2)</f>
        <v>2024</v>
      </c>
      <c r="D2" s="44"/>
      <c r="E2" s="45"/>
      <c r="F2" s="45"/>
      <c r="G2" s="45"/>
      <c r="H2" s="45"/>
      <c r="I2" s="45"/>
      <c r="J2" s="45"/>
      <c r="K2" s="45"/>
      <c r="L2" s="347"/>
      <c r="M2" s="348"/>
      <c r="N2" s="348"/>
      <c r="O2" s="348"/>
      <c r="P2" s="348"/>
      <c r="Q2" s="348"/>
      <c r="R2" s="348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1"/>
      <c r="AH2" s="341"/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  <c r="AT2" s="341"/>
      <c r="AU2" s="341"/>
      <c r="AV2" s="341"/>
      <c r="AW2" s="341"/>
      <c r="AX2" s="341"/>
      <c r="AY2" s="341"/>
      <c r="AZ2" s="341"/>
      <c r="BA2" s="341"/>
      <c r="BB2" s="341"/>
      <c r="BC2" s="342"/>
      <c r="BD2" s="289"/>
      <c r="BJ2" s="3"/>
    </row>
    <row r="3" spans="1:64" ht="11.25" customHeight="1" x14ac:dyDescent="0.3">
      <c r="A3" s="335"/>
      <c r="B3" s="292"/>
      <c r="C3" s="27"/>
      <c r="D3" s="44"/>
      <c r="E3" s="45"/>
      <c r="F3" s="45"/>
      <c r="G3" s="45"/>
      <c r="H3" s="45"/>
      <c r="I3" s="45"/>
      <c r="J3" s="45"/>
      <c r="K3" s="45"/>
      <c r="L3" s="347"/>
      <c r="M3" s="348"/>
      <c r="N3" s="348"/>
      <c r="O3" s="348"/>
      <c r="P3" s="348"/>
      <c r="Q3" s="348"/>
      <c r="R3" s="348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2"/>
      <c r="BD3" s="289"/>
      <c r="BJ3" s="3"/>
    </row>
    <row r="4" spans="1:64" ht="11.25" customHeight="1" thickBot="1" x14ac:dyDescent="0.35">
      <c r="A4" s="336"/>
      <c r="B4" s="292"/>
      <c r="C4" s="28">
        <f>DATE($C$2,1,1)</f>
        <v>45292</v>
      </c>
      <c r="D4" s="46"/>
      <c r="E4" s="47"/>
      <c r="F4" s="47"/>
      <c r="G4" s="47"/>
      <c r="H4" s="47"/>
      <c r="I4" s="47"/>
      <c r="J4" s="47"/>
      <c r="K4" s="47"/>
      <c r="L4" s="349"/>
      <c r="M4" s="350"/>
      <c r="N4" s="350"/>
      <c r="O4" s="350"/>
      <c r="P4" s="350"/>
      <c r="Q4" s="350"/>
      <c r="R4" s="350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  <c r="AH4" s="343"/>
      <c r="AI4" s="343"/>
      <c r="AJ4" s="343"/>
      <c r="AK4" s="343"/>
      <c r="AL4" s="343"/>
      <c r="AM4" s="343"/>
      <c r="AN4" s="343"/>
      <c r="AO4" s="343"/>
      <c r="AP4" s="343"/>
      <c r="AQ4" s="343"/>
      <c r="AR4" s="343"/>
      <c r="AS4" s="343"/>
      <c r="AT4" s="343"/>
      <c r="AU4" s="343"/>
      <c r="AV4" s="343"/>
      <c r="AW4" s="343"/>
      <c r="AX4" s="343"/>
      <c r="AY4" s="343"/>
      <c r="AZ4" s="343"/>
      <c r="BA4" s="343"/>
      <c r="BB4" s="343"/>
      <c r="BC4" s="344"/>
      <c r="BD4" s="289"/>
      <c r="BJ4" s="3"/>
    </row>
    <row r="5" spans="1:64" ht="31.5" customHeight="1" x14ac:dyDescent="0.2">
      <c r="A5" s="11"/>
      <c r="B5" s="11"/>
      <c r="C5" s="10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BJ5" s="5">
        <f>ROUND(DATE(C1,4,MOD(234-11*MOD(C1,19),30))/7,0)*7-6</f>
        <v>45025</v>
      </c>
    </row>
    <row r="6" spans="1:64" ht="12.75" customHeight="1" x14ac:dyDescent="0.2">
      <c r="A6" s="263" t="s">
        <v>13</v>
      </c>
      <c r="B6" s="87"/>
      <c r="C6" s="88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3"/>
      <c r="AR6" s="90"/>
      <c r="AS6" s="90"/>
      <c r="AT6" s="90"/>
      <c r="AU6" s="90"/>
      <c r="AV6" s="90"/>
      <c r="AW6" s="90"/>
      <c r="AX6" s="90"/>
      <c r="AY6" s="90"/>
      <c r="AZ6" s="90"/>
      <c r="BA6" s="90"/>
      <c r="BB6" s="90"/>
      <c r="BC6" s="91"/>
      <c r="BD6" s="288"/>
      <c r="BJ6" s="85"/>
    </row>
    <row r="7" spans="1:64" ht="7.5" customHeight="1" thickBot="1" x14ac:dyDescent="0.25">
      <c r="A7" s="86"/>
      <c r="B7" s="11"/>
      <c r="C7" s="10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BJ7" s="85"/>
    </row>
    <row r="8" spans="1:64" ht="14.25" customHeight="1" x14ac:dyDescent="0.15">
      <c r="A8" s="279" t="s">
        <v>17</v>
      </c>
      <c r="B8" s="254"/>
      <c r="C8" s="29"/>
      <c r="D8" s="59">
        <v>1</v>
      </c>
      <c r="E8" s="56">
        <f t="shared" ref="E8:X8" si="0">F8-1</f>
        <v>45269</v>
      </c>
      <c r="F8" s="56">
        <f t="shared" si="0"/>
        <v>45270</v>
      </c>
      <c r="G8" s="57">
        <f t="shared" si="0"/>
        <v>45271</v>
      </c>
      <c r="H8" s="57">
        <f t="shared" si="0"/>
        <v>45272</v>
      </c>
      <c r="I8" s="57">
        <f t="shared" si="0"/>
        <v>45273</v>
      </c>
      <c r="J8" s="57">
        <f t="shared" si="0"/>
        <v>45274</v>
      </c>
      <c r="K8" s="57">
        <f>S8-1</f>
        <v>45275</v>
      </c>
      <c r="L8" s="303">
        <f t="shared" ref="L8" si="1">M8-1</f>
        <v>45269</v>
      </c>
      <c r="M8" s="303">
        <f t="shared" ref="M8" si="2">N8-1</f>
        <v>45270</v>
      </c>
      <c r="N8" s="304">
        <f t="shared" ref="N8:Q8" si="3">O8-1</f>
        <v>45271</v>
      </c>
      <c r="O8" s="304">
        <f t="shared" si="3"/>
        <v>45272</v>
      </c>
      <c r="P8" s="304">
        <f t="shared" si="3"/>
        <v>45273</v>
      </c>
      <c r="Q8" s="304">
        <f t="shared" si="3"/>
        <v>45274</v>
      </c>
      <c r="R8" s="304">
        <f>S8-1</f>
        <v>45275</v>
      </c>
      <c r="S8" s="73">
        <f t="shared" si="0"/>
        <v>45276</v>
      </c>
      <c r="T8" s="73">
        <f t="shared" si="0"/>
        <v>45277</v>
      </c>
      <c r="U8" s="61">
        <f t="shared" si="0"/>
        <v>45278</v>
      </c>
      <c r="V8" s="62">
        <f t="shared" si="0"/>
        <v>45279</v>
      </c>
      <c r="W8" s="62">
        <f t="shared" si="0"/>
        <v>45280</v>
      </c>
      <c r="X8" s="62">
        <f t="shared" si="0"/>
        <v>45281</v>
      </c>
      <c r="Y8" s="62">
        <f>Z8-1</f>
        <v>45282</v>
      </c>
      <c r="Z8" s="81">
        <f>DATE(A1,12,25)-(WEEKDAY(DATE(A1,12,25),2)+1)</f>
        <v>45283</v>
      </c>
      <c r="AA8" s="81">
        <f>Z8+1</f>
        <v>45284</v>
      </c>
      <c r="AB8" s="63">
        <f t="shared" ref="AB8:AU8" si="4">AA8+1</f>
        <v>45285</v>
      </c>
      <c r="AC8" s="63">
        <f t="shared" si="4"/>
        <v>45286</v>
      </c>
      <c r="AD8" s="63">
        <f t="shared" si="4"/>
        <v>45287</v>
      </c>
      <c r="AE8" s="63">
        <f t="shared" si="4"/>
        <v>45288</v>
      </c>
      <c r="AF8" s="64">
        <f t="shared" si="4"/>
        <v>45289</v>
      </c>
      <c r="AG8" s="81">
        <f t="shared" si="4"/>
        <v>45290</v>
      </c>
      <c r="AH8" s="81">
        <f t="shared" si="4"/>
        <v>45291</v>
      </c>
      <c r="AI8" s="63">
        <f t="shared" si="4"/>
        <v>45292</v>
      </c>
      <c r="AJ8" s="65">
        <f t="shared" si="4"/>
        <v>45293</v>
      </c>
      <c r="AK8" s="63">
        <f t="shared" si="4"/>
        <v>45294</v>
      </c>
      <c r="AL8" s="63">
        <f t="shared" si="4"/>
        <v>45295</v>
      </c>
      <c r="AM8" s="64">
        <f t="shared" si="4"/>
        <v>45296</v>
      </c>
      <c r="AN8" s="83">
        <f t="shared" si="4"/>
        <v>45297</v>
      </c>
      <c r="AO8" s="81">
        <f t="shared" si="4"/>
        <v>45298</v>
      </c>
      <c r="AP8" s="63">
        <f t="shared" si="4"/>
        <v>45299</v>
      </c>
      <c r="AQ8" s="65">
        <f t="shared" si="4"/>
        <v>45300</v>
      </c>
      <c r="AR8" s="63">
        <f t="shared" si="4"/>
        <v>45301</v>
      </c>
      <c r="AS8" s="63">
        <f t="shared" si="4"/>
        <v>45302</v>
      </c>
      <c r="AT8" s="173">
        <f t="shared" si="4"/>
        <v>45303</v>
      </c>
      <c r="AU8" s="81">
        <f t="shared" si="4"/>
        <v>45304</v>
      </c>
      <c r="AV8" s="81">
        <f>AU8+1</f>
        <v>45305</v>
      </c>
      <c r="AW8" s="65">
        <f>AV8+1</f>
        <v>45306</v>
      </c>
      <c r="AX8" s="63">
        <f t="shared" ref="AX8:BC8" si="5">AW8+1</f>
        <v>45307</v>
      </c>
      <c r="AY8" s="63">
        <f t="shared" si="5"/>
        <v>45308</v>
      </c>
      <c r="AZ8" s="63">
        <f t="shared" si="5"/>
        <v>45309</v>
      </c>
      <c r="BA8" s="63">
        <f t="shared" si="5"/>
        <v>45310</v>
      </c>
      <c r="BB8" s="63">
        <f t="shared" si="5"/>
        <v>45311</v>
      </c>
      <c r="BC8" s="95">
        <f t="shared" si="5"/>
        <v>45312</v>
      </c>
      <c r="BE8" s="38"/>
      <c r="BJ8" s="4"/>
      <c r="BL8" s="60"/>
    </row>
    <row r="9" spans="1:64" ht="14.25" customHeight="1" thickBot="1" x14ac:dyDescent="0.2">
      <c r="A9" s="265">
        <f ca="1">NOW()</f>
        <v>44881.785428124997</v>
      </c>
      <c r="B9" s="255"/>
      <c r="C9" s="14"/>
      <c r="D9" s="16">
        <f>DATE(A1,12,1)</f>
        <v>45261</v>
      </c>
      <c r="E9" s="50" t="s">
        <v>5</v>
      </c>
      <c r="F9" s="50" t="s">
        <v>6</v>
      </c>
      <c r="G9" s="17" t="s">
        <v>7</v>
      </c>
      <c r="H9" s="17" t="s">
        <v>8</v>
      </c>
      <c r="I9" s="17" t="s">
        <v>9</v>
      </c>
      <c r="J9" s="17" t="s">
        <v>10</v>
      </c>
      <c r="K9" s="42" t="s">
        <v>11</v>
      </c>
      <c r="L9" s="305" t="s">
        <v>5</v>
      </c>
      <c r="M9" s="305" t="s">
        <v>6</v>
      </c>
      <c r="N9" s="306" t="s">
        <v>7</v>
      </c>
      <c r="O9" s="306" t="s">
        <v>8</v>
      </c>
      <c r="P9" s="306" t="s">
        <v>9</v>
      </c>
      <c r="Q9" s="306" t="s">
        <v>10</v>
      </c>
      <c r="R9" s="307" t="s">
        <v>11</v>
      </c>
      <c r="S9" s="80" t="s">
        <v>5</v>
      </c>
      <c r="T9" s="80" t="s">
        <v>6</v>
      </c>
      <c r="U9" s="74" t="s">
        <v>7</v>
      </c>
      <c r="V9" s="74" t="s">
        <v>8</v>
      </c>
      <c r="W9" s="74" t="s">
        <v>9</v>
      </c>
      <c r="X9" s="74" t="s">
        <v>10</v>
      </c>
      <c r="Y9" s="75" t="s">
        <v>11</v>
      </c>
      <c r="Z9" s="82" t="s">
        <v>5</v>
      </c>
      <c r="AA9" s="82" t="s">
        <v>6</v>
      </c>
      <c r="AB9" s="76" t="s">
        <v>7</v>
      </c>
      <c r="AC9" s="76" t="s">
        <v>8</v>
      </c>
      <c r="AD9" s="76" t="s">
        <v>9</v>
      </c>
      <c r="AE9" s="76" t="s">
        <v>10</v>
      </c>
      <c r="AF9" s="77" t="s">
        <v>11</v>
      </c>
      <c r="AG9" s="82" t="s">
        <v>5</v>
      </c>
      <c r="AH9" s="82" t="s">
        <v>6</v>
      </c>
      <c r="AI9" s="78" t="s">
        <v>7</v>
      </c>
      <c r="AJ9" s="79" t="s">
        <v>8</v>
      </c>
      <c r="AK9" s="76" t="s">
        <v>9</v>
      </c>
      <c r="AL9" s="76" t="s">
        <v>10</v>
      </c>
      <c r="AM9" s="77" t="s">
        <v>11</v>
      </c>
      <c r="AN9" s="84" t="s">
        <v>5</v>
      </c>
      <c r="AO9" s="82" t="s">
        <v>6</v>
      </c>
      <c r="AP9" s="78" t="s">
        <v>7</v>
      </c>
      <c r="AQ9" s="79" t="s">
        <v>8</v>
      </c>
      <c r="AR9" s="76" t="s">
        <v>9</v>
      </c>
      <c r="AS9" s="76" t="s">
        <v>10</v>
      </c>
      <c r="AT9" s="174" t="s">
        <v>11</v>
      </c>
      <c r="AU9" s="82" t="s">
        <v>5</v>
      </c>
      <c r="AV9" s="82" t="s">
        <v>6</v>
      </c>
      <c r="AW9" s="97" t="s">
        <v>7</v>
      </c>
      <c r="AX9" s="97" t="s">
        <v>8</v>
      </c>
      <c r="AY9" s="78" t="s">
        <v>9</v>
      </c>
      <c r="AZ9" s="78" t="s">
        <v>10</v>
      </c>
      <c r="BA9" s="78" t="s">
        <v>11</v>
      </c>
      <c r="BB9" s="78" t="s">
        <v>5</v>
      </c>
      <c r="BC9" s="96" t="s">
        <v>6</v>
      </c>
      <c r="BJ9" s="4"/>
      <c r="BL9" s="60"/>
    </row>
    <row r="10" spans="1:64" ht="18.75" customHeight="1" thickBot="1" x14ac:dyDescent="0.2">
      <c r="A10" s="337" t="str">
        <f>'Liste des Agents'!B4</f>
        <v>AGENT 1</v>
      </c>
      <c r="B10" s="106" t="str">
        <f>BE10</f>
        <v>OK</v>
      </c>
      <c r="C10" s="67">
        <f t="shared" ref="C10:C26" si="6">DATE($C$1,12,1)</f>
        <v>45261</v>
      </c>
      <c r="D10" s="30"/>
      <c r="E10" s="51"/>
      <c r="F10" s="51"/>
      <c r="G10" s="18"/>
      <c r="H10" s="18"/>
      <c r="I10" s="18"/>
      <c r="J10" s="18"/>
      <c r="K10" s="41"/>
      <c r="L10" s="308"/>
      <c r="M10" s="308"/>
      <c r="N10" s="309"/>
      <c r="O10" s="309"/>
      <c r="P10" s="309"/>
      <c r="Q10" s="309"/>
      <c r="R10" s="310"/>
      <c r="S10" s="286"/>
      <c r="T10" s="171"/>
      <c r="U10" s="249"/>
      <c r="V10" s="249"/>
      <c r="W10" s="249"/>
      <c r="X10" s="249"/>
      <c r="Y10" s="249"/>
      <c r="Z10" s="171"/>
      <c r="AA10" s="171"/>
      <c r="AB10" s="168"/>
      <c r="AC10" s="168"/>
      <c r="AD10" s="168"/>
      <c r="AE10" s="168"/>
      <c r="AF10" s="168"/>
      <c r="AG10" s="168"/>
      <c r="AH10" s="168"/>
      <c r="AI10" s="168"/>
      <c r="AJ10" s="176"/>
      <c r="AK10" s="168"/>
      <c r="AL10" s="168"/>
      <c r="AM10" s="168"/>
      <c r="AN10" s="177"/>
      <c r="AO10" s="171"/>
      <c r="AP10" s="168"/>
      <c r="AQ10" s="176"/>
      <c r="AR10" s="168"/>
      <c r="AS10" s="168"/>
      <c r="AT10" s="175"/>
      <c r="AU10" s="171"/>
      <c r="AV10" s="171"/>
      <c r="AW10" s="176"/>
      <c r="AX10" s="176"/>
      <c r="AY10" s="168"/>
      <c r="AZ10" s="168"/>
      <c r="BA10" s="168"/>
      <c r="BB10" s="171"/>
      <c r="BC10" s="178"/>
      <c r="BD10" s="13"/>
      <c r="BE10" s="26" t="s">
        <v>2</v>
      </c>
      <c r="BJ10" s="3" t="s">
        <v>1</v>
      </c>
      <c r="BL10" s="60" t="s">
        <v>3</v>
      </c>
    </row>
    <row r="11" spans="1:64" ht="18.75" hidden="1" customHeight="1" x14ac:dyDescent="0.15">
      <c r="A11" s="338"/>
      <c r="B11" s="72">
        <f t="shared" ref="B11:B25" si="7">BE11</f>
        <v>0</v>
      </c>
      <c r="C11" s="107">
        <f t="shared" si="6"/>
        <v>45261</v>
      </c>
      <c r="D11" s="108"/>
      <c r="E11" s="109"/>
      <c r="F11" s="109"/>
      <c r="G11" s="110"/>
      <c r="H11" s="110"/>
      <c r="I11" s="110"/>
      <c r="J11" s="110"/>
      <c r="K11" s="111"/>
      <c r="L11" s="181"/>
      <c r="M11" s="181"/>
      <c r="N11" s="251"/>
      <c r="O11" s="251"/>
      <c r="P11" s="251"/>
      <c r="Q11" s="251"/>
      <c r="R11" s="250"/>
      <c r="S11" s="287"/>
      <c r="T11" s="172"/>
      <c r="U11" s="250"/>
      <c r="V11" s="250"/>
      <c r="W11" s="250"/>
      <c r="X11" s="250"/>
      <c r="Y11" s="251"/>
      <c r="Z11" s="172"/>
      <c r="AA11" s="172"/>
      <c r="AB11" s="169"/>
      <c r="AC11" s="169"/>
      <c r="AD11" s="169"/>
      <c r="AE11" s="169"/>
      <c r="AF11" s="169"/>
      <c r="AG11" s="169"/>
      <c r="AH11" s="169"/>
      <c r="AI11" s="169"/>
      <c r="AJ11" s="180"/>
      <c r="AK11" s="169"/>
      <c r="AL11" s="169"/>
      <c r="AM11" s="169"/>
      <c r="AN11" s="181"/>
      <c r="AO11" s="172"/>
      <c r="AP11" s="169"/>
      <c r="AQ11" s="180"/>
      <c r="AR11" s="169"/>
      <c r="AS11" s="169"/>
      <c r="AT11" s="179"/>
      <c r="AU11" s="172"/>
      <c r="AV11" s="172"/>
      <c r="AW11" s="180"/>
      <c r="AX11" s="180"/>
      <c r="AY11" s="169"/>
      <c r="AZ11" s="169"/>
      <c r="BA11" s="169"/>
      <c r="BB11" s="172"/>
      <c r="BC11" s="182"/>
      <c r="BD11" s="13"/>
      <c r="BE11" s="26"/>
      <c r="BJ11" s="6">
        <f>DATE(C2,1,1)</f>
        <v>45292</v>
      </c>
      <c r="BL11" s="60"/>
    </row>
    <row r="12" spans="1:64" ht="18.75" customHeight="1" thickBot="1" x14ac:dyDescent="0.2">
      <c r="A12" s="266" t="str">
        <f>'Liste des Agents'!B6</f>
        <v>AGENT 3</v>
      </c>
      <c r="B12" s="131">
        <f t="shared" si="7"/>
        <v>0</v>
      </c>
      <c r="C12" s="132">
        <f t="shared" si="6"/>
        <v>45261</v>
      </c>
      <c r="D12" s="133"/>
      <c r="E12" s="134"/>
      <c r="F12" s="134"/>
      <c r="G12" s="135"/>
      <c r="H12" s="135"/>
      <c r="I12" s="135"/>
      <c r="J12" s="135"/>
      <c r="K12" s="136"/>
      <c r="L12" s="177"/>
      <c r="M12" s="177"/>
      <c r="N12" s="253"/>
      <c r="O12" s="253"/>
      <c r="P12" s="253"/>
      <c r="Q12" s="253"/>
      <c r="R12" s="252"/>
      <c r="S12" s="286"/>
      <c r="T12" s="171"/>
      <c r="U12" s="252"/>
      <c r="V12" s="252"/>
      <c r="W12" s="252"/>
      <c r="X12" s="252"/>
      <c r="Y12" s="253"/>
      <c r="Z12" s="171"/>
      <c r="AA12" s="171"/>
      <c r="AB12" s="168"/>
      <c r="AC12" s="175"/>
      <c r="AD12" s="168"/>
      <c r="AE12" s="168"/>
      <c r="AF12" s="168"/>
      <c r="AG12" s="170"/>
      <c r="AH12" s="170"/>
      <c r="AI12" s="170"/>
      <c r="AJ12" s="184"/>
      <c r="AK12" s="170"/>
      <c r="AL12" s="170"/>
      <c r="AM12" s="170"/>
      <c r="AN12" s="185"/>
      <c r="AO12" s="186"/>
      <c r="AP12" s="170"/>
      <c r="AQ12" s="184"/>
      <c r="AR12" s="170"/>
      <c r="AS12" s="170"/>
      <c r="AT12" s="183"/>
      <c r="AU12" s="186"/>
      <c r="AV12" s="186"/>
      <c r="AW12" s="184"/>
      <c r="AX12" s="184"/>
      <c r="AY12" s="170"/>
      <c r="AZ12" s="170"/>
      <c r="BA12" s="170"/>
      <c r="BB12" s="186"/>
      <c r="BC12" s="187"/>
      <c r="BD12" s="13"/>
      <c r="BE12" s="26"/>
      <c r="BJ12" s="6">
        <f>DATE(C1,5,1)</f>
        <v>45047</v>
      </c>
      <c r="BL12" s="60" t="s">
        <v>4</v>
      </c>
    </row>
    <row r="13" spans="1:64" ht="18.75" hidden="1" customHeight="1" thickBot="1" x14ac:dyDescent="0.2">
      <c r="A13" s="267" t="str">
        <f>'Liste des Agents'!B5</f>
        <v>AGENT 2</v>
      </c>
      <c r="B13" s="71">
        <f t="shared" si="7"/>
        <v>0</v>
      </c>
      <c r="C13" s="100">
        <f t="shared" si="6"/>
        <v>45261</v>
      </c>
      <c r="D13" s="101"/>
      <c r="E13" s="102"/>
      <c r="F13" s="102"/>
      <c r="G13" s="103"/>
      <c r="H13" s="103"/>
      <c r="I13" s="103"/>
      <c r="J13" s="103"/>
      <c r="K13" s="104"/>
      <c r="L13" s="311"/>
      <c r="M13" s="311"/>
      <c r="N13" s="312"/>
      <c r="O13" s="312"/>
      <c r="P13" s="312"/>
      <c r="Q13" s="312"/>
      <c r="R13" s="313"/>
      <c r="S13" s="280"/>
      <c r="T13" s="152"/>
      <c r="U13" s="203"/>
      <c r="V13" s="203"/>
      <c r="W13" s="203"/>
      <c r="X13" s="203"/>
      <c r="Y13" s="204"/>
      <c r="Z13" s="152"/>
      <c r="AA13" s="152"/>
      <c r="AB13" s="154"/>
      <c r="AC13" s="188"/>
      <c r="AD13" s="154"/>
      <c r="AE13" s="154"/>
      <c r="AF13" s="154"/>
      <c r="AG13" s="154"/>
      <c r="AH13" s="154"/>
      <c r="AI13" s="154"/>
      <c r="AJ13" s="189"/>
      <c r="AK13" s="154"/>
      <c r="AL13" s="154"/>
      <c r="AM13" s="154"/>
      <c r="AN13" s="190"/>
      <c r="AO13" s="152"/>
      <c r="AP13" s="154"/>
      <c r="AQ13" s="189"/>
      <c r="AR13" s="154"/>
      <c r="AS13" s="154"/>
      <c r="AT13" s="188"/>
      <c r="AU13" s="152"/>
      <c r="AV13" s="152"/>
      <c r="AW13" s="189"/>
      <c r="AX13" s="189"/>
      <c r="AY13" s="154"/>
      <c r="AZ13" s="154"/>
      <c r="BA13" s="154"/>
      <c r="BB13" s="152"/>
      <c r="BC13" s="160"/>
      <c r="BD13" s="13"/>
      <c r="BE13" s="26"/>
      <c r="BJ13" s="6">
        <f>DATE(C1,7,14)</f>
        <v>45121</v>
      </c>
      <c r="BL13" s="60"/>
    </row>
    <row r="14" spans="1:64" ht="18.75" customHeight="1" thickBot="1" x14ac:dyDescent="0.2">
      <c r="A14" s="268" t="str">
        <f>'Liste des Agents'!B7</f>
        <v>AGENT 4</v>
      </c>
      <c r="B14" s="71">
        <f t="shared" si="7"/>
        <v>0</v>
      </c>
      <c r="C14" s="100">
        <f t="shared" si="6"/>
        <v>45261</v>
      </c>
      <c r="D14" s="101"/>
      <c r="E14" s="102"/>
      <c r="F14" s="102"/>
      <c r="G14" s="103"/>
      <c r="H14" s="103"/>
      <c r="I14" s="103"/>
      <c r="J14" s="103"/>
      <c r="K14" s="104"/>
      <c r="L14" s="246" t="str">
        <f t="shared" ref="L14:L21" si="8">IF(COUNTIF(S16,"*WE*"),"WE","")</f>
        <v/>
      </c>
      <c r="M14" s="243" t="str">
        <f t="shared" ref="M14:M21" si="9">IF(COUNTIF(S16,"*WE*"),"WE","")</f>
        <v/>
      </c>
      <c r="N14" s="240" t="str">
        <f>IF(COUNTIF(M14,"*WE*"),"REPOS","")</f>
        <v/>
      </c>
      <c r="O14" s="240"/>
      <c r="P14" s="240" t="str">
        <f t="shared" ref="P14:P23" si="10">IF(COUNTIF(S14,"*WE*"),"REPOS","")</f>
        <v>REPOS</v>
      </c>
      <c r="Q14" s="240" t="str">
        <f>IF(COUNTIF(S14,"*WE*"),"REPOS","")</f>
        <v>REPOS</v>
      </c>
      <c r="R14" s="239"/>
      <c r="S14" s="280" t="s">
        <v>4</v>
      </c>
      <c r="T14" s="152" t="str">
        <f>IF(COUNTIF(S14,"*WE*"),"WE","")</f>
        <v>WE</v>
      </c>
      <c r="U14" s="154" t="str">
        <f>IF(COUNTIF(T14,"*WE*"),"REPOS","")</f>
        <v>REPOS</v>
      </c>
      <c r="V14" s="154"/>
      <c r="W14" s="154" t="str">
        <f>IF(COUNTIF(S22,"*WE*"),"REPOS","")</f>
        <v/>
      </c>
      <c r="X14" s="154" t="str">
        <f>IF(COUNTIF(S22,"*WE*"),"REPOS","")</f>
        <v/>
      </c>
      <c r="Y14" s="188"/>
      <c r="Z14" s="154" t="str">
        <f>IF(COUNTIF(S22,"*WE*"),"WE","")</f>
        <v/>
      </c>
      <c r="AA14" s="154" t="str">
        <f>IF(COUNTIF(Z14,"*WE*"),"WE","")</f>
        <v/>
      </c>
      <c r="AB14" s="154" t="str">
        <f>IF(COUNTIF(Z14,"*WE*"),"REPOS","")</f>
        <v/>
      </c>
      <c r="AC14" s="188"/>
      <c r="AD14" s="154" t="str">
        <f>IF(COUNTIF(S20,"*WE*"),"REPOS","")</f>
        <v/>
      </c>
      <c r="AE14" s="154" t="str">
        <f>IF(COUNTIF(S20,"*WE*"),"REPOS","")</f>
        <v/>
      </c>
      <c r="AF14" s="154"/>
      <c r="AG14" s="154" t="str">
        <f>IF(COUNTIF(S20,"*WE*"),"WE","")</f>
        <v/>
      </c>
      <c r="AH14" s="154" t="str">
        <f>IF(COUNTIF(AG14,"*WE*"),"WE","")</f>
        <v/>
      </c>
      <c r="AI14" s="192" t="str">
        <f t="shared" ref="AI14:AI17" si="11">IF(COUNTIF(AG14,"*WE*"),"REPOS","")</f>
        <v/>
      </c>
      <c r="AJ14" s="189"/>
      <c r="AK14" s="154" t="str">
        <f t="shared" ref="AK14:AK19" si="12">IF(COUNTIF(S18,"*WE*"),"REPOS","")</f>
        <v/>
      </c>
      <c r="AL14" s="154" t="str">
        <f t="shared" ref="AL14:AL19" si="13">IF(COUNTIF(S18,"*WE*"),"REPOS","")</f>
        <v/>
      </c>
      <c r="AM14" s="154"/>
      <c r="AN14" s="188" t="str">
        <f t="shared" ref="AN14:AN19" si="14">IF(COUNTIF(S18,"*WE*"),"WE","")</f>
        <v/>
      </c>
      <c r="AO14" s="154" t="str">
        <f>IF(COUNTIF(AN14,"*WE*"),"WE","")</f>
        <v/>
      </c>
      <c r="AP14" s="154" t="str">
        <f t="shared" ref="AP14:AP17" si="15">IF(COUNTIF(AN14,"*WE*"),"REPOS","")</f>
        <v/>
      </c>
      <c r="AQ14" s="189"/>
      <c r="AR14" s="154" t="str">
        <f t="shared" ref="AR14:AR21" si="16">IF(COUNTIF(S16,"*WE*"),"REPOS","")</f>
        <v/>
      </c>
      <c r="AS14" s="154" t="str">
        <f t="shared" ref="AS14:AS21" si="17">IF(COUNTIF(S16,"*WE*"),"REPOS","")</f>
        <v/>
      </c>
      <c r="AT14" s="188"/>
      <c r="AU14" s="154" t="str">
        <f t="shared" ref="AU14:AU21" si="18">IF(COUNTIF(S16,"*WE*"),"WE","")</f>
        <v/>
      </c>
      <c r="AV14" s="154" t="str">
        <f>IF(COUNTIF(AU14,"*WE*"),"WE","")</f>
        <v/>
      </c>
      <c r="AW14" s="189" t="str">
        <f t="shared" ref="AW14:AW21" si="19">IF(COUNTIF(AU14,"*WE*"),"REPOS","")</f>
        <v/>
      </c>
      <c r="AX14" s="189"/>
      <c r="AY14" s="154" t="str">
        <f t="shared" ref="AY14:AY23" si="20">IF(COUNTIF(S14,"*WE*"),"REPOS","")</f>
        <v>REPOS</v>
      </c>
      <c r="AZ14" s="154" t="str">
        <f t="shared" ref="AZ14:AZ23" si="21">IF(COUNTIF(S14,"*WE*"),"REPOS","")</f>
        <v>REPOS</v>
      </c>
      <c r="BA14" s="154"/>
      <c r="BB14" s="166" t="str">
        <f t="shared" ref="BB14:BB23" si="22">IF(COUNTIF(S14,"*WE*"),"WE","")</f>
        <v>WE</v>
      </c>
      <c r="BC14" s="167" t="str">
        <f>IF(COUNTIF(BB14,"*WE*"),"WE","")</f>
        <v>WE</v>
      </c>
      <c r="BD14" s="13"/>
      <c r="BE14" s="26"/>
      <c r="BJ14" s="6">
        <f>DATE(C1,11,1)</f>
        <v>45231</v>
      </c>
      <c r="BL14" s="60"/>
    </row>
    <row r="15" spans="1:64" ht="18.75" customHeight="1" thickBot="1" x14ac:dyDescent="0.2">
      <c r="A15" s="269" t="str">
        <f>'Liste des Agents'!B8</f>
        <v>AGENT 5</v>
      </c>
      <c r="B15" s="137">
        <f t="shared" si="7"/>
        <v>0</v>
      </c>
      <c r="C15" s="138">
        <f t="shared" si="6"/>
        <v>45261</v>
      </c>
      <c r="D15" s="139"/>
      <c r="E15" s="140"/>
      <c r="F15" s="140"/>
      <c r="G15" s="141"/>
      <c r="H15" s="141"/>
      <c r="I15" s="141"/>
      <c r="J15" s="141"/>
      <c r="K15" s="142"/>
      <c r="L15" s="200" t="str">
        <f t="shared" si="8"/>
        <v/>
      </c>
      <c r="M15" s="197" t="str">
        <f t="shared" si="9"/>
        <v/>
      </c>
      <c r="N15" s="194" t="str">
        <f>IF(COUNTIF(M15,"*WE*"),"REPOS","")</f>
        <v/>
      </c>
      <c r="O15" s="194"/>
      <c r="P15" s="194" t="str">
        <f t="shared" si="10"/>
        <v>REPOS</v>
      </c>
      <c r="Q15" s="194" t="str">
        <f>IF(COUNTIF(S15,"*WE*"),"REPOS","")</f>
        <v>REPOS</v>
      </c>
      <c r="R15" s="193"/>
      <c r="S15" s="281" t="s">
        <v>4</v>
      </c>
      <c r="T15" s="156" t="str">
        <f t="shared" ref="T15:T23" si="23">IF(COUNTIF(S15,"*WE*"),"WE","")</f>
        <v>WE</v>
      </c>
      <c r="U15" s="257" t="str">
        <f t="shared" ref="U15:U19" si="24">IF(COUNTIF(T15,"*WE*"),"REPOS","")</f>
        <v>REPOS</v>
      </c>
      <c r="V15" s="257"/>
      <c r="W15" s="193" t="str">
        <f>IF(COUNTIF(S23,"*WE*"),"REPOS","")</f>
        <v/>
      </c>
      <c r="X15" s="193" t="str">
        <f>IF(COUNTIF(S23,"*WE*"),"REPOS","")</f>
        <v/>
      </c>
      <c r="Y15" s="194"/>
      <c r="Z15" s="156" t="str">
        <f>IF(COUNTIF(S23,"*WE*"),"WE","")</f>
        <v/>
      </c>
      <c r="AA15" s="156" t="str">
        <f t="shared" ref="AA15:AA23" si="25">IF(COUNTIF(Z15,"*WE*"),"WE","")</f>
        <v/>
      </c>
      <c r="AB15" s="193" t="str">
        <f t="shared" ref="AB15:AB23" si="26">IF(COUNTIF(Z15,"*WE*"),"REPOS","")</f>
        <v/>
      </c>
      <c r="AC15" s="194"/>
      <c r="AD15" s="193" t="str">
        <f>IF(COUNTIF(S21,"*WE*"),"REPOS","")</f>
        <v/>
      </c>
      <c r="AE15" s="195" t="str">
        <f>IF(COUNTIF(S21,"*WE*"),"REPOS","")</f>
        <v/>
      </c>
      <c r="AF15" s="196"/>
      <c r="AG15" s="156" t="str">
        <f>IF(COUNTIF(S21,"*WE*"),"WE","")</f>
        <v/>
      </c>
      <c r="AH15" s="156" t="str">
        <f t="shared" ref="AH15:AH19" si="27">IF(COUNTIF(AG15,"*WE*"),"WE","")</f>
        <v/>
      </c>
      <c r="AI15" s="198" t="str">
        <f t="shared" si="11"/>
        <v/>
      </c>
      <c r="AJ15" s="199"/>
      <c r="AK15" s="198" t="str">
        <f t="shared" si="12"/>
        <v/>
      </c>
      <c r="AL15" s="198" t="str">
        <f t="shared" si="13"/>
        <v/>
      </c>
      <c r="AM15" s="198"/>
      <c r="AN15" s="197" t="str">
        <f t="shared" si="14"/>
        <v/>
      </c>
      <c r="AO15" s="156" t="str">
        <f t="shared" ref="AO15:AO21" si="28">IF(COUNTIF(AN15,"*WE*"),"WE","")</f>
        <v/>
      </c>
      <c r="AP15" s="198" t="str">
        <f t="shared" si="15"/>
        <v/>
      </c>
      <c r="AQ15" s="199"/>
      <c r="AR15" s="195" t="str">
        <f t="shared" si="16"/>
        <v/>
      </c>
      <c r="AS15" s="195" t="str">
        <f t="shared" si="17"/>
        <v/>
      </c>
      <c r="AT15" s="201"/>
      <c r="AU15" s="156" t="str">
        <f t="shared" si="18"/>
        <v/>
      </c>
      <c r="AV15" s="156" t="str">
        <f t="shared" ref="AV15:AV21" si="29">IF(COUNTIF(AU15,"*WE*"),"WE","")</f>
        <v/>
      </c>
      <c r="AW15" s="202" t="str">
        <f t="shared" si="19"/>
        <v/>
      </c>
      <c r="AX15" s="199"/>
      <c r="AY15" s="195" t="str">
        <f t="shared" si="20"/>
        <v>REPOS</v>
      </c>
      <c r="AZ15" s="195" t="str">
        <f t="shared" si="21"/>
        <v>REPOS</v>
      </c>
      <c r="BA15" s="195"/>
      <c r="BB15" s="156" t="str">
        <f t="shared" si="22"/>
        <v>WE</v>
      </c>
      <c r="BC15" s="159" t="str">
        <f t="shared" ref="BC15:BC23" si="30">IF(COUNTIF(BB15,"*WE*"),"WE","")</f>
        <v>WE</v>
      </c>
      <c r="BD15" s="13"/>
      <c r="BE15" s="26"/>
      <c r="BJ15" s="6">
        <f>DATE(C1,12,25)</f>
        <v>45285</v>
      </c>
      <c r="BL15" s="60"/>
    </row>
    <row r="16" spans="1:64" ht="18.75" customHeight="1" thickBot="1" x14ac:dyDescent="0.2">
      <c r="A16" s="270" t="str">
        <f>'Liste des Agents'!B15</f>
        <v>AGENT 12</v>
      </c>
      <c r="B16" s="71">
        <f t="shared" si="7"/>
        <v>0</v>
      </c>
      <c r="C16" s="100">
        <f t="shared" si="6"/>
        <v>45261</v>
      </c>
      <c r="D16" s="101"/>
      <c r="E16" s="102"/>
      <c r="F16" s="102"/>
      <c r="G16" s="103"/>
      <c r="H16" s="103"/>
      <c r="I16" s="103"/>
      <c r="J16" s="103"/>
      <c r="K16" s="104"/>
      <c r="L16" s="191" t="str">
        <f t="shared" si="8"/>
        <v/>
      </c>
      <c r="M16" s="190" t="str">
        <f t="shared" si="9"/>
        <v/>
      </c>
      <c r="N16" s="194" t="str">
        <f t="shared" ref="N16:N21" si="31">IF(COUNTIF(M16,"*WE*"),"REPOS","")</f>
        <v/>
      </c>
      <c r="O16" s="204"/>
      <c r="P16" s="204" t="str">
        <f t="shared" si="10"/>
        <v/>
      </c>
      <c r="Q16" s="204" t="str">
        <f>IF(COUNTIF(T16,"*WE*"),"REPOS","")</f>
        <v/>
      </c>
      <c r="R16" s="203"/>
      <c r="S16" s="280"/>
      <c r="T16" s="157" t="str">
        <f t="shared" si="23"/>
        <v/>
      </c>
      <c r="U16" s="203" t="str">
        <f t="shared" si="24"/>
        <v/>
      </c>
      <c r="V16" s="203"/>
      <c r="W16" s="203" t="str">
        <f t="shared" ref="W16:W23" si="32">IF(COUNTIF(S14,"*WE*"),"REPOS","")</f>
        <v>REPOS</v>
      </c>
      <c r="X16" s="203" t="str">
        <f t="shared" ref="X16:X23" si="33">IF(COUNTIF(S14,"*WE*"),"REPOS","")</f>
        <v>REPOS</v>
      </c>
      <c r="Y16" s="204"/>
      <c r="Z16" s="152" t="str">
        <f t="shared" ref="Z16:Z23" si="34">IF(COUNTIF(S14,"*WE*"),"WE","")</f>
        <v>WE</v>
      </c>
      <c r="AA16" s="152" t="str">
        <f t="shared" si="25"/>
        <v>WE</v>
      </c>
      <c r="AB16" s="154" t="str">
        <f t="shared" si="26"/>
        <v>REPOS</v>
      </c>
      <c r="AC16" s="188"/>
      <c r="AD16" s="203" t="str">
        <f>IF(COUNTIF(S22,"*WE*"),"REPOS","")</f>
        <v/>
      </c>
      <c r="AE16" s="205" t="str">
        <f>IF(COUNTIF(S22,"*WE*"),"REPOS","")</f>
        <v/>
      </c>
      <c r="AF16" s="206"/>
      <c r="AG16" s="152" t="str">
        <f>IF(COUNTIF(S22,"*WE*"),"WE","")</f>
        <v/>
      </c>
      <c r="AH16" s="152" t="str">
        <f t="shared" si="27"/>
        <v/>
      </c>
      <c r="AI16" s="154" t="str">
        <f t="shared" si="11"/>
        <v/>
      </c>
      <c r="AJ16" s="207"/>
      <c r="AK16" s="205" t="str">
        <f t="shared" si="12"/>
        <v/>
      </c>
      <c r="AL16" s="205" t="str">
        <f t="shared" si="13"/>
        <v/>
      </c>
      <c r="AM16" s="206"/>
      <c r="AN16" s="190" t="str">
        <f t="shared" si="14"/>
        <v/>
      </c>
      <c r="AO16" s="152" t="str">
        <f t="shared" si="28"/>
        <v/>
      </c>
      <c r="AP16" s="154" t="str">
        <f t="shared" si="15"/>
        <v/>
      </c>
      <c r="AQ16" s="207"/>
      <c r="AR16" s="154" t="str">
        <f t="shared" si="16"/>
        <v/>
      </c>
      <c r="AS16" s="154" t="str">
        <f t="shared" si="17"/>
        <v/>
      </c>
      <c r="AT16" s="188"/>
      <c r="AU16" s="152" t="str">
        <f t="shared" si="18"/>
        <v/>
      </c>
      <c r="AV16" s="152" t="str">
        <f t="shared" si="29"/>
        <v/>
      </c>
      <c r="AW16" s="189" t="str">
        <f t="shared" si="19"/>
        <v/>
      </c>
      <c r="AX16" s="207"/>
      <c r="AY16" s="205" t="str">
        <f t="shared" si="20"/>
        <v/>
      </c>
      <c r="AZ16" s="205" t="str">
        <f t="shared" si="21"/>
        <v/>
      </c>
      <c r="BA16" s="205"/>
      <c r="BB16" s="152" t="str">
        <f t="shared" si="22"/>
        <v/>
      </c>
      <c r="BC16" s="160" t="str">
        <f t="shared" si="30"/>
        <v/>
      </c>
      <c r="BD16" s="13"/>
      <c r="BE16" s="26"/>
      <c r="BJ16" s="5">
        <f>BJ5+39</f>
        <v>45064</v>
      </c>
      <c r="BL16" s="60"/>
    </row>
    <row r="17" spans="1:64" ht="18.75" customHeight="1" thickBot="1" x14ac:dyDescent="0.2">
      <c r="A17" s="271" t="str">
        <f>'Liste des Agents'!B11</f>
        <v>AGENT 8</v>
      </c>
      <c r="B17" s="99">
        <f t="shared" si="7"/>
        <v>0</v>
      </c>
      <c r="C17" s="143">
        <f t="shared" si="6"/>
        <v>45261</v>
      </c>
      <c r="D17" s="112"/>
      <c r="E17" s="113"/>
      <c r="F17" s="113"/>
      <c r="G17" s="114"/>
      <c r="H17" s="114"/>
      <c r="I17" s="114"/>
      <c r="J17" s="114"/>
      <c r="K17" s="115"/>
      <c r="L17" s="215" t="str">
        <f t="shared" si="8"/>
        <v/>
      </c>
      <c r="M17" s="213" t="str">
        <f t="shared" si="9"/>
        <v/>
      </c>
      <c r="N17" s="194" t="str">
        <f t="shared" si="31"/>
        <v/>
      </c>
      <c r="O17" s="211"/>
      <c r="P17" s="211" t="str">
        <f t="shared" si="10"/>
        <v/>
      </c>
      <c r="Q17" s="211" t="str">
        <f>IF(COUNTIF(T17,"*WE*"),"REPOS","")</f>
        <v/>
      </c>
      <c r="R17" s="210"/>
      <c r="S17" s="282"/>
      <c r="T17" s="209" t="str">
        <f t="shared" si="23"/>
        <v/>
      </c>
      <c r="U17" s="210" t="str">
        <f t="shared" si="24"/>
        <v/>
      </c>
      <c r="V17" s="210"/>
      <c r="W17" s="210" t="str">
        <f t="shared" si="32"/>
        <v>REPOS</v>
      </c>
      <c r="X17" s="210" t="str">
        <f t="shared" si="33"/>
        <v>REPOS</v>
      </c>
      <c r="Y17" s="211"/>
      <c r="Z17" s="153" t="str">
        <f t="shared" si="34"/>
        <v>WE</v>
      </c>
      <c r="AA17" s="153" t="str">
        <f t="shared" si="25"/>
        <v>WE</v>
      </c>
      <c r="AB17" s="155" t="str">
        <f t="shared" si="26"/>
        <v>REPOS</v>
      </c>
      <c r="AC17" s="258"/>
      <c r="AD17" s="155" t="str">
        <f>IF(COUNTIF(S23,"*WE*"),"REPOS","")</f>
        <v/>
      </c>
      <c r="AE17" s="155" t="str">
        <f>IF(COUNTIF(S23,"*WE*"),"REPOS","")</f>
        <v/>
      </c>
      <c r="AF17" s="212"/>
      <c r="AG17" s="153" t="str">
        <f>IF(COUNTIF(S23,"*WE*"),"WE","")</f>
        <v/>
      </c>
      <c r="AH17" s="153" t="str">
        <f t="shared" si="27"/>
        <v/>
      </c>
      <c r="AI17" s="155" t="str">
        <f t="shared" si="11"/>
        <v/>
      </c>
      <c r="AJ17" s="214"/>
      <c r="AK17" s="155" t="str">
        <f t="shared" si="12"/>
        <v/>
      </c>
      <c r="AL17" s="155" t="str">
        <f t="shared" si="13"/>
        <v/>
      </c>
      <c r="AM17" s="212"/>
      <c r="AN17" s="213" t="str">
        <f t="shared" si="14"/>
        <v/>
      </c>
      <c r="AO17" s="153" t="str">
        <f t="shared" si="28"/>
        <v/>
      </c>
      <c r="AP17" s="155" t="str">
        <f t="shared" si="15"/>
        <v/>
      </c>
      <c r="AQ17" s="216"/>
      <c r="AR17" s="155" t="str">
        <f t="shared" si="16"/>
        <v/>
      </c>
      <c r="AS17" s="155" t="str">
        <f t="shared" si="17"/>
        <v/>
      </c>
      <c r="AT17" s="258"/>
      <c r="AU17" s="153" t="str">
        <f t="shared" si="18"/>
        <v/>
      </c>
      <c r="AV17" s="153" t="str">
        <f t="shared" si="29"/>
        <v/>
      </c>
      <c r="AW17" s="214" t="str">
        <f t="shared" si="19"/>
        <v/>
      </c>
      <c r="AX17" s="216"/>
      <c r="AY17" s="217" t="str">
        <f t="shared" si="20"/>
        <v/>
      </c>
      <c r="AZ17" s="217" t="str">
        <f t="shared" si="21"/>
        <v/>
      </c>
      <c r="BA17" s="217"/>
      <c r="BB17" s="153" t="str">
        <f t="shared" si="22"/>
        <v/>
      </c>
      <c r="BC17" s="161" t="str">
        <f t="shared" si="30"/>
        <v/>
      </c>
      <c r="BD17" s="13"/>
      <c r="BE17" s="26"/>
      <c r="BL17" s="60"/>
    </row>
    <row r="18" spans="1:64" ht="18.75" customHeight="1" thickBot="1" x14ac:dyDescent="0.2">
      <c r="A18" s="272" t="str">
        <f>'Liste des Agents'!B9</f>
        <v>AGENT 6</v>
      </c>
      <c r="B18" s="144">
        <f t="shared" si="7"/>
        <v>0</v>
      </c>
      <c r="C18" s="145">
        <f t="shared" si="6"/>
        <v>45261</v>
      </c>
      <c r="D18" s="146"/>
      <c r="E18" s="147"/>
      <c r="F18" s="147"/>
      <c r="G18" s="148"/>
      <c r="H18" s="148"/>
      <c r="I18" s="148"/>
      <c r="J18" s="148"/>
      <c r="K18" s="149"/>
      <c r="L18" s="226" t="str">
        <f t="shared" si="8"/>
        <v/>
      </c>
      <c r="M18" s="223" t="str">
        <f t="shared" si="9"/>
        <v/>
      </c>
      <c r="N18" s="194" t="str">
        <f t="shared" si="31"/>
        <v/>
      </c>
      <c r="O18" s="220"/>
      <c r="P18" s="220" t="str">
        <f t="shared" si="10"/>
        <v/>
      </c>
      <c r="Q18" s="220" t="str">
        <f t="shared" ref="Q18:Q23" si="35">IF(COUNTIF(S18,"*WE*"),"REPOS","")</f>
        <v/>
      </c>
      <c r="R18" s="219"/>
      <c r="S18" s="283"/>
      <c r="T18" s="157" t="str">
        <f t="shared" si="23"/>
        <v/>
      </c>
      <c r="U18" s="219" t="str">
        <f t="shared" si="24"/>
        <v/>
      </c>
      <c r="V18" s="219"/>
      <c r="W18" s="219" t="str">
        <f t="shared" si="32"/>
        <v/>
      </c>
      <c r="X18" s="219" t="str">
        <f t="shared" si="33"/>
        <v/>
      </c>
      <c r="Y18" s="220"/>
      <c r="Z18" s="157" t="str">
        <f t="shared" si="34"/>
        <v/>
      </c>
      <c r="AA18" s="157" t="str">
        <f t="shared" si="25"/>
        <v/>
      </c>
      <c r="AB18" s="219" t="str">
        <f t="shared" si="26"/>
        <v/>
      </c>
      <c r="AC18" s="220"/>
      <c r="AD18" s="219" t="str">
        <f t="shared" ref="AD18:AD23" si="36">IF(COUNTIF(S14,"*WE*"),"REPOS","")</f>
        <v>REPOS</v>
      </c>
      <c r="AE18" s="221" t="str">
        <f t="shared" ref="AE18:AE23" si="37">IF(COUNTIF(S14,"*WE*"),"REPOS","")</f>
        <v>REPOS</v>
      </c>
      <c r="AF18" s="222"/>
      <c r="AG18" s="157" t="str">
        <f t="shared" ref="AG18:AG23" si="38">IF(COUNTIF(S14,"*WE*"),"WE","")</f>
        <v>WE</v>
      </c>
      <c r="AH18" s="157" t="str">
        <f t="shared" si="27"/>
        <v>WE</v>
      </c>
      <c r="AI18" s="224" t="str">
        <f t="shared" ref="AI18:AI23" si="39">IF(COUNTIF(AG18,"*WE*"),"REPOS","")</f>
        <v>REPOS</v>
      </c>
      <c r="AJ18" s="228"/>
      <c r="AK18" s="221" t="str">
        <f t="shared" si="12"/>
        <v/>
      </c>
      <c r="AL18" s="221" t="str">
        <f t="shared" si="13"/>
        <v/>
      </c>
      <c r="AM18" s="222"/>
      <c r="AN18" s="223" t="str">
        <f t="shared" si="14"/>
        <v/>
      </c>
      <c r="AO18" s="157" t="str">
        <f t="shared" si="28"/>
        <v/>
      </c>
      <c r="AP18" s="224" t="str">
        <f t="shared" ref="AP18:AP23" si="40">IF(COUNTIF(AN18,"*WE*"),"REPOS","")</f>
        <v/>
      </c>
      <c r="AQ18" s="225"/>
      <c r="AR18" s="221" t="str">
        <f t="shared" si="16"/>
        <v/>
      </c>
      <c r="AS18" s="221" t="str">
        <f t="shared" si="17"/>
        <v/>
      </c>
      <c r="AT18" s="227"/>
      <c r="AU18" s="157" t="str">
        <f t="shared" si="18"/>
        <v/>
      </c>
      <c r="AV18" s="157" t="str">
        <f t="shared" si="29"/>
        <v/>
      </c>
      <c r="AW18" s="228" t="str">
        <f t="shared" si="19"/>
        <v/>
      </c>
      <c r="AX18" s="225"/>
      <c r="AY18" s="224" t="str">
        <f t="shared" si="20"/>
        <v/>
      </c>
      <c r="AZ18" s="224" t="str">
        <f t="shared" si="21"/>
        <v/>
      </c>
      <c r="BA18" s="224"/>
      <c r="BB18" s="157" t="str">
        <f t="shared" si="22"/>
        <v/>
      </c>
      <c r="BC18" s="162" t="str">
        <f t="shared" si="30"/>
        <v/>
      </c>
      <c r="BD18" s="13"/>
      <c r="BE18" s="26"/>
      <c r="BL18" s="60"/>
    </row>
    <row r="19" spans="1:64" ht="18.75" customHeight="1" thickBot="1" x14ac:dyDescent="0.2">
      <c r="A19" s="273" t="str">
        <f>'Liste des Agents'!B13</f>
        <v>AGENT 10</v>
      </c>
      <c r="B19" s="137">
        <f t="shared" si="7"/>
        <v>0</v>
      </c>
      <c r="C19" s="138">
        <f t="shared" si="6"/>
        <v>45261</v>
      </c>
      <c r="D19" s="139"/>
      <c r="E19" s="140"/>
      <c r="F19" s="140"/>
      <c r="G19" s="141"/>
      <c r="H19" s="141"/>
      <c r="I19" s="141"/>
      <c r="J19" s="141"/>
      <c r="K19" s="142"/>
      <c r="L19" s="200" t="str">
        <f t="shared" si="8"/>
        <v/>
      </c>
      <c r="M19" s="197" t="str">
        <f t="shared" si="9"/>
        <v/>
      </c>
      <c r="N19" s="194" t="str">
        <f t="shared" si="31"/>
        <v/>
      </c>
      <c r="O19" s="194"/>
      <c r="P19" s="194" t="str">
        <f t="shared" si="10"/>
        <v/>
      </c>
      <c r="Q19" s="194" t="str">
        <f t="shared" si="35"/>
        <v/>
      </c>
      <c r="R19" s="193"/>
      <c r="S19" s="281"/>
      <c r="T19" s="209" t="str">
        <f t="shared" si="23"/>
        <v/>
      </c>
      <c r="U19" s="193" t="str">
        <f t="shared" si="24"/>
        <v/>
      </c>
      <c r="V19" s="193"/>
      <c r="W19" s="193" t="str">
        <f t="shared" si="32"/>
        <v/>
      </c>
      <c r="X19" s="193" t="str">
        <f t="shared" si="33"/>
        <v/>
      </c>
      <c r="Y19" s="194"/>
      <c r="Z19" s="156" t="str">
        <f t="shared" si="34"/>
        <v/>
      </c>
      <c r="AA19" s="156" t="str">
        <f t="shared" si="25"/>
        <v/>
      </c>
      <c r="AB19" s="193" t="str">
        <f t="shared" si="26"/>
        <v/>
      </c>
      <c r="AC19" s="194"/>
      <c r="AD19" s="193" t="str">
        <f t="shared" si="36"/>
        <v>REPOS</v>
      </c>
      <c r="AE19" s="195" t="str">
        <f t="shared" si="37"/>
        <v>REPOS</v>
      </c>
      <c r="AF19" s="196"/>
      <c r="AG19" s="156" t="str">
        <f t="shared" si="38"/>
        <v>WE</v>
      </c>
      <c r="AH19" s="156" t="str">
        <f t="shared" si="27"/>
        <v>WE</v>
      </c>
      <c r="AI19" s="198" t="str">
        <f t="shared" si="39"/>
        <v>REPOS</v>
      </c>
      <c r="AJ19" s="202"/>
      <c r="AK19" s="195" t="str">
        <f t="shared" si="12"/>
        <v/>
      </c>
      <c r="AL19" s="195" t="str">
        <f t="shared" si="13"/>
        <v/>
      </c>
      <c r="AM19" s="196"/>
      <c r="AN19" s="197" t="str">
        <f t="shared" si="14"/>
        <v/>
      </c>
      <c r="AO19" s="156" t="str">
        <f t="shared" si="28"/>
        <v/>
      </c>
      <c r="AP19" s="198" t="str">
        <f t="shared" si="40"/>
        <v/>
      </c>
      <c r="AQ19" s="199"/>
      <c r="AR19" s="195" t="str">
        <f t="shared" si="16"/>
        <v/>
      </c>
      <c r="AS19" s="195" t="str">
        <f t="shared" si="17"/>
        <v/>
      </c>
      <c r="AT19" s="201"/>
      <c r="AU19" s="156" t="str">
        <f t="shared" si="18"/>
        <v/>
      </c>
      <c r="AV19" s="156" t="str">
        <f t="shared" si="29"/>
        <v/>
      </c>
      <c r="AW19" s="202" t="str">
        <f t="shared" si="19"/>
        <v/>
      </c>
      <c r="AX19" s="199"/>
      <c r="AY19" s="198" t="str">
        <f t="shared" si="20"/>
        <v/>
      </c>
      <c r="AZ19" s="198" t="str">
        <f t="shared" si="21"/>
        <v/>
      </c>
      <c r="BA19" s="198"/>
      <c r="BB19" s="156" t="str">
        <f t="shared" si="22"/>
        <v/>
      </c>
      <c r="BC19" s="159" t="str">
        <f t="shared" si="30"/>
        <v/>
      </c>
      <c r="BD19" s="13"/>
      <c r="BE19" s="26"/>
    </row>
    <row r="20" spans="1:64" ht="18.75" customHeight="1" thickBot="1" x14ac:dyDescent="0.2">
      <c r="A20" s="274" t="str">
        <f>'Liste des Agents'!B10</f>
        <v>AGENT 7</v>
      </c>
      <c r="B20" s="105">
        <f t="shared" si="7"/>
        <v>0</v>
      </c>
      <c r="C20" s="100">
        <f t="shared" si="6"/>
        <v>45261</v>
      </c>
      <c r="D20" s="101"/>
      <c r="E20" s="102"/>
      <c r="F20" s="102"/>
      <c r="G20" s="103"/>
      <c r="H20" s="103"/>
      <c r="I20" s="103"/>
      <c r="J20" s="103"/>
      <c r="K20" s="104"/>
      <c r="L20" s="191" t="str">
        <f t="shared" si="8"/>
        <v/>
      </c>
      <c r="M20" s="190" t="str">
        <f t="shared" si="9"/>
        <v/>
      </c>
      <c r="N20" s="194" t="str">
        <f t="shared" si="31"/>
        <v/>
      </c>
      <c r="O20" s="204"/>
      <c r="P20" s="204" t="str">
        <f t="shared" si="10"/>
        <v/>
      </c>
      <c r="Q20" s="204" t="str">
        <f t="shared" si="35"/>
        <v/>
      </c>
      <c r="R20" s="203"/>
      <c r="S20" s="283"/>
      <c r="T20" s="157" t="str">
        <f t="shared" si="23"/>
        <v/>
      </c>
      <c r="U20" s="203" t="str">
        <f>IF(COUNTIF(S20,"*WE*"),"REPOS","")</f>
        <v/>
      </c>
      <c r="V20" s="203"/>
      <c r="W20" s="154" t="str">
        <f t="shared" si="32"/>
        <v/>
      </c>
      <c r="X20" s="154" t="str">
        <f t="shared" si="33"/>
        <v/>
      </c>
      <c r="Y20" s="188"/>
      <c r="Z20" s="152" t="str">
        <f t="shared" si="34"/>
        <v/>
      </c>
      <c r="AA20" s="152" t="str">
        <f t="shared" si="25"/>
        <v/>
      </c>
      <c r="AB20" s="203" t="str">
        <f t="shared" si="26"/>
        <v/>
      </c>
      <c r="AC20" s="204"/>
      <c r="AD20" s="203" t="str">
        <f t="shared" si="36"/>
        <v/>
      </c>
      <c r="AE20" s="205" t="str">
        <f t="shared" si="37"/>
        <v/>
      </c>
      <c r="AF20" s="206"/>
      <c r="AG20" s="152" t="str">
        <f t="shared" si="38"/>
        <v/>
      </c>
      <c r="AH20" s="152" t="str">
        <f>IF(COUNTIF(S16,"*WE*"),"WE","")</f>
        <v/>
      </c>
      <c r="AI20" s="224" t="str">
        <f t="shared" si="39"/>
        <v/>
      </c>
      <c r="AJ20" s="207"/>
      <c r="AK20" s="205" t="str">
        <f>IF(COUNTIF(S14,"*WE*"),"REPOS","")</f>
        <v>REPOS</v>
      </c>
      <c r="AL20" s="205" t="str">
        <f>IF(COUNTIF(S14,"*WE*"),"REPOS","")</f>
        <v>REPOS</v>
      </c>
      <c r="AM20" s="206"/>
      <c r="AN20" s="190" t="str">
        <f>IF(COUNTIF(S14,"*WE*"),"WE","")</f>
        <v>WE</v>
      </c>
      <c r="AO20" s="152" t="str">
        <f t="shared" si="28"/>
        <v>WE</v>
      </c>
      <c r="AP20" s="154" t="str">
        <f t="shared" si="40"/>
        <v>REPOS</v>
      </c>
      <c r="AQ20" s="189"/>
      <c r="AR20" s="205" t="str">
        <f t="shared" si="16"/>
        <v/>
      </c>
      <c r="AS20" s="205" t="str">
        <f t="shared" si="17"/>
        <v/>
      </c>
      <c r="AT20" s="208"/>
      <c r="AU20" s="152" t="str">
        <f t="shared" si="18"/>
        <v/>
      </c>
      <c r="AV20" s="152" t="str">
        <f t="shared" si="29"/>
        <v/>
      </c>
      <c r="AW20" s="189" t="str">
        <f t="shared" si="19"/>
        <v/>
      </c>
      <c r="AX20" s="207"/>
      <c r="AY20" s="205" t="str">
        <f t="shared" si="20"/>
        <v/>
      </c>
      <c r="AZ20" s="205" t="str">
        <f t="shared" si="21"/>
        <v/>
      </c>
      <c r="BA20" s="205"/>
      <c r="BB20" s="152" t="str">
        <f t="shared" si="22"/>
        <v/>
      </c>
      <c r="BC20" s="160" t="str">
        <f t="shared" si="30"/>
        <v/>
      </c>
      <c r="BD20" s="13"/>
      <c r="BE20" s="26"/>
    </row>
    <row r="21" spans="1:64" ht="18.75" customHeight="1" thickBot="1" x14ac:dyDescent="0.2">
      <c r="A21" s="275" t="str">
        <f>'Liste des Agents'!B12</f>
        <v>AGENT 9</v>
      </c>
      <c r="B21" s="116">
        <f t="shared" si="7"/>
        <v>0</v>
      </c>
      <c r="C21" s="143">
        <f t="shared" si="6"/>
        <v>45261</v>
      </c>
      <c r="D21" s="112"/>
      <c r="E21" s="113"/>
      <c r="F21" s="113"/>
      <c r="G21" s="114"/>
      <c r="H21" s="114"/>
      <c r="I21" s="114"/>
      <c r="J21" s="114"/>
      <c r="K21" s="115"/>
      <c r="L21" s="215" t="str">
        <f t="shared" si="8"/>
        <v/>
      </c>
      <c r="M21" s="213" t="str">
        <f t="shared" si="9"/>
        <v/>
      </c>
      <c r="N21" s="194" t="str">
        <f t="shared" si="31"/>
        <v/>
      </c>
      <c r="O21" s="211"/>
      <c r="P21" s="211" t="str">
        <f t="shared" si="10"/>
        <v/>
      </c>
      <c r="Q21" s="211" t="str">
        <f t="shared" si="35"/>
        <v/>
      </c>
      <c r="R21" s="210"/>
      <c r="S21" s="281"/>
      <c r="T21" s="209" t="str">
        <f t="shared" si="23"/>
        <v/>
      </c>
      <c r="U21" s="210" t="str">
        <f>IF(COUNTIF(S21,"*WE*"),"REPOS","")</f>
        <v/>
      </c>
      <c r="V21" s="210"/>
      <c r="W21" s="155" t="str">
        <f t="shared" si="32"/>
        <v/>
      </c>
      <c r="X21" s="155" t="str">
        <f t="shared" si="33"/>
        <v/>
      </c>
      <c r="Y21" s="258"/>
      <c r="Z21" s="153" t="str">
        <f t="shared" si="34"/>
        <v/>
      </c>
      <c r="AA21" s="153" t="str">
        <f t="shared" si="25"/>
        <v/>
      </c>
      <c r="AB21" s="210" t="str">
        <f t="shared" si="26"/>
        <v/>
      </c>
      <c r="AC21" s="211"/>
      <c r="AD21" s="210" t="str">
        <f t="shared" si="36"/>
        <v/>
      </c>
      <c r="AE21" s="217" t="str">
        <f t="shared" si="37"/>
        <v/>
      </c>
      <c r="AF21" s="212"/>
      <c r="AG21" s="153" t="str">
        <f t="shared" si="38"/>
        <v/>
      </c>
      <c r="AH21" s="153" t="str">
        <f>IF(COUNTIF(S17,"*WE*"),"WE","")</f>
        <v/>
      </c>
      <c r="AI21" s="224" t="str">
        <f t="shared" si="39"/>
        <v/>
      </c>
      <c r="AJ21" s="216"/>
      <c r="AK21" s="217" t="str">
        <f>IF(COUNTIF(S15,"*WE*"),"REPOS","")</f>
        <v>REPOS</v>
      </c>
      <c r="AL21" s="217" t="str">
        <f>IF(COUNTIF(S15,"*WE*"),"REPOS","")</f>
        <v>REPOS</v>
      </c>
      <c r="AM21" s="212"/>
      <c r="AN21" s="213" t="str">
        <f>IF(COUNTIF(S15,"*WE*"),"WE","")</f>
        <v>WE</v>
      </c>
      <c r="AO21" s="153" t="str">
        <f t="shared" si="28"/>
        <v>WE</v>
      </c>
      <c r="AP21" s="155" t="str">
        <f t="shared" si="40"/>
        <v>REPOS</v>
      </c>
      <c r="AQ21" s="214"/>
      <c r="AR21" s="217" t="str">
        <f t="shared" si="16"/>
        <v/>
      </c>
      <c r="AS21" s="217" t="str">
        <f t="shared" si="17"/>
        <v/>
      </c>
      <c r="AT21" s="218"/>
      <c r="AU21" s="153" t="str">
        <f t="shared" si="18"/>
        <v/>
      </c>
      <c r="AV21" s="153" t="str">
        <f t="shared" si="29"/>
        <v/>
      </c>
      <c r="AW21" s="214" t="str">
        <f t="shared" si="19"/>
        <v/>
      </c>
      <c r="AX21" s="216"/>
      <c r="AY21" s="217" t="str">
        <f t="shared" si="20"/>
        <v/>
      </c>
      <c r="AZ21" s="217" t="str">
        <f t="shared" si="21"/>
        <v/>
      </c>
      <c r="BA21" s="217"/>
      <c r="BB21" s="153" t="str">
        <f t="shared" si="22"/>
        <v/>
      </c>
      <c r="BC21" s="161" t="str">
        <f t="shared" si="30"/>
        <v/>
      </c>
      <c r="BD21" s="13"/>
      <c r="BE21" s="26"/>
    </row>
    <row r="22" spans="1:64" ht="18.75" customHeight="1" thickBot="1" x14ac:dyDescent="0.2">
      <c r="A22" s="276" t="str">
        <f>'Liste des Agents'!B14</f>
        <v>AGENT 11</v>
      </c>
      <c r="B22" s="150">
        <f t="shared" si="7"/>
        <v>0</v>
      </c>
      <c r="C22" s="145">
        <f t="shared" si="6"/>
        <v>45261</v>
      </c>
      <c r="D22" s="146"/>
      <c r="E22" s="147"/>
      <c r="F22" s="147"/>
      <c r="G22" s="148"/>
      <c r="H22" s="148"/>
      <c r="I22" s="148"/>
      <c r="J22" s="148"/>
      <c r="K22" s="149"/>
      <c r="L22" s="226" t="str">
        <f>IF(COUNTIF(S14,"*WE*"),"WE","")</f>
        <v>WE</v>
      </c>
      <c r="M22" s="223" t="str">
        <f>IF(COUNTIF(S14,"*WE*"),"WE","")</f>
        <v>WE</v>
      </c>
      <c r="N22" s="220" t="str">
        <f>IF(COUNTIF(M22,"*WE*"),"REPOS","")</f>
        <v>REPOS</v>
      </c>
      <c r="O22" s="220"/>
      <c r="P22" s="220" t="str">
        <f t="shared" si="10"/>
        <v/>
      </c>
      <c r="Q22" s="220" t="str">
        <f t="shared" si="35"/>
        <v/>
      </c>
      <c r="R22" s="219"/>
      <c r="S22" s="283"/>
      <c r="T22" s="157" t="str">
        <f t="shared" si="23"/>
        <v/>
      </c>
      <c r="U22" s="219" t="str">
        <f>IF(COUNTIF(S22,"*WE*"),"REPOS","")</f>
        <v/>
      </c>
      <c r="V22" s="219"/>
      <c r="W22" s="219" t="str">
        <f t="shared" si="32"/>
        <v/>
      </c>
      <c r="X22" s="219" t="str">
        <f t="shared" si="33"/>
        <v/>
      </c>
      <c r="Y22" s="220"/>
      <c r="Z22" s="157" t="str">
        <f t="shared" si="34"/>
        <v/>
      </c>
      <c r="AA22" s="157" t="str">
        <f t="shared" si="25"/>
        <v/>
      </c>
      <c r="AB22" s="219" t="str">
        <f t="shared" si="26"/>
        <v/>
      </c>
      <c r="AC22" s="220"/>
      <c r="AD22" s="224" t="str">
        <f t="shared" si="36"/>
        <v/>
      </c>
      <c r="AE22" s="224" t="str">
        <f t="shared" si="37"/>
        <v/>
      </c>
      <c r="AF22" s="224"/>
      <c r="AG22" s="157" t="str">
        <f t="shared" si="38"/>
        <v/>
      </c>
      <c r="AH22" s="157" t="str">
        <f>IF(COUNTIF(S18,"*WE*"),"WE","")</f>
        <v/>
      </c>
      <c r="AI22" s="224" t="str">
        <f t="shared" si="39"/>
        <v/>
      </c>
      <c r="AJ22" s="225"/>
      <c r="AK22" s="221" t="str">
        <f>IF(COUNTIF(S16,"*WE*"),"REPOS","")</f>
        <v/>
      </c>
      <c r="AL22" s="221" t="str">
        <f>IF(COUNTIF(S16,"*WE*"),"REPOS","")</f>
        <v/>
      </c>
      <c r="AM22" s="222"/>
      <c r="AN22" s="223" t="str">
        <f>IF(COUNTIF(S16,"*WE*"),"WE","")</f>
        <v/>
      </c>
      <c r="AO22" s="157" t="str">
        <f>IF(COUNTIF(S16,"*WE*"),"WE","")</f>
        <v/>
      </c>
      <c r="AP22" s="224" t="str">
        <f t="shared" si="40"/>
        <v/>
      </c>
      <c r="AQ22" s="225"/>
      <c r="AR22" s="221" t="str">
        <f>IF(COUNTIF(Z16,"*WE*"),"REPOS","")</f>
        <v>REPOS</v>
      </c>
      <c r="AS22" s="221" t="str">
        <f>IF(COUNTIF(Z16,"*WE*"),"REPOS","")</f>
        <v>REPOS</v>
      </c>
      <c r="AT22" s="227"/>
      <c r="AU22" s="157" t="str">
        <f>IF(COUNTIF(S14,"*WE*"),"WE","")</f>
        <v>WE</v>
      </c>
      <c r="AV22" s="157" t="str">
        <f>IF(COUNTIF(S14,"*WE*"),"WE","")</f>
        <v>WE</v>
      </c>
      <c r="AW22" s="228" t="str">
        <f>IF(COUNTIF(AU22,"*WE*"),"REPOS","")</f>
        <v>REPOS</v>
      </c>
      <c r="AX22" s="228"/>
      <c r="AY22" s="221" t="str">
        <f t="shared" si="20"/>
        <v/>
      </c>
      <c r="AZ22" s="221" t="str">
        <f t="shared" si="21"/>
        <v/>
      </c>
      <c r="BA22" s="221"/>
      <c r="BB22" s="157" t="str">
        <f t="shared" si="22"/>
        <v/>
      </c>
      <c r="BC22" s="162" t="str">
        <f t="shared" si="30"/>
        <v/>
      </c>
      <c r="BD22" s="13"/>
      <c r="BE22" s="26"/>
    </row>
    <row r="23" spans="1:64" ht="18.75" customHeight="1" thickBot="1" x14ac:dyDescent="0.2">
      <c r="A23" s="277" t="str">
        <f>'Liste des Agents'!B5</f>
        <v>AGENT 2</v>
      </c>
      <c r="B23" s="151" t="str">
        <f t="shared" si="7"/>
        <v>OK</v>
      </c>
      <c r="C23" s="70">
        <f t="shared" si="6"/>
        <v>45261</v>
      </c>
      <c r="D23" s="35"/>
      <c r="E23" s="54"/>
      <c r="F23" s="54"/>
      <c r="G23" s="36"/>
      <c r="H23" s="36"/>
      <c r="I23" s="36"/>
      <c r="J23" s="36"/>
      <c r="K23" s="55"/>
      <c r="L23" s="215" t="str">
        <f>IF(COUNTIF(S15,"*WE*"),"WE","")</f>
        <v>WE</v>
      </c>
      <c r="M23" s="213" t="str">
        <f>IF(COUNTIF(S15,"*WE*"),"WE","")</f>
        <v>WE</v>
      </c>
      <c r="N23" s="211" t="str">
        <f>IF(COUNTIF(M23,"*WE*"),"REPOS","")</f>
        <v>REPOS</v>
      </c>
      <c r="O23" s="211"/>
      <c r="P23" s="211" t="str">
        <f t="shared" si="10"/>
        <v/>
      </c>
      <c r="Q23" s="211" t="str">
        <f t="shared" si="35"/>
        <v/>
      </c>
      <c r="R23" s="210"/>
      <c r="S23" s="281"/>
      <c r="T23" s="209" t="str">
        <f t="shared" si="23"/>
        <v/>
      </c>
      <c r="U23" s="229" t="str">
        <f>IF(COUNTIF(S23,"*WE*"),"REPOS","")</f>
        <v/>
      </c>
      <c r="V23" s="229"/>
      <c r="W23" s="229" t="str">
        <f t="shared" si="32"/>
        <v/>
      </c>
      <c r="X23" s="229" t="str">
        <f t="shared" si="33"/>
        <v/>
      </c>
      <c r="Y23" s="230"/>
      <c r="Z23" s="158" t="str">
        <f t="shared" si="34"/>
        <v/>
      </c>
      <c r="AA23" s="158" t="str">
        <f t="shared" si="25"/>
        <v/>
      </c>
      <c r="AB23" s="229" t="str">
        <f t="shared" si="26"/>
        <v/>
      </c>
      <c r="AC23" s="230"/>
      <c r="AD23" s="234" t="str">
        <f t="shared" si="36"/>
        <v/>
      </c>
      <c r="AE23" s="234" t="str">
        <f t="shared" si="37"/>
        <v/>
      </c>
      <c r="AF23" s="234"/>
      <c r="AG23" s="158" t="str">
        <f t="shared" si="38"/>
        <v/>
      </c>
      <c r="AH23" s="158" t="str">
        <f>IF(COUNTIF(S19,"*WE*"),"WE","")</f>
        <v/>
      </c>
      <c r="AI23" s="234" t="str">
        <f t="shared" si="39"/>
        <v/>
      </c>
      <c r="AJ23" s="235"/>
      <c r="AK23" s="231" t="str">
        <f>IF(COUNTIF(S17,"*WE*"),"REPOS","")</f>
        <v/>
      </c>
      <c r="AL23" s="231" t="str">
        <f>IF(COUNTIF(S17,"*WE*"),"REPOS","")</f>
        <v/>
      </c>
      <c r="AM23" s="232"/>
      <c r="AN23" s="233" t="str">
        <f>IF(COUNTIF(S17,"*WE*"),"WE","")</f>
        <v/>
      </c>
      <c r="AO23" s="158" t="str">
        <f>IF(COUNTIF(S17,"*WE*"),"WE","")</f>
        <v/>
      </c>
      <c r="AP23" s="234" t="str">
        <f t="shared" si="40"/>
        <v/>
      </c>
      <c r="AQ23" s="235"/>
      <c r="AR23" s="231" t="str">
        <f>IF(COUNTIF(Z17,"*WE*"),"REPOS","")</f>
        <v>REPOS</v>
      </c>
      <c r="AS23" s="231" t="str">
        <f>IF(COUNTIF(Z17,"*WE*"),"REPOS","")</f>
        <v>REPOS</v>
      </c>
      <c r="AT23" s="237"/>
      <c r="AU23" s="158" t="str">
        <f>IF(COUNTIF(S15,"*WE*"),"WE","")</f>
        <v>WE</v>
      </c>
      <c r="AV23" s="158" t="str">
        <f>IF(COUNTIF(S15,"*WE*"),"WE","")</f>
        <v>WE</v>
      </c>
      <c r="AW23" s="238" t="str">
        <f>IF(COUNTIF(AU23,"*WE*"),"REPOS","")</f>
        <v>REPOS</v>
      </c>
      <c r="AX23" s="238"/>
      <c r="AY23" s="231" t="str">
        <f t="shared" si="20"/>
        <v/>
      </c>
      <c r="AZ23" s="231" t="str">
        <f t="shared" si="21"/>
        <v/>
      </c>
      <c r="BA23" s="231"/>
      <c r="BB23" s="158" t="str">
        <f t="shared" si="22"/>
        <v/>
      </c>
      <c r="BC23" s="163" t="str">
        <f t="shared" si="30"/>
        <v/>
      </c>
      <c r="BD23" s="13"/>
      <c r="BE23" s="26" t="s">
        <v>2</v>
      </c>
    </row>
    <row r="24" spans="1:64" ht="18.75" customHeight="1" thickBot="1" x14ac:dyDescent="0.2">
      <c r="A24" s="278" t="str">
        <f>'Liste des Agents'!B16</f>
        <v>AGENT 13</v>
      </c>
      <c r="B24" s="106">
        <f t="shared" si="7"/>
        <v>0</v>
      </c>
      <c r="C24" s="68">
        <f t="shared" si="6"/>
        <v>45261</v>
      </c>
      <c r="D24" s="31"/>
      <c r="E24" s="52"/>
      <c r="F24" s="52"/>
      <c r="G24" s="32"/>
      <c r="H24" s="32"/>
      <c r="I24" s="32"/>
      <c r="J24" s="32"/>
      <c r="K24" s="39"/>
      <c r="L24" s="246"/>
      <c r="M24" s="243"/>
      <c r="N24" s="240"/>
      <c r="O24" s="240"/>
      <c r="P24" s="240"/>
      <c r="Q24" s="240"/>
      <c r="R24" s="239"/>
      <c r="S24" s="284"/>
      <c r="T24" s="164"/>
      <c r="U24" s="239"/>
      <c r="V24" s="239"/>
      <c r="W24" s="239"/>
      <c r="X24" s="239"/>
      <c r="Y24" s="240"/>
      <c r="Z24" s="164"/>
      <c r="AA24" s="164"/>
      <c r="AB24" s="239"/>
      <c r="AC24" s="240"/>
      <c r="AD24" s="239"/>
      <c r="AE24" s="241"/>
      <c r="AF24" s="242"/>
      <c r="AG24" s="164"/>
      <c r="AH24" s="164"/>
      <c r="AI24" s="244"/>
      <c r="AJ24" s="245"/>
      <c r="AK24" s="241"/>
      <c r="AL24" s="241"/>
      <c r="AM24" s="242"/>
      <c r="AN24" s="243"/>
      <c r="AO24" s="164"/>
      <c r="AP24" s="244"/>
      <c r="AQ24" s="245"/>
      <c r="AR24" s="241"/>
      <c r="AS24" s="241"/>
      <c r="AT24" s="247"/>
      <c r="AU24" s="164"/>
      <c r="AV24" s="164"/>
      <c r="AW24" s="248"/>
      <c r="AX24" s="245"/>
      <c r="AY24" s="241"/>
      <c r="AZ24" s="241"/>
      <c r="BA24" s="241"/>
      <c r="BB24" s="164"/>
      <c r="BC24" s="165"/>
      <c r="BD24" s="13"/>
      <c r="BE24" s="26"/>
    </row>
    <row r="25" spans="1:64" ht="18.75" customHeight="1" thickBot="1" x14ac:dyDescent="0.2">
      <c r="A25" s="319" t="str">
        <f>'Liste des Agents'!B17</f>
        <v>AGENT 14</v>
      </c>
      <c r="B25" s="72" t="str">
        <f t="shared" si="7"/>
        <v>OK</v>
      </c>
      <c r="C25" s="69">
        <f t="shared" si="6"/>
        <v>45261</v>
      </c>
      <c r="D25" s="33"/>
      <c r="E25" s="53"/>
      <c r="F25" s="53"/>
      <c r="G25" s="34"/>
      <c r="H25" s="34"/>
      <c r="I25" s="34"/>
      <c r="J25" s="34"/>
      <c r="K25" s="40"/>
      <c r="L25" s="236"/>
      <c r="M25" s="233"/>
      <c r="N25" s="230"/>
      <c r="O25" s="230"/>
      <c r="P25" s="230"/>
      <c r="Q25" s="230"/>
      <c r="R25" s="229"/>
      <c r="S25" s="285"/>
      <c r="T25" s="158"/>
      <c r="U25" s="229"/>
      <c r="V25" s="229"/>
      <c r="W25" s="229"/>
      <c r="X25" s="229"/>
      <c r="Y25" s="230"/>
      <c r="Z25" s="234"/>
      <c r="AA25" s="234"/>
      <c r="AB25" s="234"/>
      <c r="AC25" s="264"/>
      <c r="AD25" s="234"/>
      <c r="AE25" s="234"/>
      <c r="AF25" s="234"/>
      <c r="AG25" s="234"/>
      <c r="AH25" s="234"/>
      <c r="AI25" s="234"/>
      <c r="AJ25" s="238"/>
      <c r="AK25" s="234"/>
      <c r="AL25" s="234"/>
      <c r="AM25" s="234"/>
      <c r="AN25" s="264"/>
      <c r="AO25" s="234"/>
      <c r="AP25" s="234"/>
      <c r="AQ25" s="235"/>
      <c r="AR25" s="231"/>
      <c r="AS25" s="231"/>
      <c r="AT25" s="237"/>
      <c r="AU25" s="158"/>
      <c r="AV25" s="158"/>
      <c r="AW25" s="238"/>
      <c r="AX25" s="235"/>
      <c r="AY25" s="231"/>
      <c r="AZ25" s="231"/>
      <c r="BA25" s="231"/>
      <c r="BB25" s="158"/>
      <c r="BC25" s="163"/>
      <c r="BD25" s="13"/>
      <c r="BE25" s="26" t="s">
        <v>2</v>
      </c>
    </row>
    <row r="26" spans="1:64" ht="18.75" hidden="1" customHeight="1" thickBot="1" x14ac:dyDescent="0.2">
      <c r="A26" s="320"/>
      <c r="B26" s="119"/>
      <c r="C26" s="120">
        <f t="shared" si="6"/>
        <v>45261</v>
      </c>
      <c r="D26" s="121"/>
      <c r="E26" s="121"/>
      <c r="F26" s="121"/>
      <c r="G26" s="121"/>
      <c r="H26" s="121"/>
      <c r="I26" s="121"/>
      <c r="J26" s="121"/>
      <c r="K26" s="121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3"/>
      <c r="AA26" s="123"/>
      <c r="AB26" s="124"/>
      <c r="AC26" s="124"/>
      <c r="AD26" s="124"/>
      <c r="AE26" s="124"/>
      <c r="AF26" s="124"/>
      <c r="AG26" s="123"/>
      <c r="AH26" s="125"/>
      <c r="AI26" s="126"/>
      <c r="AJ26" s="127"/>
      <c r="AK26" s="124"/>
      <c r="AL26" s="124"/>
      <c r="AM26" s="124"/>
      <c r="AN26" s="123"/>
      <c r="AO26" s="125"/>
      <c r="AP26" s="126"/>
      <c r="AQ26" s="128"/>
      <c r="AR26" s="128"/>
      <c r="AS26" s="128"/>
      <c r="AT26" s="128"/>
      <c r="AU26" s="129"/>
      <c r="AV26" s="130"/>
      <c r="AW26" s="129"/>
      <c r="AX26" s="129"/>
      <c r="AY26" s="129"/>
      <c r="AZ26" s="129"/>
      <c r="BA26" s="129"/>
      <c r="BB26" s="129"/>
      <c r="BC26" s="130"/>
    </row>
    <row r="27" spans="1:64" ht="8.25" customHeight="1" thickBot="1" x14ac:dyDescent="0.2">
      <c r="A27" s="256"/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  <c r="AF27" s="118"/>
      <c r="AG27" s="118"/>
      <c r="AH27" s="118"/>
      <c r="AI27" s="118"/>
      <c r="AJ27" s="118"/>
      <c r="AK27" s="118"/>
      <c r="AL27" s="118"/>
      <c r="AM27" s="118"/>
      <c r="AN27" s="118"/>
      <c r="AO27" s="118"/>
      <c r="AP27" s="118"/>
      <c r="AQ27" s="94"/>
      <c r="AR27" s="94"/>
      <c r="AS27" s="94"/>
      <c r="AT27" s="94"/>
      <c r="AU27" s="94"/>
      <c r="AV27" s="94"/>
      <c r="AW27" s="94"/>
      <c r="AX27" s="94"/>
      <c r="AY27" s="94"/>
      <c r="AZ27" s="94"/>
      <c r="BA27" s="94"/>
      <c r="BB27" s="94"/>
      <c r="BC27" s="94"/>
    </row>
    <row r="28" spans="1:64" ht="17.25" customHeight="1" x14ac:dyDescent="0.2">
      <c r="A28" s="321" t="s">
        <v>12</v>
      </c>
      <c r="B28" s="322"/>
      <c r="C28" s="21"/>
      <c r="D28" s="21"/>
      <c r="E28" s="21"/>
      <c r="F28" s="21"/>
      <c r="G28" s="21"/>
      <c r="H28" s="21"/>
      <c r="I28" s="21"/>
      <c r="J28" s="21"/>
      <c r="K28" s="21"/>
      <c r="L28" s="351" t="s">
        <v>32</v>
      </c>
      <c r="M28" s="352"/>
      <c r="N28" s="352"/>
      <c r="O28" s="352"/>
      <c r="P28" s="352"/>
      <c r="Q28" s="352"/>
      <c r="R28" s="352"/>
      <c r="S28" s="352"/>
      <c r="T28" s="352"/>
      <c r="U28" s="352"/>
      <c r="V28" s="352"/>
      <c r="W28" s="352"/>
      <c r="X28" s="352"/>
      <c r="Y28" s="352"/>
      <c r="Z28" s="352"/>
      <c r="AA28" s="352"/>
      <c r="AB28" s="352"/>
      <c r="AC28" s="352"/>
      <c r="AD28" s="352"/>
      <c r="AE28" s="352"/>
      <c r="AF28" s="352"/>
      <c r="AG28" s="352"/>
      <c r="AH28" s="352"/>
      <c r="AI28" s="352"/>
      <c r="AJ28" s="352"/>
      <c r="AK28" s="352"/>
      <c r="AL28" s="352"/>
      <c r="AM28" s="352"/>
      <c r="AN28" s="352"/>
      <c r="AO28" s="352"/>
      <c r="AP28" s="352"/>
      <c r="AQ28" s="352"/>
      <c r="AR28" s="352"/>
      <c r="AS28" s="352"/>
      <c r="AT28" s="352"/>
      <c r="AU28" s="352"/>
      <c r="AV28" s="352"/>
      <c r="AW28" s="352"/>
      <c r="AX28" s="352"/>
      <c r="AY28" s="352"/>
      <c r="AZ28" s="352"/>
      <c r="BA28" s="352"/>
      <c r="BB28" s="352"/>
      <c r="BC28" s="353"/>
      <c r="BD28" s="289"/>
    </row>
    <row r="29" spans="1:64" ht="17.25" customHeight="1" x14ac:dyDescent="0.2">
      <c r="A29" s="323"/>
      <c r="B29" s="324"/>
      <c r="C29" s="66"/>
      <c r="D29" s="66"/>
      <c r="E29" s="66"/>
      <c r="F29" s="66"/>
      <c r="G29" s="66"/>
      <c r="H29" s="66"/>
      <c r="I29" s="66"/>
      <c r="J29" s="66"/>
      <c r="K29" s="66"/>
      <c r="L29" s="354"/>
      <c r="M29" s="355"/>
      <c r="N29" s="355"/>
      <c r="O29" s="355"/>
      <c r="P29" s="355"/>
      <c r="Q29" s="355"/>
      <c r="R29" s="355"/>
      <c r="S29" s="355"/>
      <c r="T29" s="355"/>
      <c r="U29" s="355"/>
      <c r="V29" s="355"/>
      <c r="W29" s="355"/>
      <c r="X29" s="355"/>
      <c r="Y29" s="355"/>
      <c r="Z29" s="355"/>
      <c r="AA29" s="355"/>
      <c r="AB29" s="355"/>
      <c r="AC29" s="355"/>
      <c r="AD29" s="355"/>
      <c r="AE29" s="355"/>
      <c r="AF29" s="355"/>
      <c r="AG29" s="355"/>
      <c r="AH29" s="355"/>
      <c r="AI29" s="355"/>
      <c r="AJ29" s="355"/>
      <c r="AK29" s="355"/>
      <c r="AL29" s="355"/>
      <c r="AM29" s="355"/>
      <c r="AN29" s="355"/>
      <c r="AO29" s="355"/>
      <c r="AP29" s="355"/>
      <c r="AQ29" s="355"/>
      <c r="AR29" s="355"/>
      <c r="AS29" s="355"/>
      <c r="AT29" s="355"/>
      <c r="AU29" s="355"/>
      <c r="AV29" s="355"/>
      <c r="AW29" s="355"/>
      <c r="AX29" s="355"/>
      <c r="AY29" s="355"/>
      <c r="AZ29" s="355"/>
      <c r="BA29" s="355"/>
      <c r="BB29" s="355"/>
      <c r="BC29" s="356"/>
      <c r="BD29" s="289"/>
    </row>
    <row r="30" spans="1:64" ht="17.25" customHeight="1" x14ac:dyDescent="0.2">
      <c r="A30" s="325"/>
      <c r="B30" s="324"/>
      <c r="C30" s="22"/>
      <c r="D30" s="22"/>
      <c r="E30" s="22"/>
      <c r="F30" s="22"/>
      <c r="G30" s="22"/>
      <c r="H30" s="22"/>
      <c r="I30" s="22"/>
      <c r="J30" s="22"/>
      <c r="K30" s="22"/>
      <c r="L30" s="357"/>
      <c r="M30" s="358"/>
      <c r="N30" s="358"/>
      <c r="O30" s="358"/>
      <c r="P30" s="358"/>
      <c r="Q30" s="358"/>
      <c r="R30" s="358"/>
      <c r="S30" s="358"/>
      <c r="T30" s="358"/>
      <c r="U30" s="358"/>
      <c r="V30" s="358"/>
      <c r="W30" s="358"/>
      <c r="X30" s="358"/>
      <c r="Y30" s="358"/>
      <c r="Z30" s="358"/>
      <c r="AA30" s="358"/>
      <c r="AB30" s="358"/>
      <c r="AC30" s="358"/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8"/>
      <c r="AO30" s="358"/>
      <c r="AP30" s="358"/>
      <c r="AQ30" s="358"/>
      <c r="AR30" s="358"/>
      <c r="AS30" s="358"/>
      <c r="AT30" s="358"/>
      <c r="AU30" s="358"/>
      <c r="AV30" s="358"/>
      <c r="AW30" s="358"/>
      <c r="AX30" s="358"/>
      <c r="AY30" s="358"/>
      <c r="AZ30" s="358"/>
      <c r="BA30" s="358"/>
      <c r="BB30" s="358"/>
      <c r="BC30" s="359"/>
      <c r="BD30" s="289"/>
    </row>
    <row r="31" spans="1:64" ht="17.25" customHeight="1" x14ac:dyDescent="0.2">
      <c r="A31" s="325"/>
      <c r="B31" s="324"/>
      <c r="C31" s="22"/>
      <c r="D31" s="22"/>
      <c r="E31" s="22"/>
      <c r="F31" s="22"/>
      <c r="G31" s="22"/>
      <c r="H31" s="22"/>
      <c r="I31" s="22"/>
      <c r="J31" s="22"/>
      <c r="K31" s="22"/>
      <c r="L31" s="357"/>
      <c r="M31" s="358"/>
      <c r="N31" s="358"/>
      <c r="O31" s="358"/>
      <c r="P31" s="358"/>
      <c r="Q31" s="358"/>
      <c r="R31" s="358"/>
      <c r="S31" s="358"/>
      <c r="T31" s="358"/>
      <c r="U31" s="358"/>
      <c r="V31" s="358"/>
      <c r="W31" s="358"/>
      <c r="X31" s="358"/>
      <c r="Y31" s="358"/>
      <c r="Z31" s="358"/>
      <c r="AA31" s="358"/>
      <c r="AB31" s="358"/>
      <c r="AC31" s="358"/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8"/>
      <c r="AO31" s="358"/>
      <c r="AP31" s="358"/>
      <c r="AQ31" s="358"/>
      <c r="AR31" s="358"/>
      <c r="AS31" s="358"/>
      <c r="AT31" s="358"/>
      <c r="AU31" s="358"/>
      <c r="AV31" s="358"/>
      <c r="AW31" s="358"/>
      <c r="AX31" s="358"/>
      <c r="AY31" s="358"/>
      <c r="AZ31" s="358"/>
      <c r="BA31" s="358"/>
      <c r="BB31" s="358"/>
      <c r="BC31" s="359"/>
      <c r="BD31" s="289"/>
    </row>
    <row r="32" spans="1:64" ht="17.25" customHeight="1" thickBot="1" x14ac:dyDescent="0.25">
      <c r="A32" s="326"/>
      <c r="B32" s="327"/>
      <c r="C32" s="259"/>
      <c r="D32" s="259"/>
      <c r="E32" s="259"/>
      <c r="F32" s="259"/>
      <c r="G32" s="259"/>
      <c r="H32" s="259"/>
      <c r="I32" s="259"/>
      <c r="J32" s="259"/>
      <c r="K32" s="259"/>
      <c r="L32" s="360"/>
      <c r="M32" s="361"/>
      <c r="N32" s="361"/>
      <c r="O32" s="361"/>
      <c r="P32" s="361"/>
      <c r="Q32" s="361"/>
      <c r="R32" s="361"/>
      <c r="S32" s="361"/>
      <c r="T32" s="361"/>
      <c r="U32" s="361"/>
      <c r="V32" s="361"/>
      <c r="W32" s="361"/>
      <c r="X32" s="361"/>
      <c r="Y32" s="361"/>
      <c r="Z32" s="361"/>
      <c r="AA32" s="361"/>
      <c r="AB32" s="361"/>
      <c r="AC32" s="361"/>
      <c r="AD32" s="361"/>
      <c r="AE32" s="361"/>
      <c r="AF32" s="361"/>
      <c r="AG32" s="361"/>
      <c r="AH32" s="361"/>
      <c r="AI32" s="361"/>
      <c r="AJ32" s="361"/>
      <c r="AK32" s="361"/>
      <c r="AL32" s="361"/>
      <c r="AM32" s="361"/>
      <c r="AN32" s="361"/>
      <c r="AO32" s="361"/>
      <c r="AP32" s="361"/>
      <c r="AQ32" s="361"/>
      <c r="AR32" s="361"/>
      <c r="AS32" s="361"/>
      <c r="AT32" s="361"/>
      <c r="AU32" s="361"/>
      <c r="AV32" s="361"/>
      <c r="AW32" s="361"/>
      <c r="AX32" s="361"/>
      <c r="AY32" s="361"/>
      <c r="AZ32" s="361"/>
      <c r="BA32" s="361"/>
      <c r="BB32" s="361"/>
      <c r="BC32" s="362"/>
      <c r="BD32" s="289"/>
    </row>
    <row r="33" spans="1:34" x14ac:dyDescent="0.15">
      <c r="A33" s="260"/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0"/>
      <c r="T33" s="260"/>
      <c r="U33" s="260"/>
      <c r="V33" s="26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</row>
    <row r="34" spans="1:34" ht="3.75" customHeight="1" x14ac:dyDescent="0.15">
      <c r="A34" s="260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0"/>
      <c r="T34" s="260"/>
      <c r="U34" s="260"/>
      <c r="V34" s="26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1:34" x14ac:dyDescent="0.15">
      <c r="A35" s="317"/>
      <c r="B35" s="261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328"/>
      <c r="T35" s="330" t="s">
        <v>15</v>
      </c>
      <c r="U35" s="332" t="s">
        <v>16</v>
      </c>
      <c r="V35" s="26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</row>
    <row r="36" spans="1:34" ht="10.5" hidden="1" customHeight="1" x14ac:dyDescent="0.15">
      <c r="A36" s="318"/>
      <c r="B36" s="262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329"/>
      <c r="T36" s="331"/>
      <c r="U36" s="333"/>
      <c r="V36" s="260"/>
      <c r="W36" s="20"/>
      <c r="X36" s="20"/>
      <c r="Y36" s="20"/>
      <c r="Z36" s="20"/>
      <c r="AA36" s="20"/>
      <c r="AB36" s="20"/>
      <c r="AC36" s="20"/>
      <c r="AD36" s="20"/>
      <c r="AE36" s="20">
        <f>WEEKDAY(DATE(A1,12,25),2)</f>
        <v>1</v>
      </c>
      <c r="AF36" s="20"/>
      <c r="AG36" s="20"/>
      <c r="AH36" s="20"/>
    </row>
    <row r="37" spans="1:34" x14ac:dyDescent="0.15">
      <c r="A37" s="317"/>
      <c r="B37" s="261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329"/>
      <c r="T37" s="331"/>
      <c r="U37" s="333"/>
      <c r="V37" s="26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</row>
    <row r="38" spans="1:34" ht="3.75" customHeight="1" x14ac:dyDescent="0.15">
      <c r="A38" s="318"/>
      <c r="B38" s="262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0"/>
      <c r="T38" s="260"/>
      <c r="U38" s="260"/>
      <c r="V38" s="26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</row>
    <row r="39" spans="1:34" x14ac:dyDescent="0.15">
      <c r="A39" s="315"/>
      <c r="B39" s="48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</row>
    <row r="40" spans="1:34" x14ac:dyDescent="0.15">
      <c r="A40" s="316"/>
      <c r="B40" s="49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</row>
    <row r="41" spans="1:34" x14ac:dyDescent="0.15">
      <c r="A41" s="315"/>
      <c r="B41" s="48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</row>
    <row r="42" spans="1:34" x14ac:dyDescent="0.15">
      <c r="A42" s="315"/>
      <c r="B42" s="48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</row>
    <row r="43" spans="1:34" ht="12.75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37"/>
      <c r="AH43" s="20"/>
    </row>
    <row r="100" spans="1:1" x14ac:dyDescent="0.15">
      <c r="A100" s="314">
        <v>2024</v>
      </c>
    </row>
  </sheetData>
  <sheetProtection algorithmName="SHA-512" hashValue="6APhDOFHsqEcdKIKVAzl9UckJDOvE3hQ4G+c/NNVhHo3Qhg/bbkrasvNFS0hZYhdqubpsGOU1ySDRGoZqqozXw==" saltValue="teCyyFv44+/qL8ZeHFbKpw==" spinCount="100000" sheet="1" objects="1" scenarios="1"/>
  <mergeCells count="18">
    <mergeCell ref="S35:S37"/>
    <mergeCell ref="T35:T37"/>
    <mergeCell ref="U35:U37"/>
    <mergeCell ref="A1:A4"/>
    <mergeCell ref="A10:A11"/>
    <mergeCell ref="S1:BC4"/>
    <mergeCell ref="L28:BC28"/>
    <mergeCell ref="L29:BC29"/>
    <mergeCell ref="L30:BC30"/>
    <mergeCell ref="L31:BC31"/>
    <mergeCell ref="L32:BC32"/>
    <mergeCell ref="L1:R4"/>
    <mergeCell ref="A41:A42"/>
    <mergeCell ref="A39:A40"/>
    <mergeCell ref="A35:A36"/>
    <mergeCell ref="A37:A38"/>
    <mergeCell ref="A25:A26"/>
    <mergeCell ref="A28:B32"/>
  </mergeCells>
  <phoneticPr fontId="0" type="noConversion"/>
  <conditionalFormatting sqref="Z8:AV9 Z10:BC25">
    <cfRule type="expression" dxfId="72" priority="2">
      <formula>OR(DAY(Z$8)=1,DAY(Z$8)=25)</formula>
    </cfRule>
  </conditionalFormatting>
  <conditionalFormatting sqref="T14:T23">
    <cfRule type="expression" dxfId="71" priority="1">
      <formula>OR(DAY(T$8)=1,DAY(T$8)=25)</formula>
    </cfRule>
  </conditionalFormatting>
  <conditionalFormatting sqref="BE10:BE25 B10:B25">
    <cfRule type="cellIs" dxfId="70" priority="76" operator="equal">
      <formula>"ok"</formula>
    </cfRule>
    <cfRule type="cellIs" dxfId="69" priority="78" operator="notEqual">
      <formula>"ok"</formula>
    </cfRule>
  </conditionalFormatting>
  <conditionalFormatting sqref="S8:AV9 S10:BC25">
    <cfRule type="expression" dxfId="68" priority="88">
      <formula>WEEKDAY(S$8,2)&gt;5</formula>
    </cfRule>
  </conditionalFormatting>
  <conditionalFormatting sqref="AW8:BC8">
    <cfRule type="expression" dxfId="67" priority="72">
      <formula>OR(DAY(AW$8)=1,DAY(AW$8)=25)</formula>
    </cfRule>
  </conditionalFormatting>
  <conditionalFormatting sqref="AW8:BC8">
    <cfRule type="expression" dxfId="66" priority="73">
      <formula>WEEKDAY(AW$8,2)&gt;5</formula>
    </cfRule>
  </conditionalFormatting>
  <conditionalFormatting sqref="AW9:BC9">
    <cfRule type="expression" dxfId="65" priority="70">
      <formula>OR(DAY(AW$8)=1,DAY(AW$8)=25)</formula>
    </cfRule>
  </conditionalFormatting>
  <conditionalFormatting sqref="AW9:BC9">
    <cfRule type="expression" dxfId="64" priority="71">
      <formula>WEEKDAY(AW$8,2)&gt;5</formula>
    </cfRule>
  </conditionalFormatting>
  <conditionalFormatting sqref="L14:BC23">
    <cfRule type="cellIs" dxfId="63" priority="87" stopIfTrue="1" operator="equal">
      <formula>"REPOS"</formula>
    </cfRule>
  </conditionalFormatting>
  <conditionalFormatting sqref="U14:V15">
    <cfRule type="expression" dxfId="62" priority="64">
      <formula>IF($S$22&lt;&gt;"we","",1)</formula>
    </cfRule>
  </conditionalFormatting>
  <conditionalFormatting sqref="W20:Y21">
    <cfRule type="expression" dxfId="61" priority="63">
      <formula>IF($S$22&lt;&gt;"we","",1)</formula>
    </cfRule>
  </conditionalFormatting>
  <conditionalFormatting sqref="AB16:AC17">
    <cfRule type="expression" dxfId="60" priority="79">
      <formula>IF($S$22&lt;&gt;"we","",1)</formula>
    </cfRule>
  </conditionalFormatting>
  <conditionalFormatting sqref="AI18:AJ19">
    <cfRule type="expression" dxfId="59" priority="62">
      <formula>IF($S$22&lt;&gt;"we","",1)</formula>
    </cfRule>
  </conditionalFormatting>
  <conditionalFormatting sqref="AP20:AQ21">
    <cfRule type="expression" dxfId="58" priority="61">
      <formula>IF($S$22&lt;&gt;"we","",1)</formula>
    </cfRule>
  </conditionalFormatting>
  <conditionalFormatting sqref="AW22:AX23">
    <cfRule type="expression" dxfId="57" priority="60">
      <formula>IF($S$22&lt;&gt;"we","",1)</formula>
    </cfRule>
  </conditionalFormatting>
  <conditionalFormatting sqref="AD22:AF23">
    <cfRule type="expression" dxfId="56" priority="58">
      <formula>IF($S$22&lt;&gt;"we","",1)</formula>
    </cfRule>
  </conditionalFormatting>
  <conditionalFormatting sqref="AK14:AM15">
    <cfRule type="expression" dxfId="55" priority="57">
      <formula>IF($S$22&lt;&gt;"we","",1)</formula>
    </cfRule>
  </conditionalFormatting>
  <conditionalFormatting sqref="AR16:AT17">
    <cfRule type="expression" dxfId="54" priority="56">
      <formula>IF($S$22&lt;&gt;"we","",1)</formula>
    </cfRule>
  </conditionalFormatting>
  <conditionalFormatting sqref="AY18:BA19">
    <cfRule type="expression" dxfId="53" priority="55">
      <formula>IF($S$22&lt;&gt;"we","",1)</formula>
    </cfRule>
  </conditionalFormatting>
  <conditionalFormatting sqref="U16:V17">
    <cfRule type="expression" dxfId="52" priority="54">
      <formula>IF($S$14&lt;&gt;"we","",1)</formula>
    </cfRule>
  </conditionalFormatting>
  <conditionalFormatting sqref="AB18:AC19">
    <cfRule type="expression" dxfId="51" priority="53">
      <formula>IF($S$14&lt;&gt;"we","",1)</formula>
    </cfRule>
  </conditionalFormatting>
  <conditionalFormatting sqref="AI20:AJ21">
    <cfRule type="expression" dxfId="50" priority="59">
      <formula>IF($S$14&lt;&gt;"we","",1)</formula>
    </cfRule>
  </conditionalFormatting>
  <conditionalFormatting sqref="AP22:AQ23">
    <cfRule type="expression" dxfId="49" priority="52">
      <formula>IF($S$14&lt;&gt;"we","",1)</formula>
    </cfRule>
  </conditionalFormatting>
  <conditionalFormatting sqref="AW14:AX15">
    <cfRule type="expression" dxfId="48" priority="51">
      <formula>IF($S$14&lt;&gt;"we","",1)</formula>
    </cfRule>
  </conditionalFormatting>
  <conditionalFormatting sqref="W22:Y23">
    <cfRule type="expression" dxfId="47" priority="49">
      <formula>IF($S$14&lt;&gt;"we","",1)</formula>
    </cfRule>
  </conditionalFormatting>
  <conditionalFormatting sqref="AD14:AF15">
    <cfRule type="expression" dxfId="46" priority="50">
      <formula>IF($S$14&lt;&gt;"we","",1)</formula>
    </cfRule>
  </conditionalFormatting>
  <conditionalFormatting sqref="AK16:AM17">
    <cfRule type="expression" dxfId="45" priority="48">
      <formula>IF($S$14&lt;&gt;"we","",1)</formula>
    </cfRule>
  </conditionalFormatting>
  <conditionalFormatting sqref="AR18:AT19">
    <cfRule type="expression" dxfId="44" priority="47">
      <formula>IF($S$14&lt;&gt;"we","",1)</formula>
    </cfRule>
  </conditionalFormatting>
  <conditionalFormatting sqref="AY20:BA21">
    <cfRule type="expression" dxfId="43" priority="46">
      <formula>IF($S$14&lt;&gt;"we","",1)</formula>
    </cfRule>
  </conditionalFormatting>
  <conditionalFormatting sqref="U18:V19">
    <cfRule type="expression" dxfId="42" priority="44">
      <formula>IF($S$16&lt;&gt;"we","",1)</formula>
    </cfRule>
  </conditionalFormatting>
  <conditionalFormatting sqref="AB20:AC21">
    <cfRule type="expression" dxfId="41" priority="45">
      <formula>IF($S$16&lt;&gt;"we","",1)</formula>
    </cfRule>
  </conditionalFormatting>
  <conditionalFormatting sqref="AI22:AJ23">
    <cfRule type="expression" dxfId="40" priority="43">
      <formula>IF($S$16&lt;&gt;"we","",1)</formula>
    </cfRule>
  </conditionalFormatting>
  <conditionalFormatting sqref="AP14:AQ15">
    <cfRule type="expression" dxfId="39" priority="42">
      <formula>IF($S$16&lt;&gt;"we","",1)</formula>
    </cfRule>
  </conditionalFormatting>
  <conditionalFormatting sqref="AW16:AX17">
    <cfRule type="expression" dxfId="38" priority="41">
      <formula>IF($S$16&lt;&gt;"we","",1)</formula>
    </cfRule>
  </conditionalFormatting>
  <conditionalFormatting sqref="W14:Y15">
    <cfRule type="expression" dxfId="37" priority="39">
      <formula>IF($S$16&lt;&gt;"we","",1)</formula>
    </cfRule>
  </conditionalFormatting>
  <conditionalFormatting sqref="AD16:AF17">
    <cfRule type="expression" dxfId="36" priority="40">
      <formula>IF($S$16&lt;&gt;"we","",1)</formula>
    </cfRule>
  </conditionalFormatting>
  <conditionalFormatting sqref="AK18:AM19">
    <cfRule type="expression" dxfId="35" priority="38">
      <formula>IF($S$16&lt;&gt;"we","",1)</formula>
    </cfRule>
  </conditionalFormatting>
  <conditionalFormatting sqref="AR20:AT21">
    <cfRule type="expression" dxfId="34" priority="37">
      <formula>IF($S$16&lt;&gt;"we","",1)</formula>
    </cfRule>
  </conditionalFormatting>
  <conditionalFormatting sqref="AY22:BA23">
    <cfRule type="expression" dxfId="33" priority="36">
      <formula>IF($S$16&lt;&gt;"we","",1)</formula>
    </cfRule>
  </conditionalFormatting>
  <conditionalFormatting sqref="U20:V21">
    <cfRule type="expression" dxfId="32" priority="34">
      <formula>IF($S$18&lt;&gt;"we","",1)</formula>
    </cfRule>
  </conditionalFormatting>
  <conditionalFormatting sqref="AB22:AC23">
    <cfRule type="expression" dxfId="31" priority="35">
      <formula>IF($S$18&lt;&gt;"we","",1)</formula>
    </cfRule>
  </conditionalFormatting>
  <conditionalFormatting sqref="AI14:AJ15">
    <cfRule type="expression" dxfId="30" priority="33">
      <formula>IF($S$18&lt;&gt;"we","",1)</formula>
    </cfRule>
  </conditionalFormatting>
  <conditionalFormatting sqref="AP16:AQ17">
    <cfRule type="expression" dxfId="29" priority="32">
      <formula>IF($S$18&lt;&gt;"we","",1)</formula>
    </cfRule>
  </conditionalFormatting>
  <conditionalFormatting sqref="AW18:AX19">
    <cfRule type="expression" dxfId="28" priority="31">
      <formula>IF($S$18&lt;&gt;"we","",1)</formula>
    </cfRule>
  </conditionalFormatting>
  <conditionalFormatting sqref="W16:Y17">
    <cfRule type="expression" dxfId="27" priority="29">
      <formula>IF($S$18&lt;&gt;"we","",1)</formula>
    </cfRule>
  </conditionalFormatting>
  <conditionalFormatting sqref="AD18:AF19">
    <cfRule type="expression" dxfId="26" priority="30">
      <formula>IF($S$18&lt;&gt;"we","",1)</formula>
    </cfRule>
  </conditionalFormatting>
  <conditionalFormatting sqref="AK20:AM21">
    <cfRule type="expression" dxfId="25" priority="28">
      <formula>IF($S$18&lt;&gt;"we","",1)</formula>
    </cfRule>
  </conditionalFormatting>
  <conditionalFormatting sqref="AR22:AT23">
    <cfRule type="expression" dxfId="24" priority="27">
      <formula>IF($S$18&lt;&gt;"we","",1)</formula>
    </cfRule>
  </conditionalFormatting>
  <conditionalFormatting sqref="AY14:BA15">
    <cfRule type="expression" dxfId="23" priority="26">
      <formula>IF($S$18&lt;&gt;"we","",1)</formula>
    </cfRule>
  </conditionalFormatting>
  <conditionalFormatting sqref="AB14:AC15">
    <cfRule type="expression" dxfId="22" priority="25">
      <formula>IF($S$20&lt;&gt;"we","",1)</formula>
    </cfRule>
  </conditionalFormatting>
  <conditionalFormatting sqref="U22:V23">
    <cfRule type="expression" dxfId="21" priority="23">
      <formula>IF($S$20&lt;&gt;"we","",1)</formula>
    </cfRule>
  </conditionalFormatting>
  <conditionalFormatting sqref="AI16:AJ17">
    <cfRule type="expression" dxfId="20" priority="24">
      <formula>IF($S$20&lt;&gt;"we","",1)</formula>
    </cfRule>
  </conditionalFormatting>
  <conditionalFormatting sqref="AP18:AQ19">
    <cfRule type="expression" dxfId="19" priority="22">
      <formula>IF($S$20&lt;&gt;"we","",1)</formula>
    </cfRule>
  </conditionalFormatting>
  <conditionalFormatting sqref="AW20:AX21">
    <cfRule type="expression" dxfId="18" priority="21">
      <formula>IF($S$20&lt;&gt;"we","",1)</formula>
    </cfRule>
  </conditionalFormatting>
  <conditionalFormatting sqref="W18:Y19">
    <cfRule type="expression" dxfId="17" priority="19">
      <formula>IF($S$20&lt;&gt;"we","",1)</formula>
    </cfRule>
  </conditionalFormatting>
  <conditionalFormatting sqref="AD20:AF21">
    <cfRule type="expression" dxfId="16" priority="20">
      <formula>IF($S$20&lt;&gt;"we","",1)</formula>
    </cfRule>
  </conditionalFormatting>
  <conditionalFormatting sqref="AK22:AM23">
    <cfRule type="expression" dxfId="15" priority="17">
      <formula>IF($S$20&lt;&gt;"we","",1)</formula>
    </cfRule>
  </conditionalFormatting>
  <conditionalFormatting sqref="AR14:AT15">
    <cfRule type="expression" dxfId="14" priority="18">
      <formula>IF($S$20&lt;&gt;"we","",1)</formula>
    </cfRule>
  </conditionalFormatting>
  <conditionalFormatting sqref="AY16:BA17">
    <cfRule type="expression" dxfId="13" priority="16">
      <formula>IF($S$20&lt;&gt;"we","",1)</formula>
    </cfRule>
  </conditionalFormatting>
  <conditionalFormatting sqref="L8:M8">
    <cfRule type="expression" dxfId="12" priority="13">
      <formula>WEEKDAY(L$8,2)&gt;5</formula>
    </cfRule>
  </conditionalFormatting>
  <conditionalFormatting sqref="L9:M9">
    <cfRule type="expression" dxfId="11" priority="12">
      <formula>WEEKDAY(L$8,2)&gt;5</formula>
    </cfRule>
  </conditionalFormatting>
  <conditionalFormatting sqref="N9:R9">
    <cfRule type="expression" dxfId="10" priority="11">
      <formula>WEEKDAY(N$8,2)&gt;5</formula>
    </cfRule>
  </conditionalFormatting>
  <conditionalFormatting sqref="N14:O15">
    <cfRule type="expression" dxfId="9" priority="15">
      <formula>IF($S$14&lt;&gt;"we","",1)</formula>
    </cfRule>
  </conditionalFormatting>
  <conditionalFormatting sqref="P20:R21">
    <cfRule type="expression" dxfId="8" priority="14">
      <formula>IF($S$14&lt;&gt;"we","",1)</formula>
    </cfRule>
  </conditionalFormatting>
  <conditionalFormatting sqref="N16:O17">
    <cfRule type="expression" dxfId="7" priority="10">
      <formula>IF($S$16&lt;&gt;"we","",1)</formula>
    </cfRule>
  </conditionalFormatting>
  <conditionalFormatting sqref="P22:R23">
    <cfRule type="expression" dxfId="6" priority="9">
      <formula>IF($S$16&lt;&gt;"we","",1)</formula>
    </cfRule>
  </conditionalFormatting>
  <conditionalFormatting sqref="N18:O19">
    <cfRule type="expression" dxfId="5" priority="8">
      <formula>IF($S$18&lt;&gt;"we","",1)</formula>
    </cfRule>
  </conditionalFormatting>
  <conditionalFormatting sqref="P14:R15">
    <cfRule type="expression" dxfId="4" priority="7">
      <formula>IF($S$18&lt;&gt;"we","",1)</formula>
    </cfRule>
  </conditionalFormatting>
  <conditionalFormatting sqref="N20:O21">
    <cfRule type="expression" dxfId="3" priority="6">
      <formula>IF($S$20&lt;&gt;"we","",1)</formula>
    </cfRule>
  </conditionalFormatting>
  <conditionalFormatting sqref="P16:R17">
    <cfRule type="expression" dxfId="2" priority="5">
      <formula>IF($S$20&lt;&gt;"we","",1)</formula>
    </cfRule>
  </conditionalFormatting>
  <conditionalFormatting sqref="N22:O23">
    <cfRule type="expression" dxfId="1" priority="4">
      <formula>IF($S$22&lt;&gt;"we","",1)</formula>
    </cfRule>
  </conditionalFormatting>
  <conditionalFormatting sqref="P18:R19">
    <cfRule type="expression" dxfId="0" priority="3">
      <formula>IF($S$22&lt;&gt;"we","",1)</formula>
    </cfRule>
  </conditionalFormatting>
  <dataValidations count="3">
    <dataValidation type="list" allowBlank="1" showInputMessage="1" sqref="Z14:BC19 AI20:AI21 T14:T23" xr:uid="{00000000-0002-0000-0100-000001000000}">
      <formula1>$BL$10:$BL$12</formula1>
    </dataValidation>
    <dataValidation type="list" allowBlank="1" showInputMessage="1" showErrorMessage="1" sqref="S14:S23" xr:uid="{00000000-0002-0000-0100-000002000000}">
      <formula1>$BL$12</formula1>
    </dataValidation>
    <dataValidation type="list" allowBlank="1" showInputMessage="1" sqref="BE10:BE25" xr:uid="{00000000-0002-0000-0100-000000000000}">
      <formula1>$BE$1</formula1>
    </dataValidation>
  </dataValidations>
  <printOptions horizontalCentered="1"/>
  <pageMargins left="0.19685039370078741" right="0.19685039370078741" top="1.1811023622047245" bottom="0.39370078740157483" header="0.51181102362204722" footer="0.51181102362204722"/>
  <pageSetup paperSize="9" scale="57" orientation="landscape" horizontalDpi="4294967293" r:id="rId1"/>
  <headerFooter alignWithMargins="0">
    <oddHeader>&amp;L&amp;A&amp;CSTADE D. DUVAUCHELLE&amp;R&amp;D  &amp;T</oddHead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 des Agents</vt:lpstr>
      <vt:lpstr>Décembre</vt:lpstr>
      <vt:lpstr>Décembre!férié</vt:lpstr>
      <vt:lpstr>Décembre!Zone_d_impression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</dc:creator>
  <cp:lastModifiedBy>Esposito Didier</cp:lastModifiedBy>
  <cp:lastPrinted>2022-11-16T09:54:56Z</cp:lastPrinted>
  <dcterms:created xsi:type="dcterms:W3CDTF">2001-05-09T18:43:09Z</dcterms:created>
  <dcterms:modified xsi:type="dcterms:W3CDTF">2022-11-16T17:51:03Z</dcterms:modified>
</cp:coreProperties>
</file>