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135" yWindow="60" windowWidth="24915" windowHeight="11850" tabRatio="823" activeTab="2"/>
  </bookViews>
  <sheets>
    <sheet name="Agents" sheetId="72" r:id="rId1"/>
    <sheet name="MASTER" sheetId="55" r:id="rId2"/>
    <sheet name="T" sheetId="71" r:id="rId3"/>
    <sheet name="T (2)" sheetId="73" r:id="rId4"/>
    <sheet name="Placement Du Perso MATCH COUPE" sheetId="36" state="hidden" r:id="rId5"/>
  </sheets>
  <definedNames>
    <definedName name="code">#REF!</definedName>
    <definedName name="code2">#REF!,#REF!</definedName>
    <definedName name="_xlnm.Print_Area" localSheetId="1">MASTER!$A$2:$L$11</definedName>
    <definedName name="_xlnm.Print_Area" localSheetId="4">'Placement Du Perso MATCH COUPE'!$B$1:$H$44</definedName>
    <definedName name="_xlnm.Print_Area" localSheetId="2">T!$B$2:$H$36</definedName>
    <definedName name="_xlnm.Print_Area" localSheetId="3">'T (2)'!$B$2:$H$36</definedName>
  </definedNames>
  <calcPr calcId="144525"/>
</workbook>
</file>

<file path=xl/calcChain.xml><?xml version="1.0" encoding="utf-8"?>
<calcChain xmlns="http://schemas.openxmlformats.org/spreadsheetml/2006/main">
  <c r="K53" i="55" l="1"/>
  <c r="J53" i="55"/>
  <c r="I53" i="55"/>
  <c r="H53" i="55"/>
  <c r="G53" i="55"/>
  <c r="F53" i="55"/>
  <c r="E53" i="55"/>
  <c r="D53" i="55"/>
  <c r="C53" i="55"/>
  <c r="B53" i="55"/>
  <c r="K34" i="73"/>
  <c r="K33" i="73"/>
  <c r="K32" i="73"/>
  <c r="K26" i="73"/>
  <c r="K25" i="73"/>
  <c r="K24" i="73"/>
  <c r="K23" i="73"/>
  <c r="B45" i="73" s="1"/>
  <c r="K22" i="73"/>
  <c r="K21" i="73"/>
  <c r="E43" i="73" s="1"/>
  <c r="K20" i="73"/>
  <c r="E42" i="73" s="1"/>
  <c r="K19" i="73"/>
  <c r="B41" i="73" s="1"/>
  <c r="R18" i="73" a="1"/>
  <c r="R18" i="73" s="1"/>
  <c r="K18" i="73"/>
  <c r="K17" i="73"/>
  <c r="B39" i="73" s="1"/>
  <c r="H13" i="73"/>
  <c r="R18" i="71" a="1"/>
  <c r="R18" i="71" s="1"/>
  <c r="R19" i="71" s="1" a="1"/>
  <c r="R19" i="71" s="1"/>
  <c r="K3" i="55"/>
  <c r="R19" i="73" l="1" a="1"/>
  <c r="R19" i="73" s="1"/>
  <c r="E128" i="73"/>
  <c r="E117" i="73"/>
  <c r="E106" i="73"/>
  <c r="E95" i="73"/>
  <c r="E84" i="73"/>
  <c r="E73" i="73"/>
  <c r="E62" i="73"/>
  <c r="E51" i="73"/>
  <c r="C128" i="73"/>
  <c r="F128" i="73" s="1"/>
  <c r="C117" i="73"/>
  <c r="F117" i="73" s="1"/>
  <c r="C106" i="73"/>
  <c r="F106" i="73" s="1"/>
  <c r="C95" i="73"/>
  <c r="F95" i="73" s="1"/>
  <c r="C84" i="73"/>
  <c r="F84" i="73" s="1"/>
  <c r="C73" i="73"/>
  <c r="F73" i="73" s="1"/>
  <c r="C62" i="73"/>
  <c r="F62" i="73" s="1"/>
  <c r="C51" i="73"/>
  <c r="F51" i="73" s="1"/>
  <c r="B128" i="73"/>
  <c r="B117" i="73"/>
  <c r="B106" i="73"/>
  <c r="B95" i="73"/>
  <c r="B84" i="73"/>
  <c r="B73" i="73"/>
  <c r="B62" i="73"/>
  <c r="E132" i="73"/>
  <c r="E121" i="73"/>
  <c r="E110" i="73"/>
  <c r="E99" i="73"/>
  <c r="E88" i="73"/>
  <c r="E77" i="73"/>
  <c r="E66" i="73"/>
  <c r="E55" i="73"/>
  <c r="E44" i="73"/>
  <c r="C132" i="73"/>
  <c r="C121" i="73"/>
  <c r="F121" i="73" s="1"/>
  <c r="C110" i="73"/>
  <c r="F110" i="73" s="1"/>
  <c r="C99" i="73"/>
  <c r="F99" i="73" s="1"/>
  <c r="C88" i="73"/>
  <c r="C77" i="73"/>
  <c r="F77" i="73" s="1"/>
  <c r="C66" i="73"/>
  <c r="F66" i="73" s="1"/>
  <c r="C55" i="73"/>
  <c r="F55" i="73" s="1"/>
  <c r="B132" i="73"/>
  <c r="B121" i="73"/>
  <c r="B110" i="73"/>
  <c r="B99" i="73"/>
  <c r="B88" i="73"/>
  <c r="B77" i="73"/>
  <c r="B66" i="73"/>
  <c r="B55" i="73"/>
  <c r="E136" i="73"/>
  <c r="E125" i="73"/>
  <c r="E114" i="73"/>
  <c r="E103" i="73"/>
  <c r="E92" i="73"/>
  <c r="E81" i="73"/>
  <c r="E70" i="73"/>
  <c r="E59" i="73"/>
  <c r="E48" i="73"/>
  <c r="C136" i="73"/>
  <c r="F136" i="73" s="1"/>
  <c r="C125" i="73"/>
  <c r="F125" i="73" s="1"/>
  <c r="C114" i="73"/>
  <c r="F114" i="73" s="1"/>
  <c r="C103" i="73"/>
  <c r="C92" i="73"/>
  <c r="F92" i="73" s="1"/>
  <c r="C81" i="73"/>
  <c r="F81" i="73" s="1"/>
  <c r="C70" i="73"/>
  <c r="F70" i="73" s="1"/>
  <c r="C59" i="73"/>
  <c r="C48" i="73"/>
  <c r="F48" i="73" s="1"/>
  <c r="B136" i="73"/>
  <c r="B125" i="73"/>
  <c r="B114" i="73"/>
  <c r="B103" i="73"/>
  <c r="B92" i="73"/>
  <c r="B81" i="73"/>
  <c r="B70" i="73"/>
  <c r="B59" i="73"/>
  <c r="E39" i="73"/>
  <c r="E40" i="73"/>
  <c r="E41" i="73"/>
  <c r="E131" i="73"/>
  <c r="E120" i="73"/>
  <c r="E109" i="73"/>
  <c r="E98" i="73"/>
  <c r="E87" i="73"/>
  <c r="E76" i="73"/>
  <c r="E65" i="73"/>
  <c r="E54" i="73"/>
  <c r="C131" i="73"/>
  <c r="F131" i="73" s="1"/>
  <c r="C120" i="73"/>
  <c r="F120" i="73" s="1"/>
  <c r="C109" i="73"/>
  <c r="F109" i="73" s="1"/>
  <c r="C98" i="73"/>
  <c r="F98" i="73" s="1"/>
  <c r="C87" i="73"/>
  <c r="F87" i="73" s="1"/>
  <c r="C76" i="73"/>
  <c r="F76" i="73" s="1"/>
  <c r="C65" i="73"/>
  <c r="F65" i="73" s="1"/>
  <c r="C54" i="73"/>
  <c r="F54" i="73" s="1"/>
  <c r="B131" i="73"/>
  <c r="B120" i="73"/>
  <c r="B109" i="73"/>
  <c r="B98" i="73"/>
  <c r="B87" i="73"/>
  <c r="B76" i="73"/>
  <c r="B65" i="73"/>
  <c r="B54" i="73"/>
  <c r="E135" i="73"/>
  <c r="E124" i="73"/>
  <c r="E113" i="73"/>
  <c r="E102" i="73"/>
  <c r="E91" i="73"/>
  <c r="E80" i="73"/>
  <c r="E69" i="73"/>
  <c r="E58" i="73"/>
  <c r="E47" i="73"/>
  <c r="C135" i="73"/>
  <c r="F135" i="73" s="1"/>
  <c r="C124" i="73"/>
  <c r="F124" i="73" s="1"/>
  <c r="C113" i="73"/>
  <c r="C102" i="73"/>
  <c r="F102" i="73" s="1"/>
  <c r="C91" i="73"/>
  <c r="F91" i="73" s="1"/>
  <c r="C80" i="73"/>
  <c r="F80" i="73" s="1"/>
  <c r="C69" i="73"/>
  <c r="C58" i="73"/>
  <c r="F58" i="73" s="1"/>
  <c r="C47" i="73"/>
  <c r="F47" i="73" s="1"/>
  <c r="B135" i="73"/>
  <c r="B124" i="73"/>
  <c r="B113" i="73"/>
  <c r="B102" i="73"/>
  <c r="B91" i="73"/>
  <c r="B80" i="73"/>
  <c r="B69" i="73"/>
  <c r="B58" i="73"/>
  <c r="B47" i="73"/>
  <c r="B50" i="73"/>
  <c r="E130" i="73"/>
  <c r="E119" i="73"/>
  <c r="E108" i="73"/>
  <c r="E97" i="73"/>
  <c r="E86" i="73"/>
  <c r="E75" i="73"/>
  <c r="E64" i="73"/>
  <c r="E53" i="73"/>
  <c r="C130" i="73"/>
  <c r="F130" i="73" s="1"/>
  <c r="C119" i="73"/>
  <c r="F119" i="73" s="1"/>
  <c r="C108" i="73"/>
  <c r="F108" i="73" s="1"/>
  <c r="C97" i="73"/>
  <c r="F97" i="73" s="1"/>
  <c r="C86" i="73"/>
  <c r="F86" i="73" s="1"/>
  <c r="C75" i="73"/>
  <c r="F75" i="73" s="1"/>
  <c r="C64" i="73"/>
  <c r="F64" i="73" s="1"/>
  <c r="C53" i="73"/>
  <c r="F53" i="73" s="1"/>
  <c r="B130" i="73"/>
  <c r="B119" i="73"/>
  <c r="B108" i="73"/>
  <c r="B97" i="73"/>
  <c r="B86" i="73"/>
  <c r="B75" i="73"/>
  <c r="B64" i="73"/>
  <c r="B53" i="73"/>
  <c r="E134" i="73"/>
  <c r="E123" i="73"/>
  <c r="E112" i="73"/>
  <c r="E101" i="73"/>
  <c r="E90" i="73"/>
  <c r="E79" i="73"/>
  <c r="E68" i="73"/>
  <c r="E57" i="73"/>
  <c r="E46" i="73"/>
  <c r="C134" i="73"/>
  <c r="F134" i="73" s="1"/>
  <c r="C123" i="73"/>
  <c r="F123" i="73" s="1"/>
  <c r="C112" i="73"/>
  <c r="C101" i="73"/>
  <c r="F101" i="73" s="1"/>
  <c r="C90" i="73"/>
  <c r="F90" i="73" s="1"/>
  <c r="C79" i="73"/>
  <c r="F79" i="73" s="1"/>
  <c r="C68" i="73"/>
  <c r="C57" i="73"/>
  <c r="F57" i="73" s="1"/>
  <c r="C46" i="73"/>
  <c r="F46" i="73" s="1"/>
  <c r="B134" i="73"/>
  <c r="B123" i="73"/>
  <c r="B112" i="73"/>
  <c r="B101" i="73"/>
  <c r="B90" i="73"/>
  <c r="B79" i="73"/>
  <c r="B68" i="73"/>
  <c r="B57" i="73"/>
  <c r="B40" i="73"/>
  <c r="B42" i="73"/>
  <c r="B43" i="73"/>
  <c r="B44" i="73"/>
  <c r="E127" i="73"/>
  <c r="E116" i="73"/>
  <c r="E105" i="73"/>
  <c r="E94" i="73"/>
  <c r="E83" i="73"/>
  <c r="E72" i="73"/>
  <c r="E61" i="73"/>
  <c r="E50" i="73"/>
  <c r="C127" i="73"/>
  <c r="F127" i="73" s="1"/>
  <c r="C116" i="73"/>
  <c r="F116" i="73" s="1"/>
  <c r="C105" i="73"/>
  <c r="F105" i="73" s="1"/>
  <c r="C94" i="73"/>
  <c r="F94" i="73" s="1"/>
  <c r="C83" i="73"/>
  <c r="F83" i="73" s="1"/>
  <c r="C72" i="73"/>
  <c r="F72" i="73" s="1"/>
  <c r="C61" i="73"/>
  <c r="F61" i="73" s="1"/>
  <c r="C50" i="73"/>
  <c r="F50" i="73" s="1"/>
  <c r="B127" i="73"/>
  <c r="B116" i="73"/>
  <c r="B105" i="73"/>
  <c r="B94" i="73"/>
  <c r="B83" i="73"/>
  <c r="B72" i="73"/>
  <c r="B61" i="73"/>
  <c r="E129" i="73"/>
  <c r="E118" i="73"/>
  <c r="E107" i="73"/>
  <c r="E96" i="73"/>
  <c r="E85" i="73"/>
  <c r="E74" i="73"/>
  <c r="E63" i="73"/>
  <c r="E52" i="73"/>
  <c r="C129" i="73"/>
  <c r="F129" i="73" s="1"/>
  <c r="C118" i="73"/>
  <c r="F118" i="73" s="1"/>
  <c r="C107" i="73"/>
  <c r="F107" i="73" s="1"/>
  <c r="C96" i="73"/>
  <c r="F96" i="73" s="1"/>
  <c r="C85" i="73"/>
  <c r="F85" i="73" s="1"/>
  <c r="C74" i="73"/>
  <c r="F74" i="73" s="1"/>
  <c r="C63" i="73"/>
  <c r="F63" i="73" s="1"/>
  <c r="C52" i="73"/>
  <c r="F52" i="73" s="1"/>
  <c r="B129" i="73"/>
  <c r="B118" i="73"/>
  <c r="B107" i="73"/>
  <c r="B96" i="73"/>
  <c r="B85" i="73"/>
  <c r="B74" i="73"/>
  <c r="B63" i="73"/>
  <c r="B52" i="73"/>
  <c r="E133" i="73"/>
  <c r="E122" i="73"/>
  <c r="E111" i="73"/>
  <c r="E100" i="73"/>
  <c r="E89" i="73"/>
  <c r="E78" i="73"/>
  <c r="E67" i="73"/>
  <c r="E56" i="73"/>
  <c r="E45" i="73"/>
  <c r="C133" i="73"/>
  <c r="F133" i="73" s="1"/>
  <c r="C122" i="73"/>
  <c r="C111" i="73"/>
  <c r="F111" i="73" s="1"/>
  <c r="C100" i="73"/>
  <c r="F100" i="73" s="1"/>
  <c r="C89" i="73"/>
  <c r="F89" i="73" s="1"/>
  <c r="C78" i="73"/>
  <c r="C67" i="73"/>
  <c r="F67" i="73" s="1"/>
  <c r="C56" i="73"/>
  <c r="F56" i="73" s="1"/>
  <c r="C45" i="73"/>
  <c r="F45" i="73" s="1"/>
  <c r="B133" i="73"/>
  <c r="B122" i="73"/>
  <c r="B111" i="73"/>
  <c r="B100" i="73"/>
  <c r="B89" i="73"/>
  <c r="B78" i="73"/>
  <c r="B67" i="73"/>
  <c r="B56" i="73"/>
  <c r="C39" i="73"/>
  <c r="F39" i="73" s="1"/>
  <c r="C40" i="73"/>
  <c r="F40" i="73" s="1"/>
  <c r="C41" i="73"/>
  <c r="F41" i="73" s="1"/>
  <c r="C42" i="73"/>
  <c r="F42" i="73" s="1"/>
  <c r="C43" i="73"/>
  <c r="F43" i="73" s="1"/>
  <c r="C44" i="73"/>
  <c r="F44" i="73" s="1"/>
  <c r="B46" i="73"/>
  <c r="B48" i="73"/>
  <c r="B51" i="73"/>
  <c r="R20" i="71" a="1"/>
  <c r="R20" i="71" s="1"/>
  <c r="J3" i="55"/>
  <c r="I3" i="55"/>
  <c r="H3" i="55"/>
  <c r="G3" i="55"/>
  <c r="F3" i="55"/>
  <c r="E3" i="55"/>
  <c r="D3" i="55"/>
  <c r="C3" i="55"/>
  <c r="B3" i="55"/>
  <c r="K18" i="71"/>
  <c r="B128" i="71" s="1"/>
  <c r="F78" i="73" l="1"/>
  <c r="F122" i="73"/>
  <c r="F68" i="73"/>
  <c r="F112" i="73"/>
  <c r="F69" i="73"/>
  <c r="F113" i="73"/>
  <c r="F59" i="73"/>
  <c r="F103" i="73"/>
  <c r="F88" i="73"/>
  <c r="F132" i="73"/>
  <c r="R20" i="73" a="1"/>
  <c r="R20" i="73" s="1"/>
  <c r="C40" i="71"/>
  <c r="E51" i="71"/>
  <c r="B73" i="71"/>
  <c r="C84" i="71"/>
  <c r="E95" i="71"/>
  <c r="B117" i="71"/>
  <c r="C128" i="71"/>
  <c r="E40" i="71"/>
  <c r="B62" i="71"/>
  <c r="C73" i="71"/>
  <c r="E84" i="71"/>
  <c r="B106" i="71"/>
  <c r="C117" i="71"/>
  <c r="E128" i="71"/>
  <c r="B51" i="71"/>
  <c r="C62" i="71"/>
  <c r="E73" i="71"/>
  <c r="B95" i="71"/>
  <c r="C106" i="71"/>
  <c r="E117" i="71"/>
  <c r="B40" i="71"/>
  <c r="C51" i="71"/>
  <c r="E62" i="71"/>
  <c r="B84" i="71"/>
  <c r="C95" i="71"/>
  <c r="F95" i="71" s="1"/>
  <c r="E106" i="71"/>
  <c r="R21" i="71" a="1"/>
  <c r="R21" i="71" s="1"/>
  <c r="R22" i="71" s="1" a="1"/>
  <c r="R22" i="71" s="1"/>
  <c r="K34" i="71"/>
  <c r="K33" i="71"/>
  <c r="K32" i="71"/>
  <c r="K26" i="71"/>
  <c r="K25" i="71"/>
  <c r="K24" i="71"/>
  <c r="K23" i="71"/>
  <c r="K22" i="71"/>
  <c r="K21" i="71"/>
  <c r="K20" i="71"/>
  <c r="K19" i="71"/>
  <c r="K17" i="71"/>
  <c r="R21" i="73" l="1" a="1"/>
  <c r="R21" i="73" s="1"/>
  <c r="F51" i="71"/>
  <c r="F40" i="71"/>
  <c r="E125" i="71"/>
  <c r="C114" i="71"/>
  <c r="B103" i="71"/>
  <c r="E81" i="71"/>
  <c r="C70" i="71"/>
  <c r="B59" i="71"/>
  <c r="E136" i="71"/>
  <c r="C125" i="71"/>
  <c r="F125" i="71" s="1"/>
  <c r="B114" i="71"/>
  <c r="E92" i="71"/>
  <c r="C81" i="71"/>
  <c r="B70" i="71"/>
  <c r="E48" i="71"/>
  <c r="C136" i="71"/>
  <c r="F136" i="71" s="1"/>
  <c r="B125" i="71"/>
  <c r="E103" i="71"/>
  <c r="C92" i="71"/>
  <c r="F92" i="71" s="1"/>
  <c r="B81" i="71"/>
  <c r="E59" i="71"/>
  <c r="C48" i="71"/>
  <c r="B136" i="71"/>
  <c r="E114" i="71"/>
  <c r="C103" i="71"/>
  <c r="B92" i="71"/>
  <c r="E70" i="71"/>
  <c r="C59" i="71"/>
  <c r="B48" i="71"/>
  <c r="B135" i="71"/>
  <c r="E124" i="71"/>
  <c r="B113" i="71"/>
  <c r="E102" i="71"/>
  <c r="B91" i="71"/>
  <c r="E80" i="71"/>
  <c r="B69" i="71"/>
  <c r="E58" i="71"/>
  <c r="B47" i="71"/>
  <c r="C124" i="71"/>
  <c r="F124" i="71" s="1"/>
  <c r="J11" i="55" s="1"/>
  <c r="C102" i="71"/>
  <c r="F102" i="71" s="1"/>
  <c r="J9" i="55" s="1"/>
  <c r="C80" i="71"/>
  <c r="F80" i="71" s="1"/>
  <c r="J7" i="55" s="1"/>
  <c r="E135" i="71"/>
  <c r="B124" i="71"/>
  <c r="E113" i="71"/>
  <c r="B102" i="71"/>
  <c r="E91" i="71"/>
  <c r="B80" i="71"/>
  <c r="E69" i="71"/>
  <c r="C135" i="71"/>
  <c r="F135" i="71" s="1"/>
  <c r="J13" i="55" s="1"/>
  <c r="C113" i="71"/>
  <c r="C91" i="71"/>
  <c r="C69" i="71"/>
  <c r="F69" i="71" s="1"/>
  <c r="J6" i="55" s="1"/>
  <c r="C47" i="71"/>
  <c r="B58" i="71"/>
  <c r="E47" i="71"/>
  <c r="C58" i="71"/>
  <c r="B57" i="71"/>
  <c r="B134" i="71"/>
  <c r="C123" i="71"/>
  <c r="E112" i="71"/>
  <c r="B90" i="71"/>
  <c r="C79" i="71"/>
  <c r="E68" i="71"/>
  <c r="B46" i="71"/>
  <c r="B123" i="71"/>
  <c r="C112" i="71"/>
  <c r="E101" i="71"/>
  <c r="B79" i="71"/>
  <c r="C68" i="71"/>
  <c r="E57" i="71"/>
  <c r="E134" i="71"/>
  <c r="B112" i="71"/>
  <c r="C101" i="71"/>
  <c r="E90" i="71"/>
  <c r="B68" i="71"/>
  <c r="C57" i="71"/>
  <c r="E46" i="71"/>
  <c r="C134" i="71"/>
  <c r="E123" i="71"/>
  <c r="B101" i="71"/>
  <c r="C90" i="71"/>
  <c r="E79" i="71"/>
  <c r="C46" i="71"/>
  <c r="E133" i="71"/>
  <c r="E122" i="71"/>
  <c r="E111" i="71"/>
  <c r="E100" i="71"/>
  <c r="E89" i="71"/>
  <c r="E78" i="71"/>
  <c r="E67" i="71"/>
  <c r="E56" i="71"/>
  <c r="E45" i="71"/>
  <c r="C133" i="71"/>
  <c r="C122" i="71"/>
  <c r="C111" i="71"/>
  <c r="C100" i="71"/>
  <c r="C89" i="71"/>
  <c r="C78" i="71"/>
  <c r="C67" i="71"/>
  <c r="C56" i="71"/>
  <c r="C45" i="71"/>
  <c r="B133" i="71"/>
  <c r="B122" i="71"/>
  <c r="B111" i="71"/>
  <c r="B100" i="71"/>
  <c r="B89" i="71"/>
  <c r="B78" i="71"/>
  <c r="B67" i="71"/>
  <c r="B56" i="71"/>
  <c r="B45" i="71"/>
  <c r="E121" i="71"/>
  <c r="C110" i="71"/>
  <c r="B99" i="71"/>
  <c r="E77" i="71"/>
  <c r="C66" i="71"/>
  <c r="B55" i="71"/>
  <c r="E132" i="71"/>
  <c r="C121" i="71"/>
  <c r="B110" i="71"/>
  <c r="E88" i="71"/>
  <c r="C77" i="71"/>
  <c r="B66" i="71"/>
  <c r="E44" i="71"/>
  <c r="C132" i="71"/>
  <c r="B121" i="71"/>
  <c r="E99" i="71"/>
  <c r="C88" i="71"/>
  <c r="F88" i="71" s="1"/>
  <c r="G8" i="55" s="1"/>
  <c r="B77" i="71"/>
  <c r="E55" i="71"/>
  <c r="C44" i="71"/>
  <c r="B132" i="71"/>
  <c r="E110" i="71"/>
  <c r="C99" i="71"/>
  <c r="F99" i="71" s="1"/>
  <c r="G9" i="55" s="1"/>
  <c r="B88" i="71"/>
  <c r="E66" i="71"/>
  <c r="C55" i="71"/>
  <c r="B44" i="71"/>
  <c r="C131" i="71"/>
  <c r="C109" i="71"/>
  <c r="C87" i="71"/>
  <c r="B131" i="71"/>
  <c r="E120" i="71"/>
  <c r="B109" i="71"/>
  <c r="E98" i="71"/>
  <c r="B87" i="71"/>
  <c r="E76" i="71"/>
  <c r="B65" i="71"/>
  <c r="E54" i="71"/>
  <c r="B43" i="71"/>
  <c r="C54" i="71"/>
  <c r="C120" i="71"/>
  <c r="C98" i="71"/>
  <c r="F98" i="71" s="1"/>
  <c r="F9" i="55" s="1"/>
  <c r="C76" i="71"/>
  <c r="E131" i="71"/>
  <c r="B120" i="71"/>
  <c r="E109" i="71"/>
  <c r="B98" i="71"/>
  <c r="E87" i="71"/>
  <c r="B76" i="71"/>
  <c r="E65" i="71"/>
  <c r="B54" i="71"/>
  <c r="E43" i="71"/>
  <c r="C65" i="71"/>
  <c r="C43" i="71"/>
  <c r="F43" i="71" s="1"/>
  <c r="F4" i="55" s="1"/>
  <c r="B130" i="71"/>
  <c r="C119" i="71"/>
  <c r="E108" i="71"/>
  <c r="B86" i="71"/>
  <c r="C75" i="71"/>
  <c r="E64" i="71"/>
  <c r="B42" i="71"/>
  <c r="B119" i="71"/>
  <c r="C108" i="71"/>
  <c r="E97" i="71"/>
  <c r="B75" i="71"/>
  <c r="C64" i="71"/>
  <c r="F64" i="71" s="1"/>
  <c r="E6" i="55" s="1"/>
  <c r="E53" i="71"/>
  <c r="E130" i="71"/>
  <c r="B108" i="71"/>
  <c r="C97" i="71"/>
  <c r="F97" i="71" s="1"/>
  <c r="E9" i="55" s="1"/>
  <c r="E86" i="71"/>
  <c r="B64" i="71"/>
  <c r="C53" i="71"/>
  <c r="E42" i="71"/>
  <c r="C130" i="71"/>
  <c r="F130" i="71" s="1"/>
  <c r="E13" i="55" s="1"/>
  <c r="E119" i="71"/>
  <c r="B97" i="71"/>
  <c r="C86" i="71"/>
  <c r="F86" i="71" s="1"/>
  <c r="E8" i="55" s="1"/>
  <c r="E75" i="71"/>
  <c r="B53" i="71"/>
  <c r="C42" i="71"/>
  <c r="C129" i="71"/>
  <c r="C118" i="71"/>
  <c r="C107" i="71"/>
  <c r="C96" i="71"/>
  <c r="C85" i="71"/>
  <c r="C74" i="71"/>
  <c r="C63" i="71"/>
  <c r="C52" i="71"/>
  <c r="C41" i="71"/>
  <c r="B129" i="71"/>
  <c r="B118" i="71"/>
  <c r="B107" i="71"/>
  <c r="B96" i="71"/>
  <c r="B85" i="71"/>
  <c r="B74" i="71"/>
  <c r="B63" i="71"/>
  <c r="B52" i="71"/>
  <c r="B41" i="71"/>
  <c r="E129" i="71"/>
  <c r="E118" i="71"/>
  <c r="E107" i="71"/>
  <c r="E96" i="71"/>
  <c r="E85" i="71"/>
  <c r="E74" i="71"/>
  <c r="E63" i="71"/>
  <c r="E52" i="71"/>
  <c r="E41" i="71"/>
  <c r="F106" i="71"/>
  <c r="F128" i="71"/>
  <c r="F73" i="71"/>
  <c r="F62" i="71"/>
  <c r="F117" i="71"/>
  <c r="F84" i="71"/>
  <c r="E127" i="71"/>
  <c r="B116" i="71"/>
  <c r="E105" i="71"/>
  <c r="B94" i="71"/>
  <c r="E83" i="71"/>
  <c r="B72" i="71"/>
  <c r="E61" i="71"/>
  <c r="B50" i="71"/>
  <c r="E39" i="71"/>
  <c r="C127" i="71"/>
  <c r="C105" i="71"/>
  <c r="F105" i="71" s="1"/>
  <c r="C83" i="71"/>
  <c r="C61" i="71"/>
  <c r="F61" i="71" s="1"/>
  <c r="C39" i="71"/>
  <c r="B127" i="71"/>
  <c r="E116" i="71"/>
  <c r="B105" i="71"/>
  <c r="E94" i="71"/>
  <c r="B83" i="71"/>
  <c r="E72" i="71"/>
  <c r="B61" i="71"/>
  <c r="E50" i="71"/>
  <c r="B39" i="71"/>
  <c r="C116" i="71"/>
  <c r="F116" i="71" s="1"/>
  <c r="C94" i="71"/>
  <c r="F94" i="71" s="1"/>
  <c r="C72" i="71"/>
  <c r="C50" i="71"/>
  <c r="F50" i="71" s="1"/>
  <c r="R23" i="71" a="1"/>
  <c r="R23" i="71" s="1"/>
  <c r="R22" i="73" l="1" a="1"/>
  <c r="R22" i="73" s="1"/>
  <c r="R23" i="73" s="1" a="1"/>
  <c r="R23" i="73" s="1"/>
  <c r="R24" i="73" s="1" a="1"/>
  <c r="R24" i="73" s="1"/>
  <c r="F112" i="71"/>
  <c r="I10" i="55" s="1"/>
  <c r="F113" i="71"/>
  <c r="J10" i="55" s="1"/>
  <c r="F108" i="71"/>
  <c r="E10" i="55" s="1"/>
  <c r="F58" i="71"/>
  <c r="J5" i="55" s="1"/>
  <c r="F53" i="71"/>
  <c r="E5" i="55" s="1"/>
  <c r="F46" i="71"/>
  <c r="I4" i="55" s="1"/>
  <c r="F42" i="71"/>
  <c r="E4" i="55" s="1"/>
  <c r="F47" i="71"/>
  <c r="J4" i="55" s="1"/>
  <c r="F48" i="71"/>
  <c r="F77" i="71"/>
  <c r="G7" i="55" s="1"/>
  <c r="F81" i="71"/>
  <c r="F72" i="71"/>
  <c r="F127" i="71"/>
  <c r="B13" i="55" s="1"/>
  <c r="F54" i="71"/>
  <c r="F5" i="55" s="1"/>
  <c r="F78" i="71"/>
  <c r="H7" i="55" s="1"/>
  <c r="F122" i="71"/>
  <c r="H11" i="55" s="1"/>
  <c r="F103" i="71"/>
  <c r="F55" i="71"/>
  <c r="G5" i="55" s="1"/>
  <c r="F132" i="71"/>
  <c r="F56" i="71"/>
  <c r="H5" i="55" s="1"/>
  <c r="F100" i="71"/>
  <c r="H9" i="55" s="1"/>
  <c r="F59" i="71"/>
  <c r="F114" i="71"/>
  <c r="F70" i="71"/>
  <c r="F91" i="71"/>
  <c r="J8" i="55" s="1"/>
  <c r="F57" i="71"/>
  <c r="I5" i="55" s="1"/>
  <c r="F123" i="71"/>
  <c r="I11" i="55" s="1"/>
  <c r="F134" i="71"/>
  <c r="I13" i="55" s="1"/>
  <c r="F79" i="71"/>
  <c r="I7" i="55" s="1"/>
  <c r="F90" i="71"/>
  <c r="I8" i="55" s="1"/>
  <c r="F101" i="71"/>
  <c r="I9" i="55" s="1"/>
  <c r="F68" i="71"/>
  <c r="I6" i="55" s="1"/>
  <c r="F45" i="71"/>
  <c r="H4" i="55" s="1"/>
  <c r="F89" i="71"/>
  <c r="H8" i="55" s="1"/>
  <c r="F133" i="71"/>
  <c r="H13" i="55" s="1"/>
  <c r="F67" i="71"/>
  <c r="H6" i="55" s="1"/>
  <c r="F111" i="71"/>
  <c r="H10" i="55" s="1"/>
  <c r="F110" i="71"/>
  <c r="G10" i="55" s="1"/>
  <c r="F66" i="71"/>
  <c r="G6" i="55" s="1"/>
  <c r="F44" i="71"/>
  <c r="G4" i="55" s="1"/>
  <c r="F121" i="71"/>
  <c r="G11" i="55" s="1"/>
  <c r="F76" i="71"/>
  <c r="F7" i="55" s="1"/>
  <c r="F87" i="71"/>
  <c r="F8" i="55" s="1"/>
  <c r="F65" i="71"/>
  <c r="F6" i="55" s="1"/>
  <c r="F120" i="71"/>
  <c r="F11" i="55" s="1"/>
  <c r="F109" i="71"/>
  <c r="F10" i="55" s="1"/>
  <c r="F131" i="71"/>
  <c r="F13" i="55" s="1"/>
  <c r="F119" i="71"/>
  <c r="E11" i="55" s="1"/>
  <c r="F75" i="71"/>
  <c r="E7" i="55" s="1"/>
  <c r="F74" i="71"/>
  <c r="F118" i="71"/>
  <c r="F41" i="71"/>
  <c r="F85" i="71"/>
  <c r="F129" i="71"/>
  <c r="D13" i="55" s="1"/>
  <c r="F52" i="71"/>
  <c r="F96" i="71"/>
  <c r="F63" i="71"/>
  <c r="F107" i="71"/>
  <c r="F39" i="71"/>
  <c r="F83" i="71"/>
  <c r="R24" i="71" a="1"/>
  <c r="R24" i="71" s="1"/>
  <c r="R25" i="71" s="1" a="1"/>
  <c r="R25" i="71" s="1"/>
  <c r="C13" i="55"/>
  <c r="K13" i="55"/>
  <c r="R25" i="73" l="1" a="1"/>
  <c r="R25" i="73" s="1"/>
  <c r="R26" i="73" s="1"/>
  <c r="R27" i="73" s="1"/>
  <c r="G13" i="55"/>
  <c r="R26" i="71"/>
  <c r="R27" i="71" s="1"/>
  <c r="H13" i="71"/>
  <c r="L3" i="55" l="1"/>
  <c r="A12" i="55"/>
  <c r="C5" i="55" l="1"/>
  <c r="K9" i="55" l="1"/>
  <c r="K5" i="55"/>
  <c r="D5" i="55"/>
  <c r="B6" i="55"/>
  <c r="B10" i="55"/>
  <c r="C7" i="55"/>
  <c r="D7" i="55"/>
  <c r="D11" i="55"/>
  <c r="B11" i="55"/>
  <c r="D6" i="55"/>
  <c r="K11" i="55"/>
  <c r="C10" i="55"/>
  <c r="K6" i="55"/>
  <c r="K7" i="55"/>
  <c r="D8" i="55"/>
  <c r="B5" i="55"/>
  <c r="B8" i="55"/>
  <c r="K10" i="55"/>
  <c r="K8" i="55"/>
  <c r="B7" i="55"/>
  <c r="D9" i="55"/>
  <c r="D10" i="55"/>
  <c r="D4" i="55"/>
  <c r="C11" i="55"/>
  <c r="C6" i="55"/>
  <c r="B9" i="55"/>
  <c r="C8" i="55"/>
  <c r="C9" i="55"/>
  <c r="B4" i="55"/>
  <c r="C4" i="55"/>
  <c r="K4" i="55"/>
  <c r="H14" i="36"/>
  <c r="B51" i="36"/>
  <c r="B50" i="36"/>
  <c r="B49" i="36"/>
  <c r="B48" i="36"/>
  <c r="B47" i="36"/>
  <c r="B46" i="36"/>
  <c r="D12" i="55" l="1"/>
  <c r="F12" i="55"/>
  <c r="H12" i="55"/>
  <c r="K12" i="55"/>
  <c r="E12" i="55"/>
  <c r="B12" i="55"/>
  <c r="I12" i="55"/>
  <c r="G12" i="55"/>
  <c r="J12" i="55"/>
  <c r="C12" i="55"/>
</calcChain>
</file>

<file path=xl/comments1.xml><?xml version="1.0" encoding="utf-8"?>
<comments xmlns="http://schemas.openxmlformats.org/spreadsheetml/2006/main">
  <authors>
    <author>Esposito Didier</author>
  </authors>
  <commentList>
    <comment ref="B8" authorId="0">
      <text>
        <r>
          <rPr>
            <b/>
            <sz val="9"/>
            <color indexed="81"/>
            <rFont val="Tahoma"/>
            <family val="2"/>
          </rPr>
          <t>Esposito Didier:</t>
        </r>
        <r>
          <rPr>
            <sz val="9"/>
            <color indexed="81"/>
            <rFont val="Tahoma"/>
            <family val="2"/>
          </rPr>
          <t xml:space="preserve">
MENU DÉROULANT
COUPE DE LA LIGUE
COUPE DE FRANCE</t>
        </r>
      </text>
    </comment>
    <comment ref="B9" authorId="0">
      <text>
        <r>
          <rPr>
            <b/>
            <sz val="9"/>
            <color indexed="81"/>
            <rFont val="Tahoma"/>
            <family val="2"/>
          </rPr>
          <t>Esposito Didier:</t>
        </r>
        <r>
          <rPr>
            <sz val="9"/>
            <color indexed="81"/>
            <rFont val="Tahoma"/>
            <family val="2"/>
          </rPr>
          <t xml:space="preserve">
Saisir la Date de la façon
suivante : 
31/10/2017</t>
        </r>
      </text>
    </comment>
  </commentList>
</comments>
</file>

<file path=xl/sharedStrings.xml><?xml version="1.0" encoding="utf-8"?>
<sst xmlns="http://schemas.openxmlformats.org/spreadsheetml/2006/main" count="287" uniqueCount="171">
  <si>
    <t>Tours FC</t>
  </si>
  <si>
    <t>Châteauroux</t>
  </si>
  <si>
    <t>Stade Lavallois</t>
  </si>
  <si>
    <t>Chamois Niortais</t>
  </si>
  <si>
    <t>Havre AC</t>
  </si>
  <si>
    <t>Valenciennes FC</t>
  </si>
  <si>
    <t>Clermont Foot</t>
  </si>
  <si>
    <t>Dijon FCO</t>
  </si>
  <si>
    <t>AC Ajaccio</t>
  </si>
  <si>
    <t>Angers SCO</t>
  </si>
  <si>
    <t>ESTAC Troyes</t>
  </si>
  <si>
    <t>US Orléans</t>
  </si>
  <si>
    <t>FC Sochaux-Montbéliard</t>
  </si>
  <si>
    <t>AS Nancy-Lorraine</t>
  </si>
  <si>
    <t>Nîmes Olympique</t>
  </si>
  <si>
    <t>Stade Brestois 29</t>
  </si>
  <si>
    <t>AC Arles-Avignon</t>
  </si>
  <si>
    <t>GFC Ajaccio</t>
  </si>
  <si>
    <t>AJ Auxerre</t>
  </si>
  <si>
    <t>SAISON 2014/2015</t>
  </si>
  <si>
    <t>PLACEMENT DU PERSONNEL</t>
  </si>
  <si>
    <t>Didier</t>
  </si>
  <si>
    <t xml:space="preserve">ENTREE PRINCIPALE :    </t>
  </si>
  <si>
    <t>PATE D’OIE :</t>
  </si>
  <si>
    <t xml:space="preserve">VISITEURS :  </t>
  </si>
  <si>
    <t>PISTE EST :</t>
  </si>
  <si>
    <t>PISTE SUD :</t>
  </si>
  <si>
    <t xml:space="preserve">PISTE NORD :          </t>
  </si>
  <si>
    <t>CAR :</t>
  </si>
  <si>
    <t xml:space="preserve">MAINTENANCE : </t>
  </si>
  <si>
    <t xml:space="preserve">US CRETEIL / Châteauroux            </t>
  </si>
  <si>
    <t xml:space="preserve">US CRETEIL / Chamois Niortais            </t>
  </si>
  <si>
    <t xml:space="preserve">US CRETEIL / AC Ajaccio     </t>
  </si>
  <si>
    <t xml:space="preserve">US CRETEIL / ESTAC Troyes    </t>
  </si>
  <si>
    <t xml:space="preserve">US CRETEIL / FC Sochaux-Montbéliard         </t>
  </si>
  <si>
    <t xml:space="preserve">US CRETEIL / Nîmes Olympique            </t>
  </si>
  <si>
    <t xml:space="preserve">US CRETEIL / AC Arles-Avignon            </t>
  </si>
  <si>
    <t xml:space="preserve">US CRETEIL / AJ Auxerre            </t>
  </si>
  <si>
    <t xml:space="preserve">US CRETEIL / Stade Lavallois            </t>
  </si>
  <si>
    <t xml:space="preserve">US CRETEIL / Havre AC            </t>
  </si>
  <si>
    <t xml:space="preserve">US CRETEIL / Valenciennes FC            </t>
  </si>
  <si>
    <t xml:space="preserve">US CRETEIL / Dijon FCO       </t>
  </si>
  <si>
    <t xml:space="preserve">US CRETEIL / Angers SCO      </t>
  </si>
  <si>
    <t xml:space="preserve">US CRETEIL / US Orléans         </t>
  </si>
  <si>
    <t>US CRETEIL / Clermont Foot</t>
  </si>
  <si>
    <t>SAISON 2015/2016</t>
  </si>
  <si>
    <t>SAISON 2016/2017</t>
  </si>
  <si>
    <t>SAISON 2017/2018</t>
  </si>
  <si>
    <t>SAISON 2018/2019</t>
  </si>
  <si>
    <t>SAISON 2019/2020</t>
  </si>
  <si>
    <t>SAISON 2020/2021</t>
  </si>
  <si>
    <t>SAISON 2021/2022</t>
  </si>
  <si>
    <t>SAISON 2022/2023</t>
  </si>
  <si>
    <t>SAISON 2023/2024</t>
  </si>
  <si>
    <t>SAISON 2024/2025</t>
  </si>
  <si>
    <t>SAISON 2025/2026</t>
  </si>
  <si>
    <t>SAISON 2026/2027</t>
  </si>
  <si>
    <t>SAISON 2027/2028</t>
  </si>
  <si>
    <t>SAISON 2028/2029</t>
  </si>
  <si>
    <t>SAISON 2029/2030</t>
  </si>
  <si>
    <t>SAISON 2030/2031</t>
  </si>
  <si>
    <t>SAISON 2031/2032</t>
  </si>
  <si>
    <t>SAISON 2032/2033</t>
  </si>
  <si>
    <t xml:space="preserve">US CRETEIL / AS Nancy-Lorraine       </t>
  </si>
  <si>
    <t xml:space="preserve">US CRETEIL / Stade Brestois 29  </t>
  </si>
  <si>
    <t xml:space="preserve">US CRETEIL / GFC Ajaccio       </t>
  </si>
  <si>
    <t xml:space="preserve"> US CRETEIL / Tours FC         </t>
  </si>
  <si>
    <t xml:space="preserve">Résultat du Match : </t>
  </si>
  <si>
    <t>BOUDA Fadhi</t>
  </si>
  <si>
    <t>LAMAND Sébastien</t>
  </si>
  <si>
    <t>LAMAND / BOUDA</t>
  </si>
  <si>
    <t>Coupe de France</t>
  </si>
  <si>
    <t>DRIF</t>
  </si>
  <si>
    <t>CADEILLAN</t>
  </si>
  <si>
    <t>JOURNET</t>
  </si>
  <si>
    <t>ESPOSITO</t>
  </si>
  <si>
    <t>BARALLE</t>
  </si>
  <si>
    <t>BENSALEM</t>
  </si>
  <si>
    <t>SAEZ-GARCIA</t>
  </si>
  <si>
    <t>PROPOSE</t>
  </si>
  <si>
    <t>FINATEU</t>
  </si>
  <si>
    <t>/</t>
  </si>
  <si>
    <t xml:space="preserve">Nombre Spéctateurs : </t>
  </si>
  <si>
    <t xml:space="preserve">Nombre Visiteurs : </t>
  </si>
  <si>
    <t>Informations Complémentaires</t>
  </si>
  <si>
    <t>Coupe de la Ligue</t>
  </si>
  <si>
    <t>NOTES</t>
  </si>
  <si>
    <t>LAUDY</t>
  </si>
  <si>
    <t>CRESPIN</t>
  </si>
  <si>
    <t>Auteur : M. Esposito Didier</t>
  </si>
  <si>
    <t xml:space="preserve">  CHAMPIONNAT NATIONAL  </t>
  </si>
  <si>
    <t>US CRÉTEIL LUSITANOS</t>
  </si>
  <si>
    <r>
      <t>RESPONSABLES</t>
    </r>
    <r>
      <rPr>
        <b/>
        <sz val="18"/>
        <color indexed="8"/>
        <rFont val="Times New Roman"/>
        <family val="1"/>
      </rPr>
      <t xml:space="preserve">  :</t>
    </r>
  </si>
  <si>
    <r>
      <t>RESPONSABLES</t>
    </r>
    <r>
      <rPr>
        <b/>
        <sz val="18"/>
        <color indexed="8"/>
        <rFont val="Times New Roman"/>
        <family val="1"/>
      </rPr>
      <t xml:space="preserve"> :</t>
    </r>
  </si>
  <si>
    <t>………………………..</t>
  </si>
  <si>
    <t xml:space="preserve">VISITEURS : </t>
  </si>
  <si>
    <t>Maintenance</t>
  </si>
  <si>
    <t>PISTE NORD :</t>
  </si>
  <si>
    <t>ENTREE PRINCIPALE :</t>
  </si>
  <si>
    <t>VISITEURS :</t>
  </si>
  <si>
    <t>MAINTENANCE :</t>
  </si>
  <si>
    <t xml:space="preserve">PLACEMENT DES AGENTS POUR LES MATCHES SAISON </t>
  </si>
  <si>
    <t>2016/2017</t>
  </si>
  <si>
    <t>2017/2018</t>
  </si>
  <si>
    <t>2018/2019</t>
  </si>
  <si>
    <t>2019/2020</t>
  </si>
  <si>
    <t>2020/2021</t>
  </si>
  <si>
    <t>2021/2022</t>
  </si>
  <si>
    <t>2022/2023</t>
  </si>
  <si>
    <t>2023/2024</t>
  </si>
  <si>
    <t>2024/2025</t>
  </si>
  <si>
    <t>2025/2026</t>
  </si>
  <si>
    <t>2026/2027</t>
  </si>
  <si>
    <t>2027/2028</t>
  </si>
  <si>
    <t>2028/2029</t>
  </si>
  <si>
    <t>2029/2030</t>
  </si>
  <si>
    <t>2030/2031</t>
  </si>
  <si>
    <t>2031/2032</t>
  </si>
  <si>
    <t>2032/2033</t>
  </si>
  <si>
    <t>2033/2034</t>
  </si>
  <si>
    <t>2034/2035</t>
  </si>
  <si>
    <t>2035/2036</t>
  </si>
  <si>
    <t>2036/2037</t>
  </si>
  <si>
    <t>2037/2038</t>
  </si>
  <si>
    <t>2038/2039</t>
  </si>
  <si>
    <t>2039/2040</t>
  </si>
  <si>
    <t>2040/2041</t>
  </si>
  <si>
    <t>2041/2042</t>
  </si>
  <si>
    <t>2042/2043</t>
  </si>
  <si>
    <t>2043/2044</t>
  </si>
  <si>
    <t>2044/2045</t>
  </si>
  <si>
    <t>2045/2046</t>
  </si>
  <si>
    <t>2046/2047</t>
  </si>
  <si>
    <t>2047/2048</t>
  </si>
  <si>
    <t>2048/2049</t>
  </si>
  <si>
    <t>2049/2050</t>
  </si>
  <si>
    <t>EN JOURNÉE</t>
  </si>
  <si>
    <t xml:space="preserve">ÉQUIPE DE JOURNÉE : </t>
  </si>
  <si>
    <t>Alain</t>
  </si>
  <si>
    <t>Laurent</t>
  </si>
  <si>
    <t>Stephane</t>
  </si>
  <si>
    <t>Patrick</t>
  </si>
  <si>
    <t>Christophe</t>
  </si>
  <si>
    <t>Pierre</t>
  </si>
  <si>
    <t>Henri</t>
  </si>
  <si>
    <t>Martin</t>
  </si>
  <si>
    <t>Louis</t>
  </si>
  <si>
    <t>ACCES VIP</t>
  </si>
  <si>
    <t>ACCES VIP :</t>
  </si>
  <si>
    <t>HALL 1</t>
  </si>
  <si>
    <t>HALL 2</t>
  </si>
  <si>
    <t>HALL 3</t>
  </si>
  <si>
    <t>HALL 4</t>
  </si>
  <si>
    <t>HALL 1 :</t>
  </si>
  <si>
    <t>HALL 2 :</t>
  </si>
  <si>
    <t xml:space="preserve">HALL 3 :          </t>
  </si>
  <si>
    <t>HALL 4:</t>
  </si>
  <si>
    <t xml:space="preserve">HALL 3 :    </t>
  </si>
  <si>
    <t>HALL 4 :</t>
  </si>
  <si>
    <t>ANDRÉ</t>
  </si>
  <si>
    <t>SÉVERINE</t>
  </si>
  <si>
    <t>XXXX</t>
  </si>
  <si>
    <t>en jaune j'ai reporter votre formule mais ce n'ai pas ce que je cherche</t>
  </si>
  <si>
    <t xml:space="preserve">cela fonction  mais j'aimerai dans la feuille que le calcule se face autrement soit </t>
  </si>
  <si>
    <t>1 pour louis ; 1 pour laurent  etc ce qui me permetrai de compatablisé en fin d'année le nombre de participation et comme vous pouvez le voir les poste sont doublé et donc dans la feuille MASTER il sont compatbilisé 2 fois</t>
  </si>
  <si>
    <t>=SIERREUR(DECALER(F$18;EQUIV(0;NB.SI(R$17:R17;$F$19:$F$26);0););"")</t>
  </si>
  <si>
    <t>pour l'instant ce n'est pas fait mails il y aura un 20 onglets et le master prendra en compte les 20 onglets pour le calculs equitables par poste</t>
  </si>
  <si>
    <t>en jaune j'ai reporter votre formule mais ce n'ai pas ce que je cherche   :-)</t>
  </si>
  <si>
    <t xml:space="preserve">compatbilisé 1 pour louis ; 1 pour laurent ; 1 pour Didier  etc....   ce qui me permetrai de compatablisé en fin d'année le nombre de participation et comme vous pouvez le voir les postes sont doublés et donc dans la feuille MASTER il sont compatbilisé 2 fois </t>
  </si>
  <si>
    <t>j'aimerai qu'il y ai une formule par feuille qui compatbilise le nombre de participation par agent sans les doublon des poste et ensuite un report sur le master ,</t>
  </si>
  <si>
    <t xml:space="preserve">PARTICIPATION DES AGENTS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</si>
</sst>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 #,##0\ &quot;€&quot;_-;\-* #,##0\ &quot;€&quot;_-;_-* &quot;-&quot;\ &quot;€&quot;_-;_-@_-"/>
    <numFmt numFmtId="165" formatCode="[$-F800]dddd\,\ mmmm\ dd\,\ yyyy"/>
    <numFmt numFmtId="167" formatCode="#&quot; e&quot;"/>
    <numFmt numFmtId="169" formatCode="#&quot;ème Journée&quot;"/>
  </numFmts>
  <fonts count="42" x14ac:knownFonts="1">
    <font>
      <sz val="11"/>
      <color theme="1"/>
      <name val="Calibri"/>
      <family val="2"/>
      <scheme val="minor"/>
    </font>
    <font>
      <sz val="9"/>
      <color indexed="81"/>
      <name val="Tahoma"/>
      <family val="2"/>
    </font>
    <font>
      <b/>
      <sz val="18"/>
      <color indexed="8"/>
      <name val="Times New Roman"/>
      <family val="1"/>
    </font>
    <font>
      <sz val="11"/>
      <color rgb="FFFF0000"/>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Times New Roman"/>
      <family val="1"/>
    </font>
    <font>
      <b/>
      <sz val="10"/>
      <color theme="1"/>
      <name val="Times New Roman"/>
      <family val="1"/>
    </font>
    <font>
      <b/>
      <sz val="18"/>
      <color theme="1"/>
      <name val="Times New Roman"/>
      <family val="1"/>
    </font>
    <font>
      <sz val="12"/>
      <color theme="1"/>
      <name val="Calibri"/>
      <family val="2"/>
      <scheme val="minor"/>
    </font>
    <font>
      <b/>
      <sz val="11"/>
      <name val="Calibri"/>
      <family val="2"/>
      <scheme val="minor"/>
    </font>
    <font>
      <b/>
      <sz val="16"/>
      <color theme="1"/>
      <name val="Times New Roman"/>
      <family val="1"/>
    </font>
    <font>
      <sz val="11"/>
      <color theme="0" tint="-0.249977111117893"/>
      <name val="Calibri"/>
      <family val="2"/>
      <scheme val="minor"/>
    </font>
    <font>
      <b/>
      <sz val="18"/>
      <color theme="1"/>
      <name val="Calibri"/>
      <family val="2"/>
      <scheme val="minor"/>
    </font>
    <font>
      <sz val="16"/>
      <color theme="1"/>
      <name val="Times New Roman"/>
      <family val="1"/>
    </font>
    <font>
      <sz val="36"/>
      <color theme="1"/>
      <name val="Calibri"/>
      <family val="2"/>
      <scheme val="minor"/>
    </font>
    <font>
      <b/>
      <sz val="11"/>
      <color theme="0" tint="-0.249977111117893"/>
      <name val="Calibri"/>
      <family val="2"/>
      <scheme val="minor"/>
    </font>
    <font>
      <b/>
      <sz val="9"/>
      <color theme="1"/>
      <name val="Calibri"/>
      <family val="2"/>
      <scheme val="minor"/>
    </font>
    <font>
      <sz val="9"/>
      <name val="Calibri"/>
      <family val="2"/>
      <scheme val="minor"/>
    </font>
    <font>
      <sz val="11"/>
      <name val="Calibri"/>
      <family val="2"/>
      <scheme val="minor"/>
    </font>
    <font>
      <b/>
      <sz val="28"/>
      <color theme="1"/>
      <name val="Times New Roman"/>
      <family val="1"/>
    </font>
    <font>
      <sz val="28"/>
      <color theme="1"/>
      <name val="Calibri"/>
      <family val="2"/>
      <scheme val="minor"/>
    </font>
    <font>
      <b/>
      <sz val="36"/>
      <color theme="1"/>
      <name val="Times New Roman"/>
      <family val="1"/>
    </font>
    <font>
      <sz val="26"/>
      <color theme="1"/>
      <name val="Times New Roman"/>
      <family val="1"/>
    </font>
    <font>
      <sz val="28"/>
      <color theme="1"/>
      <name val="Times New Roman"/>
      <family val="1"/>
    </font>
    <font>
      <b/>
      <sz val="9"/>
      <color indexed="81"/>
      <name val="Tahoma"/>
      <family val="2"/>
    </font>
    <font>
      <b/>
      <sz val="12"/>
      <color theme="1"/>
      <name val="Calibri"/>
      <family val="2"/>
      <scheme val="minor"/>
    </font>
    <font>
      <sz val="10"/>
      <name val="Calibri"/>
      <family val="2"/>
      <scheme val="minor"/>
    </font>
    <font>
      <b/>
      <sz val="12"/>
      <name val="Times New Roman"/>
      <family val="1"/>
    </font>
    <font>
      <sz val="12"/>
      <name val="Calibri"/>
      <family val="2"/>
      <scheme val="minor"/>
    </font>
    <font>
      <b/>
      <sz val="9"/>
      <name val="Arial"/>
      <family val="2"/>
    </font>
    <font>
      <b/>
      <sz val="10"/>
      <name val="Times New Roman"/>
      <family val="1"/>
    </font>
    <font>
      <b/>
      <sz val="15"/>
      <color theme="1"/>
      <name val="Calibri"/>
      <family val="2"/>
      <scheme val="minor"/>
    </font>
    <font>
      <sz val="14"/>
      <color theme="1"/>
      <name val="Calibri"/>
      <family val="2"/>
      <scheme val="minor"/>
    </font>
    <font>
      <b/>
      <sz val="26"/>
      <color theme="1"/>
      <name val="Calibri"/>
      <family val="2"/>
      <scheme val="minor"/>
    </font>
    <font>
      <b/>
      <sz val="24"/>
      <color theme="1"/>
      <name val="Engravers MT"/>
      <family val="1"/>
    </font>
    <font>
      <sz val="24"/>
      <color theme="1"/>
      <name val="Engravers MT"/>
      <family val="1"/>
    </font>
    <font>
      <b/>
      <sz val="11"/>
      <color rgb="FFFF0000"/>
      <name val="Calibri"/>
      <family val="2"/>
      <scheme val="minor"/>
    </font>
    <font>
      <b/>
      <sz val="16"/>
      <color indexed="8"/>
      <name val="Times New Roman"/>
      <family val="1"/>
    </font>
    <font>
      <sz val="18"/>
      <color theme="1"/>
      <name val="Calibri"/>
      <family val="2"/>
      <scheme val="minor"/>
    </font>
    <font>
      <b/>
      <sz val="24"/>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5F4BC"/>
        <bgColor indexed="64"/>
      </patternFill>
    </fill>
    <fill>
      <patternFill patternType="solid">
        <fgColor theme="6" tint="0.59999389629810485"/>
        <bgColor indexed="64"/>
      </patternFill>
    </fill>
    <fill>
      <patternFill patternType="solid">
        <fgColor rgb="FFFFFF00"/>
        <bgColor indexed="64"/>
      </patternFill>
    </fill>
    <fill>
      <patternFill patternType="solid">
        <fgColor theme="4" tint="0.39997558519241921"/>
        <bgColor indexed="64"/>
      </patternFill>
    </fill>
  </fills>
  <borders count="90">
    <border>
      <left/>
      <right/>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double">
        <color indexed="64"/>
      </left>
      <right/>
      <top/>
      <bottom/>
      <diagonal/>
    </border>
    <border>
      <left/>
      <right style="double">
        <color indexed="64"/>
      </right>
      <top/>
      <bottom style="dotted">
        <color indexed="64"/>
      </bottom>
      <diagonal/>
    </border>
    <border>
      <left style="double">
        <color indexed="64"/>
      </left>
      <right style="thin">
        <color indexed="64"/>
      </right>
      <top/>
      <bottom/>
      <diagonal/>
    </border>
    <border>
      <left style="double">
        <color indexed="64"/>
      </left>
      <right/>
      <top/>
      <bottom style="double">
        <color indexed="64"/>
      </bottom>
      <diagonal/>
    </border>
    <border>
      <left/>
      <right style="double">
        <color indexed="64"/>
      </right>
      <top/>
      <bottom/>
      <diagonal/>
    </border>
    <border>
      <left/>
      <right/>
      <top style="double">
        <color indexed="64"/>
      </top>
      <bottom/>
      <diagonal/>
    </border>
    <border>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top style="dotted">
        <color indexed="64"/>
      </top>
      <bottom/>
      <diagonal/>
    </border>
    <border>
      <left/>
      <right/>
      <top style="dotted">
        <color indexed="64"/>
      </top>
      <bottom/>
      <diagonal/>
    </border>
    <border>
      <left/>
      <right style="double">
        <color indexed="64"/>
      </right>
      <top style="dotted">
        <color indexed="64"/>
      </top>
      <bottom/>
      <diagonal/>
    </border>
    <border>
      <left style="double">
        <color indexed="64"/>
      </left>
      <right/>
      <top/>
      <bottom style="dotted">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hair">
        <color theme="0" tint="-0.24994659260841701"/>
      </bottom>
      <diagonal/>
    </border>
    <border>
      <left style="thin">
        <color indexed="64"/>
      </left>
      <right style="thin">
        <color indexed="64"/>
      </right>
      <top/>
      <bottom style="hair">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hair">
        <color indexed="64"/>
      </bottom>
      <diagonal/>
    </border>
    <border>
      <left style="medium">
        <color indexed="64"/>
      </left>
      <right style="medium">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uble">
        <color indexed="64"/>
      </left>
      <right/>
      <top style="dotted">
        <color indexed="64"/>
      </top>
      <bottom style="dotted">
        <color indexed="64"/>
      </bottom>
      <diagonal/>
    </border>
  </borders>
  <cellStyleXfs count="1">
    <xf numFmtId="0" fontId="0" fillId="0" borderId="0"/>
  </cellStyleXfs>
  <cellXfs count="275">
    <xf numFmtId="0" fontId="0" fillId="0" borderId="0" xfId="0"/>
    <xf numFmtId="0" fontId="0" fillId="2" borderId="0" xfId="0" applyFill="1"/>
    <xf numFmtId="0" fontId="0" fillId="2" borderId="0" xfId="0" applyFill="1" applyAlignment="1">
      <alignment horizontal="center"/>
    </xf>
    <xf numFmtId="0" fontId="0" fillId="0" borderId="0" xfId="0"/>
    <xf numFmtId="0" fontId="3" fillId="2" borderId="0" xfId="0" applyFont="1" applyFill="1"/>
    <xf numFmtId="0" fontId="5" fillId="2" borderId="2" xfId="0" applyFont="1" applyFill="1" applyBorder="1" applyAlignment="1" applyProtection="1">
      <alignment horizontal="center"/>
      <protection locked="0"/>
    </xf>
    <xf numFmtId="0" fontId="3" fillId="2" borderId="0" xfId="0" applyFont="1" applyFill="1" applyAlignment="1">
      <alignment horizontal="center"/>
    </xf>
    <xf numFmtId="0" fontId="5" fillId="2" borderId="3" xfId="0" applyFont="1" applyFill="1" applyBorder="1" applyAlignment="1" applyProtection="1">
      <alignment horizontal="center"/>
      <protection locked="0"/>
    </xf>
    <xf numFmtId="0" fontId="7" fillId="2" borderId="0" xfId="0" applyFont="1" applyFill="1" applyAlignment="1">
      <alignment horizontal="center"/>
    </xf>
    <xf numFmtId="0" fontId="10" fillId="2" borderId="0" xfId="0" applyFont="1" applyFill="1" applyAlignment="1"/>
    <xf numFmtId="165" fontId="5" fillId="2" borderId="2" xfId="0" applyNumberFormat="1" applyFont="1" applyFill="1" applyBorder="1" applyAlignment="1" applyProtection="1">
      <alignment horizontal="left"/>
      <protection locked="0"/>
    </xf>
    <xf numFmtId="0" fontId="8" fillId="2" borderId="0" xfId="0" applyFont="1" applyFill="1" applyAlignment="1">
      <alignment horizontal="left"/>
    </xf>
    <xf numFmtId="165" fontId="5" fillId="2" borderId="3" xfId="0" applyNumberFormat="1" applyFont="1" applyFill="1" applyBorder="1" applyAlignment="1" applyProtection="1">
      <alignment horizontal="left"/>
      <protection locked="0"/>
    </xf>
    <xf numFmtId="0" fontId="5" fillId="2" borderId="0" xfId="0" applyFont="1" applyFill="1" applyAlignment="1">
      <alignment horizontal="left"/>
    </xf>
    <xf numFmtId="0" fontId="13" fillId="2" borderId="0" xfId="0" applyFont="1" applyFill="1"/>
    <xf numFmtId="0" fontId="0" fillId="4" borderId="0" xfId="0" applyFill="1" applyBorder="1" applyAlignment="1"/>
    <xf numFmtId="0" fontId="0" fillId="2" borderId="0" xfId="0" applyFill="1" applyAlignment="1">
      <alignment horizontal="left"/>
    </xf>
    <xf numFmtId="42" fontId="15" fillId="2" borderId="4" xfId="0" applyNumberFormat="1" applyFont="1" applyFill="1" applyBorder="1" applyAlignment="1" applyProtection="1">
      <alignment horizontal="left"/>
      <protection locked="0"/>
    </xf>
    <xf numFmtId="167" fontId="11" fillId="2" borderId="10" xfId="0" applyNumberFormat="1" applyFont="1" applyFill="1" applyBorder="1" applyAlignment="1" applyProtection="1">
      <alignment horizontal="center" vertical="center"/>
      <protection locked="0"/>
    </xf>
    <xf numFmtId="0" fontId="0" fillId="4" borderId="11" xfId="0" applyFill="1" applyBorder="1"/>
    <xf numFmtId="42" fontId="15" fillId="2" borderId="12" xfId="0" applyNumberFormat="1" applyFont="1" applyFill="1" applyBorder="1" applyAlignment="1" applyProtection="1">
      <alignment horizontal="left"/>
      <protection locked="0"/>
    </xf>
    <xf numFmtId="0" fontId="0" fillId="4" borderId="13" xfId="0" applyFill="1" applyBorder="1"/>
    <xf numFmtId="42" fontId="15" fillId="2" borderId="4" xfId="0" applyNumberFormat="1" applyFont="1" applyFill="1" applyBorder="1" applyAlignment="1" applyProtection="1">
      <alignment horizontal="center"/>
    </xf>
    <xf numFmtId="0" fontId="0" fillId="4" borderId="11" xfId="0" applyFill="1" applyBorder="1" applyAlignment="1"/>
    <xf numFmtId="0" fontId="0" fillId="4" borderId="14" xfId="0" applyFill="1" applyBorder="1"/>
    <xf numFmtId="0" fontId="6" fillId="2" borderId="8" xfId="0" applyFont="1" applyFill="1" applyBorder="1" applyAlignment="1" applyProtection="1">
      <alignment horizontal="center"/>
      <protection locked="0"/>
    </xf>
    <xf numFmtId="0" fontId="0" fillId="0" borderId="16" xfId="0" applyBorder="1"/>
    <xf numFmtId="167" fontId="11" fillId="2" borderId="16" xfId="0" applyNumberFormat="1" applyFont="1" applyFill="1" applyBorder="1" applyAlignment="1" applyProtection="1">
      <alignment horizontal="center" vertical="center"/>
      <protection locked="0"/>
    </xf>
    <xf numFmtId="0" fontId="0" fillId="4" borderId="30" xfId="0" applyFill="1" applyBorder="1" applyAlignment="1">
      <alignment vertical="center"/>
    </xf>
    <xf numFmtId="0" fontId="0" fillId="4" borderId="19" xfId="0" applyFill="1" applyBorder="1" applyAlignment="1">
      <alignment vertical="center"/>
    </xf>
    <xf numFmtId="14" fontId="0" fillId="4" borderId="29" xfId="0" applyNumberFormat="1" applyFill="1" applyBorder="1" applyAlignment="1">
      <alignment vertical="center"/>
    </xf>
    <xf numFmtId="0" fontId="0" fillId="0" borderId="0" xfId="0" applyAlignment="1">
      <alignment horizontal="center"/>
    </xf>
    <xf numFmtId="0" fontId="20" fillId="2" borderId="0" xfId="0" applyFont="1" applyFill="1"/>
    <xf numFmtId="0" fontId="20" fillId="2" borderId="0" xfId="0" applyFont="1" applyFill="1" applyAlignment="1">
      <alignment horizontal="left"/>
    </xf>
    <xf numFmtId="0" fontId="20" fillId="2" borderId="0" xfId="0" applyFont="1" applyFill="1" applyAlignment="1">
      <alignment horizontal="center"/>
    </xf>
    <xf numFmtId="0" fontId="28" fillId="2" borderId="0" xfId="0" applyFont="1" applyFill="1" applyAlignment="1">
      <alignment horizontal="left"/>
    </xf>
    <xf numFmtId="0" fontId="29" fillId="2" borderId="0" xfId="0" applyFont="1" applyFill="1" applyAlignment="1">
      <alignment horizontal="center"/>
    </xf>
    <xf numFmtId="0" fontId="30" fillId="2" borderId="0" xfId="0" applyFont="1" applyFill="1" applyAlignment="1"/>
    <xf numFmtId="14" fontId="20" fillId="4" borderId="29" xfId="0" applyNumberFormat="1" applyFont="1" applyFill="1" applyBorder="1" applyAlignment="1">
      <alignment vertical="center"/>
    </xf>
    <xf numFmtId="0" fontId="20" fillId="0" borderId="15" xfId="0" applyFont="1" applyBorder="1" applyAlignment="1"/>
    <xf numFmtId="0" fontId="0" fillId="0" borderId="0" xfId="0" applyAlignment="1"/>
    <xf numFmtId="0" fontId="0" fillId="0" borderId="11" xfId="0" applyBorder="1" applyAlignment="1"/>
    <xf numFmtId="0" fontId="34" fillId="0" borderId="41" xfId="0" applyFont="1" applyBorder="1" applyAlignment="1">
      <alignment horizontal="center"/>
    </xf>
    <xf numFmtId="0" fontId="34" fillId="0" borderId="43" xfId="0" applyFont="1" applyBorder="1" applyAlignment="1">
      <alignment horizontal="center"/>
    </xf>
    <xf numFmtId="0" fontId="27" fillId="2" borderId="44" xfId="0" applyFont="1" applyFill="1" applyBorder="1" applyAlignment="1">
      <alignment horizontal="center"/>
    </xf>
    <xf numFmtId="0" fontId="34" fillId="0" borderId="51" xfId="0" applyFont="1" applyBorder="1" applyAlignment="1">
      <alignment horizontal="center"/>
    </xf>
    <xf numFmtId="0" fontId="27" fillId="2" borderId="52" xfId="0" applyFont="1" applyFill="1" applyBorder="1" applyAlignment="1">
      <alignment horizontal="center"/>
    </xf>
    <xf numFmtId="0" fontId="34" fillId="0" borderId="53" xfId="0" applyFont="1" applyBorder="1" applyAlignment="1">
      <alignment horizontal="center"/>
    </xf>
    <xf numFmtId="0" fontId="34" fillId="0" borderId="54" xfId="0" applyFont="1" applyBorder="1" applyAlignment="1">
      <alignment horizontal="center"/>
    </xf>
    <xf numFmtId="0" fontId="34" fillId="2" borderId="54" xfId="0" applyFont="1" applyFill="1" applyBorder="1" applyAlignment="1">
      <alignment horizontal="center"/>
    </xf>
    <xf numFmtId="0" fontId="34" fillId="0" borderId="55" xfId="0" applyFont="1" applyBorder="1" applyAlignment="1">
      <alignment horizontal="center"/>
    </xf>
    <xf numFmtId="0" fontId="33" fillId="6" borderId="47" xfId="0" applyFont="1" applyFill="1" applyBorder="1" applyAlignment="1">
      <alignment horizontal="center" vertical="center"/>
    </xf>
    <xf numFmtId="0" fontId="33" fillId="6" borderId="50" xfId="0" applyFont="1" applyFill="1" applyBorder="1" applyAlignment="1">
      <alignment horizontal="center" vertical="center"/>
    </xf>
    <xf numFmtId="0" fontId="27" fillId="6" borderId="44" xfId="0" applyFont="1" applyFill="1" applyBorder="1" applyAlignment="1">
      <alignment horizontal="center"/>
    </xf>
    <xf numFmtId="0" fontId="34" fillId="6" borderId="43" xfId="0" applyFont="1" applyFill="1" applyBorder="1" applyAlignment="1">
      <alignment horizontal="center"/>
    </xf>
    <xf numFmtId="0" fontId="34" fillId="6" borderId="41" xfId="0" applyFont="1" applyFill="1" applyBorder="1" applyAlignment="1">
      <alignment horizontal="center"/>
    </xf>
    <xf numFmtId="0" fontId="34" fillId="6" borderId="51" xfId="0" applyFont="1" applyFill="1" applyBorder="1" applyAlignment="1">
      <alignment horizontal="center"/>
    </xf>
    <xf numFmtId="0" fontId="27" fillId="6" borderId="45" xfId="0" applyFont="1" applyFill="1" applyBorder="1" applyAlignment="1">
      <alignment horizontal="center"/>
    </xf>
    <xf numFmtId="0" fontId="34" fillId="6" borderId="56" xfId="0" applyFont="1" applyFill="1" applyBorder="1" applyAlignment="1">
      <alignment horizontal="center"/>
    </xf>
    <xf numFmtId="0" fontId="34" fillId="6" borderId="57" xfId="0" applyFont="1" applyFill="1" applyBorder="1" applyAlignment="1">
      <alignment horizontal="center"/>
    </xf>
    <xf numFmtId="0" fontId="34" fillId="6" borderId="58" xfId="0" applyFont="1" applyFill="1" applyBorder="1" applyAlignment="1">
      <alignment horizontal="center"/>
    </xf>
    <xf numFmtId="0" fontId="4" fillId="3" borderId="42" xfId="0" applyFont="1" applyFill="1" applyBorder="1" applyAlignment="1">
      <alignment horizontal="center" vertical="center"/>
    </xf>
    <xf numFmtId="0" fontId="0" fillId="2" borderId="11" xfId="0" applyFill="1" applyBorder="1" applyAlignment="1"/>
    <xf numFmtId="0" fontId="0" fillId="2" borderId="0" xfId="0" applyFill="1" applyBorder="1" applyAlignment="1"/>
    <xf numFmtId="0" fontId="0" fillId="2" borderId="15" xfId="0" applyFill="1" applyBorder="1" applyAlignment="1"/>
    <xf numFmtId="14" fontId="5" fillId="0" borderId="10" xfId="0" applyNumberFormat="1" applyFont="1" applyBorder="1" applyAlignment="1">
      <alignment horizontal="center"/>
    </xf>
    <xf numFmtId="0" fontId="6" fillId="4" borderId="10" xfId="0" applyFont="1" applyFill="1" applyBorder="1" applyAlignment="1">
      <alignment horizontal="center"/>
    </xf>
    <xf numFmtId="0" fontId="27" fillId="0" borderId="42" xfId="0" applyFont="1" applyBorder="1" applyAlignment="1">
      <alignment horizontal="center"/>
    </xf>
    <xf numFmtId="0" fontId="3" fillId="0" borderId="0" xfId="0" applyFont="1"/>
    <xf numFmtId="0" fontId="33" fillId="6" borderId="46" xfId="0" applyFont="1" applyFill="1" applyBorder="1" applyAlignment="1">
      <alignment horizontal="center" vertical="center"/>
    </xf>
    <xf numFmtId="0" fontId="34" fillId="0" borderId="50" xfId="0" applyFont="1" applyBorder="1" applyAlignment="1">
      <alignment horizontal="center"/>
    </xf>
    <xf numFmtId="42" fontId="39" fillId="2" borderId="4" xfId="0" applyNumberFormat="1" applyFont="1" applyFill="1" applyBorder="1" applyAlignment="1" applyProtection="1">
      <alignment horizontal="center"/>
    </xf>
    <xf numFmtId="0" fontId="34" fillId="3" borderId="47" xfId="0" applyFont="1" applyFill="1" applyBorder="1" applyAlignment="1">
      <alignment horizontal="center"/>
    </xf>
    <xf numFmtId="0" fontId="34" fillId="3" borderId="59" xfId="0" applyFont="1" applyFill="1" applyBorder="1" applyAlignment="1">
      <alignment horizontal="center"/>
    </xf>
    <xf numFmtId="0" fontId="6" fillId="4" borderId="1" xfId="0" applyFont="1" applyFill="1" applyBorder="1" applyAlignment="1">
      <alignment horizontal="center"/>
    </xf>
    <xf numFmtId="14" fontId="4" fillId="3" borderId="49" xfId="0" applyNumberFormat="1" applyFont="1" applyFill="1" applyBorder="1" applyAlignment="1">
      <alignment horizontal="center" vertical="center"/>
    </xf>
    <xf numFmtId="0" fontId="27" fillId="2" borderId="60" xfId="0" applyFont="1" applyFill="1" applyBorder="1" applyAlignment="1">
      <alignment horizontal="center"/>
    </xf>
    <xf numFmtId="0" fontId="27" fillId="6" borderId="61" xfId="0" applyFont="1" applyFill="1" applyBorder="1" applyAlignment="1">
      <alignment horizontal="center"/>
    </xf>
    <xf numFmtId="0" fontId="27" fillId="2" borderId="61" xfId="0" applyFont="1" applyFill="1" applyBorder="1" applyAlignment="1">
      <alignment horizontal="center"/>
    </xf>
    <xf numFmtId="0" fontId="27" fillId="6" borderId="62" xfId="0" applyFont="1" applyFill="1" applyBorder="1" applyAlignment="1">
      <alignment horizontal="center"/>
    </xf>
    <xf numFmtId="0" fontId="27" fillId="0" borderId="49" xfId="0" applyFont="1" applyBorder="1" applyAlignment="1">
      <alignment horizontal="center"/>
    </xf>
    <xf numFmtId="0" fontId="33" fillId="6" borderId="63" xfId="0" applyFont="1" applyFill="1" applyBorder="1" applyAlignment="1">
      <alignment horizontal="center" vertical="center"/>
    </xf>
    <xf numFmtId="0" fontId="33" fillId="6" borderId="59" xfId="0" applyFont="1" applyFill="1" applyBorder="1" applyAlignment="1">
      <alignment horizontal="center" vertical="center"/>
    </xf>
    <xf numFmtId="0" fontId="34" fillId="0" borderId="64" xfId="0" applyFont="1" applyBorder="1" applyAlignment="1">
      <alignment horizontal="center"/>
    </xf>
    <xf numFmtId="0" fontId="34" fillId="0" borderId="65" xfId="0" applyFont="1" applyBorder="1" applyAlignment="1">
      <alignment horizontal="center"/>
    </xf>
    <xf numFmtId="0" fontId="34" fillId="6" borderId="66" xfId="0" applyFont="1" applyFill="1" applyBorder="1" applyAlignment="1">
      <alignment horizontal="center"/>
    </xf>
    <xf numFmtId="0" fontId="34" fillId="6" borderId="67" xfId="0" applyFont="1" applyFill="1" applyBorder="1" applyAlignment="1">
      <alignment horizontal="center"/>
    </xf>
    <xf numFmtId="0" fontId="34" fillId="0" borderId="66" xfId="0" applyFont="1" applyBorder="1" applyAlignment="1">
      <alignment horizontal="center"/>
    </xf>
    <xf numFmtId="0" fontId="34" fillId="0" borderId="67" xfId="0" applyFont="1" applyBorder="1" applyAlignment="1">
      <alignment horizontal="center"/>
    </xf>
    <xf numFmtId="0" fontId="34" fillId="6" borderId="68" xfId="0" applyFont="1" applyFill="1" applyBorder="1" applyAlignment="1">
      <alignment horizontal="center"/>
    </xf>
    <xf numFmtId="0" fontId="34" fillId="6" borderId="69" xfId="0" applyFont="1" applyFill="1" applyBorder="1" applyAlignment="1">
      <alignment horizontal="center"/>
    </xf>
    <xf numFmtId="0" fontId="6" fillId="4" borderId="70" xfId="0" applyFont="1" applyFill="1" applyBorder="1" applyAlignment="1">
      <alignment horizontal="center"/>
    </xf>
    <xf numFmtId="0" fontId="6" fillId="4" borderId="71" xfId="0" applyFont="1" applyFill="1" applyBorder="1" applyAlignment="1">
      <alignment horizontal="center"/>
    </xf>
    <xf numFmtId="0" fontId="34" fillId="3" borderId="63" xfId="0" applyFont="1" applyFill="1" applyBorder="1" applyAlignment="1">
      <alignment horizontal="center"/>
    </xf>
    <xf numFmtId="0" fontId="34" fillId="2" borderId="47" xfId="0" applyFont="1" applyFill="1" applyBorder="1" applyAlignment="1">
      <alignment horizontal="center"/>
    </xf>
    <xf numFmtId="0" fontId="34" fillId="2" borderId="50" xfId="0" applyFont="1" applyFill="1" applyBorder="1" applyAlignment="1">
      <alignment horizontal="center"/>
    </xf>
    <xf numFmtId="0" fontId="0" fillId="2" borderId="0" xfId="0" applyFont="1" applyFill="1" applyAlignment="1">
      <alignment horizontal="left"/>
    </xf>
    <xf numFmtId="0" fontId="0" fillId="2" borderId="0" xfId="0" applyFont="1" applyFill="1"/>
    <xf numFmtId="0" fontId="0" fillId="2" borderId="11" xfId="0" applyFill="1" applyBorder="1" applyAlignment="1"/>
    <xf numFmtId="0" fontId="0" fillId="0" borderId="0" xfId="0" applyAlignment="1"/>
    <xf numFmtId="0" fontId="0" fillId="0" borderId="11" xfId="0" applyBorder="1" applyAlignment="1"/>
    <xf numFmtId="0" fontId="0" fillId="2" borderId="0" xfId="0" applyFill="1" applyBorder="1" applyAlignment="1"/>
    <xf numFmtId="0" fontId="0" fillId="2" borderId="15" xfId="0" applyFill="1" applyBorder="1" applyAlignment="1"/>
    <xf numFmtId="0" fontId="40" fillId="2" borderId="0" xfId="0" applyFont="1" applyFill="1" applyAlignment="1">
      <alignment horizontal="left"/>
    </xf>
    <xf numFmtId="0" fontId="3" fillId="2" borderId="72" xfId="0" applyFont="1" applyFill="1" applyBorder="1" applyAlignment="1">
      <alignment horizontal="left"/>
    </xf>
    <xf numFmtId="0" fontId="3" fillId="2" borderId="73" xfId="0" applyFont="1" applyFill="1" applyBorder="1"/>
    <xf numFmtId="0" fontId="38" fillId="2" borderId="74" xfId="0" applyFont="1" applyFill="1" applyBorder="1"/>
    <xf numFmtId="0" fontId="3" fillId="2" borderId="75" xfId="0" applyFont="1" applyFill="1" applyBorder="1" applyAlignment="1">
      <alignment horizontal="left"/>
    </xf>
    <xf numFmtId="0" fontId="3" fillId="2" borderId="76" xfId="0" applyFont="1" applyFill="1" applyBorder="1"/>
    <xf numFmtId="0" fontId="38" fillId="2" borderId="77" xfId="0" applyFont="1" applyFill="1" applyBorder="1"/>
    <xf numFmtId="0" fontId="3" fillId="2" borderId="78" xfId="0" applyFont="1" applyFill="1" applyBorder="1" applyAlignment="1">
      <alignment horizontal="left"/>
    </xf>
    <xf numFmtId="0" fontId="3" fillId="2" borderId="79" xfId="0" applyFont="1" applyFill="1" applyBorder="1"/>
    <xf numFmtId="0" fontId="38" fillId="2" borderId="80" xfId="0" applyFont="1" applyFill="1" applyBorder="1"/>
    <xf numFmtId="0" fontId="0" fillId="2" borderId="73" xfId="0" applyFont="1" applyFill="1" applyBorder="1"/>
    <xf numFmtId="0" fontId="0" fillId="2" borderId="76" xfId="0" applyFont="1" applyFill="1" applyBorder="1"/>
    <xf numFmtId="0" fontId="0" fillId="2" borderId="79" xfId="0" applyFont="1" applyFill="1" applyBorder="1"/>
    <xf numFmtId="0" fontId="0" fillId="0" borderId="0" xfId="0" applyFont="1"/>
    <xf numFmtId="0" fontId="3" fillId="2" borderId="81" xfId="0" applyFont="1" applyFill="1" applyBorder="1" applyAlignment="1">
      <alignment horizontal="left"/>
    </xf>
    <xf numFmtId="0" fontId="0" fillId="2" borderId="82" xfId="0" applyFont="1" applyFill="1" applyBorder="1"/>
    <xf numFmtId="0" fontId="3" fillId="2" borderId="82" xfId="0" applyFont="1" applyFill="1" applyBorder="1"/>
    <xf numFmtId="0" fontId="38" fillId="2" borderId="83" xfId="0" applyFont="1" applyFill="1" applyBorder="1"/>
    <xf numFmtId="0" fontId="3" fillId="2" borderId="84" xfId="0" applyFont="1" applyFill="1" applyBorder="1" applyAlignment="1">
      <alignment horizontal="left"/>
    </xf>
    <xf numFmtId="0" fontId="38" fillId="2" borderId="85" xfId="0" applyFont="1" applyFill="1" applyBorder="1"/>
    <xf numFmtId="0" fontId="3" fillId="2" borderId="86" xfId="0" applyFont="1" applyFill="1" applyBorder="1" applyAlignment="1">
      <alignment horizontal="left"/>
    </xf>
    <xf numFmtId="0" fontId="0" fillId="2" borderId="87" xfId="0" applyFont="1" applyFill="1" applyBorder="1"/>
    <xf numFmtId="0" fontId="3" fillId="2" borderId="87" xfId="0" applyFont="1" applyFill="1" applyBorder="1"/>
    <xf numFmtId="0" fontId="38" fillId="2" borderId="88" xfId="0" applyFont="1" applyFill="1" applyBorder="1"/>
    <xf numFmtId="0" fontId="0" fillId="2" borderId="42" xfId="0" applyFill="1" applyBorder="1"/>
    <xf numFmtId="0" fontId="35" fillId="6" borderId="49" xfId="0" applyFont="1" applyFill="1" applyBorder="1" applyAlignment="1" applyProtection="1">
      <alignment vertical="center"/>
    </xf>
    <xf numFmtId="0" fontId="35" fillId="6" borderId="48" xfId="0" applyFont="1" applyFill="1" applyBorder="1" applyAlignment="1">
      <alignment horizontal="right" vertical="center"/>
    </xf>
    <xf numFmtId="0" fontId="0" fillId="6" borderId="46" xfId="0" applyFill="1" applyBorder="1" applyAlignment="1">
      <alignment horizontal="right" vertical="center"/>
    </xf>
    <xf numFmtId="0" fontId="0" fillId="0" borderId="46" xfId="0" applyBorder="1" applyAlignment="1"/>
    <xf numFmtId="0" fontId="35" fillId="6" borderId="46" xfId="0" applyFont="1" applyFill="1" applyBorder="1" applyAlignment="1" applyProtection="1">
      <alignment vertical="center"/>
    </xf>
    <xf numFmtId="0" fontId="0" fillId="0" borderId="46" xfId="0" applyBorder="1" applyAlignment="1">
      <alignment vertical="center"/>
    </xf>
    <xf numFmtId="0" fontId="9" fillId="2" borderId="34" xfId="0" applyFont="1" applyFill="1" applyBorder="1" applyAlignment="1"/>
    <xf numFmtId="0" fontId="0" fillId="0" borderId="4" xfId="0" applyBorder="1" applyAlignment="1"/>
    <xf numFmtId="165" fontId="4" fillId="5" borderId="9" xfId="0" applyNumberFormat="1" applyFont="1" applyFill="1" applyBorder="1" applyAlignment="1" applyProtection="1">
      <alignment horizontal="center" vertical="center"/>
    </xf>
    <xf numFmtId="0" fontId="17" fillId="2" borderId="9" xfId="0" applyFont="1" applyFill="1" applyBorder="1" applyAlignment="1" applyProtection="1">
      <alignment horizontal="center" vertical="center"/>
    </xf>
    <xf numFmtId="0" fontId="0" fillId="4" borderId="17" xfId="0" applyFill="1" applyBorder="1" applyAlignment="1" applyProtection="1"/>
    <xf numFmtId="0" fontId="0" fillId="0" borderId="17" xfId="0" applyBorder="1" applyAlignment="1" applyProtection="1"/>
    <xf numFmtId="0" fontId="0" fillId="4" borderId="17" xfId="0" applyFill="1" applyBorder="1" applyAlignment="1"/>
    <xf numFmtId="0" fontId="0" fillId="0" borderId="17" xfId="0" applyBorder="1" applyAlignment="1"/>
    <xf numFmtId="0" fontId="0" fillId="0" borderId="18" xfId="0" applyBorder="1" applyAlignment="1"/>
    <xf numFmtId="20" fontId="18" fillId="5" borderId="40" xfId="0" applyNumberFormat="1" applyFont="1" applyFill="1" applyBorder="1" applyAlignment="1" applyProtection="1">
      <alignment horizontal="center" vertical="center" wrapText="1"/>
    </xf>
    <xf numFmtId="0" fontId="18" fillId="5" borderId="40" xfId="0" applyFont="1" applyFill="1" applyBorder="1" applyAlignment="1" applyProtection="1">
      <alignment horizontal="center" vertical="center" wrapText="1"/>
    </xf>
    <xf numFmtId="20" fontId="18" fillId="5" borderId="10" xfId="0" applyNumberFormat="1" applyFont="1" applyFill="1" applyBorder="1" applyAlignment="1" applyProtection="1">
      <alignment horizontal="center" vertical="center" wrapText="1"/>
    </xf>
    <xf numFmtId="0" fontId="18" fillId="5" borderId="10" xfId="0" applyFont="1" applyFill="1" applyBorder="1" applyAlignment="1" applyProtection="1">
      <alignment horizontal="center" vertical="center" wrapText="1"/>
    </xf>
    <xf numFmtId="0" fontId="4" fillId="5" borderId="9" xfId="0" applyFont="1" applyFill="1" applyBorder="1" applyAlignment="1" applyProtection="1">
      <alignment horizontal="center" vertical="center"/>
    </xf>
    <xf numFmtId="0" fontId="14" fillId="4" borderId="35" xfId="0" applyFont="1" applyFill="1" applyBorder="1" applyAlignment="1">
      <alignment horizontal="center"/>
    </xf>
    <xf numFmtId="0" fontId="14" fillId="4" borderId="36" xfId="0" applyFont="1" applyFill="1" applyBorder="1" applyAlignment="1">
      <alignment horizontal="center"/>
    </xf>
    <xf numFmtId="0" fontId="14" fillId="0" borderId="36" xfId="0" applyFont="1" applyBorder="1" applyAlignment="1">
      <alignment horizontal="center"/>
    </xf>
    <xf numFmtId="0" fontId="0" fillId="0" borderId="37" xfId="0" applyBorder="1" applyAlignment="1"/>
    <xf numFmtId="0" fontId="0" fillId="4" borderId="11" xfId="0" applyFill="1" applyBorder="1" applyAlignment="1"/>
    <xf numFmtId="0" fontId="0" fillId="0" borderId="0" xfId="0" applyBorder="1" applyAlignment="1"/>
    <xf numFmtId="0" fontId="0" fillId="0" borderId="15" xfId="0" applyBorder="1" applyAlignment="1"/>
    <xf numFmtId="0" fontId="4" fillId="4" borderId="24" xfId="0" applyFont="1" applyFill="1" applyBorder="1" applyAlignment="1">
      <alignment horizontal="center"/>
    </xf>
    <xf numFmtId="0" fontId="4" fillId="4" borderId="25" xfId="0" applyFont="1" applyFill="1" applyBorder="1" applyAlignment="1">
      <alignment horizontal="center"/>
    </xf>
    <xf numFmtId="0" fontId="4" fillId="4" borderId="26" xfId="0" applyFont="1" applyFill="1" applyBorder="1" applyAlignment="1">
      <alignment horizontal="center"/>
    </xf>
    <xf numFmtId="0" fontId="6" fillId="2" borderId="24" xfId="0" applyFont="1" applyFill="1" applyBorder="1" applyAlignment="1" applyProtection="1">
      <alignment horizontal="center"/>
      <protection locked="0"/>
    </xf>
    <xf numFmtId="0" fontId="6" fillId="2" borderId="25" xfId="0" applyFont="1" applyFill="1" applyBorder="1" applyAlignment="1" applyProtection="1">
      <alignment horizontal="center"/>
      <protection locked="0"/>
    </xf>
    <xf numFmtId="0" fontId="0" fillId="0" borderId="38" xfId="0" applyBorder="1" applyAlignment="1" applyProtection="1">
      <protection locked="0"/>
    </xf>
    <xf numFmtId="0" fontId="5" fillId="4" borderId="20" xfId="0" applyFont="1" applyFill="1" applyBorder="1" applyAlignment="1" applyProtection="1">
      <alignment horizontal="left" vertical="top" wrapText="1" shrinkToFit="1" readingOrder="1"/>
      <protection locked="0"/>
    </xf>
    <xf numFmtId="0" fontId="5" fillId="4" borderId="21" xfId="0" applyFont="1" applyFill="1" applyBorder="1" applyAlignment="1" applyProtection="1">
      <alignment horizontal="left" vertical="top" wrapText="1" shrinkToFit="1" readingOrder="1"/>
      <protection locked="0"/>
    </xf>
    <xf numFmtId="0" fontId="5" fillId="4" borderId="22" xfId="0" applyFont="1" applyFill="1" applyBorder="1" applyAlignment="1" applyProtection="1">
      <alignment horizontal="left" vertical="top" wrapText="1" shrinkToFit="1" readingOrder="1"/>
      <protection locked="0"/>
    </xf>
    <xf numFmtId="0" fontId="9" fillId="2" borderId="30" xfId="0" applyFont="1" applyFill="1" applyBorder="1" applyAlignment="1"/>
    <xf numFmtId="0" fontId="0" fillId="0" borderId="19" xfId="0" applyBorder="1" applyAlignment="1"/>
    <xf numFmtId="0" fontId="9" fillId="0" borderId="19" xfId="0" applyFont="1" applyBorder="1" applyAlignment="1" applyProtection="1">
      <alignment horizontal="left" indent="1"/>
      <protection locked="0"/>
    </xf>
    <xf numFmtId="0" fontId="0" fillId="0" borderId="19" xfId="0" applyBorder="1" applyAlignment="1" applyProtection="1">
      <alignment horizontal="left" indent="1"/>
      <protection locked="0"/>
    </xf>
    <xf numFmtId="0" fontId="0" fillId="0" borderId="29" xfId="0" applyBorder="1" applyAlignment="1" applyProtection="1">
      <alignment horizontal="left" indent="1"/>
      <protection locked="0"/>
    </xf>
    <xf numFmtId="0" fontId="0" fillId="2" borderId="27" xfId="0" applyFill="1" applyBorder="1" applyAlignment="1"/>
    <xf numFmtId="0" fontId="0" fillId="0" borderId="16" xfId="0" applyBorder="1" applyAlignment="1"/>
    <xf numFmtId="0" fontId="0" fillId="0" borderId="28" xfId="0" applyBorder="1" applyAlignment="1"/>
    <xf numFmtId="0" fontId="0" fillId="0" borderId="4" xfId="0" applyBorder="1"/>
    <xf numFmtId="0" fontId="0" fillId="2" borderId="14" xfId="0" applyFill="1" applyBorder="1" applyAlignment="1"/>
    <xf numFmtId="0" fontId="23" fillId="2" borderId="27" xfId="0" applyFont="1" applyFill="1" applyBorder="1" applyAlignment="1" applyProtection="1">
      <alignment horizontal="center"/>
      <protection locked="0"/>
    </xf>
    <xf numFmtId="0" fontId="23" fillId="2" borderId="16" xfId="0" applyFont="1" applyFill="1" applyBorder="1" applyAlignment="1" applyProtection="1">
      <alignment horizontal="center"/>
      <protection locked="0"/>
    </xf>
    <xf numFmtId="0" fontId="16" fillId="2" borderId="16" xfId="0" applyFont="1" applyFill="1" applyBorder="1" applyAlignment="1" applyProtection="1">
      <alignment horizontal="center"/>
      <protection locked="0"/>
    </xf>
    <xf numFmtId="0" fontId="16" fillId="0" borderId="28" xfId="0" applyFont="1" applyBorder="1" applyAlignment="1" applyProtection="1">
      <alignment horizontal="center"/>
      <protection locked="0"/>
    </xf>
    <xf numFmtId="0" fontId="0" fillId="2" borderId="11" xfId="0" applyFill="1" applyBorder="1" applyAlignment="1"/>
    <xf numFmtId="0" fontId="0" fillId="0" borderId="0" xfId="0" applyAlignment="1"/>
    <xf numFmtId="0" fontId="23" fillId="2" borderId="11" xfId="0" applyFont="1" applyFill="1" applyBorder="1" applyAlignment="1" applyProtection="1">
      <alignment horizontal="center"/>
    </xf>
    <xf numFmtId="0" fontId="23" fillId="2" borderId="0" xfId="0" applyFont="1" applyFill="1" applyBorder="1" applyAlignment="1" applyProtection="1">
      <alignment horizontal="center"/>
    </xf>
    <xf numFmtId="0" fontId="16" fillId="2" borderId="0" xfId="0" applyFont="1" applyFill="1" applyBorder="1" applyAlignment="1" applyProtection="1"/>
    <xf numFmtId="0" fontId="16" fillId="0" borderId="15" xfId="0" applyFont="1" applyBorder="1" applyAlignment="1" applyProtection="1"/>
    <xf numFmtId="0" fontId="12" fillId="2" borderId="11" xfId="0" applyFont="1" applyFill="1" applyBorder="1" applyAlignment="1">
      <alignment horizontal="center"/>
    </xf>
    <xf numFmtId="0" fontId="0" fillId="0" borderId="11" xfId="0" applyBorder="1" applyAlignment="1"/>
    <xf numFmtId="0" fontId="0" fillId="0" borderId="14" xfId="0" applyBorder="1" applyAlignment="1"/>
    <xf numFmtId="165" fontId="36" fillId="4" borderId="11" xfId="0" applyNumberFormat="1" applyFont="1" applyFill="1" applyBorder="1" applyAlignment="1" applyProtection="1">
      <alignment horizontal="center"/>
      <protection locked="0"/>
    </xf>
    <xf numFmtId="165" fontId="36" fillId="4" borderId="0" xfId="0" applyNumberFormat="1" applyFont="1" applyFill="1" applyBorder="1" applyAlignment="1" applyProtection="1">
      <alignment horizontal="center"/>
      <protection locked="0"/>
    </xf>
    <xf numFmtId="165" fontId="37" fillId="4" borderId="0" xfId="0" applyNumberFormat="1" applyFont="1" applyFill="1" applyBorder="1" applyAlignment="1" applyProtection="1">
      <alignment horizontal="center"/>
      <protection locked="0"/>
    </xf>
    <xf numFmtId="0" fontId="37" fillId="0" borderId="15" xfId="0" applyFont="1" applyBorder="1" applyAlignment="1" applyProtection="1">
      <protection locked="0"/>
    </xf>
    <xf numFmtId="0" fontId="37" fillId="4" borderId="11" xfId="0" applyFont="1" applyFill="1" applyBorder="1" applyAlignment="1" applyProtection="1"/>
    <xf numFmtId="0" fontId="37" fillId="0" borderId="0" xfId="0" applyFont="1" applyBorder="1" applyAlignment="1"/>
    <xf numFmtId="0" fontId="37" fillId="0" borderId="15" xfId="0" applyFont="1" applyBorder="1" applyAlignment="1"/>
    <xf numFmtId="0" fontId="36" fillId="4" borderId="11" xfId="0" applyFont="1" applyFill="1" applyBorder="1" applyAlignment="1" applyProtection="1">
      <alignment horizontal="center"/>
    </xf>
    <xf numFmtId="0" fontId="36" fillId="4" borderId="0" xfId="0" applyFont="1" applyFill="1" applyBorder="1" applyAlignment="1" applyProtection="1">
      <alignment horizontal="center"/>
    </xf>
    <xf numFmtId="0" fontId="37" fillId="4" borderId="0" xfId="0" applyFont="1" applyFill="1" applyBorder="1" applyAlignment="1" applyProtection="1">
      <alignment horizontal="center"/>
    </xf>
    <xf numFmtId="0" fontId="37" fillId="0" borderId="15" xfId="0" applyFont="1" applyBorder="1" applyAlignment="1" applyProtection="1"/>
    <xf numFmtId="20" fontId="36" fillId="4" borderId="11" xfId="0" applyNumberFormat="1" applyFont="1" applyFill="1" applyBorder="1" applyAlignment="1" applyProtection="1">
      <alignment horizontal="center"/>
    </xf>
    <xf numFmtId="20" fontId="36" fillId="4" borderId="0" xfId="0" applyNumberFormat="1" applyFont="1" applyFill="1" applyBorder="1" applyAlignment="1" applyProtection="1">
      <alignment horizontal="center"/>
    </xf>
    <xf numFmtId="20" fontId="21" fillId="4" borderId="14" xfId="0" applyNumberFormat="1" applyFont="1" applyFill="1"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24" fillId="2" borderId="11" xfId="0" applyFont="1" applyFill="1" applyBorder="1" applyAlignment="1">
      <alignment horizontal="center"/>
    </xf>
    <xf numFmtId="0" fontId="24" fillId="2" borderId="0" xfId="0" applyFont="1" applyFill="1" applyBorder="1" applyAlignment="1">
      <alignment horizontal="center"/>
    </xf>
    <xf numFmtId="0" fontId="0" fillId="2" borderId="0" xfId="0" applyFont="1" applyFill="1" applyBorder="1" applyAlignment="1"/>
    <xf numFmtId="0" fontId="0" fillId="0" borderId="15" xfId="0" applyFont="1" applyBorder="1" applyAlignment="1"/>
    <xf numFmtId="0" fontId="0" fillId="2" borderId="11" xfId="0" applyFill="1" applyBorder="1" applyAlignment="1" applyProtection="1"/>
    <xf numFmtId="0" fontId="0" fillId="0" borderId="0" xfId="0" applyAlignment="1" applyProtection="1"/>
    <xf numFmtId="0" fontId="0" fillId="0" borderId="15" xfId="0" applyBorder="1" applyAlignment="1" applyProtection="1"/>
    <xf numFmtId="169" fontId="21" fillId="4" borderId="27" xfId="0" applyNumberFormat="1" applyFont="1" applyFill="1" applyBorder="1" applyAlignment="1" applyProtection="1">
      <alignment horizontal="center"/>
      <protection locked="0"/>
    </xf>
    <xf numFmtId="169" fontId="21" fillId="4" borderId="16" xfId="0" applyNumberFormat="1" applyFont="1" applyFill="1" applyBorder="1" applyAlignment="1" applyProtection="1">
      <alignment horizontal="center"/>
      <protection locked="0"/>
    </xf>
    <xf numFmtId="0" fontId="25" fillId="0" borderId="28" xfId="0" applyFont="1" applyBorder="1" applyAlignment="1" applyProtection="1">
      <protection locked="0"/>
    </xf>
    <xf numFmtId="0" fontId="0" fillId="4" borderId="11" xfId="0" applyFill="1" applyBorder="1" applyAlignment="1" applyProtection="1"/>
    <xf numFmtId="0" fontId="21" fillId="4" borderId="11" xfId="0" applyFont="1" applyFill="1" applyBorder="1" applyAlignment="1" applyProtection="1">
      <alignment horizontal="center"/>
    </xf>
    <xf numFmtId="0" fontId="21" fillId="4" borderId="0" xfId="0" applyFont="1" applyFill="1" applyBorder="1" applyAlignment="1" applyProtection="1">
      <alignment horizontal="center"/>
    </xf>
    <xf numFmtId="0" fontId="22" fillId="4" borderId="0" xfId="0" applyFont="1" applyFill="1" applyBorder="1" applyAlignment="1" applyProtection="1">
      <alignment horizontal="center"/>
    </xf>
    <xf numFmtId="0" fontId="22" fillId="0" borderId="15" xfId="0" applyFont="1" applyBorder="1" applyAlignment="1" applyProtection="1"/>
    <xf numFmtId="20" fontId="21" fillId="4" borderId="11" xfId="0" applyNumberFormat="1" applyFont="1" applyFill="1" applyBorder="1" applyAlignment="1" applyProtection="1">
      <alignment horizontal="center"/>
      <protection locked="0"/>
    </xf>
    <xf numFmtId="20" fontId="21" fillId="4" borderId="0" xfId="0" applyNumberFormat="1" applyFont="1" applyFill="1" applyBorder="1" applyAlignment="1" applyProtection="1">
      <alignment horizontal="center"/>
      <protection locked="0"/>
    </xf>
    <xf numFmtId="0" fontId="22" fillId="4" borderId="0" xfId="0" applyFont="1" applyFill="1" applyBorder="1" applyAlignment="1" applyProtection="1">
      <alignment horizontal="center"/>
      <protection locked="0"/>
    </xf>
    <xf numFmtId="0" fontId="22" fillId="0" borderId="15" xfId="0" applyFont="1" applyBorder="1" applyAlignment="1" applyProtection="1">
      <protection locked="0"/>
    </xf>
    <xf numFmtId="0" fontId="0" fillId="0" borderId="17" xfId="0" applyBorder="1" applyAlignment="1" applyProtection="1">
      <protection locked="0"/>
    </xf>
    <xf numFmtId="0" fontId="0" fillId="0" borderId="18" xfId="0" applyBorder="1" applyAlignment="1" applyProtection="1">
      <protection locked="0"/>
    </xf>
    <xf numFmtId="0" fontId="0" fillId="2" borderId="0" xfId="0" applyFill="1" applyBorder="1" applyAlignment="1"/>
    <xf numFmtId="0" fontId="0" fillId="2" borderId="15" xfId="0" applyFill="1" applyBorder="1" applyAlignment="1"/>
    <xf numFmtId="0" fontId="5" fillId="0" borderId="1" xfId="0" applyFont="1" applyBorder="1" applyAlignment="1" applyProtection="1">
      <alignment horizontal="left" vertical="top" wrapText="1" shrinkToFit="1" readingOrder="1"/>
      <protection locked="0"/>
    </xf>
    <xf numFmtId="0" fontId="5" fillId="0" borderId="0" xfId="0" applyFont="1" applyBorder="1" applyAlignment="1" applyProtection="1">
      <alignment horizontal="left" vertical="top" wrapText="1" shrinkToFit="1" readingOrder="1"/>
      <protection locked="0"/>
    </xf>
    <xf numFmtId="0" fontId="5" fillId="0" borderId="15" xfId="0" applyFont="1" applyBorder="1" applyAlignment="1" applyProtection="1">
      <alignment horizontal="left" vertical="top" wrapText="1" shrinkToFit="1" readingOrder="1"/>
      <protection locked="0"/>
    </xf>
    <xf numFmtId="0" fontId="5" fillId="0" borderId="5" xfId="0" applyFont="1" applyBorder="1" applyAlignment="1" applyProtection="1">
      <alignment horizontal="left" vertical="top" wrapText="1" shrinkToFit="1" readingOrder="1"/>
      <protection locked="0"/>
    </xf>
    <xf numFmtId="0" fontId="5" fillId="0" borderId="6" xfId="0" applyFont="1" applyBorder="1" applyAlignment="1" applyProtection="1">
      <alignment horizontal="left" vertical="top" wrapText="1" shrinkToFit="1" readingOrder="1"/>
      <protection locked="0"/>
    </xf>
    <xf numFmtId="0" fontId="5" fillId="0" borderId="23" xfId="0" applyFont="1" applyBorder="1" applyAlignment="1" applyProtection="1">
      <alignment horizontal="left" vertical="top" wrapText="1" shrinkToFit="1" readingOrder="1"/>
      <protection locked="0"/>
    </xf>
    <xf numFmtId="0" fontId="9" fillId="2" borderId="31" xfId="0" applyFont="1" applyFill="1" applyBorder="1" applyAlignment="1"/>
    <xf numFmtId="0" fontId="0" fillId="0" borderId="32" xfId="0" applyBorder="1" applyAlignment="1"/>
    <xf numFmtId="0" fontId="0" fillId="0" borderId="33" xfId="0" applyBorder="1" applyAlignment="1"/>
    <xf numFmtId="0" fontId="7" fillId="2" borderId="31" xfId="0" applyFont="1" applyFill="1" applyBorder="1" applyAlignment="1"/>
    <xf numFmtId="0" fontId="19" fillId="2" borderId="17" xfId="0" applyFont="1" applyFill="1" applyBorder="1" applyAlignment="1">
      <alignment horizontal="left"/>
    </xf>
    <xf numFmtId="0" fontId="20" fillId="0" borderId="17" xfId="0" applyFont="1" applyBorder="1" applyAlignment="1">
      <alignment horizontal="left"/>
    </xf>
    <xf numFmtId="0" fontId="23" fillId="2" borderId="27" xfId="0" applyFont="1" applyFill="1" applyBorder="1" applyAlignment="1" applyProtection="1">
      <alignment horizontal="center"/>
    </xf>
    <xf numFmtId="0" fontId="23" fillId="2" borderId="16" xfId="0" applyFont="1" applyFill="1" applyBorder="1" applyAlignment="1" applyProtection="1">
      <alignment horizontal="center"/>
    </xf>
    <xf numFmtId="0" fontId="16" fillId="2" borderId="16" xfId="0" applyFont="1" applyFill="1" applyBorder="1" applyAlignment="1" applyProtection="1">
      <alignment horizontal="center"/>
    </xf>
    <xf numFmtId="0" fontId="16" fillId="0" borderId="28" xfId="0" applyFont="1" applyBorder="1" applyAlignment="1" applyProtection="1">
      <alignment horizontal="center"/>
    </xf>
    <xf numFmtId="0" fontId="0" fillId="7" borderId="0" xfId="0" applyFill="1"/>
    <xf numFmtId="0" fontId="9" fillId="2" borderId="89" xfId="0" applyFont="1" applyFill="1" applyBorder="1" applyAlignment="1"/>
    <xf numFmtId="0" fontId="9" fillId="2" borderId="76" xfId="0" applyFont="1" applyFill="1" applyBorder="1" applyAlignment="1"/>
    <xf numFmtId="0" fontId="9" fillId="2" borderId="4" xfId="0" applyFont="1" applyFill="1" applyBorder="1" applyAlignment="1"/>
    <xf numFmtId="0" fontId="0" fillId="2" borderId="0" xfId="0" applyFill="1" applyAlignment="1">
      <alignment wrapText="1"/>
    </xf>
    <xf numFmtId="0" fontId="0" fillId="0" borderId="0" xfId="0" applyAlignment="1">
      <alignment wrapText="1"/>
    </xf>
    <xf numFmtId="0" fontId="32" fillId="2" borderId="0" xfId="0" applyFont="1" applyFill="1" applyBorder="1" applyAlignment="1">
      <alignment horizontal="left"/>
    </xf>
    <xf numFmtId="0" fontId="20" fillId="2" borderId="0" xfId="0" applyFont="1" applyFill="1" applyBorder="1" applyAlignment="1">
      <alignment horizontal="center"/>
    </xf>
    <xf numFmtId="165" fontId="28" fillId="2" borderId="0" xfId="0" applyNumberFormat="1" applyFont="1" applyFill="1" applyBorder="1" applyAlignment="1" applyProtection="1">
      <alignment horizontal="left"/>
      <protection locked="0"/>
    </xf>
    <xf numFmtId="0" fontId="28" fillId="2" borderId="0" xfId="0" applyFont="1" applyFill="1" applyBorder="1" applyAlignment="1" applyProtection="1">
      <alignment horizontal="center"/>
      <protection locked="0"/>
    </xf>
    <xf numFmtId="0" fontId="20" fillId="2" borderId="0" xfId="0" applyFont="1" applyFill="1" applyBorder="1" applyAlignment="1">
      <alignment horizontal="left"/>
    </xf>
    <xf numFmtId="0" fontId="28" fillId="2" borderId="0" xfId="0" applyFont="1" applyFill="1" applyBorder="1" applyAlignment="1">
      <alignment horizontal="left"/>
    </xf>
    <xf numFmtId="0" fontId="20" fillId="2" borderId="0" xfId="0" applyFont="1" applyFill="1" applyBorder="1"/>
    <xf numFmtId="0" fontId="11" fillId="2" borderId="0" xfId="0" applyFont="1" applyFill="1" applyBorder="1" applyAlignment="1">
      <alignment horizontal="center"/>
    </xf>
    <xf numFmtId="165" fontId="31" fillId="2" borderId="0" xfId="0" applyNumberFormat="1" applyFont="1" applyFill="1" applyBorder="1"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quotePrefix="1" applyFill="1"/>
    <xf numFmtId="0" fontId="9" fillId="0" borderId="19" xfId="0" applyFont="1" applyBorder="1" applyAlignment="1" applyProtection="1">
      <alignment horizontal="center"/>
      <protection locked="0"/>
    </xf>
    <xf numFmtId="0" fontId="0" fillId="0" borderId="19" xfId="0" applyBorder="1" applyAlignment="1" applyProtection="1">
      <alignment horizontal="center"/>
      <protection locked="0"/>
    </xf>
    <xf numFmtId="0" fontId="0" fillId="0" borderId="29" xfId="0" applyBorder="1" applyAlignment="1" applyProtection="1">
      <alignment horizontal="center"/>
      <protection locked="0"/>
    </xf>
    <xf numFmtId="0" fontId="0" fillId="2" borderId="20" xfId="0" applyFill="1" applyBorder="1" applyAlignment="1">
      <alignment horizontal="left" vertical="center" wrapText="1"/>
    </xf>
    <xf numFmtId="0" fontId="0" fillId="0" borderId="39" xfId="0" applyBorder="1" applyAlignment="1">
      <alignment horizontal="left" vertical="center" wrapText="1"/>
    </xf>
    <xf numFmtId="0" fontId="0" fillId="0" borderId="5" xfId="0" applyBorder="1" applyAlignment="1">
      <alignment horizontal="left" vertical="center"/>
    </xf>
    <xf numFmtId="0" fontId="0" fillId="0" borderId="7" xfId="0" applyBorder="1" applyAlignment="1">
      <alignment horizontal="left" vertical="center"/>
    </xf>
    <xf numFmtId="0" fontId="41" fillId="8" borderId="20" xfId="0" applyFont="1" applyFill="1" applyBorder="1" applyAlignment="1">
      <alignment horizontal="center" vertical="center"/>
    </xf>
    <xf numFmtId="0" fontId="41" fillId="8" borderId="21" xfId="0" applyFont="1" applyFill="1" applyBorder="1" applyAlignment="1">
      <alignment horizontal="center" vertical="center"/>
    </xf>
    <xf numFmtId="0" fontId="41" fillId="8" borderId="39" xfId="0" applyFont="1" applyFill="1" applyBorder="1" applyAlignment="1">
      <alignment horizontal="center" vertical="center"/>
    </xf>
    <xf numFmtId="0" fontId="41" fillId="8" borderId="5" xfId="0" applyFont="1" applyFill="1" applyBorder="1" applyAlignment="1">
      <alignment horizontal="center" vertical="center"/>
    </xf>
    <xf numFmtId="0" fontId="41" fillId="8" borderId="6" xfId="0" applyFont="1" applyFill="1" applyBorder="1" applyAlignment="1">
      <alignment horizontal="center" vertical="center"/>
    </xf>
    <xf numFmtId="0" fontId="41" fillId="8" borderId="7" xfId="0" applyFont="1" applyFill="1" applyBorder="1" applyAlignment="1">
      <alignment horizontal="center" vertical="center"/>
    </xf>
    <xf numFmtId="0" fontId="0" fillId="0" borderId="8" xfId="0" applyBorder="1" applyAlignment="1">
      <alignment horizontal="center"/>
    </xf>
  </cellXfs>
  <cellStyles count="1">
    <cellStyle name="Normal" xfId="0" builtinId="0"/>
  </cellStyles>
  <dxfs count="10">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6"/>
  <sheetViews>
    <sheetView showGridLines="0" workbookViewId="0">
      <selection activeCell="C19" sqref="C19"/>
    </sheetView>
  </sheetViews>
  <sheetFormatPr baseColWidth="10" defaultRowHeight="15" x14ac:dyDescent="0.25"/>
  <cols>
    <col min="1" max="1" width="34.42578125" customWidth="1"/>
  </cols>
  <sheetData>
    <row r="1" spans="1:1" ht="23.25" x14ac:dyDescent="0.35">
      <c r="A1" s="103" t="s">
        <v>138</v>
      </c>
    </row>
    <row r="2" spans="1:1" ht="23.25" x14ac:dyDescent="0.35">
      <c r="A2" s="103" t="s">
        <v>139</v>
      </c>
    </row>
    <row r="3" spans="1:1" ht="23.25" x14ac:dyDescent="0.35">
      <c r="A3" s="103" t="s">
        <v>21</v>
      </c>
    </row>
    <row r="4" spans="1:1" ht="23.25" x14ac:dyDescent="0.35">
      <c r="A4" s="103" t="s">
        <v>140</v>
      </c>
    </row>
    <row r="5" spans="1:1" ht="23.25" x14ac:dyDescent="0.35">
      <c r="A5" s="103" t="s">
        <v>141</v>
      </c>
    </row>
    <row r="6" spans="1:1" ht="23.25" x14ac:dyDescent="0.35">
      <c r="A6" s="103" t="s">
        <v>142</v>
      </c>
    </row>
    <row r="7" spans="1:1" ht="23.25" x14ac:dyDescent="0.35">
      <c r="A7" s="103" t="s">
        <v>143</v>
      </c>
    </row>
    <row r="8" spans="1:1" ht="23.25" x14ac:dyDescent="0.35">
      <c r="A8" s="103" t="s">
        <v>144</v>
      </c>
    </row>
    <row r="9" spans="1:1" ht="23.25" x14ac:dyDescent="0.35">
      <c r="A9" s="103" t="s">
        <v>145</v>
      </c>
    </row>
    <row r="10" spans="1:1" ht="23.25" x14ac:dyDescent="0.35">
      <c r="A10" s="103" t="s">
        <v>146</v>
      </c>
    </row>
    <row r="12" spans="1:1" x14ac:dyDescent="0.25">
      <c r="A12" s="96"/>
    </row>
    <row r="13" spans="1:1" x14ac:dyDescent="0.25">
      <c r="A13" s="96"/>
    </row>
    <row r="14" spans="1:1" ht="23.25" x14ac:dyDescent="0.35">
      <c r="A14" s="103" t="s">
        <v>159</v>
      </c>
    </row>
    <row r="15" spans="1:1" ht="23.25" x14ac:dyDescent="0.35">
      <c r="A15" s="103" t="s">
        <v>160</v>
      </c>
    </row>
    <row r="16" spans="1:1" ht="23.25" x14ac:dyDescent="0.35">
      <c r="A16" s="103" t="s">
        <v>161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pageSetUpPr fitToPage="1"/>
  </sheetPr>
  <dimension ref="A1:L54"/>
  <sheetViews>
    <sheetView showGridLines="0" showZeros="0" zoomScaleNormal="100" workbookViewId="0">
      <selection activeCell="J57" sqref="J57"/>
    </sheetView>
  </sheetViews>
  <sheetFormatPr baseColWidth="10" defaultRowHeight="15" x14ac:dyDescent="0.25"/>
  <cols>
    <col min="1" max="1" width="24.5703125" customWidth="1"/>
    <col min="2" max="11" width="17.85546875" style="31" customWidth="1"/>
    <col min="12" max="12" width="24.5703125" customWidth="1"/>
  </cols>
  <sheetData>
    <row r="1" spans="1:12" ht="15.75" thickBot="1" x14ac:dyDescent="0.3"/>
    <row r="2" spans="1:12" s="3" customFormat="1" ht="47.25" customHeight="1" thickBot="1" x14ac:dyDescent="0.3">
      <c r="A2" s="129" t="s">
        <v>101</v>
      </c>
      <c r="B2" s="130"/>
      <c r="C2" s="130"/>
      <c r="D2" s="130"/>
      <c r="E2" s="130"/>
      <c r="F2" s="130"/>
      <c r="G2" s="130"/>
      <c r="H2" s="131"/>
      <c r="I2" s="131"/>
      <c r="J2" s="132" t="s">
        <v>103</v>
      </c>
      <c r="K2" s="133"/>
      <c r="L2" s="128"/>
    </row>
    <row r="3" spans="1:12" s="31" customFormat="1" ht="39.75" customHeight="1" thickBot="1" x14ac:dyDescent="0.3">
      <c r="A3" s="61"/>
      <c r="B3" s="69" t="str">
        <f>Agents!A1</f>
        <v>Alain</v>
      </c>
      <c r="C3" s="51" t="str">
        <f>Agents!A2</f>
        <v>Laurent</v>
      </c>
      <c r="D3" s="51" t="str">
        <f>Agents!A3</f>
        <v>Didier</v>
      </c>
      <c r="E3" s="51" t="str">
        <f>Agents!A4</f>
        <v>Stephane</v>
      </c>
      <c r="F3" s="51" t="str">
        <f>Agents!A5</f>
        <v>Patrick</v>
      </c>
      <c r="G3" s="51" t="str">
        <f>Agents!A6</f>
        <v>Christophe</v>
      </c>
      <c r="H3" s="52" t="str">
        <f>Agents!A7</f>
        <v>Pierre</v>
      </c>
      <c r="I3" s="81" t="str">
        <f>Agents!A8</f>
        <v>Henri</v>
      </c>
      <c r="J3" s="51" t="str">
        <f>Agents!A9</f>
        <v>Martin</v>
      </c>
      <c r="K3" s="82" t="str">
        <f>Agents!A10</f>
        <v>Louis</v>
      </c>
      <c r="L3" s="75">
        <f ca="1">TODAY()</f>
        <v>42764</v>
      </c>
    </row>
    <row r="4" spans="1:12" ht="24.75" customHeight="1" x14ac:dyDescent="0.3">
      <c r="A4" s="46" t="s">
        <v>98</v>
      </c>
      <c r="B4" s="47">
        <f>SUM(T!F39)</f>
        <v>0</v>
      </c>
      <c r="C4" s="48">
        <f>SUM(T!F40)</f>
        <v>0</v>
      </c>
      <c r="D4" s="48">
        <f>SUM(T!F41)</f>
        <v>0</v>
      </c>
      <c r="E4" s="48">
        <f>SUM(T!F42)</f>
        <v>0</v>
      </c>
      <c r="F4" s="48">
        <f>SUM(T!F43)</f>
        <v>0</v>
      </c>
      <c r="G4" s="48">
        <f>SUM(T!F44)</f>
        <v>0</v>
      </c>
      <c r="H4" s="50">
        <f>SUM(T!F45)</f>
        <v>1</v>
      </c>
      <c r="I4" s="83">
        <f>SUM(T!F46)</f>
        <v>0</v>
      </c>
      <c r="J4" s="49">
        <f>SUM(T!F47)</f>
        <v>0</v>
      </c>
      <c r="K4" s="84">
        <f>SUM(T!F48)</f>
        <v>1</v>
      </c>
      <c r="L4" s="76" t="s">
        <v>98</v>
      </c>
    </row>
    <row r="5" spans="1:12" ht="24.75" customHeight="1" x14ac:dyDescent="0.3">
      <c r="A5" s="53" t="s">
        <v>147</v>
      </c>
      <c r="B5" s="54">
        <f>SUM(T!F50)</f>
        <v>0</v>
      </c>
      <c r="C5" s="55">
        <f>SUM(T!F51)</f>
        <v>1</v>
      </c>
      <c r="D5" s="55">
        <f>SUM(T!F52)</f>
        <v>0</v>
      </c>
      <c r="E5" s="55">
        <f>SUM(T!F53)</f>
        <v>0</v>
      </c>
      <c r="F5" s="55">
        <f>SUM(T!F54)</f>
        <v>0</v>
      </c>
      <c r="G5" s="55">
        <f>SUM(T!F55)</f>
        <v>0</v>
      </c>
      <c r="H5" s="56">
        <f>SUM(T!F56)</f>
        <v>0</v>
      </c>
      <c r="I5" s="85">
        <f>SUM(T!F57)</f>
        <v>0</v>
      </c>
      <c r="J5" s="55">
        <f>SUM(T!F58)</f>
        <v>0</v>
      </c>
      <c r="K5" s="86">
        <f>SUM(T!F59)</f>
        <v>0</v>
      </c>
      <c r="L5" s="77" t="s">
        <v>23</v>
      </c>
    </row>
    <row r="6" spans="1:12" ht="24.75" customHeight="1" x14ac:dyDescent="0.3">
      <c r="A6" s="44" t="s">
        <v>99</v>
      </c>
      <c r="B6" s="43">
        <f>SUM(T!F61)</f>
        <v>0</v>
      </c>
      <c r="C6" s="42">
        <f>SUM(T!F62)</f>
        <v>0</v>
      </c>
      <c r="D6" s="42">
        <f>SUM(T!F63)</f>
        <v>1</v>
      </c>
      <c r="E6" s="42">
        <f>SUM(T!F64)</f>
        <v>0</v>
      </c>
      <c r="F6" s="42">
        <f>SUM(T!F65)</f>
        <v>0</v>
      </c>
      <c r="G6" s="42">
        <f>SUM(T!F66)</f>
        <v>0</v>
      </c>
      <c r="H6" s="45">
        <f>SUM(T!F67)</f>
        <v>0</v>
      </c>
      <c r="I6" s="87">
        <f>SUM(T!F68)</f>
        <v>0</v>
      </c>
      <c r="J6" s="42">
        <f>SUM(T!F69)</f>
        <v>0</v>
      </c>
      <c r="K6" s="88">
        <f>SUM(T!F70)</f>
        <v>0</v>
      </c>
      <c r="L6" s="78" t="s">
        <v>99</v>
      </c>
    </row>
    <row r="7" spans="1:12" ht="24.75" customHeight="1" x14ac:dyDescent="0.3">
      <c r="A7" s="53" t="s">
        <v>149</v>
      </c>
      <c r="B7" s="54">
        <f>SUM(T!F72)</f>
        <v>0</v>
      </c>
      <c r="C7" s="55">
        <f>SUM(T!F73)</f>
        <v>0</v>
      </c>
      <c r="D7" s="55">
        <f>SUM(T!F74)</f>
        <v>0</v>
      </c>
      <c r="E7" s="55">
        <f>SUM(T!F75)</f>
        <v>0</v>
      </c>
      <c r="F7" s="55">
        <f>SUM(T!F76)</f>
        <v>1</v>
      </c>
      <c r="G7" s="55">
        <f>SUM(T!F77)</f>
        <v>0</v>
      </c>
      <c r="H7" s="56">
        <f>SUM(T!F78)</f>
        <v>0</v>
      </c>
      <c r="I7" s="85">
        <f>SUM(T!F79)</f>
        <v>0</v>
      </c>
      <c r="J7" s="55">
        <f>SUM(T!F80)</f>
        <v>0</v>
      </c>
      <c r="K7" s="86">
        <f>SUM(T!F81)</f>
        <v>0</v>
      </c>
      <c r="L7" s="77" t="s">
        <v>25</v>
      </c>
    </row>
    <row r="8" spans="1:12" ht="24.75" customHeight="1" x14ac:dyDescent="0.3">
      <c r="A8" s="44" t="s">
        <v>150</v>
      </c>
      <c r="B8" s="43">
        <f>SUM(T!F83)</f>
        <v>0</v>
      </c>
      <c r="C8" s="42">
        <f>SUM(T!F84)</f>
        <v>0</v>
      </c>
      <c r="D8" s="42">
        <f>SUM(T!F85)</f>
        <v>0</v>
      </c>
      <c r="E8" s="42">
        <f>SUM(T!F86)</f>
        <v>0</v>
      </c>
      <c r="F8" s="42">
        <f>SUM(T!F87)</f>
        <v>1</v>
      </c>
      <c r="G8" s="42">
        <f>SUM(T!F88)</f>
        <v>0</v>
      </c>
      <c r="H8" s="45">
        <f>SUM(T!F89)</f>
        <v>0</v>
      </c>
      <c r="I8" s="87">
        <f>SUM(T!F90)</f>
        <v>0</v>
      </c>
      <c r="J8" s="42">
        <f>SUM(T!F91)</f>
        <v>0</v>
      </c>
      <c r="K8" s="88">
        <f>SUM(T!F92)</f>
        <v>0</v>
      </c>
      <c r="L8" s="78" t="s">
        <v>26</v>
      </c>
    </row>
    <row r="9" spans="1:12" ht="24.75" customHeight="1" x14ac:dyDescent="0.3">
      <c r="A9" s="53" t="s">
        <v>151</v>
      </c>
      <c r="B9" s="54">
        <f>SUM(T!F94)</f>
        <v>0</v>
      </c>
      <c r="C9" s="55">
        <f>SUM(T!F95)</f>
        <v>0</v>
      </c>
      <c r="D9" s="55">
        <f>SUM(T!F96)</f>
        <v>0</v>
      </c>
      <c r="E9" s="55">
        <f>SUM(T!F97)</f>
        <v>0</v>
      </c>
      <c r="F9" s="55">
        <f>SUM(T!F98)</f>
        <v>0</v>
      </c>
      <c r="G9" s="55">
        <f>SUM(T!F99)</f>
        <v>0</v>
      </c>
      <c r="H9" s="56">
        <f>SUM(T!F100)</f>
        <v>0</v>
      </c>
      <c r="I9" s="85">
        <f>SUM(T!F101)</f>
        <v>0</v>
      </c>
      <c r="J9" s="55">
        <f>SUM(T!F102)</f>
        <v>1</v>
      </c>
      <c r="K9" s="86">
        <f>SUM(T!F103)</f>
        <v>0</v>
      </c>
      <c r="L9" s="77" t="s">
        <v>97</v>
      </c>
    </row>
    <row r="10" spans="1:12" ht="24.75" customHeight="1" x14ac:dyDescent="0.3">
      <c r="A10" s="44" t="s">
        <v>152</v>
      </c>
      <c r="B10" s="43">
        <f>SUM(T!F105)</f>
        <v>0</v>
      </c>
      <c r="C10" s="42">
        <f>SUM(T!F106)</f>
        <v>0</v>
      </c>
      <c r="D10" s="42">
        <f>SUM(T!F107)</f>
        <v>0</v>
      </c>
      <c r="E10" s="42">
        <f>SUM(T!F108)</f>
        <v>0</v>
      </c>
      <c r="F10" s="42">
        <f>SUM(T!F109)</f>
        <v>0</v>
      </c>
      <c r="G10" s="42">
        <f>SUM(T!F110)</f>
        <v>0</v>
      </c>
      <c r="H10" s="45">
        <f>SUM(T!F111)</f>
        <v>0</v>
      </c>
      <c r="I10" s="87">
        <f>SUM(T!F112)</f>
        <v>0</v>
      </c>
      <c r="J10" s="42">
        <f>SUM(T!F113)</f>
        <v>1</v>
      </c>
      <c r="K10" s="88">
        <f>SUM(T!F114)</f>
        <v>0</v>
      </c>
      <c r="L10" s="78" t="s">
        <v>28</v>
      </c>
    </row>
    <row r="11" spans="1:12" ht="24.75" customHeight="1" thickBot="1" x14ac:dyDescent="0.35">
      <c r="A11" s="57" t="s">
        <v>100</v>
      </c>
      <c r="B11" s="58">
        <f>SUM(T!F116)</f>
        <v>0</v>
      </c>
      <c r="C11" s="59">
        <f>SUM(T!F117)</f>
        <v>0</v>
      </c>
      <c r="D11" s="59">
        <f>SUM(T!F118)</f>
        <v>0</v>
      </c>
      <c r="E11" s="59">
        <f>SUM(T!F119)</f>
        <v>0</v>
      </c>
      <c r="F11" s="59">
        <f>SUM(T!F120)</f>
        <v>0</v>
      </c>
      <c r="G11" s="59">
        <f>SUM(T!F121)</f>
        <v>0</v>
      </c>
      <c r="H11" s="60">
        <f>SUM(T!F122)</f>
        <v>0</v>
      </c>
      <c r="I11" s="89">
        <f>SUM(T!F123)</f>
        <v>1</v>
      </c>
      <c r="J11" s="59">
        <f>SUM(T!F124)</f>
        <v>0</v>
      </c>
      <c r="K11" s="90">
        <f>SUM(T!F125)</f>
        <v>0</v>
      </c>
      <c r="L11" s="79" t="s">
        <v>100</v>
      </c>
    </row>
    <row r="12" spans="1:12" ht="32.25" hidden="1" customHeight="1" x14ac:dyDescent="0.35">
      <c r="A12" s="65">
        <f ca="1">TODAY()</f>
        <v>42764</v>
      </c>
      <c r="B12" s="66">
        <f>SUM(B4:B11)</f>
        <v>0</v>
      </c>
      <c r="C12" s="66">
        <f t="shared" ref="C12:K12" si="0">SUM(C4:C11)</f>
        <v>1</v>
      </c>
      <c r="D12" s="66">
        <f t="shared" si="0"/>
        <v>1</v>
      </c>
      <c r="E12" s="66">
        <f t="shared" si="0"/>
        <v>0</v>
      </c>
      <c r="F12" s="66">
        <f t="shared" si="0"/>
        <v>2</v>
      </c>
      <c r="G12" s="66">
        <f t="shared" si="0"/>
        <v>0</v>
      </c>
      <c r="H12" s="74">
        <f t="shared" si="0"/>
        <v>1</v>
      </c>
      <c r="I12" s="91">
        <f>SUM(I4:I11)</f>
        <v>1</v>
      </c>
      <c r="J12" s="66">
        <f>SUM(J4:J11)</f>
        <v>2</v>
      </c>
      <c r="K12" s="92">
        <f t="shared" si="0"/>
        <v>1</v>
      </c>
    </row>
    <row r="13" spans="1:12" ht="23.25" customHeight="1" thickBot="1" x14ac:dyDescent="0.35">
      <c r="A13" s="67" t="s">
        <v>137</v>
      </c>
      <c r="B13" s="70">
        <f>SUM(T!F127)</f>
        <v>0</v>
      </c>
      <c r="C13" s="94">
        <f>SUM(T!F128)</f>
        <v>0</v>
      </c>
      <c r="D13" s="94">
        <f>SUM(T!F129)</f>
        <v>1</v>
      </c>
      <c r="E13" s="94">
        <f>SUM(T!F130)</f>
        <v>1</v>
      </c>
      <c r="F13" s="94">
        <f>SUM(T!F131)</f>
        <v>0</v>
      </c>
      <c r="G13" s="94">
        <f>SUM(T!F132)</f>
        <v>0</v>
      </c>
      <c r="H13" s="95">
        <f>SUM(T!F133)</f>
        <v>0</v>
      </c>
      <c r="I13" s="93">
        <f>SUM(T!F134)</f>
        <v>0</v>
      </c>
      <c r="J13" s="72">
        <f>SUM(T!F135)</f>
        <v>0</v>
      </c>
      <c r="K13" s="73">
        <f>SUM(T!F136)</f>
        <v>0</v>
      </c>
      <c r="L13" s="80" t="s">
        <v>137</v>
      </c>
    </row>
    <row r="15" spans="1:12" ht="15.75" hidden="1" x14ac:dyDescent="0.25">
      <c r="D15" s="8" t="s">
        <v>102</v>
      </c>
    </row>
    <row r="16" spans="1:12" ht="15.75" hidden="1" x14ac:dyDescent="0.25">
      <c r="D16" s="8" t="s">
        <v>103</v>
      </c>
    </row>
    <row r="17" spans="4:4" ht="15.75" hidden="1" x14ac:dyDescent="0.25">
      <c r="D17" s="8" t="s">
        <v>104</v>
      </c>
    </row>
    <row r="18" spans="4:4" ht="15.75" hidden="1" x14ac:dyDescent="0.25">
      <c r="D18" s="8" t="s">
        <v>105</v>
      </c>
    </row>
    <row r="19" spans="4:4" ht="15.75" hidden="1" x14ac:dyDescent="0.25">
      <c r="D19" s="8" t="s">
        <v>106</v>
      </c>
    </row>
    <row r="20" spans="4:4" ht="15.75" hidden="1" x14ac:dyDescent="0.25">
      <c r="D20" s="8" t="s">
        <v>107</v>
      </c>
    </row>
    <row r="21" spans="4:4" ht="15.75" hidden="1" x14ac:dyDescent="0.25">
      <c r="D21" s="8" t="s">
        <v>108</v>
      </c>
    </row>
    <row r="22" spans="4:4" ht="15.75" hidden="1" x14ac:dyDescent="0.25">
      <c r="D22" s="8" t="s">
        <v>109</v>
      </c>
    </row>
    <row r="23" spans="4:4" ht="15.75" hidden="1" x14ac:dyDescent="0.25">
      <c r="D23" s="8" t="s">
        <v>110</v>
      </c>
    </row>
    <row r="24" spans="4:4" ht="15.75" hidden="1" x14ac:dyDescent="0.25">
      <c r="D24" s="8" t="s">
        <v>111</v>
      </c>
    </row>
    <row r="25" spans="4:4" ht="15.75" hidden="1" x14ac:dyDescent="0.25">
      <c r="D25" s="8" t="s">
        <v>112</v>
      </c>
    </row>
    <row r="26" spans="4:4" ht="15.75" hidden="1" x14ac:dyDescent="0.25">
      <c r="D26" s="8" t="s">
        <v>113</v>
      </c>
    </row>
    <row r="27" spans="4:4" ht="15.75" hidden="1" x14ac:dyDescent="0.25">
      <c r="D27" s="8" t="s">
        <v>114</v>
      </c>
    </row>
    <row r="28" spans="4:4" ht="15.75" hidden="1" x14ac:dyDescent="0.25">
      <c r="D28" s="8" t="s">
        <v>115</v>
      </c>
    </row>
    <row r="29" spans="4:4" ht="15.75" hidden="1" x14ac:dyDescent="0.25">
      <c r="D29" s="8" t="s">
        <v>116</v>
      </c>
    </row>
    <row r="30" spans="4:4" ht="15.75" hidden="1" x14ac:dyDescent="0.25">
      <c r="D30" s="8" t="s">
        <v>117</v>
      </c>
    </row>
    <row r="31" spans="4:4" ht="15.75" hidden="1" x14ac:dyDescent="0.25">
      <c r="D31" s="8" t="s">
        <v>118</v>
      </c>
    </row>
    <row r="32" spans="4:4" ht="15.75" hidden="1" x14ac:dyDescent="0.25">
      <c r="D32" s="8" t="s">
        <v>119</v>
      </c>
    </row>
    <row r="33" spans="4:4" ht="15.75" hidden="1" x14ac:dyDescent="0.25">
      <c r="D33" s="8" t="s">
        <v>120</v>
      </c>
    </row>
    <row r="34" spans="4:4" ht="15.75" hidden="1" x14ac:dyDescent="0.25">
      <c r="D34" s="8" t="s">
        <v>121</v>
      </c>
    </row>
    <row r="35" spans="4:4" ht="15.75" hidden="1" x14ac:dyDescent="0.25">
      <c r="D35" s="8" t="s">
        <v>122</v>
      </c>
    </row>
    <row r="36" spans="4:4" ht="15.75" hidden="1" x14ac:dyDescent="0.25">
      <c r="D36" s="8" t="s">
        <v>123</v>
      </c>
    </row>
    <row r="37" spans="4:4" ht="15.75" hidden="1" x14ac:dyDescent="0.25">
      <c r="D37" s="8" t="s">
        <v>124</v>
      </c>
    </row>
    <row r="38" spans="4:4" ht="15.75" hidden="1" x14ac:dyDescent="0.25">
      <c r="D38" s="8" t="s">
        <v>125</v>
      </c>
    </row>
    <row r="39" spans="4:4" ht="15.75" hidden="1" x14ac:dyDescent="0.25">
      <c r="D39" s="8" t="s">
        <v>126</v>
      </c>
    </row>
    <row r="40" spans="4:4" ht="15.75" hidden="1" x14ac:dyDescent="0.25">
      <c r="D40" s="8" t="s">
        <v>127</v>
      </c>
    </row>
    <row r="41" spans="4:4" ht="15.75" hidden="1" x14ac:dyDescent="0.25">
      <c r="D41" s="8" t="s">
        <v>128</v>
      </c>
    </row>
    <row r="42" spans="4:4" ht="15.75" hidden="1" x14ac:dyDescent="0.25">
      <c r="D42" s="8" t="s">
        <v>129</v>
      </c>
    </row>
    <row r="43" spans="4:4" ht="15.75" hidden="1" x14ac:dyDescent="0.25">
      <c r="D43" s="8" t="s">
        <v>130</v>
      </c>
    </row>
    <row r="44" spans="4:4" ht="15.75" hidden="1" x14ac:dyDescent="0.25">
      <c r="D44" s="8" t="s">
        <v>131</v>
      </c>
    </row>
    <row r="45" spans="4:4" ht="15.75" hidden="1" x14ac:dyDescent="0.25">
      <c r="D45" s="8" t="s">
        <v>132</v>
      </c>
    </row>
    <row r="46" spans="4:4" ht="15.75" hidden="1" x14ac:dyDescent="0.25">
      <c r="D46" s="8" t="s">
        <v>133</v>
      </c>
    </row>
    <row r="47" spans="4:4" ht="15.75" hidden="1" x14ac:dyDescent="0.25">
      <c r="D47" s="8" t="s">
        <v>134</v>
      </c>
    </row>
    <row r="48" spans="4:4" ht="15.75" hidden="1" x14ac:dyDescent="0.25">
      <c r="D48" s="8" t="s">
        <v>135</v>
      </c>
    </row>
    <row r="49" spans="1:12" hidden="1" x14ac:dyDescent="0.25"/>
    <row r="51" spans="1:12" x14ac:dyDescent="0.25">
      <c r="A51" s="268" t="s">
        <v>170</v>
      </c>
      <c r="B51" s="269"/>
      <c r="C51" s="269"/>
      <c r="D51" s="269"/>
      <c r="E51" s="269"/>
      <c r="F51" s="269"/>
      <c r="G51" s="269"/>
      <c r="H51" s="269"/>
      <c r="I51" s="269"/>
      <c r="J51" s="269"/>
      <c r="K51" s="269"/>
      <c r="L51" s="270"/>
    </row>
    <row r="52" spans="1:12" x14ac:dyDescent="0.25">
      <c r="A52" s="271"/>
      <c r="B52" s="272"/>
      <c r="C52" s="272"/>
      <c r="D52" s="272"/>
      <c r="E52" s="272"/>
      <c r="F52" s="272"/>
      <c r="G52" s="272"/>
      <c r="H52" s="272"/>
      <c r="I52" s="272"/>
      <c r="J52" s="272"/>
      <c r="K52" s="272"/>
      <c r="L52" s="273"/>
    </row>
    <row r="53" spans="1:12" ht="30.75" customHeight="1" x14ac:dyDescent="0.25">
      <c r="B53" s="274" t="str">
        <f>Agents!A1</f>
        <v>Alain</v>
      </c>
      <c r="C53" s="274" t="str">
        <f>Agents!A2</f>
        <v>Laurent</v>
      </c>
      <c r="D53" s="274" t="str">
        <f>Agents!A3</f>
        <v>Didier</v>
      </c>
      <c r="E53" s="274" t="str">
        <f>Agents!A4</f>
        <v>Stephane</v>
      </c>
      <c r="F53" s="274" t="str">
        <f>Agents!A5</f>
        <v>Patrick</v>
      </c>
      <c r="G53" s="274" t="str">
        <f>Agents!A6</f>
        <v>Christophe</v>
      </c>
      <c r="H53" s="274" t="str">
        <f>Agents!A7</f>
        <v>Pierre</v>
      </c>
      <c r="I53" s="274" t="str">
        <f>Agents!A8</f>
        <v>Henri</v>
      </c>
      <c r="J53" s="274" t="str">
        <f>Agents!A9</f>
        <v>Martin</v>
      </c>
      <c r="K53" s="274" t="str">
        <f>Agents!A10</f>
        <v>Louis</v>
      </c>
    </row>
    <row r="54" spans="1:12" ht="22.5" customHeight="1" x14ac:dyDescent="0.25">
      <c r="B54" s="274"/>
      <c r="C54" s="274">
        <v>1</v>
      </c>
      <c r="D54" s="274">
        <v>1</v>
      </c>
      <c r="E54" s="274">
        <v>1</v>
      </c>
      <c r="F54" s="274">
        <v>1</v>
      </c>
      <c r="G54" s="274"/>
      <c r="H54" s="274">
        <v>1</v>
      </c>
      <c r="I54" s="274">
        <v>1</v>
      </c>
      <c r="J54" s="274">
        <v>1</v>
      </c>
      <c r="K54" s="274">
        <v>1</v>
      </c>
    </row>
  </sheetData>
  <sheetProtection selectLockedCells="1"/>
  <mergeCells count="3">
    <mergeCell ref="A2:I2"/>
    <mergeCell ref="J2:K2"/>
    <mergeCell ref="A51:L52"/>
  </mergeCells>
  <conditionalFormatting sqref="B6:K6">
    <cfRule type="top10" dxfId="9" priority="10" rank="2"/>
  </conditionalFormatting>
  <conditionalFormatting sqref="B4:K4">
    <cfRule type="top10" dxfId="8" priority="9" rank="2"/>
  </conditionalFormatting>
  <conditionalFormatting sqref="B5:K5">
    <cfRule type="top10" dxfId="7" priority="8" rank="2"/>
  </conditionalFormatting>
  <conditionalFormatting sqref="B7:K7">
    <cfRule type="top10" dxfId="6" priority="7" rank="2"/>
  </conditionalFormatting>
  <conditionalFormatting sqref="B8:K8">
    <cfRule type="top10" dxfId="5" priority="6" rank="2"/>
  </conditionalFormatting>
  <conditionalFormatting sqref="B9:K9">
    <cfRule type="top10" dxfId="4" priority="5" rank="2"/>
  </conditionalFormatting>
  <conditionalFormatting sqref="B10:K10">
    <cfRule type="top10" dxfId="3" priority="4" rank="2"/>
  </conditionalFormatting>
  <conditionalFormatting sqref="B11:K11">
    <cfRule type="top10" dxfId="2" priority="3" rank="2"/>
  </conditionalFormatting>
  <conditionalFormatting sqref="C13:K13">
    <cfRule type="top10" dxfId="1" priority="2" rank="2"/>
  </conditionalFormatting>
  <conditionalFormatting sqref="B13">
    <cfRule type="top10" dxfId="0" priority="1" rank="2"/>
  </conditionalFormatting>
  <dataValidations count="1">
    <dataValidation type="list" allowBlank="1" showInputMessage="1" sqref="J2 L2">
      <formula1>$D$15:$D$31</formula1>
    </dataValidation>
  </dataValidations>
  <printOptions horizontalCentered="1"/>
  <pageMargins left="0.19685039370078741" right="0.19685039370078741" top="1.5748031496062993" bottom="0.19685039370078741" header="0.31496062992125984" footer="0.31496062992125984"/>
  <pageSetup paperSize="9" scale="6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tabColor theme="9" tint="-0.249977111117893"/>
    <pageSetUpPr fitToPage="1"/>
  </sheetPr>
  <dimension ref="A1:X136"/>
  <sheetViews>
    <sheetView showGridLines="0" tabSelected="1" zoomScaleNormal="100" workbookViewId="0">
      <selection activeCell="B11" sqref="B11:H11"/>
    </sheetView>
  </sheetViews>
  <sheetFormatPr baseColWidth="10" defaultRowHeight="15" x14ac:dyDescent="0.25"/>
  <cols>
    <col min="1" max="1" width="5.140625" style="1" customWidth="1"/>
    <col min="2" max="2" width="20.7109375" style="3" customWidth="1"/>
    <col min="3" max="4" width="4.42578125" style="3" customWidth="1"/>
    <col min="5" max="5" width="20.7109375" style="3" customWidth="1"/>
    <col min="6" max="6" width="23.140625" style="3" customWidth="1"/>
    <col min="7" max="7" width="5.42578125" style="3" customWidth="1"/>
    <col min="8" max="8" width="23.140625" style="32" customWidth="1"/>
    <col min="9" max="9" width="11.7109375" style="32" customWidth="1"/>
    <col min="10" max="10" width="7.5703125" style="32" hidden="1" customWidth="1"/>
    <col min="11" max="11" width="7.5703125" style="33" hidden="1" customWidth="1"/>
    <col min="12" max="12" width="7.5703125" style="34" hidden="1" customWidth="1"/>
    <col min="13" max="13" width="7.5703125" style="35" hidden="1" customWidth="1"/>
    <col min="14" max="15" width="7.5703125" style="32" hidden="1" customWidth="1"/>
    <col min="16" max="16" width="32.7109375" style="32" hidden="1" customWidth="1"/>
    <col min="17" max="20" width="11.42578125" style="1" customWidth="1"/>
    <col min="21" max="21" width="60.140625" style="1" customWidth="1"/>
    <col min="22" max="22" width="54.85546875" style="1" customWidth="1"/>
    <col min="23" max="24" width="11.42578125" style="1"/>
    <col min="25" max="16384" width="11.42578125" style="3"/>
  </cols>
  <sheetData>
    <row r="1" spans="2:17" ht="3.75" customHeight="1" thickBot="1" x14ac:dyDescent="0.3"/>
    <row r="2" spans="2:17" ht="47.25" thickTop="1" x14ac:dyDescent="0.7">
      <c r="B2" s="174" t="s">
        <v>20</v>
      </c>
      <c r="C2" s="175"/>
      <c r="D2" s="175"/>
      <c r="E2" s="175"/>
      <c r="F2" s="176"/>
      <c r="G2" s="176"/>
      <c r="H2" s="177"/>
      <c r="O2" s="36" t="s">
        <v>19</v>
      </c>
      <c r="P2" s="37"/>
      <c r="Q2" s="9"/>
    </row>
    <row r="3" spans="2:17" ht="3" customHeight="1" x14ac:dyDescent="0.25">
      <c r="B3" s="178"/>
      <c r="C3" s="179"/>
      <c r="D3" s="179"/>
      <c r="E3" s="179"/>
      <c r="F3" s="179"/>
      <c r="G3" s="179"/>
      <c r="H3" s="154"/>
      <c r="O3" s="36" t="s">
        <v>45</v>
      </c>
      <c r="P3" s="37"/>
      <c r="Q3" s="9"/>
    </row>
    <row r="4" spans="2:17" ht="4.5" customHeight="1" x14ac:dyDescent="0.25">
      <c r="B4" s="184"/>
      <c r="C4" s="179"/>
      <c r="D4" s="179"/>
      <c r="E4" s="179"/>
      <c r="F4" s="179"/>
      <c r="G4" s="179"/>
      <c r="H4" s="154"/>
      <c r="O4" s="36" t="s">
        <v>47</v>
      </c>
    </row>
    <row r="5" spans="2:17" ht="4.5" customHeight="1" x14ac:dyDescent="0.25">
      <c r="B5" s="185"/>
      <c r="C5" s="179"/>
      <c r="D5" s="179"/>
      <c r="E5" s="179"/>
      <c r="F5" s="179"/>
      <c r="G5" s="179"/>
      <c r="H5" s="154"/>
      <c r="O5" s="36" t="s">
        <v>48</v>
      </c>
    </row>
    <row r="6" spans="2:17" ht="4.5" customHeight="1" thickBot="1" x14ac:dyDescent="0.3">
      <c r="B6" s="186"/>
      <c r="C6" s="141"/>
      <c r="D6" s="141"/>
      <c r="E6" s="141"/>
      <c r="F6" s="141"/>
      <c r="G6" s="141"/>
      <c r="H6" s="142"/>
      <c r="O6" s="36" t="s">
        <v>49</v>
      </c>
    </row>
    <row r="7" spans="2:17" ht="30.75" thickTop="1" x14ac:dyDescent="0.4">
      <c r="B7" s="187"/>
      <c r="C7" s="188"/>
      <c r="D7" s="188"/>
      <c r="E7" s="188"/>
      <c r="F7" s="189"/>
      <c r="G7" s="189"/>
      <c r="H7" s="190"/>
      <c r="O7" s="36" t="s">
        <v>50</v>
      </c>
    </row>
    <row r="8" spans="2:17" ht="35.25" customHeight="1" x14ac:dyDescent="0.4">
      <c r="B8" s="187" t="s">
        <v>47</v>
      </c>
      <c r="C8" s="188"/>
      <c r="D8" s="188"/>
      <c r="E8" s="188"/>
      <c r="F8" s="189"/>
      <c r="G8" s="189"/>
      <c r="H8" s="190"/>
      <c r="O8" s="36" t="s">
        <v>51</v>
      </c>
    </row>
    <row r="9" spans="2:17" ht="10.5" customHeight="1" x14ac:dyDescent="0.4">
      <c r="B9" s="191"/>
      <c r="C9" s="192"/>
      <c r="D9" s="192"/>
      <c r="E9" s="192"/>
      <c r="F9" s="192"/>
      <c r="G9" s="192"/>
      <c r="H9" s="193"/>
      <c r="O9" s="36" t="s">
        <v>52</v>
      </c>
    </row>
    <row r="10" spans="2:17" ht="37.5" customHeight="1" x14ac:dyDescent="0.4">
      <c r="B10" s="194"/>
      <c r="C10" s="195"/>
      <c r="D10" s="195"/>
      <c r="E10" s="195"/>
      <c r="F10" s="196"/>
      <c r="G10" s="196"/>
      <c r="H10" s="197"/>
      <c r="O10" s="36" t="s">
        <v>53</v>
      </c>
    </row>
    <row r="11" spans="2:17" ht="36" customHeight="1" x14ac:dyDescent="0.4">
      <c r="B11" s="198"/>
      <c r="C11" s="199"/>
      <c r="D11" s="199"/>
      <c r="E11" s="199"/>
      <c r="F11" s="196"/>
      <c r="G11" s="196"/>
      <c r="H11" s="197"/>
      <c r="O11" s="36" t="s">
        <v>54</v>
      </c>
    </row>
    <row r="12" spans="2:17" ht="36" customHeight="1" thickBot="1" x14ac:dyDescent="0.5">
      <c r="B12" s="200"/>
      <c r="C12" s="201"/>
      <c r="D12" s="201"/>
      <c r="E12" s="201"/>
      <c r="F12" s="201"/>
      <c r="G12" s="201"/>
      <c r="H12" s="202"/>
      <c r="O12" s="36" t="s">
        <v>55</v>
      </c>
    </row>
    <row r="13" spans="2:17" ht="19.5" customHeight="1" thickTop="1" thickBot="1" x14ac:dyDescent="0.3">
      <c r="B13" s="28"/>
      <c r="C13" s="29"/>
      <c r="D13" s="29"/>
      <c r="E13" s="29"/>
      <c r="F13" s="29"/>
      <c r="G13" s="29"/>
      <c r="H13" s="38">
        <f ca="1">TODAY()</f>
        <v>42764</v>
      </c>
      <c r="O13" s="36" t="s">
        <v>56</v>
      </c>
    </row>
    <row r="14" spans="2:17" ht="19.5" customHeight="1" thickTop="1" x14ac:dyDescent="0.25">
      <c r="B14" s="41"/>
      <c r="C14" s="40"/>
      <c r="D14" s="40"/>
      <c r="E14" s="40"/>
      <c r="F14" s="40"/>
      <c r="G14" s="40"/>
      <c r="H14" s="39"/>
      <c r="O14" s="36" t="s">
        <v>57</v>
      </c>
    </row>
    <row r="15" spans="2:17" ht="33" x14ac:dyDescent="0.45">
      <c r="B15" s="203" t="s">
        <v>20</v>
      </c>
      <c r="C15" s="204"/>
      <c r="D15" s="204"/>
      <c r="E15" s="204"/>
      <c r="F15" s="205"/>
      <c r="G15" s="205"/>
      <c r="H15" s="206"/>
      <c r="O15" s="36" t="s">
        <v>58</v>
      </c>
    </row>
    <row r="16" spans="2:17" ht="19.5" customHeight="1" thickBot="1" x14ac:dyDescent="0.3">
      <c r="B16" s="173"/>
      <c r="C16" s="141"/>
      <c r="D16" s="141"/>
      <c r="E16" s="141"/>
      <c r="F16" s="141"/>
      <c r="G16" s="141"/>
      <c r="H16" s="142"/>
      <c r="O16" s="36" t="s">
        <v>59</v>
      </c>
    </row>
    <row r="17" spans="2:21" ht="24" thickTop="1" thickBot="1" x14ac:dyDescent="0.35">
      <c r="B17" s="164" t="s">
        <v>92</v>
      </c>
      <c r="C17" s="165"/>
      <c r="D17" s="165"/>
      <c r="E17" s="165"/>
      <c r="F17" s="261" t="s">
        <v>159</v>
      </c>
      <c r="G17" s="262"/>
      <c r="H17" s="263"/>
      <c r="K17" s="33" t="str">
        <f>Agents!A1</f>
        <v>Alain</v>
      </c>
      <c r="O17" s="36" t="s">
        <v>60</v>
      </c>
      <c r="S17" s="260" t="s">
        <v>165</v>
      </c>
    </row>
    <row r="18" spans="2:21" s="1" customFormat="1" ht="16.5" thickTop="1" x14ac:dyDescent="0.25">
      <c r="B18" s="169"/>
      <c r="C18" s="170"/>
      <c r="D18" s="170"/>
      <c r="E18" s="170"/>
      <c r="F18" s="170"/>
      <c r="G18" s="170"/>
      <c r="H18" s="171"/>
      <c r="I18" s="32"/>
      <c r="J18" s="32"/>
      <c r="K18" s="33" t="str">
        <f>Agents!A2</f>
        <v>Laurent</v>
      </c>
      <c r="L18" s="32"/>
      <c r="M18" s="32"/>
      <c r="N18" s="32"/>
      <c r="O18" s="36" t="s">
        <v>61</v>
      </c>
      <c r="P18" s="32"/>
      <c r="R18" s="242" t="str">
        <f t="array" aca="1" ref="R18" ca="1">IFERROR(OFFSET(F$18,MATCH(0,COUNTIF(R$17:R17,$F$19:$F$26),0),),"")</f>
        <v>Louis</v>
      </c>
    </row>
    <row r="19" spans="2:21" s="1" customFormat="1" ht="35.25" customHeight="1" x14ac:dyDescent="0.3">
      <c r="B19" s="134" t="s">
        <v>22</v>
      </c>
      <c r="C19" s="245"/>
      <c r="D19" s="245"/>
      <c r="E19" s="245"/>
      <c r="F19" s="17" t="s">
        <v>146</v>
      </c>
      <c r="G19" s="71" t="s">
        <v>81</v>
      </c>
      <c r="H19" s="20" t="s">
        <v>143</v>
      </c>
      <c r="I19" s="32"/>
      <c r="J19" s="32"/>
      <c r="K19" s="33" t="str">
        <f>Agents!A3</f>
        <v>Didier</v>
      </c>
      <c r="L19" s="32"/>
      <c r="M19" s="32"/>
      <c r="N19" s="32"/>
      <c r="O19" s="36" t="s">
        <v>62</v>
      </c>
      <c r="P19" s="32"/>
      <c r="R19" s="242" t="str">
        <f t="array" aca="1" ref="R19" ca="1">IFERROR(OFFSET(F$18,MATCH(0,COUNTIF(R$17:R18,$F$19:$F$26),0),),"")</f>
        <v>Laurent</v>
      </c>
      <c r="T19" s="1" t="s">
        <v>162</v>
      </c>
    </row>
    <row r="20" spans="2:21" s="1" customFormat="1" ht="35.25" customHeight="1" x14ac:dyDescent="0.3">
      <c r="B20" s="243" t="s">
        <v>148</v>
      </c>
      <c r="C20" s="244"/>
      <c r="D20" s="244"/>
      <c r="E20" s="244"/>
      <c r="F20" s="17" t="s">
        <v>139</v>
      </c>
      <c r="G20" s="22"/>
      <c r="H20" s="20"/>
      <c r="I20" s="34"/>
      <c r="J20" s="32"/>
      <c r="K20" s="33" t="str">
        <f>Agents!A4</f>
        <v>Stephane</v>
      </c>
      <c r="L20" s="34" t="s">
        <v>81</v>
      </c>
      <c r="M20" s="35"/>
      <c r="N20" s="32"/>
      <c r="O20" s="32"/>
      <c r="P20" s="32"/>
      <c r="R20" s="242" t="str">
        <f t="array" aca="1" ref="R20" ca="1">IFERROR(OFFSET(F$18,MATCH(0,COUNTIF(R$17:R19,$F$19:$F$26),0),),"")</f>
        <v>Didier</v>
      </c>
      <c r="T20" s="1" t="s">
        <v>163</v>
      </c>
    </row>
    <row r="21" spans="2:21" s="1" customFormat="1" ht="35.25" customHeight="1" x14ac:dyDescent="0.3">
      <c r="B21" s="243" t="s">
        <v>24</v>
      </c>
      <c r="C21" s="244"/>
      <c r="D21" s="244"/>
      <c r="E21" s="244"/>
      <c r="F21" s="17" t="s">
        <v>21</v>
      </c>
      <c r="G21" s="22"/>
      <c r="H21" s="20"/>
      <c r="I21" s="34"/>
      <c r="J21" s="32"/>
      <c r="K21" s="33" t="str">
        <f>Agents!A5</f>
        <v>Patrick</v>
      </c>
      <c r="L21" s="34"/>
      <c r="M21" s="35"/>
      <c r="N21" s="32"/>
      <c r="O21" s="32"/>
      <c r="P21" s="32"/>
      <c r="R21" s="242" t="str">
        <f t="array" aca="1" ref="R21" ca="1">IFERROR(OFFSET(F$18,MATCH(0,COUNTIF(R$17:R20,$F$19:$F$26),0),),"")</f>
        <v>Patrick</v>
      </c>
      <c r="T21" s="257" t="s">
        <v>164</v>
      </c>
      <c r="U21" s="258"/>
    </row>
    <row r="22" spans="2:21" s="1" customFormat="1" ht="35.25" customHeight="1" x14ac:dyDescent="0.3">
      <c r="B22" s="243" t="s">
        <v>153</v>
      </c>
      <c r="C22" s="244"/>
      <c r="D22" s="244"/>
      <c r="E22" s="244"/>
      <c r="F22" s="17" t="s">
        <v>141</v>
      </c>
      <c r="G22" s="22"/>
      <c r="H22" s="20"/>
      <c r="I22" s="34"/>
      <c r="J22" s="32"/>
      <c r="K22" s="33" t="str">
        <f>Agents!A6</f>
        <v>Christophe</v>
      </c>
      <c r="L22" s="34"/>
      <c r="M22" s="35"/>
      <c r="N22" s="32"/>
      <c r="O22" s="36"/>
      <c r="P22" s="32"/>
      <c r="R22" s="242" t="str">
        <f t="array" aca="1" ref="R22" ca="1">IFERROR(OFFSET(F$18,MATCH(0,COUNTIF(R$17:R21,$F$19:$F$26),0),),"")</f>
        <v>Martin</v>
      </c>
      <c r="T22" s="259"/>
      <c r="U22" s="259"/>
    </row>
    <row r="23" spans="2:21" s="1" customFormat="1" ht="35.25" customHeight="1" x14ac:dyDescent="0.3">
      <c r="B23" s="243" t="s">
        <v>154</v>
      </c>
      <c r="C23" s="244"/>
      <c r="D23" s="244"/>
      <c r="E23" s="244"/>
      <c r="F23" s="17" t="s">
        <v>141</v>
      </c>
      <c r="G23" s="22"/>
      <c r="H23" s="20"/>
      <c r="I23" s="34"/>
      <c r="J23" s="32"/>
      <c r="K23" s="33" t="str">
        <f>Agents!A7</f>
        <v>Pierre</v>
      </c>
      <c r="L23" s="34"/>
      <c r="M23" s="35"/>
      <c r="N23" s="32"/>
      <c r="O23" s="32"/>
      <c r="P23" s="32"/>
      <c r="R23" s="242" t="str">
        <f t="array" aca="1" ref="R23" ca="1">IFERROR(OFFSET(F$18,MATCH(0,COUNTIF(R$17:R22,$F$19:$F$26),0),),"")</f>
        <v>Henri</v>
      </c>
    </row>
    <row r="24" spans="2:21" s="1" customFormat="1" ht="35.25" customHeight="1" x14ac:dyDescent="0.3">
      <c r="B24" s="243" t="s">
        <v>155</v>
      </c>
      <c r="C24" s="244"/>
      <c r="D24" s="244"/>
      <c r="E24" s="244"/>
      <c r="F24" s="17" t="s">
        <v>145</v>
      </c>
      <c r="G24" s="22"/>
      <c r="H24" s="20"/>
      <c r="I24" s="34"/>
      <c r="J24" s="32"/>
      <c r="K24" s="33" t="str">
        <f>Agents!A8</f>
        <v>Henri</v>
      </c>
      <c r="L24" s="34"/>
      <c r="M24" s="35"/>
      <c r="N24" s="32"/>
      <c r="O24" s="32"/>
      <c r="P24" s="32"/>
      <c r="R24" s="242" t="str">
        <f t="array" aca="1" ref="R24" ca="1">IFERROR(OFFSET(F$18,MATCH(0,COUNTIF(R$17:R23,$F$19:$F$26),0),),"")</f>
        <v/>
      </c>
      <c r="T24" s="246" t="s">
        <v>166</v>
      </c>
      <c r="U24" s="247"/>
    </row>
    <row r="25" spans="2:21" s="1" customFormat="1" ht="35.25" customHeight="1" x14ac:dyDescent="0.3">
      <c r="B25" s="243" t="s">
        <v>156</v>
      </c>
      <c r="C25" s="244"/>
      <c r="D25" s="244"/>
      <c r="E25" s="244"/>
      <c r="F25" s="17" t="s">
        <v>145</v>
      </c>
      <c r="G25" s="22"/>
      <c r="H25" s="20"/>
      <c r="I25" s="34"/>
      <c r="J25" s="32"/>
      <c r="K25" s="33" t="str">
        <f>Agents!A9</f>
        <v>Martin</v>
      </c>
      <c r="L25" s="34"/>
      <c r="M25" s="35"/>
      <c r="N25" s="32"/>
      <c r="O25" s="32"/>
      <c r="P25" s="32"/>
      <c r="R25" s="242" t="str">
        <f t="array" aca="1" ref="R25" ca="1">IFERROR(OFFSET(F$18,MATCH(0,COUNTIF(R$17:R24,$F$19:$F$26),0),),"")</f>
        <v/>
      </c>
      <c r="T25" s="247"/>
      <c r="U25" s="247"/>
    </row>
    <row r="26" spans="2:21" s="1" customFormat="1" ht="35.25" customHeight="1" x14ac:dyDescent="0.3">
      <c r="B26" s="243" t="s">
        <v>29</v>
      </c>
      <c r="C26" s="244"/>
      <c r="D26" s="244"/>
      <c r="E26" s="244"/>
      <c r="F26" s="17" t="s">
        <v>144</v>
      </c>
      <c r="G26" s="22"/>
      <c r="H26" s="20"/>
      <c r="I26" s="34"/>
      <c r="J26" s="32"/>
      <c r="K26" s="33" t="str">
        <f>Agents!A10</f>
        <v>Louis</v>
      </c>
      <c r="L26" s="34"/>
      <c r="M26" s="35"/>
      <c r="N26" s="32"/>
      <c r="O26" s="32"/>
      <c r="P26" s="32"/>
      <c r="R26" s="242" t="str">
        <f ca="1">IFERROR(OFFSET(F$18,MATCH(0,COUNTIF(R$17:R25,$F$19:$F$27),0),),"")</f>
        <v/>
      </c>
    </row>
    <row r="27" spans="2:21" ht="34.5" customHeight="1" x14ac:dyDescent="0.3">
      <c r="B27" s="134" t="s">
        <v>137</v>
      </c>
      <c r="C27" s="135"/>
      <c r="D27" s="135"/>
      <c r="E27" s="135"/>
      <c r="F27" s="17" t="s">
        <v>140</v>
      </c>
      <c r="G27" s="71" t="s">
        <v>81</v>
      </c>
      <c r="H27" s="20" t="s">
        <v>21</v>
      </c>
      <c r="I27" s="34"/>
      <c r="R27" s="242" t="str">
        <f ca="1">IFERROR(OFFSET(F$18,MATCH(0,COUNTIF(R$17:R26,$F$19:$F$27),0),),"")</f>
        <v/>
      </c>
    </row>
    <row r="28" spans="2:21" ht="8.25" customHeight="1" thickBot="1" x14ac:dyDescent="0.35">
      <c r="B28" s="62"/>
      <c r="C28" s="63"/>
      <c r="D28" s="63"/>
      <c r="E28" s="63"/>
      <c r="F28" s="17"/>
      <c r="G28" s="63"/>
      <c r="H28" s="64"/>
      <c r="I28" s="34"/>
    </row>
    <row r="29" spans="2:21" ht="21.75" customHeight="1" thickTop="1" x14ac:dyDescent="0.35">
      <c r="B29" s="148" t="s">
        <v>86</v>
      </c>
      <c r="C29" s="149"/>
      <c r="D29" s="150"/>
      <c r="E29" s="150"/>
      <c r="F29" s="150"/>
      <c r="G29" s="150"/>
      <c r="H29" s="151"/>
      <c r="I29" s="34"/>
    </row>
    <row r="30" spans="2:21" ht="5.25" customHeight="1" x14ac:dyDescent="0.25">
      <c r="B30" s="152"/>
      <c r="C30" s="153"/>
      <c r="D30" s="153"/>
      <c r="E30" s="153"/>
      <c r="F30" s="153"/>
      <c r="G30" s="153"/>
      <c r="H30" s="154"/>
      <c r="I30" s="34"/>
    </row>
    <row r="31" spans="2:21" ht="18.75" customHeight="1" x14ac:dyDescent="0.25">
      <c r="B31" s="152"/>
      <c r="C31" s="179"/>
      <c r="D31" s="179"/>
      <c r="E31" s="179"/>
      <c r="F31" s="179"/>
      <c r="G31" s="179"/>
      <c r="H31" s="154"/>
      <c r="I31" s="34"/>
    </row>
    <row r="32" spans="2:21" ht="5.25" customHeight="1" x14ac:dyDescent="0.25">
      <c r="B32" s="152"/>
      <c r="C32" s="153"/>
      <c r="D32" s="153"/>
      <c r="E32" s="153"/>
      <c r="F32" s="153"/>
      <c r="G32" s="153"/>
      <c r="H32" s="154"/>
      <c r="I32" s="34"/>
      <c r="K32" s="33" t="str">
        <f>Agents!A14</f>
        <v>ANDRÉ</v>
      </c>
    </row>
    <row r="33" spans="2:16" ht="18.75" customHeight="1" x14ac:dyDescent="0.25">
      <c r="B33" s="152"/>
      <c r="C33" s="179"/>
      <c r="D33" s="179"/>
      <c r="E33" s="179"/>
      <c r="F33" s="179"/>
      <c r="G33" s="179"/>
      <c r="H33" s="154"/>
      <c r="I33" s="34"/>
      <c r="K33" s="33" t="str">
        <f>Agents!A15</f>
        <v>SÉVERINE</v>
      </c>
    </row>
    <row r="34" spans="2:16" ht="5.25" customHeight="1" x14ac:dyDescent="0.25">
      <c r="B34" s="185"/>
      <c r="C34" s="179"/>
      <c r="D34" s="179"/>
      <c r="E34" s="179"/>
      <c r="F34" s="179"/>
      <c r="G34" s="179"/>
      <c r="H34" s="154"/>
      <c r="I34" s="34"/>
      <c r="K34" s="33" t="str">
        <f>Agents!A16</f>
        <v>XXXX</v>
      </c>
    </row>
    <row r="35" spans="2:16" ht="18.75" customHeight="1" x14ac:dyDescent="0.25">
      <c r="B35" s="185"/>
      <c r="C35" s="179"/>
      <c r="D35" s="179"/>
      <c r="E35" s="179"/>
      <c r="F35" s="179"/>
      <c r="G35" s="179"/>
      <c r="H35" s="154"/>
      <c r="I35" s="34"/>
    </row>
    <row r="36" spans="2:16" ht="5.25" customHeight="1" thickBot="1" x14ac:dyDescent="0.3">
      <c r="B36" s="24"/>
      <c r="C36" s="138"/>
      <c r="D36" s="139"/>
      <c r="E36" s="140"/>
      <c r="F36" s="141"/>
      <c r="G36" s="141"/>
      <c r="H36" s="142"/>
    </row>
    <row r="37" spans="2:16" ht="15.75" thickTop="1" x14ac:dyDescent="0.25">
      <c r="B37" s="26"/>
      <c r="C37" s="26"/>
      <c r="D37" s="26"/>
      <c r="E37" s="26"/>
      <c r="F37" s="26"/>
      <c r="G37" s="26"/>
      <c r="H37" s="27"/>
    </row>
    <row r="38" spans="2:16" s="1" customFormat="1" x14ac:dyDescent="0.25">
      <c r="H38" s="32"/>
      <c r="I38" s="32"/>
      <c r="J38" s="32"/>
      <c r="K38" s="33"/>
      <c r="L38" s="34"/>
      <c r="M38" s="35"/>
      <c r="N38" s="32"/>
      <c r="O38" s="32"/>
      <c r="P38" s="32"/>
    </row>
    <row r="39" spans="2:16" s="1" customFormat="1" x14ac:dyDescent="0.25">
      <c r="B39" s="104" t="str">
        <f>$K$17</f>
        <v>Alain</v>
      </c>
      <c r="C39" s="113">
        <f>COUNTIF($F$19,K17)</f>
        <v>0</v>
      </c>
      <c r="D39" s="105"/>
      <c r="E39" s="113">
        <f>COUNTIF($H$19,K17)</f>
        <v>0</v>
      </c>
      <c r="F39" s="106">
        <f t="shared" ref="F39:F42" si="0">SUM(C39:E39)</f>
        <v>0</v>
      </c>
      <c r="I39" s="32"/>
      <c r="J39" s="32"/>
      <c r="K39" s="255"/>
      <c r="L39" s="256"/>
      <c r="M39" s="248"/>
      <c r="N39" s="255"/>
      <c r="O39" s="32"/>
      <c r="P39" s="32"/>
    </row>
    <row r="40" spans="2:16" s="1" customFormat="1" x14ac:dyDescent="0.25">
      <c r="B40" s="107" t="str">
        <f>$K$18</f>
        <v>Laurent</v>
      </c>
      <c r="C40" s="114">
        <f>COUNTIF($F$19,K18)</f>
        <v>0</v>
      </c>
      <c r="D40" s="108"/>
      <c r="E40" s="114">
        <f>COUNTIF($H$19,K18)</f>
        <v>0</v>
      </c>
      <c r="F40" s="109">
        <f t="shared" si="0"/>
        <v>0</v>
      </c>
      <c r="G40" s="14"/>
      <c r="I40" s="32"/>
      <c r="J40" s="32"/>
      <c r="K40" s="255"/>
      <c r="L40" s="256"/>
      <c r="M40" s="248"/>
      <c r="N40" s="255"/>
      <c r="O40" s="32"/>
      <c r="P40" s="32"/>
    </row>
    <row r="41" spans="2:16" s="1" customFormat="1" x14ac:dyDescent="0.25">
      <c r="B41" s="107" t="str">
        <f>$K$19</f>
        <v>Didier</v>
      </c>
      <c r="C41" s="114">
        <f>COUNTIF($F$19,K19)</f>
        <v>0</v>
      </c>
      <c r="D41" s="108"/>
      <c r="E41" s="114">
        <f>COUNTIF($H$19,K19)</f>
        <v>0</v>
      </c>
      <c r="F41" s="109">
        <f t="shared" si="0"/>
        <v>0</v>
      </c>
      <c r="I41" s="32"/>
      <c r="J41" s="32"/>
      <c r="K41" s="255"/>
      <c r="L41" s="256"/>
      <c r="M41" s="248"/>
      <c r="N41" s="255"/>
      <c r="O41" s="32"/>
      <c r="P41" s="32"/>
    </row>
    <row r="42" spans="2:16" s="1" customFormat="1" x14ac:dyDescent="0.25">
      <c r="B42" s="107" t="str">
        <f>$K$20</f>
        <v>Stephane</v>
      </c>
      <c r="C42" s="114">
        <f>COUNTIF($F$19,K20)</f>
        <v>0</v>
      </c>
      <c r="D42" s="108"/>
      <c r="E42" s="114">
        <f>COUNTIF($H$19,K20)</f>
        <v>0</v>
      </c>
      <c r="F42" s="109">
        <f t="shared" si="0"/>
        <v>0</v>
      </c>
      <c r="I42" s="32"/>
      <c r="J42" s="32"/>
      <c r="K42" s="255"/>
      <c r="L42" s="256"/>
      <c r="M42" s="248"/>
      <c r="N42" s="255"/>
      <c r="O42" s="32"/>
      <c r="P42" s="32"/>
    </row>
    <row r="43" spans="2:16" s="1" customFormat="1" x14ac:dyDescent="0.25">
      <c r="B43" s="107" t="str">
        <f>$K$21</f>
        <v>Patrick</v>
      </c>
      <c r="C43" s="114">
        <f>COUNTIF($F$19,K21)</f>
        <v>0</v>
      </c>
      <c r="D43" s="108"/>
      <c r="E43" s="114">
        <f>COUNTIF($H$19,K21)</f>
        <v>0</v>
      </c>
      <c r="F43" s="109">
        <f>SUM(C43:E43)</f>
        <v>0</v>
      </c>
      <c r="H43" s="1" t="s">
        <v>22</v>
      </c>
      <c r="I43" s="32"/>
      <c r="J43" s="32"/>
      <c r="K43" s="255"/>
      <c r="L43" s="256"/>
      <c r="M43" s="248"/>
      <c r="N43" s="255"/>
      <c r="O43" s="32"/>
      <c r="P43" s="32"/>
    </row>
    <row r="44" spans="2:16" s="1" customFormat="1" x14ac:dyDescent="0.25">
      <c r="B44" s="107" t="str">
        <f>$K$22</f>
        <v>Christophe</v>
      </c>
      <c r="C44" s="114">
        <f>COUNTIF($F$19,K22)</f>
        <v>0</v>
      </c>
      <c r="D44" s="108"/>
      <c r="E44" s="114">
        <f>COUNTIF($H$19,K22)</f>
        <v>0</v>
      </c>
      <c r="F44" s="109">
        <f t="shared" ref="F44:F48" si="1">SUM(C44:E44)</f>
        <v>0</v>
      </c>
      <c r="I44" s="32"/>
      <c r="J44" s="32"/>
      <c r="K44" s="255"/>
      <c r="L44" s="256"/>
      <c r="M44" s="248"/>
      <c r="N44" s="255"/>
      <c r="O44" s="32"/>
      <c r="P44" s="32"/>
    </row>
    <row r="45" spans="2:16" s="1" customFormat="1" x14ac:dyDescent="0.25">
      <c r="B45" s="107" t="str">
        <f>$K$23</f>
        <v>Pierre</v>
      </c>
      <c r="C45" s="114">
        <f>COUNTIF($F$19,K23)</f>
        <v>0</v>
      </c>
      <c r="D45" s="108"/>
      <c r="E45" s="114">
        <f>COUNTIF($H$19,K23)</f>
        <v>1</v>
      </c>
      <c r="F45" s="109">
        <f t="shared" si="1"/>
        <v>1</v>
      </c>
      <c r="I45" s="32"/>
      <c r="J45" s="32"/>
      <c r="K45" s="255"/>
      <c r="L45" s="256"/>
      <c r="M45" s="248"/>
      <c r="N45" s="255"/>
      <c r="O45" s="32"/>
      <c r="P45" s="32"/>
    </row>
    <row r="46" spans="2:16" s="1" customFormat="1" x14ac:dyDescent="0.25">
      <c r="B46" s="107" t="str">
        <f>$K$24</f>
        <v>Henri</v>
      </c>
      <c r="C46" s="114">
        <f>COUNTIF($F$19,K24)</f>
        <v>0</v>
      </c>
      <c r="D46" s="108"/>
      <c r="E46" s="114">
        <f>COUNTIF($H$19,K24)</f>
        <v>0</v>
      </c>
      <c r="F46" s="109">
        <f t="shared" si="1"/>
        <v>0</v>
      </c>
      <c r="I46" s="32"/>
      <c r="J46" s="32"/>
      <c r="K46" s="255"/>
      <c r="L46" s="256"/>
      <c r="M46" s="248"/>
      <c r="N46" s="255"/>
      <c r="O46" s="32"/>
      <c r="P46" s="32"/>
    </row>
    <row r="47" spans="2:16" s="1" customFormat="1" x14ac:dyDescent="0.25">
      <c r="B47" s="107" t="str">
        <f>$K$25</f>
        <v>Martin</v>
      </c>
      <c r="C47" s="114">
        <f>COUNTIF($F$19,K25)</f>
        <v>0</v>
      </c>
      <c r="D47" s="108"/>
      <c r="E47" s="114">
        <f>COUNTIF($H$19,K25)</f>
        <v>0</v>
      </c>
      <c r="F47" s="109">
        <f t="shared" si="1"/>
        <v>0</v>
      </c>
      <c r="I47" s="32"/>
      <c r="J47" s="32"/>
      <c r="K47" s="255"/>
      <c r="L47" s="256"/>
      <c r="M47" s="248"/>
      <c r="N47" s="255"/>
      <c r="O47" s="32"/>
      <c r="P47" s="32"/>
    </row>
    <row r="48" spans="2:16" s="1" customFormat="1" x14ac:dyDescent="0.25">
      <c r="B48" s="110" t="str">
        <f>$K$26</f>
        <v>Louis</v>
      </c>
      <c r="C48" s="115">
        <f>COUNTIF($F$19,K26)</f>
        <v>1</v>
      </c>
      <c r="D48" s="111"/>
      <c r="E48" s="115">
        <f>COUNTIF($H$19,K26)</f>
        <v>0</v>
      </c>
      <c r="F48" s="112">
        <f t="shared" si="1"/>
        <v>1</v>
      </c>
      <c r="I48" s="32"/>
      <c r="J48" s="32"/>
      <c r="K48" s="255"/>
      <c r="L48" s="256"/>
      <c r="M48" s="248"/>
      <c r="N48" s="255"/>
      <c r="O48" s="32"/>
      <c r="P48" s="32"/>
    </row>
    <row r="49" spans="2:16" s="1" customFormat="1" x14ac:dyDescent="0.25">
      <c r="B49" s="4"/>
      <c r="C49" s="97"/>
      <c r="D49" s="4"/>
      <c r="E49" s="97"/>
      <c r="F49" s="4"/>
      <c r="I49" s="32"/>
      <c r="J49" s="32"/>
      <c r="K49" s="255"/>
      <c r="L49" s="256"/>
      <c r="M49" s="248"/>
      <c r="N49" s="255"/>
      <c r="O49" s="32"/>
      <c r="P49" s="32"/>
    </row>
    <row r="50" spans="2:16" s="1" customFormat="1" x14ac:dyDescent="0.25">
      <c r="B50" s="104" t="str">
        <f>$K$17</f>
        <v>Alain</v>
      </c>
      <c r="C50" s="113">
        <f>COUNTIF($F$20,K17)</f>
        <v>0</v>
      </c>
      <c r="D50" s="105"/>
      <c r="E50" s="113">
        <f>COUNTIF($H$20,K17)</f>
        <v>0</v>
      </c>
      <c r="F50" s="106">
        <f t="shared" ref="F50:F53" si="2">SUM(C50:E50)</f>
        <v>0</v>
      </c>
      <c r="I50" s="32"/>
      <c r="J50" s="32"/>
      <c r="K50" s="255"/>
      <c r="L50" s="256"/>
      <c r="M50" s="248"/>
      <c r="N50" s="255"/>
      <c r="O50" s="32"/>
      <c r="P50" s="32"/>
    </row>
    <row r="51" spans="2:16" s="1" customFormat="1" x14ac:dyDescent="0.25">
      <c r="B51" s="107" t="str">
        <f>$K$18</f>
        <v>Laurent</v>
      </c>
      <c r="C51" s="114">
        <f>COUNTIF($F$20,K18)</f>
        <v>1</v>
      </c>
      <c r="D51" s="108"/>
      <c r="E51" s="114">
        <f>COUNTIF($H$20,K18)</f>
        <v>0</v>
      </c>
      <c r="F51" s="109">
        <f t="shared" si="2"/>
        <v>1</v>
      </c>
      <c r="I51" s="32"/>
      <c r="J51" s="32"/>
      <c r="K51" s="255"/>
      <c r="L51" s="256"/>
      <c r="M51" s="248"/>
      <c r="N51" s="255"/>
      <c r="O51" s="32"/>
      <c r="P51" s="32"/>
    </row>
    <row r="52" spans="2:16" s="1" customFormat="1" x14ac:dyDescent="0.25">
      <c r="B52" s="107" t="str">
        <f>$K$19</f>
        <v>Didier</v>
      </c>
      <c r="C52" s="114">
        <f>COUNTIF($F$20,K19)</f>
        <v>0</v>
      </c>
      <c r="D52" s="108"/>
      <c r="E52" s="114">
        <f>COUNTIF($H$20,K19)</f>
        <v>0</v>
      </c>
      <c r="F52" s="109">
        <f t="shared" si="2"/>
        <v>0</v>
      </c>
      <c r="I52" s="32"/>
      <c r="J52" s="32"/>
      <c r="K52" s="255"/>
      <c r="L52" s="256"/>
      <c r="M52" s="248"/>
      <c r="N52" s="255"/>
      <c r="O52" s="32"/>
      <c r="P52" s="32"/>
    </row>
    <row r="53" spans="2:16" s="1" customFormat="1" x14ac:dyDescent="0.25">
      <c r="B53" s="107" t="str">
        <f>$K$20</f>
        <v>Stephane</v>
      </c>
      <c r="C53" s="114">
        <f>COUNTIF($F$20,K20)</f>
        <v>0</v>
      </c>
      <c r="D53" s="108"/>
      <c r="E53" s="114">
        <f>COUNTIF($H$20,K20)</f>
        <v>0</v>
      </c>
      <c r="F53" s="109">
        <f t="shared" si="2"/>
        <v>0</v>
      </c>
      <c r="I53" s="32"/>
      <c r="J53" s="32"/>
      <c r="K53" s="255"/>
      <c r="L53" s="256"/>
      <c r="M53" s="248"/>
      <c r="N53" s="255"/>
      <c r="O53" s="32"/>
      <c r="P53" s="32"/>
    </row>
    <row r="54" spans="2:16" s="1" customFormat="1" x14ac:dyDescent="0.25">
      <c r="B54" s="107" t="str">
        <f>$K$21</f>
        <v>Patrick</v>
      </c>
      <c r="C54" s="114">
        <f>COUNTIF($F$20,K21)</f>
        <v>0</v>
      </c>
      <c r="D54" s="108"/>
      <c r="E54" s="114">
        <f>COUNTIF($H$20,K21)</f>
        <v>0</v>
      </c>
      <c r="F54" s="109">
        <f>SUM(C54:E54)</f>
        <v>0</v>
      </c>
      <c r="H54" s="1" t="s">
        <v>148</v>
      </c>
      <c r="I54" s="32"/>
      <c r="J54" s="32"/>
      <c r="K54" s="255"/>
      <c r="L54" s="256"/>
      <c r="M54" s="248"/>
      <c r="N54" s="255"/>
      <c r="O54" s="32"/>
      <c r="P54" s="32"/>
    </row>
    <row r="55" spans="2:16" s="1" customFormat="1" x14ac:dyDescent="0.25">
      <c r="B55" s="107" t="str">
        <f>$K$22</f>
        <v>Christophe</v>
      </c>
      <c r="C55" s="114">
        <f>COUNTIF($F$20,K22)</f>
        <v>0</v>
      </c>
      <c r="D55" s="108"/>
      <c r="E55" s="114">
        <f>COUNTIF($H$20,K22)</f>
        <v>0</v>
      </c>
      <c r="F55" s="109">
        <f t="shared" ref="F55:F59" si="3">SUM(C55:E55)</f>
        <v>0</v>
      </c>
      <c r="I55" s="32"/>
      <c r="J55" s="32"/>
      <c r="K55" s="255"/>
      <c r="L55" s="256"/>
      <c r="M55" s="248"/>
      <c r="N55" s="255"/>
      <c r="O55" s="32"/>
      <c r="P55" s="32"/>
    </row>
    <row r="56" spans="2:16" s="1" customFormat="1" x14ac:dyDescent="0.25">
      <c r="B56" s="107" t="str">
        <f>$K$23</f>
        <v>Pierre</v>
      </c>
      <c r="C56" s="114">
        <f>COUNTIF($F$20,K23)</f>
        <v>0</v>
      </c>
      <c r="D56" s="108"/>
      <c r="E56" s="114">
        <f>COUNTIF($H$20,K23)</f>
        <v>0</v>
      </c>
      <c r="F56" s="109">
        <f t="shared" si="3"/>
        <v>0</v>
      </c>
      <c r="I56" s="32"/>
      <c r="J56" s="32"/>
      <c r="K56" s="249"/>
      <c r="L56" s="250"/>
      <c r="M56" s="248"/>
      <c r="N56" s="251"/>
      <c r="O56" s="32"/>
      <c r="P56" s="32"/>
    </row>
    <row r="57" spans="2:16" s="1" customFormat="1" x14ac:dyDescent="0.25">
      <c r="B57" s="107" t="str">
        <f>$K$24</f>
        <v>Henri</v>
      </c>
      <c r="C57" s="114">
        <f>COUNTIF($F$20,K24)</f>
        <v>0</v>
      </c>
      <c r="D57" s="108"/>
      <c r="E57" s="114">
        <f>COUNTIF($H$20,K24)</f>
        <v>0</v>
      </c>
      <c r="F57" s="109">
        <f t="shared" si="3"/>
        <v>0</v>
      </c>
      <c r="I57" s="32"/>
      <c r="J57" s="32"/>
      <c r="K57" s="249"/>
      <c r="L57" s="250"/>
      <c r="M57" s="248"/>
      <c r="N57" s="251"/>
      <c r="O57" s="32"/>
      <c r="P57" s="32"/>
    </row>
    <row r="58" spans="2:16" s="1" customFormat="1" x14ac:dyDescent="0.25">
      <c r="B58" s="107" t="str">
        <f>$K$25</f>
        <v>Martin</v>
      </c>
      <c r="C58" s="114">
        <f>COUNTIF($F$20,K25)</f>
        <v>0</v>
      </c>
      <c r="D58" s="108"/>
      <c r="E58" s="114">
        <f>COUNTIF($H$20,K25)</f>
        <v>0</v>
      </c>
      <c r="F58" s="109">
        <f t="shared" si="3"/>
        <v>0</v>
      </c>
      <c r="I58" s="32"/>
      <c r="J58" s="32"/>
      <c r="K58" s="252"/>
      <c r="L58" s="249"/>
      <c r="M58" s="253"/>
      <c r="N58" s="254"/>
      <c r="O58" s="32"/>
      <c r="P58" s="32"/>
    </row>
    <row r="59" spans="2:16" s="1" customFormat="1" x14ac:dyDescent="0.25">
      <c r="B59" s="110" t="str">
        <f>$K$26</f>
        <v>Louis</v>
      </c>
      <c r="C59" s="115">
        <f>COUNTIF($F$20,K26)</f>
        <v>0</v>
      </c>
      <c r="D59" s="111"/>
      <c r="E59" s="115">
        <f>COUNTIF($H$20,K26)</f>
        <v>0</v>
      </c>
      <c r="F59" s="112">
        <f t="shared" si="3"/>
        <v>0</v>
      </c>
      <c r="I59" s="32"/>
      <c r="J59" s="32"/>
      <c r="K59" s="33"/>
      <c r="L59" s="34"/>
      <c r="M59" s="35"/>
      <c r="N59" s="32"/>
      <c r="O59" s="32"/>
      <c r="P59" s="32"/>
    </row>
    <row r="60" spans="2:16" s="1" customFormat="1" x14ac:dyDescent="0.25">
      <c r="B60" s="4"/>
      <c r="C60" s="97"/>
      <c r="D60" s="4"/>
      <c r="E60" s="97"/>
      <c r="F60" s="4"/>
      <c r="I60" s="32"/>
      <c r="J60" s="32"/>
      <c r="K60" s="33"/>
      <c r="L60" s="34"/>
      <c r="M60" s="35"/>
      <c r="N60" s="32"/>
      <c r="O60" s="32"/>
      <c r="P60" s="32"/>
    </row>
    <row r="61" spans="2:16" s="1" customFormat="1" x14ac:dyDescent="0.25">
      <c r="B61" s="104" t="str">
        <f>$K$17</f>
        <v>Alain</v>
      </c>
      <c r="C61" s="113">
        <f>COUNTIF($F$21,K17)</f>
        <v>0</v>
      </c>
      <c r="D61" s="105"/>
      <c r="E61" s="113">
        <f>COUNTIF($H$21,K17)</f>
        <v>0</v>
      </c>
      <c r="F61" s="106">
        <f t="shared" ref="F61:F64" si="4">SUM(C61:E61)</f>
        <v>0</v>
      </c>
      <c r="I61" s="32"/>
      <c r="J61" s="32"/>
      <c r="K61" s="33"/>
      <c r="L61" s="34"/>
      <c r="M61" s="35"/>
      <c r="N61" s="32"/>
      <c r="O61" s="32"/>
      <c r="P61" s="32"/>
    </row>
    <row r="62" spans="2:16" x14ac:dyDescent="0.25">
      <c r="B62" s="107" t="str">
        <f>$K$18</f>
        <v>Laurent</v>
      </c>
      <c r="C62" s="114">
        <f>COUNTIF($F$21,K18)</f>
        <v>0</v>
      </c>
      <c r="D62" s="108"/>
      <c r="E62" s="114">
        <f>COUNTIF($H$21,K18)</f>
        <v>0</v>
      </c>
      <c r="F62" s="109">
        <f t="shared" si="4"/>
        <v>0</v>
      </c>
      <c r="H62" s="1"/>
    </row>
    <row r="63" spans="2:16" x14ac:dyDescent="0.25">
      <c r="B63" s="107" t="str">
        <f>$K$19</f>
        <v>Didier</v>
      </c>
      <c r="C63" s="114">
        <f>COUNTIF($F$21,K19)</f>
        <v>1</v>
      </c>
      <c r="D63" s="108"/>
      <c r="E63" s="114">
        <f>COUNTIF($H$21,K19)</f>
        <v>0</v>
      </c>
      <c r="F63" s="109">
        <f t="shared" si="4"/>
        <v>1</v>
      </c>
      <c r="H63" s="1"/>
    </row>
    <row r="64" spans="2:16" x14ac:dyDescent="0.25">
      <c r="B64" s="107" t="str">
        <f>$K$20</f>
        <v>Stephane</v>
      </c>
      <c r="C64" s="114">
        <f>COUNTIF($F$21,K20)</f>
        <v>0</v>
      </c>
      <c r="D64" s="108"/>
      <c r="E64" s="114">
        <f>COUNTIF($H$21,K20)</f>
        <v>0</v>
      </c>
      <c r="F64" s="109">
        <f t="shared" si="4"/>
        <v>0</v>
      </c>
      <c r="H64" s="1"/>
    </row>
    <row r="65" spans="2:8" x14ac:dyDescent="0.25">
      <c r="B65" s="107" t="str">
        <f>$K$21</f>
        <v>Patrick</v>
      </c>
      <c r="C65" s="114">
        <f>COUNTIF($F$21,K21)</f>
        <v>0</v>
      </c>
      <c r="D65" s="108"/>
      <c r="E65" s="114">
        <f>COUNTIF($H$21,K21)</f>
        <v>0</v>
      </c>
      <c r="F65" s="109">
        <f>SUM(C65:E65)</f>
        <v>0</v>
      </c>
      <c r="H65" s="1" t="s">
        <v>95</v>
      </c>
    </row>
    <row r="66" spans="2:8" x14ac:dyDescent="0.25">
      <c r="B66" s="107" t="str">
        <f>$K$22</f>
        <v>Christophe</v>
      </c>
      <c r="C66" s="114">
        <f>COUNTIF($F$21,K22)</f>
        <v>0</v>
      </c>
      <c r="D66" s="108"/>
      <c r="E66" s="114">
        <f>COUNTIF($H$21,K22)</f>
        <v>0</v>
      </c>
      <c r="F66" s="109">
        <f t="shared" ref="F66:F70" si="5">SUM(C66:E66)</f>
        <v>0</v>
      </c>
      <c r="H66" s="1"/>
    </row>
    <row r="67" spans="2:8" x14ac:dyDescent="0.25">
      <c r="B67" s="107" t="str">
        <f>$K$23</f>
        <v>Pierre</v>
      </c>
      <c r="C67" s="114">
        <f>COUNTIF($F$21,K23)</f>
        <v>0</v>
      </c>
      <c r="D67" s="108"/>
      <c r="E67" s="114">
        <f>COUNTIF($H$21,K23)</f>
        <v>0</v>
      </c>
      <c r="F67" s="109">
        <f t="shared" si="5"/>
        <v>0</v>
      </c>
      <c r="H67" s="1"/>
    </row>
    <row r="68" spans="2:8" x14ac:dyDescent="0.25">
      <c r="B68" s="107" t="str">
        <f>$K$24</f>
        <v>Henri</v>
      </c>
      <c r="C68" s="114">
        <f>COUNTIF($F$21,K24)</f>
        <v>0</v>
      </c>
      <c r="D68" s="108"/>
      <c r="E68" s="114">
        <f>COUNTIF($H$21,K24)</f>
        <v>0</v>
      </c>
      <c r="F68" s="109">
        <f t="shared" si="5"/>
        <v>0</v>
      </c>
      <c r="H68" s="1"/>
    </row>
    <row r="69" spans="2:8" x14ac:dyDescent="0.25">
      <c r="B69" s="107" t="str">
        <f>$K$25</f>
        <v>Martin</v>
      </c>
      <c r="C69" s="114">
        <f>COUNTIF($F$21,K25)</f>
        <v>0</v>
      </c>
      <c r="D69" s="108"/>
      <c r="E69" s="114">
        <f>COUNTIF($H$21,K25)</f>
        <v>0</v>
      </c>
      <c r="F69" s="109">
        <f t="shared" si="5"/>
        <v>0</v>
      </c>
      <c r="H69" s="1"/>
    </row>
    <row r="70" spans="2:8" x14ac:dyDescent="0.25">
      <c r="B70" s="110" t="str">
        <f>$K$26</f>
        <v>Louis</v>
      </c>
      <c r="C70" s="115">
        <f>COUNTIF($F$21,K26)</f>
        <v>0</v>
      </c>
      <c r="D70" s="111"/>
      <c r="E70" s="115">
        <f>COUNTIF($H$21,K26)</f>
        <v>0</v>
      </c>
      <c r="F70" s="112">
        <f t="shared" si="5"/>
        <v>0</v>
      </c>
      <c r="H70" s="1"/>
    </row>
    <row r="71" spans="2:8" x14ac:dyDescent="0.25">
      <c r="B71" s="68"/>
      <c r="C71" s="116"/>
      <c r="D71" s="68"/>
      <c r="E71" s="116"/>
      <c r="F71" s="68"/>
      <c r="H71" s="1"/>
    </row>
    <row r="72" spans="2:8" x14ac:dyDescent="0.25">
      <c r="B72" s="104" t="str">
        <f>$K$17</f>
        <v>Alain</v>
      </c>
      <c r="C72" s="113">
        <f>COUNTIF($F$22,K17)</f>
        <v>0</v>
      </c>
      <c r="D72" s="105"/>
      <c r="E72" s="113">
        <f>COUNTIF($H$22,K17)</f>
        <v>0</v>
      </c>
      <c r="F72" s="106">
        <f t="shared" ref="F72:F75" si="6">SUM(C72:E72)</f>
        <v>0</v>
      </c>
      <c r="H72" s="1"/>
    </row>
    <row r="73" spans="2:8" x14ac:dyDescent="0.25">
      <c r="B73" s="107" t="str">
        <f>$K$18</f>
        <v>Laurent</v>
      </c>
      <c r="C73" s="114">
        <f>COUNTIF($F$22,K18)</f>
        <v>0</v>
      </c>
      <c r="D73" s="108"/>
      <c r="E73" s="114">
        <f>COUNTIF($H$22,K18)</f>
        <v>0</v>
      </c>
      <c r="F73" s="109">
        <f t="shared" si="6"/>
        <v>0</v>
      </c>
      <c r="H73" s="1"/>
    </row>
    <row r="74" spans="2:8" x14ac:dyDescent="0.25">
      <c r="B74" s="107" t="str">
        <f>$K$19</f>
        <v>Didier</v>
      </c>
      <c r="C74" s="114">
        <f>COUNTIF($F$22,K19)</f>
        <v>0</v>
      </c>
      <c r="D74" s="108"/>
      <c r="E74" s="114">
        <f>COUNTIF($H$22,K19)</f>
        <v>0</v>
      </c>
      <c r="F74" s="109">
        <f t="shared" si="6"/>
        <v>0</v>
      </c>
      <c r="H74" s="1"/>
    </row>
    <row r="75" spans="2:8" x14ac:dyDescent="0.25">
      <c r="B75" s="107" t="str">
        <f>$K$20</f>
        <v>Stephane</v>
      </c>
      <c r="C75" s="114">
        <f>COUNTIF($F$22,K20)</f>
        <v>0</v>
      </c>
      <c r="D75" s="108"/>
      <c r="E75" s="114">
        <f>COUNTIF($H$22,K20)</f>
        <v>0</v>
      </c>
      <c r="F75" s="109">
        <f t="shared" si="6"/>
        <v>0</v>
      </c>
      <c r="H75" s="1"/>
    </row>
    <row r="76" spans="2:8" x14ac:dyDescent="0.25">
      <c r="B76" s="107" t="str">
        <f>$K$21</f>
        <v>Patrick</v>
      </c>
      <c r="C76" s="114">
        <f>COUNTIF($F$22,K21)</f>
        <v>1</v>
      </c>
      <c r="D76" s="108"/>
      <c r="E76" s="114">
        <f>COUNTIF($H$22,K21)</f>
        <v>0</v>
      </c>
      <c r="F76" s="109">
        <f>SUM(C76:E76)</f>
        <v>1</v>
      </c>
      <c r="H76" s="1" t="s">
        <v>153</v>
      </c>
    </row>
    <row r="77" spans="2:8" x14ac:dyDescent="0.25">
      <c r="B77" s="107" t="str">
        <f>$K$22</f>
        <v>Christophe</v>
      </c>
      <c r="C77" s="114">
        <f>COUNTIF($F$22,K22)</f>
        <v>0</v>
      </c>
      <c r="D77" s="108"/>
      <c r="E77" s="114">
        <f>COUNTIF($H$22,K22)</f>
        <v>0</v>
      </c>
      <c r="F77" s="109">
        <f t="shared" ref="F77:F81" si="7">SUM(C77:E77)</f>
        <v>0</v>
      </c>
      <c r="H77" s="1"/>
    </row>
    <row r="78" spans="2:8" x14ac:dyDescent="0.25">
      <c r="B78" s="107" t="str">
        <f>$K$23</f>
        <v>Pierre</v>
      </c>
      <c r="C78" s="114">
        <f>COUNTIF($F$22,K23)</f>
        <v>0</v>
      </c>
      <c r="D78" s="108"/>
      <c r="E78" s="114">
        <f>COUNTIF($H$22,K23)</f>
        <v>0</v>
      </c>
      <c r="F78" s="109">
        <f t="shared" si="7"/>
        <v>0</v>
      </c>
      <c r="H78" s="1"/>
    </row>
    <row r="79" spans="2:8" x14ac:dyDescent="0.25">
      <c r="B79" s="107" t="str">
        <f>$K$24</f>
        <v>Henri</v>
      </c>
      <c r="C79" s="114">
        <f>COUNTIF($F$22,K24)</f>
        <v>0</v>
      </c>
      <c r="D79" s="108"/>
      <c r="E79" s="114">
        <f>COUNTIF($H$22,K24)</f>
        <v>0</v>
      </c>
      <c r="F79" s="109">
        <f t="shared" si="7"/>
        <v>0</v>
      </c>
      <c r="H79" s="1"/>
    </row>
    <row r="80" spans="2:8" x14ac:dyDescent="0.25">
      <c r="B80" s="107" t="str">
        <f>$K$25</f>
        <v>Martin</v>
      </c>
      <c r="C80" s="114">
        <f>COUNTIF($F$22,K25)</f>
        <v>0</v>
      </c>
      <c r="D80" s="108"/>
      <c r="E80" s="114">
        <f>COUNTIF($H$22,K25)</f>
        <v>0</v>
      </c>
      <c r="F80" s="109">
        <f t="shared" si="7"/>
        <v>0</v>
      </c>
      <c r="H80" s="1"/>
    </row>
    <row r="81" spans="2:8" x14ac:dyDescent="0.25">
      <c r="B81" s="110" t="str">
        <f>$K$26</f>
        <v>Louis</v>
      </c>
      <c r="C81" s="115">
        <f>COUNTIF($F$22,K26)</f>
        <v>0</v>
      </c>
      <c r="D81" s="111"/>
      <c r="E81" s="115">
        <f>COUNTIF($H$22,K26)</f>
        <v>0</v>
      </c>
      <c r="F81" s="112">
        <f t="shared" si="7"/>
        <v>0</v>
      </c>
      <c r="H81" s="1"/>
    </row>
    <row r="82" spans="2:8" x14ac:dyDescent="0.25">
      <c r="B82" s="68"/>
      <c r="C82" s="116"/>
      <c r="D82" s="68"/>
      <c r="E82" s="116"/>
      <c r="F82" s="68"/>
      <c r="H82" s="1"/>
    </row>
    <row r="83" spans="2:8" x14ac:dyDescent="0.25">
      <c r="B83" s="104" t="str">
        <f>$K$17</f>
        <v>Alain</v>
      </c>
      <c r="C83" s="113">
        <f>COUNTIF($F$23,K17)</f>
        <v>0</v>
      </c>
      <c r="D83" s="105"/>
      <c r="E83" s="113">
        <f>COUNTIF($H$23,K17)</f>
        <v>0</v>
      </c>
      <c r="F83" s="106">
        <f t="shared" ref="F83:F86" si="8">SUM(C83:E83)</f>
        <v>0</v>
      </c>
      <c r="H83" s="1"/>
    </row>
    <row r="84" spans="2:8" x14ac:dyDescent="0.25">
      <c r="B84" s="107" t="str">
        <f>$K$18</f>
        <v>Laurent</v>
      </c>
      <c r="C84" s="114">
        <f>COUNTIF($F$23,K18)</f>
        <v>0</v>
      </c>
      <c r="D84" s="108"/>
      <c r="E84" s="114">
        <f>COUNTIF($H$23,K18)</f>
        <v>0</v>
      </c>
      <c r="F84" s="109">
        <f t="shared" si="8"/>
        <v>0</v>
      </c>
      <c r="H84" s="1"/>
    </row>
    <row r="85" spans="2:8" x14ac:dyDescent="0.25">
      <c r="B85" s="107" t="str">
        <f>$K$19</f>
        <v>Didier</v>
      </c>
      <c r="C85" s="114">
        <f>COUNTIF($F$23,K19)</f>
        <v>0</v>
      </c>
      <c r="D85" s="108"/>
      <c r="E85" s="114">
        <f>COUNTIF($H$23,K19)</f>
        <v>0</v>
      </c>
      <c r="F85" s="109">
        <f t="shared" si="8"/>
        <v>0</v>
      </c>
      <c r="H85" s="1"/>
    </row>
    <row r="86" spans="2:8" x14ac:dyDescent="0.25">
      <c r="B86" s="107" t="str">
        <f>$K$20</f>
        <v>Stephane</v>
      </c>
      <c r="C86" s="114">
        <f>COUNTIF($F$23,K20)</f>
        <v>0</v>
      </c>
      <c r="D86" s="108"/>
      <c r="E86" s="114">
        <f>COUNTIF($H$23,K20)</f>
        <v>0</v>
      </c>
      <c r="F86" s="109">
        <f t="shared" si="8"/>
        <v>0</v>
      </c>
      <c r="H86" s="1"/>
    </row>
    <row r="87" spans="2:8" x14ac:dyDescent="0.25">
      <c r="B87" s="107" t="str">
        <f>$K$21</f>
        <v>Patrick</v>
      </c>
      <c r="C87" s="114">
        <f>COUNTIF($F$23,K21)</f>
        <v>1</v>
      </c>
      <c r="D87" s="108"/>
      <c r="E87" s="114">
        <f>COUNTIF($H$23,K21)</f>
        <v>0</v>
      </c>
      <c r="F87" s="109">
        <f>SUM(C87:E87)</f>
        <v>1</v>
      </c>
      <c r="H87" s="1" t="s">
        <v>154</v>
      </c>
    </row>
    <row r="88" spans="2:8" x14ac:dyDescent="0.25">
      <c r="B88" s="107" t="str">
        <f>$K$22</f>
        <v>Christophe</v>
      </c>
      <c r="C88" s="114">
        <f>COUNTIF($F$23,K22)</f>
        <v>0</v>
      </c>
      <c r="D88" s="108"/>
      <c r="E88" s="114">
        <f>COUNTIF($H$23,K22)</f>
        <v>0</v>
      </c>
      <c r="F88" s="109">
        <f t="shared" ref="F88:F92" si="9">SUM(C88:E88)</f>
        <v>0</v>
      </c>
      <c r="H88" s="1"/>
    </row>
    <row r="89" spans="2:8" x14ac:dyDescent="0.25">
      <c r="B89" s="107" t="str">
        <f>$K$23</f>
        <v>Pierre</v>
      </c>
      <c r="C89" s="114">
        <f>COUNTIF($F$23,K23)</f>
        <v>0</v>
      </c>
      <c r="D89" s="108"/>
      <c r="E89" s="114">
        <f>COUNTIF($H$23,K23)</f>
        <v>0</v>
      </c>
      <c r="F89" s="109">
        <f t="shared" si="9"/>
        <v>0</v>
      </c>
      <c r="H89" s="1"/>
    </row>
    <row r="90" spans="2:8" x14ac:dyDescent="0.25">
      <c r="B90" s="107" t="str">
        <f>$K$24</f>
        <v>Henri</v>
      </c>
      <c r="C90" s="114">
        <f>COUNTIF($F$23,K24)</f>
        <v>0</v>
      </c>
      <c r="D90" s="108"/>
      <c r="E90" s="114">
        <f>COUNTIF($H$23,K24)</f>
        <v>0</v>
      </c>
      <c r="F90" s="109">
        <f t="shared" si="9"/>
        <v>0</v>
      </c>
      <c r="H90" s="1"/>
    </row>
    <row r="91" spans="2:8" x14ac:dyDescent="0.25">
      <c r="B91" s="107" t="str">
        <f>$K$25</f>
        <v>Martin</v>
      </c>
      <c r="C91" s="114">
        <f>COUNTIF($F$23,K25)</f>
        <v>0</v>
      </c>
      <c r="D91" s="108"/>
      <c r="E91" s="114">
        <f>COUNTIF($H$23,K25)</f>
        <v>0</v>
      </c>
      <c r="F91" s="109">
        <f t="shared" si="9"/>
        <v>0</v>
      </c>
      <c r="H91" s="1"/>
    </row>
    <row r="92" spans="2:8" x14ac:dyDescent="0.25">
      <c r="B92" s="110" t="str">
        <f>$K$26</f>
        <v>Louis</v>
      </c>
      <c r="C92" s="115">
        <f>COUNTIF($F$23,K26)</f>
        <v>0</v>
      </c>
      <c r="D92" s="111"/>
      <c r="E92" s="115">
        <f>COUNTIF($H$23,K26)</f>
        <v>0</v>
      </c>
      <c r="F92" s="112">
        <f t="shared" si="9"/>
        <v>0</v>
      </c>
      <c r="H92" s="1"/>
    </row>
    <row r="93" spans="2:8" x14ac:dyDescent="0.25">
      <c r="B93" s="68"/>
      <c r="C93" s="116"/>
      <c r="D93" s="68"/>
      <c r="E93" s="116"/>
      <c r="F93" s="68"/>
      <c r="H93" s="1"/>
    </row>
    <row r="94" spans="2:8" x14ac:dyDescent="0.25">
      <c r="B94" s="104" t="str">
        <f>$K$17</f>
        <v>Alain</v>
      </c>
      <c r="C94" s="113">
        <f>COUNTIF($F$24,K17)</f>
        <v>0</v>
      </c>
      <c r="D94" s="105"/>
      <c r="E94" s="113">
        <f>COUNTIF($H$24,K17)</f>
        <v>0</v>
      </c>
      <c r="F94" s="106">
        <f t="shared" ref="F94:F97" si="10">SUM(C94:E94)</f>
        <v>0</v>
      </c>
      <c r="H94" s="1"/>
    </row>
    <row r="95" spans="2:8" x14ac:dyDescent="0.25">
      <c r="B95" s="107" t="str">
        <f>$K$18</f>
        <v>Laurent</v>
      </c>
      <c r="C95" s="114">
        <f>COUNTIF($F$24,K18)</f>
        <v>0</v>
      </c>
      <c r="D95" s="108"/>
      <c r="E95" s="114">
        <f>COUNTIF($H$24,K18)</f>
        <v>0</v>
      </c>
      <c r="F95" s="109">
        <f t="shared" si="10"/>
        <v>0</v>
      </c>
      <c r="H95" s="1"/>
    </row>
    <row r="96" spans="2:8" x14ac:dyDescent="0.25">
      <c r="B96" s="107" t="str">
        <f>$K$19</f>
        <v>Didier</v>
      </c>
      <c r="C96" s="114">
        <f>COUNTIF($F$24,K19)</f>
        <v>0</v>
      </c>
      <c r="D96" s="108"/>
      <c r="E96" s="114">
        <f>COUNTIF($H$24,K19)</f>
        <v>0</v>
      </c>
      <c r="F96" s="109">
        <f t="shared" si="10"/>
        <v>0</v>
      </c>
      <c r="H96" s="1"/>
    </row>
    <row r="97" spans="2:8" x14ac:dyDescent="0.25">
      <c r="B97" s="107" t="str">
        <f>$K$20</f>
        <v>Stephane</v>
      </c>
      <c r="C97" s="114">
        <f>COUNTIF($F$24,K20)</f>
        <v>0</v>
      </c>
      <c r="D97" s="108"/>
      <c r="E97" s="114">
        <f>COUNTIF($H$24,K20)</f>
        <v>0</v>
      </c>
      <c r="F97" s="109">
        <f t="shared" si="10"/>
        <v>0</v>
      </c>
      <c r="H97" s="1"/>
    </row>
    <row r="98" spans="2:8" x14ac:dyDescent="0.25">
      <c r="B98" s="107" t="str">
        <f>$K$21</f>
        <v>Patrick</v>
      </c>
      <c r="C98" s="114">
        <f>COUNTIF($F$24,K21)</f>
        <v>0</v>
      </c>
      <c r="D98" s="108"/>
      <c r="E98" s="114">
        <f>COUNTIF($H$24,K21)</f>
        <v>0</v>
      </c>
      <c r="F98" s="109">
        <f>SUM(C98:E98)</f>
        <v>0</v>
      </c>
      <c r="H98" s="1" t="s">
        <v>157</v>
      </c>
    </row>
    <row r="99" spans="2:8" x14ac:dyDescent="0.25">
      <c r="B99" s="107" t="str">
        <f>$K$22</f>
        <v>Christophe</v>
      </c>
      <c r="C99" s="114">
        <f>COUNTIF($F$24,K22)</f>
        <v>0</v>
      </c>
      <c r="D99" s="108"/>
      <c r="E99" s="114">
        <f>COUNTIF($H$24,K22)</f>
        <v>0</v>
      </c>
      <c r="F99" s="109">
        <f t="shared" ref="F99:F103" si="11">SUM(C99:E99)</f>
        <v>0</v>
      </c>
      <c r="H99" s="1"/>
    </row>
    <row r="100" spans="2:8" x14ac:dyDescent="0.25">
      <c r="B100" s="107" t="str">
        <f>$K$23</f>
        <v>Pierre</v>
      </c>
      <c r="C100" s="114">
        <f>COUNTIF($F$24,K23)</f>
        <v>0</v>
      </c>
      <c r="D100" s="108"/>
      <c r="E100" s="114">
        <f>COUNTIF($H$24,K23)</f>
        <v>0</v>
      </c>
      <c r="F100" s="109">
        <f t="shared" si="11"/>
        <v>0</v>
      </c>
      <c r="H100" s="1"/>
    </row>
    <row r="101" spans="2:8" x14ac:dyDescent="0.25">
      <c r="B101" s="107" t="str">
        <f>$K$24</f>
        <v>Henri</v>
      </c>
      <c r="C101" s="114">
        <f>COUNTIF($F$24,K24)</f>
        <v>0</v>
      </c>
      <c r="D101" s="108"/>
      <c r="E101" s="114">
        <f>COUNTIF($H$24,K24)</f>
        <v>0</v>
      </c>
      <c r="F101" s="109">
        <f t="shared" si="11"/>
        <v>0</v>
      </c>
      <c r="H101" s="1"/>
    </row>
    <row r="102" spans="2:8" x14ac:dyDescent="0.25">
      <c r="B102" s="107" t="str">
        <f>$K$25</f>
        <v>Martin</v>
      </c>
      <c r="C102" s="114">
        <f>COUNTIF($F$24,K25)</f>
        <v>1</v>
      </c>
      <c r="D102" s="108"/>
      <c r="E102" s="114">
        <f>COUNTIF($H$24,K25)</f>
        <v>0</v>
      </c>
      <c r="F102" s="109">
        <f t="shared" si="11"/>
        <v>1</v>
      </c>
      <c r="H102" s="1"/>
    </row>
    <row r="103" spans="2:8" x14ac:dyDescent="0.25">
      <c r="B103" s="110" t="str">
        <f>$K$26</f>
        <v>Louis</v>
      </c>
      <c r="C103" s="115">
        <f>COUNTIF($F$24,K26)</f>
        <v>0</v>
      </c>
      <c r="D103" s="111"/>
      <c r="E103" s="115">
        <f>COUNTIF($H$24,K26)</f>
        <v>0</v>
      </c>
      <c r="F103" s="112">
        <f t="shared" si="11"/>
        <v>0</v>
      </c>
      <c r="H103" s="1"/>
    </row>
    <row r="104" spans="2:8" x14ac:dyDescent="0.25">
      <c r="B104" s="68"/>
      <c r="C104" s="116"/>
      <c r="D104" s="68"/>
      <c r="E104" s="116"/>
      <c r="F104" s="68"/>
      <c r="H104" s="1"/>
    </row>
    <row r="105" spans="2:8" x14ac:dyDescent="0.25">
      <c r="B105" s="104" t="str">
        <f>$K$17</f>
        <v>Alain</v>
      </c>
      <c r="C105" s="113">
        <f>COUNTIF($F$25,K17)</f>
        <v>0</v>
      </c>
      <c r="D105" s="105"/>
      <c r="E105" s="113">
        <f>COUNTIF($H$25,K17)</f>
        <v>0</v>
      </c>
      <c r="F105" s="106">
        <f t="shared" ref="F105:F108" si="12">SUM(C105:E105)</f>
        <v>0</v>
      </c>
      <c r="H105" s="1"/>
    </row>
    <row r="106" spans="2:8" x14ac:dyDescent="0.25">
      <c r="B106" s="107" t="str">
        <f>$K$18</f>
        <v>Laurent</v>
      </c>
      <c r="C106" s="114">
        <f>COUNTIF($F$25,K18)</f>
        <v>0</v>
      </c>
      <c r="D106" s="108"/>
      <c r="E106" s="114">
        <f>COUNTIF($H$25,K18)</f>
        <v>0</v>
      </c>
      <c r="F106" s="109">
        <f t="shared" si="12"/>
        <v>0</v>
      </c>
      <c r="H106" s="1"/>
    </row>
    <row r="107" spans="2:8" x14ac:dyDescent="0.25">
      <c r="B107" s="107" t="str">
        <f>$K$19</f>
        <v>Didier</v>
      </c>
      <c r="C107" s="114">
        <f>COUNTIF($F$25,K19)</f>
        <v>0</v>
      </c>
      <c r="D107" s="108"/>
      <c r="E107" s="114">
        <f>COUNTIF($H$25,K19)</f>
        <v>0</v>
      </c>
      <c r="F107" s="109">
        <f t="shared" si="12"/>
        <v>0</v>
      </c>
      <c r="H107" s="1"/>
    </row>
    <row r="108" spans="2:8" x14ac:dyDescent="0.25">
      <c r="B108" s="107" t="str">
        <f>$K$20</f>
        <v>Stephane</v>
      </c>
      <c r="C108" s="114">
        <f>COUNTIF($F$25,K20)</f>
        <v>0</v>
      </c>
      <c r="D108" s="108"/>
      <c r="E108" s="114">
        <f>COUNTIF($H$25,K20)</f>
        <v>0</v>
      </c>
      <c r="F108" s="109">
        <f t="shared" si="12"/>
        <v>0</v>
      </c>
      <c r="H108" s="1"/>
    </row>
    <row r="109" spans="2:8" x14ac:dyDescent="0.25">
      <c r="B109" s="107" t="str">
        <f>$K$21</f>
        <v>Patrick</v>
      </c>
      <c r="C109" s="114">
        <f>COUNTIF($F$25,K21)</f>
        <v>0</v>
      </c>
      <c r="D109" s="108"/>
      <c r="E109" s="114">
        <f>COUNTIF($H$25,K21)</f>
        <v>0</v>
      </c>
      <c r="F109" s="109">
        <f>SUM(C109:E109)</f>
        <v>0</v>
      </c>
      <c r="H109" s="1"/>
    </row>
    <row r="110" spans="2:8" x14ac:dyDescent="0.25">
      <c r="B110" s="107" t="str">
        <f>$K$22</f>
        <v>Christophe</v>
      </c>
      <c r="C110" s="114">
        <f>COUNTIF($F$25,K22)</f>
        <v>0</v>
      </c>
      <c r="D110" s="108"/>
      <c r="E110" s="114">
        <f>COUNTIF($H$25,K22)</f>
        <v>0</v>
      </c>
      <c r="F110" s="109">
        <f t="shared" ref="F110:F114" si="13">SUM(C110:E110)</f>
        <v>0</v>
      </c>
      <c r="H110" s="1" t="s">
        <v>158</v>
      </c>
    </row>
    <row r="111" spans="2:8" x14ac:dyDescent="0.25">
      <c r="B111" s="107" t="str">
        <f>$K$23</f>
        <v>Pierre</v>
      </c>
      <c r="C111" s="114">
        <f>COUNTIF($F$25,K23)</f>
        <v>0</v>
      </c>
      <c r="D111" s="108"/>
      <c r="E111" s="114">
        <f>COUNTIF($H$25,K23)</f>
        <v>0</v>
      </c>
      <c r="F111" s="109">
        <f t="shared" si="13"/>
        <v>0</v>
      </c>
      <c r="H111" s="1"/>
    </row>
    <row r="112" spans="2:8" x14ac:dyDescent="0.25">
      <c r="B112" s="107" t="str">
        <f>$K$24</f>
        <v>Henri</v>
      </c>
      <c r="C112" s="114">
        <f>COUNTIF($F$25,K24)</f>
        <v>0</v>
      </c>
      <c r="D112" s="108"/>
      <c r="E112" s="114">
        <f>COUNTIF($H$25,K24)</f>
        <v>0</v>
      </c>
      <c r="F112" s="109">
        <f t="shared" si="13"/>
        <v>0</v>
      </c>
      <c r="H112" s="1"/>
    </row>
    <row r="113" spans="2:8" x14ac:dyDescent="0.25">
      <c r="B113" s="107" t="str">
        <f>$K$25</f>
        <v>Martin</v>
      </c>
      <c r="C113" s="114">
        <f>COUNTIF($F$25,K25)</f>
        <v>1</v>
      </c>
      <c r="D113" s="108"/>
      <c r="E113" s="114">
        <f>COUNTIF($H$25,K25)</f>
        <v>0</v>
      </c>
      <c r="F113" s="109">
        <f t="shared" si="13"/>
        <v>1</v>
      </c>
      <c r="H113" s="1"/>
    </row>
    <row r="114" spans="2:8" x14ac:dyDescent="0.25">
      <c r="B114" s="110" t="str">
        <f>$K$26</f>
        <v>Louis</v>
      </c>
      <c r="C114" s="115">
        <f>COUNTIF($F$25,K26)</f>
        <v>0</v>
      </c>
      <c r="D114" s="111"/>
      <c r="E114" s="115">
        <f>COUNTIF($H$25,K26)</f>
        <v>0</v>
      </c>
      <c r="F114" s="112">
        <f t="shared" si="13"/>
        <v>0</v>
      </c>
      <c r="H114" s="1"/>
    </row>
    <row r="115" spans="2:8" x14ac:dyDescent="0.25">
      <c r="B115" s="68"/>
      <c r="C115" s="116"/>
      <c r="D115" s="68"/>
      <c r="E115" s="116"/>
      <c r="F115" s="68"/>
      <c r="H115" s="1"/>
    </row>
    <row r="116" spans="2:8" x14ac:dyDescent="0.25">
      <c r="B116" s="104" t="str">
        <f>$K$17</f>
        <v>Alain</v>
      </c>
      <c r="C116" s="113">
        <f>COUNTIF($F$26,K17)</f>
        <v>0</v>
      </c>
      <c r="D116" s="105"/>
      <c r="E116" s="113">
        <f>COUNTIF($H$26,K17)</f>
        <v>0</v>
      </c>
      <c r="F116" s="106">
        <f t="shared" ref="F116:F119" si="14">SUM(C116:E116)</f>
        <v>0</v>
      </c>
      <c r="H116" s="1"/>
    </row>
    <row r="117" spans="2:8" x14ac:dyDescent="0.25">
      <c r="B117" s="107" t="str">
        <f>$K$18</f>
        <v>Laurent</v>
      </c>
      <c r="C117" s="114">
        <f>COUNTIF($F$26,K18)</f>
        <v>0</v>
      </c>
      <c r="D117" s="108"/>
      <c r="E117" s="114">
        <f>COUNTIF($H$26,K18)</f>
        <v>0</v>
      </c>
      <c r="F117" s="109">
        <f t="shared" si="14"/>
        <v>0</v>
      </c>
      <c r="H117" s="1"/>
    </row>
    <row r="118" spans="2:8" x14ac:dyDescent="0.25">
      <c r="B118" s="107" t="str">
        <f>$K$19</f>
        <v>Didier</v>
      </c>
      <c r="C118" s="114">
        <f>COUNTIF($F$26,K19)</f>
        <v>0</v>
      </c>
      <c r="D118" s="108"/>
      <c r="E118" s="114">
        <f>COUNTIF($H$26,K19)</f>
        <v>0</v>
      </c>
      <c r="F118" s="109">
        <f t="shared" si="14"/>
        <v>0</v>
      </c>
      <c r="H118" s="1"/>
    </row>
    <row r="119" spans="2:8" x14ac:dyDescent="0.25">
      <c r="B119" s="107" t="str">
        <f>$K$20</f>
        <v>Stephane</v>
      </c>
      <c r="C119" s="114">
        <f>COUNTIF($F$26,K20)</f>
        <v>0</v>
      </c>
      <c r="D119" s="108"/>
      <c r="E119" s="114">
        <f>COUNTIF($H$26,K20)</f>
        <v>0</v>
      </c>
      <c r="F119" s="109">
        <f t="shared" si="14"/>
        <v>0</v>
      </c>
      <c r="H119" s="1"/>
    </row>
    <row r="120" spans="2:8" x14ac:dyDescent="0.25">
      <c r="B120" s="107" t="str">
        <f>$K$21</f>
        <v>Patrick</v>
      </c>
      <c r="C120" s="114">
        <f>COUNTIF($F$26,K21)</f>
        <v>0</v>
      </c>
      <c r="D120" s="108"/>
      <c r="E120" s="114">
        <f>COUNTIF($H$26,K21)</f>
        <v>0</v>
      </c>
      <c r="F120" s="109">
        <f>SUM(C120:E120)</f>
        <v>0</v>
      </c>
      <c r="H120" s="1" t="s">
        <v>96</v>
      </c>
    </row>
    <row r="121" spans="2:8" x14ac:dyDescent="0.25">
      <c r="B121" s="107" t="str">
        <f>$K$22</f>
        <v>Christophe</v>
      </c>
      <c r="C121" s="114">
        <f>COUNTIF($F$26,K22)</f>
        <v>0</v>
      </c>
      <c r="D121" s="108"/>
      <c r="E121" s="114">
        <f>COUNTIF($H$26,K22)</f>
        <v>0</v>
      </c>
      <c r="F121" s="109">
        <f t="shared" ref="F121:F125" si="15">SUM(C121:E121)</f>
        <v>0</v>
      </c>
      <c r="H121" s="1"/>
    </row>
    <row r="122" spans="2:8" x14ac:dyDescent="0.25">
      <c r="B122" s="107" t="str">
        <f>$K$23</f>
        <v>Pierre</v>
      </c>
      <c r="C122" s="114">
        <f>COUNTIF($F$26,K23)</f>
        <v>0</v>
      </c>
      <c r="D122" s="108"/>
      <c r="E122" s="114">
        <f>COUNTIF($H$26,K23)</f>
        <v>0</v>
      </c>
      <c r="F122" s="109">
        <f t="shared" si="15"/>
        <v>0</v>
      </c>
      <c r="H122" s="1"/>
    </row>
    <row r="123" spans="2:8" x14ac:dyDescent="0.25">
      <c r="B123" s="107" t="str">
        <f>$K$24</f>
        <v>Henri</v>
      </c>
      <c r="C123" s="114">
        <f>COUNTIF($F$26,K24)</f>
        <v>1</v>
      </c>
      <c r="D123" s="108"/>
      <c r="E123" s="114">
        <f>COUNTIF($H$26,K24)</f>
        <v>0</v>
      </c>
      <c r="F123" s="109">
        <f t="shared" si="15"/>
        <v>1</v>
      </c>
      <c r="H123" s="1"/>
    </row>
    <row r="124" spans="2:8" x14ac:dyDescent="0.25">
      <c r="B124" s="107" t="str">
        <f>$K$25</f>
        <v>Martin</v>
      </c>
      <c r="C124" s="114">
        <f>COUNTIF($F$26,K25)</f>
        <v>0</v>
      </c>
      <c r="D124" s="108"/>
      <c r="E124" s="114">
        <f>COUNTIF($H$26,K25)</f>
        <v>0</v>
      </c>
      <c r="F124" s="109">
        <f t="shared" si="15"/>
        <v>0</v>
      </c>
      <c r="H124" s="1"/>
    </row>
    <row r="125" spans="2:8" x14ac:dyDescent="0.25">
      <c r="B125" s="110" t="str">
        <f>$K$26</f>
        <v>Louis</v>
      </c>
      <c r="C125" s="115">
        <f>COUNTIF($F$26,K26)</f>
        <v>0</v>
      </c>
      <c r="D125" s="111"/>
      <c r="E125" s="115">
        <f>COUNTIF($H$26,K26)</f>
        <v>0</v>
      </c>
      <c r="F125" s="112">
        <f t="shared" si="15"/>
        <v>0</v>
      </c>
      <c r="H125" s="1"/>
    </row>
    <row r="126" spans="2:8" ht="15.75" thickBot="1" x14ac:dyDescent="0.3">
      <c r="C126" s="116"/>
      <c r="E126" s="116"/>
      <c r="H126" s="1"/>
    </row>
    <row r="127" spans="2:8" x14ac:dyDescent="0.25">
      <c r="B127" s="117" t="str">
        <f>$K$17</f>
        <v>Alain</v>
      </c>
      <c r="C127" s="118">
        <f>COUNTIF($F$27,K17)</f>
        <v>0</v>
      </c>
      <c r="D127" s="119"/>
      <c r="E127" s="118">
        <f>COUNTIF($H$27,K17)</f>
        <v>0</v>
      </c>
      <c r="F127" s="120">
        <f t="shared" ref="F127:F130" si="16">SUM(C127:E127)</f>
        <v>0</v>
      </c>
      <c r="H127" s="1"/>
    </row>
    <row r="128" spans="2:8" x14ac:dyDescent="0.25">
      <c r="B128" s="121" t="str">
        <f>$K$18</f>
        <v>Laurent</v>
      </c>
      <c r="C128" s="114">
        <f>COUNTIF($F$27,K18)</f>
        <v>0</v>
      </c>
      <c r="D128" s="108"/>
      <c r="E128" s="114">
        <f>COUNTIF($H$27,K18)</f>
        <v>0</v>
      </c>
      <c r="F128" s="122">
        <f t="shared" si="16"/>
        <v>0</v>
      </c>
      <c r="H128" s="1"/>
    </row>
    <row r="129" spans="2:8" x14ac:dyDescent="0.25">
      <c r="B129" s="121" t="str">
        <f>$K$19</f>
        <v>Didier</v>
      </c>
      <c r="C129" s="114">
        <f>COUNTIF($F$27,K19)</f>
        <v>0</v>
      </c>
      <c r="D129" s="108"/>
      <c r="E129" s="114">
        <f>COUNTIF($H$27,K19)</f>
        <v>1</v>
      </c>
      <c r="F129" s="122">
        <f t="shared" si="16"/>
        <v>1</v>
      </c>
      <c r="H129" s="1"/>
    </row>
    <row r="130" spans="2:8" x14ac:dyDescent="0.25">
      <c r="B130" s="121" t="str">
        <f>$K$20</f>
        <v>Stephane</v>
      </c>
      <c r="C130" s="114">
        <f>COUNTIF($F$27,K20)</f>
        <v>1</v>
      </c>
      <c r="D130" s="108"/>
      <c r="E130" s="114">
        <f>COUNTIF($H$27,K20)</f>
        <v>0</v>
      </c>
      <c r="F130" s="122">
        <f t="shared" si="16"/>
        <v>1</v>
      </c>
      <c r="H130" s="1"/>
    </row>
    <row r="131" spans="2:8" ht="15.75" thickBot="1" x14ac:dyDescent="0.3">
      <c r="B131" s="121" t="str">
        <f>$K$21</f>
        <v>Patrick</v>
      </c>
      <c r="C131" s="114">
        <f>COUNTIF($F$27,K21)</f>
        <v>0</v>
      </c>
      <c r="D131" s="108"/>
      <c r="E131" s="114">
        <f>COUNTIF($H$27,K21)</f>
        <v>0</v>
      </c>
      <c r="F131" s="122">
        <f>SUM(C131:E131)</f>
        <v>0</v>
      </c>
      <c r="H131" s="1"/>
    </row>
    <row r="132" spans="2:8" ht="15.75" thickBot="1" x14ac:dyDescent="0.3">
      <c r="B132" s="121" t="str">
        <f>$K$22</f>
        <v>Christophe</v>
      </c>
      <c r="C132" s="114">
        <f>COUNTIF($F$27,K22)</f>
        <v>0</v>
      </c>
      <c r="D132" s="108"/>
      <c r="E132" s="114">
        <f>COUNTIF($H$27,K22)</f>
        <v>0</v>
      </c>
      <c r="F132" s="122">
        <f t="shared" ref="F132:F136" si="17">SUM(C132:E132)</f>
        <v>0</v>
      </c>
      <c r="H132" s="127" t="s">
        <v>136</v>
      </c>
    </row>
    <row r="133" spans="2:8" x14ac:dyDescent="0.25">
      <c r="B133" s="121" t="str">
        <f>$K$23</f>
        <v>Pierre</v>
      </c>
      <c r="C133" s="114">
        <f>COUNTIF($F$27,K23)</f>
        <v>0</v>
      </c>
      <c r="D133" s="108"/>
      <c r="E133" s="114">
        <f>COUNTIF($H$27,K23)</f>
        <v>0</v>
      </c>
      <c r="F133" s="122">
        <f t="shared" si="17"/>
        <v>0</v>
      </c>
      <c r="H133" s="3"/>
    </row>
    <row r="134" spans="2:8" x14ac:dyDescent="0.25">
      <c r="B134" s="121" t="str">
        <f>$K$24</f>
        <v>Henri</v>
      </c>
      <c r="C134" s="114">
        <f>COUNTIF($F$27,K24)</f>
        <v>0</v>
      </c>
      <c r="D134" s="108"/>
      <c r="E134" s="114">
        <f>COUNTIF($H$27,K24)</f>
        <v>0</v>
      </c>
      <c r="F134" s="122">
        <f t="shared" si="17"/>
        <v>0</v>
      </c>
      <c r="H134" s="1"/>
    </row>
    <row r="135" spans="2:8" x14ac:dyDescent="0.25">
      <c r="B135" s="121" t="str">
        <f>$K$25</f>
        <v>Martin</v>
      </c>
      <c r="C135" s="114">
        <f>COUNTIF($F$27,K25)</f>
        <v>0</v>
      </c>
      <c r="D135" s="108"/>
      <c r="E135" s="114">
        <f>COUNTIF($H$27,K25)</f>
        <v>0</v>
      </c>
      <c r="F135" s="122">
        <f t="shared" si="17"/>
        <v>0</v>
      </c>
      <c r="H135" s="1"/>
    </row>
    <row r="136" spans="2:8" ht="15.75" thickBot="1" x14ac:dyDescent="0.3">
      <c r="B136" s="123" t="str">
        <f>$K$26</f>
        <v>Louis</v>
      </c>
      <c r="C136" s="124">
        <f>COUNTIF($F$27,K26)</f>
        <v>0</v>
      </c>
      <c r="D136" s="125"/>
      <c r="E136" s="124">
        <f>COUNTIF($H$27,K26)</f>
        <v>0</v>
      </c>
      <c r="F136" s="126">
        <f t="shared" si="17"/>
        <v>0</v>
      </c>
      <c r="H136" s="1"/>
    </row>
  </sheetData>
  <sheetProtection selectLockedCells="1" pivotTables="0"/>
  <mergeCells count="32">
    <mergeCell ref="T21:U22"/>
    <mergeCell ref="T24:U25"/>
    <mergeCell ref="C36:D36"/>
    <mergeCell ref="E36:H36"/>
    <mergeCell ref="B30:H30"/>
    <mergeCell ref="B32:H32"/>
    <mergeCell ref="B33:H35"/>
    <mergeCell ref="B31:H31"/>
    <mergeCell ref="B23:E23"/>
    <mergeCell ref="B24:E24"/>
    <mergeCell ref="B25:E25"/>
    <mergeCell ref="B26:E26"/>
    <mergeCell ref="B29:H29"/>
    <mergeCell ref="B27:E27"/>
    <mergeCell ref="B18:H18"/>
    <mergeCell ref="B19:E19"/>
    <mergeCell ref="B20:E20"/>
    <mergeCell ref="B21:E21"/>
    <mergeCell ref="B22:E22"/>
    <mergeCell ref="B17:E17"/>
    <mergeCell ref="F17:H17"/>
    <mergeCell ref="B16:H16"/>
    <mergeCell ref="B2:H2"/>
    <mergeCell ref="B3:H3"/>
    <mergeCell ref="B4:H6"/>
    <mergeCell ref="B7:H7"/>
    <mergeCell ref="B8:H8"/>
    <mergeCell ref="B9:H9"/>
    <mergeCell ref="B10:H10"/>
    <mergeCell ref="B11:H11"/>
    <mergeCell ref="B12:H12"/>
    <mergeCell ref="B15:H15"/>
  </mergeCells>
  <dataValidations count="5">
    <dataValidation type="list" allowBlank="1" showInputMessage="1" sqref="G20:G26">
      <formula1>$L$20</formula1>
    </dataValidation>
    <dataValidation type="list" allowBlank="1" showInputMessage="1" showErrorMessage="1" sqref="H37">
      <formula1>$I$2:$I$34</formula1>
    </dataValidation>
    <dataValidation type="list" allowBlank="1" showInputMessage="1" showErrorMessage="1" sqref="F17:H17">
      <formula1>$K$32:$K$34</formula1>
    </dataValidation>
    <dataValidation type="list" allowBlank="1" showInputMessage="1" showErrorMessage="1" sqref="H19:H27 F19:F28">
      <formula1>$K$17:$K$26</formula1>
    </dataValidation>
    <dataValidation type="list" allowBlank="1" showInputMessage="1" sqref="B8:H8">
      <formula1>$O$2:$O$19</formula1>
    </dataValidation>
  </dataValidations>
  <printOptions horizontalCentered="1" verticalCentered="1"/>
  <pageMargins left="0" right="0" top="0.19685039370078741" bottom="0" header="0.31496062992125984" footer="0"/>
  <pageSetup paperSize="9" scale="97"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9" tint="-0.249977111117893"/>
    <pageSetUpPr fitToPage="1"/>
  </sheetPr>
  <dimension ref="A1:X136"/>
  <sheetViews>
    <sheetView showGridLines="0" topLeftCell="A19" zoomScaleNormal="100" workbookViewId="0">
      <selection activeCell="Q38" sqref="Q38"/>
    </sheetView>
  </sheetViews>
  <sheetFormatPr baseColWidth="10" defaultRowHeight="15" x14ac:dyDescent="0.25"/>
  <cols>
    <col min="1" max="1" width="5.140625" style="1" customWidth="1"/>
    <col min="2" max="2" width="20.7109375" style="3" customWidth="1"/>
    <col min="3" max="4" width="4.42578125" style="3" customWidth="1"/>
    <col min="5" max="5" width="20.7109375" style="3" customWidth="1"/>
    <col min="6" max="6" width="23.140625" style="3" customWidth="1"/>
    <col min="7" max="7" width="5.42578125" style="3" customWidth="1"/>
    <col min="8" max="8" width="23.140625" style="32" customWidth="1"/>
    <col min="9" max="9" width="11.7109375" style="32" customWidth="1"/>
    <col min="10" max="10" width="7.5703125" style="32" hidden="1" customWidth="1"/>
    <col min="11" max="11" width="7.5703125" style="33" hidden="1" customWidth="1"/>
    <col min="12" max="12" width="7.5703125" style="34" hidden="1" customWidth="1"/>
    <col min="13" max="13" width="7.5703125" style="35" hidden="1" customWidth="1"/>
    <col min="14" max="15" width="7.5703125" style="32" hidden="1" customWidth="1"/>
    <col min="16" max="16" width="32.7109375" style="32" hidden="1" customWidth="1"/>
    <col min="17" max="20" width="11.42578125" style="1" customWidth="1"/>
    <col min="21" max="21" width="60.140625" style="1" customWidth="1"/>
    <col min="22" max="22" width="54.85546875" style="1" customWidth="1"/>
    <col min="23" max="24" width="11.42578125" style="1"/>
    <col min="25" max="16384" width="11.42578125" style="3"/>
  </cols>
  <sheetData>
    <row r="1" spans="2:17" ht="3.75" customHeight="1" thickBot="1" x14ac:dyDescent="0.3"/>
    <row r="2" spans="2:17" ht="47.25" thickTop="1" x14ac:dyDescent="0.7">
      <c r="B2" s="174" t="s">
        <v>20</v>
      </c>
      <c r="C2" s="175"/>
      <c r="D2" s="175"/>
      <c r="E2" s="175"/>
      <c r="F2" s="176"/>
      <c r="G2" s="176"/>
      <c r="H2" s="177"/>
      <c r="O2" s="36" t="s">
        <v>19</v>
      </c>
      <c r="P2" s="37"/>
      <c r="Q2" s="9"/>
    </row>
    <row r="3" spans="2:17" ht="3" customHeight="1" x14ac:dyDescent="0.25">
      <c r="B3" s="178"/>
      <c r="C3" s="179"/>
      <c r="D3" s="179"/>
      <c r="E3" s="179"/>
      <c r="F3" s="179"/>
      <c r="G3" s="179"/>
      <c r="H3" s="154"/>
      <c r="O3" s="36" t="s">
        <v>45</v>
      </c>
      <c r="P3" s="37"/>
      <c r="Q3" s="9"/>
    </row>
    <row r="4" spans="2:17" ht="4.5" customHeight="1" x14ac:dyDescent="0.25">
      <c r="B4" s="184"/>
      <c r="C4" s="179"/>
      <c r="D4" s="179"/>
      <c r="E4" s="179"/>
      <c r="F4" s="179"/>
      <c r="G4" s="179"/>
      <c r="H4" s="154"/>
      <c r="O4" s="36" t="s">
        <v>47</v>
      </c>
    </row>
    <row r="5" spans="2:17" ht="4.5" customHeight="1" x14ac:dyDescent="0.25">
      <c r="B5" s="185"/>
      <c r="C5" s="179"/>
      <c r="D5" s="179"/>
      <c r="E5" s="179"/>
      <c r="F5" s="179"/>
      <c r="G5" s="179"/>
      <c r="H5" s="154"/>
      <c r="O5" s="36" t="s">
        <v>48</v>
      </c>
    </row>
    <row r="6" spans="2:17" ht="4.5" customHeight="1" thickBot="1" x14ac:dyDescent="0.3">
      <c r="B6" s="186"/>
      <c r="C6" s="141"/>
      <c r="D6" s="141"/>
      <c r="E6" s="141"/>
      <c r="F6" s="141"/>
      <c r="G6" s="141"/>
      <c r="H6" s="142"/>
      <c r="O6" s="36" t="s">
        <v>49</v>
      </c>
    </row>
    <row r="7" spans="2:17" ht="30.75" thickTop="1" x14ac:dyDescent="0.4">
      <c r="B7" s="187"/>
      <c r="C7" s="188"/>
      <c r="D7" s="188"/>
      <c r="E7" s="188"/>
      <c r="F7" s="189"/>
      <c r="G7" s="189"/>
      <c r="H7" s="190"/>
      <c r="O7" s="36" t="s">
        <v>50</v>
      </c>
    </row>
    <row r="8" spans="2:17" ht="35.25" customHeight="1" x14ac:dyDescent="0.4">
      <c r="B8" s="187"/>
      <c r="C8" s="188"/>
      <c r="D8" s="188"/>
      <c r="E8" s="188"/>
      <c r="F8" s="189"/>
      <c r="G8" s="189"/>
      <c r="H8" s="190"/>
      <c r="O8" s="36" t="s">
        <v>51</v>
      </c>
    </row>
    <row r="9" spans="2:17" ht="10.5" customHeight="1" x14ac:dyDescent="0.4">
      <c r="B9" s="191"/>
      <c r="C9" s="192"/>
      <c r="D9" s="192"/>
      <c r="E9" s="192"/>
      <c r="F9" s="192"/>
      <c r="G9" s="192"/>
      <c r="H9" s="193"/>
      <c r="O9" s="36" t="s">
        <v>52</v>
      </c>
    </row>
    <row r="10" spans="2:17" ht="37.5" customHeight="1" x14ac:dyDescent="0.4">
      <c r="B10" s="194"/>
      <c r="C10" s="195"/>
      <c r="D10" s="195"/>
      <c r="E10" s="195"/>
      <c r="F10" s="196"/>
      <c r="G10" s="196"/>
      <c r="H10" s="197"/>
      <c r="O10" s="36" t="s">
        <v>53</v>
      </c>
    </row>
    <row r="11" spans="2:17" ht="36" customHeight="1" x14ac:dyDescent="0.4">
      <c r="B11" s="198"/>
      <c r="C11" s="199"/>
      <c r="D11" s="199"/>
      <c r="E11" s="199"/>
      <c r="F11" s="196"/>
      <c r="G11" s="196"/>
      <c r="H11" s="197"/>
      <c r="O11" s="36" t="s">
        <v>54</v>
      </c>
    </row>
    <row r="12" spans="2:17" ht="36" customHeight="1" thickBot="1" x14ac:dyDescent="0.5">
      <c r="B12" s="200"/>
      <c r="C12" s="201"/>
      <c r="D12" s="201"/>
      <c r="E12" s="201"/>
      <c r="F12" s="201"/>
      <c r="G12" s="201"/>
      <c r="H12" s="202"/>
      <c r="O12" s="36" t="s">
        <v>55</v>
      </c>
    </row>
    <row r="13" spans="2:17" ht="19.5" customHeight="1" thickTop="1" thickBot="1" x14ac:dyDescent="0.3">
      <c r="B13" s="28"/>
      <c r="C13" s="29"/>
      <c r="D13" s="29"/>
      <c r="E13" s="29"/>
      <c r="F13" s="29"/>
      <c r="G13" s="29"/>
      <c r="H13" s="38">
        <f ca="1">TODAY()</f>
        <v>42764</v>
      </c>
      <c r="O13" s="36" t="s">
        <v>56</v>
      </c>
    </row>
    <row r="14" spans="2:17" ht="19.5" customHeight="1" thickTop="1" x14ac:dyDescent="0.25">
      <c r="B14" s="100"/>
      <c r="C14" s="99"/>
      <c r="D14" s="99"/>
      <c r="E14" s="99"/>
      <c r="F14" s="99"/>
      <c r="G14" s="99"/>
      <c r="H14" s="39"/>
      <c r="O14" s="36" t="s">
        <v>57</v>
      </c>
    </row>
    <row r="15" spans="2:17" ht="33" x14ac:dyDescent="0.45">
      <c r="B15" s="203" t="s">
        <v>20</v>
      </c>
      <c r="C15" s="204"/>
      <c r="D15" s="204"/>
      <c r="E15" s="204"/>
      <c r="F15" s="205"/>
      <c r="G15" s="205"/>
      <c r="H15" s="206"/>
      <c r="O15" s="36" t="s">
        <v>58</v>
      </c>
    </row>
    <row r="16" spans="2:17" ht="19.5" customHeight="1" thickBot="1" x14ac:dyDescent="0.3">
      <c r="B16" s="173"/>
      <c r="C16" s="141"/>
      <c r="D16" s="141"/>
      <c r="E16" s="141"/>
      <c r="F16" s="141"/>
      <c r="G16" s="141"/>
      <c r="H16" s="142"/>
      <c r="O16" s="36" t="s">
        <v>59</v>
      </c>
    </row>
    <row r="17" spans="2:21" ht="24" thickTop="1" thickBot="1" x14ac:dyDescent="0.35">
      <c r="B17" s="164" t="s">
        <v>92</v>
      </c>
      <c r="C17" s="165"/>
      <c r="D17" s="165"/>
      <c r="E17" s="165"/>
      <c r="F17" s="261" t="s">
        <v>159</v>
      </c>
      <c r="G17" s="262"/>
      <c r="H17" s="263"/>
      <c r="K17" s="33" t="str">
        <f>Agents!A1</f>
        <v>Alain</v>
      </c>
      <c r="O17" s="36" t="s">
        <v>60</v>
      </c>
      <c r="S17" s="260" t="s">
        <v>165</v>
      </c>
    </row>
    <row r="18" spans="2:21" s="1" customFormat="1" ht="16.5" thickTop="1" x14ac:dyDescent="0.25">
      <c r="B18" s="169"/>
      <c r="C18" s="170"/>
      <c r="D18" s="170"/>
      <c r="E18" s="170"/>
      <c r="F18" s="170"/>
      <c r="G18" s="170"/>
      <c r="H18" s="171"/>
      <c r="I18" s="32"/>
      <c r="J18" s="32"/>
      <c r="K18" s="33" t="str">
        <f>Agents!A2</f>
        <v>Laurent</v>
      </c>
      <c r="L18" s="32"/>
      <c r="M18" s="32"/>
      <c r="N18" s="32"/>
      <c r="O18" s="36" t="s">
        <v>61</v>
      </c>
      <c r="P18" s="32"/>
      <c r="R18" s="242" t="str">
        <f t="array" aca="1" ref="R18" ca="1">IFERROR(OFFSET(F$18,MATCH(0,COUNTIF(R$17:R17,$F$19:$F$26),0),),"")</f>
        <v>Louis</v>
      </c>
    </row>
    <row r="19" spans="2:21" s="1" customFormat="1" ht="35.25" customHeight="1" x14ac:dyDescent="0.3">
      <c r="B19" s="134" t="s">
        <v>22</v>
      </c>
      <c r="C19" s="245"/>
      <c r="D19" s="245"/>
      <c r="E19" s="245"/>
      <c r="F19" s="17" t="s">
        <v>146</v>
      </c>
      <c r="G19" s="71" t="s">
        <v>81</v>
      </c>
      <c r="H19" s="20" t="s">
        <v>143</v>
      </c>
      <c r="I19" s="32"/>
      <c r="J19" s="32"/>
      <c r="K19" s="33" t="str">
        <f>Agents!A3</f>
        <v>Didier</v>
      </c>
      <c r="L19" s="32"/>
      <c r="M19" s="32"/>
      <c r="N19" s="32"/>
      <c r="O19" s="36" t="s">
        <v>62</v>
      </c>
      <c r="P19" s="32"/>
      <c r="R19" s="242" t="str">
        <f t="array" aca="1" ref="R19" ca="1">IFERROR(OFFSET(F$18,MATCH(0,COUNTIF(R$17:R18,$F$19:$F$26),0),),"")</f>
        <v>Laurent</v>
      </c>
      <c r="T19" s="1" t="s">
        <v>167</v>
      </c>
    </row>
    <row r="20" spans="2:21" s="1" customFormat="1" ht="35.25" customHeight="1" x14ac:dyDescent="0.3">
      <c r="B20" s="243" t="s">
        <v>148</v>
      </c>
      <c r="C20" s="244"/>
      <c r="D20" s="244"/>
      <c r="E20" s="244"/>
      <c r="F20" s="17" t="s">
        <v>139</v>
      </c>
      <c r="G20" s="22"/>
      <c r="H20" s="20"/>
      <c r="I20" s="34"/>
      <c r="J20" s="32"/>
      <c r="K20" s="33" t="str">
        <f>Agents!A4</f>
        <v>Stephane</v>
      </c>
      <c r="L20" s="34" t="s">
        <v>81</v>
      </c>
      <c r="M20" s="35"/>
      <c r="N20" s="32"/>
      <c r="O20" s="32"/>
      <c r="P20" s="32"/>
      <c r="R20" s="242" t="str">
        <f t="array" aca="1" ref="R20" ca="1">IFERROR(OFFSET(F$18,MATCH(0,COUNTIF(R$17:R19,$F$19:$F$26),0),),"")</f>
        <v>Didier</v>
      </c>
      <c r="T20" s="1" t="s">
        <v>163</v>
      </c>
    </row>
    <row r="21" spans="2:21" s="1" customFormat="1" ht="35.25" customHeight="1" x14ac:dyDescent="0.3">
      <c r="B21" s="243" t="s">
        <v>24</v>
      </c>
      <c r="C21" s="244"/>
      <c r="D21" s="244"/>
      <c r="E21" s="244"/>
      <c r="F21" s="17" t="s">
        <v>21</v>
      </c>
      <c r="G21" s="22"/>
      <c r="H21" s="20"/>
      <c r="I21" s="34"/>
      <c r="J21" s="32"/>
      <c r="K21" s="33" t="str">
        <f>Agents!A5</f>
        <v>Patrick</v>
      </c>
      <c r="L21" s="34"/>
      <c r="M21" s="35"/>
      <c r="N21" s="32"/>
      <c r="O21" s="32"/>
      <c r="P21" s="32"/>
      <c r="R21" s="242" t="str">
        <f t="array" aca="1" ref="R21" ca="1">IFERROR(OFFSET(F$18,MATCH(0,COUNTIF(R$17:R20,$F$19:$F$26),0),),"")</f>
        <v>Patrick</v>
      </c>
      <c r="T21" s="264" t="s">
        <v>168</v>
      </c>
      <c r="U21" s="265"/>
    </row>
    <row r="22" spans="2:21" s="1" customFormat="1" ht="35.25" customHeight="1" x14ac:dyDescent="0.3">
      <c r="B22" s="243" t="s">
        <v>153</v>
      </c>
      <c r="C22" s="244"/>
      <c r="D22" s="244"/>
      <c r="E22" s="244"/>
      <c r="F22" s="17" t="s">
        <v>141</v>
      </c>
      <c r="G22" s="22"/>
      <c r="H22" s="20"/>
      <c r="I22" s="34"/>
      <c r="J22" s="32"/>
      <c r="K22" s="33" t="str">
        <f>Agents!A6</f>
        <v>Christophe</v>
      </c>
      <c r="L22" s="34"/>
      <c r="M22" s="35"/>
      <c r="N22" s="32"/>
      <c r="O22" s="36"/>
      <c r="P22" s="32"/>
      <c r="R22" s="242" t="str">
        <f t="array" aca="1" ref="R22" ca="1">IFERROR(OFFSET(F$18,MATCH(0,COUNTIF(R$17:R21,$F$19:$F$26),0),),"")</f>
        <v>Martin</v>
      </c>
      <c r="T22" s="266"/>
      <c r="U22" s="267"/>
    </row>
    <row r="23" spans="2:21" s="1" customFormat="1" ht="35.25" customHeight="1" x14ac:dyDescent="0.3">
      <c r="B23" s="243" t="s">
        <v>154</v>
      </c>
      <c r="C23" s="244"/>
      <c r="D23" s="244"/>
      <c r="E23" s="244"/>
      <c r="F23" s="17" t="s">
        <v>141</v>
      </c>
      <c r="G23" s="22"/>
      <c r="H23" s="20"/>
      <c r="I23" s="34"/>
      <c r="J23" s="32"/>
      <c r="K23" s="33" t="str">
        <f>Agents!A7</f>
        <v>Pierre</v>
      </c>
      <c r="L23" s="34"/>
      <c r="M23" s="35"/>
      <c r="N23" s="32"/>
      <c r="O23" s="32"/>
      <c r="P23" s="32"/>
      <c r="R23" s="242" t="str">
        <f t="array" aca="1" ref="R23" ca="1">IFERROR(OFFSET(F$18,MATCH(0,COUNTIF(R$17:R22,$F$19:$F$26),0),),"")</f>
        <v>Henri</v>
      </c>
      <c r="T23" s="264" t="s">
        <v>169</v>
      </c>
      <c r="U23" s="265"/>
    </row>
    <row r="24" spans="2:21" s="1" customFormat="1" ht="35.25" customHeight="1" x14ac:dyDescent="0.3">
      <c r="B24" s="243" t="s">
        <v>155</v>
      </c>
      <c r="C24" s="244"/>
      <c r="D24" s="244"/>
      <c r="E24" s="244"/>
      <c r="F24" s="17" t="s">
        <v>145</v>
      </c>
      <c r="G24" s="22"/>
      <c r="H24" s="20"/>
      <c r="I24" s="34"/>
      <c r="J24" s="32"/>
      <c r="K24" s="33" t="str">
        <f>Agents!A8</f>
        <v>Henri</v>
      </c>
      <c r="L24" s="34"/>
      <c r="M24" s="35"/>
      <c r="N24" s="32"/>
      <c r="O24" s="32"/>
      <c r="P24" s="32"/>
      <c r="R24" s="242" t="str">
        <f t="array" aca="1" ref="R24" ca="1">IFERROR(OFFSET(F$18,MATCH(0,COUNTIF(R$17:R23,$F$19:$F$26),0),),"")</f>
        <v/>
      </c>
      <c r="T24" s="266"/>
      <c r="U24" s="267"/>
    </row>
    <row r="25" spans="2:21" s="1" customFormat="1" ht="35.25" customHeight="1" x14ac:dyDescent="0.3">
      <c r="B25" s="243" t="s">
        <v>156</v>
      </c>
      <c r="C25" s="244"/>
      <c r="D25" s="244"/>
      <c r="E25" s="244"/>
      <c r="F25" s="17" t="s">
        <v>145</v>
      </c>
      <c r="G25" s="22"/>
      <c r="H25" s="20"/>
      <c r="I25" s="34"/>
      <c r="J25" s="32"/>
      <c r="K25" s="33" t="str">
        <f>Agents!A9</f>
        <v>Martin</v>
      </c>
      <c r="L25" s="34"/>
      <c r="M25" s="35"/>
      <c r="N25" s="32"/>
      <c r="O25" s="32"/>
      <c r="P25" s="32"/>
      <c r="R25" s="242" t="str">
        <f t="array" aca="1" ref="R25" ca="1">IFERROR(OFFSET(F$18,MATCH(0,COUNTIF(R$17:R24,$F$19:$F$26),0),),"")</f>
        <v/>
      </c>
    </row>
    <row r="26" spans="2:21" s="1" customFormat="1" ht="35.25" customHeight="1" x14ac:dyDescent="0.3">
      <c r="B26" s="243" t="s">
        <v>29</v>
      </c>
      <c r="C26" s="244"/>
      <c r="D26" s="244"/>
      <c r="E26" s="244"/>
      <c r="F26" s="17" t="s">
        <v>144</v>
      </c>
      <c r="G26" s="22"/>
      <c r="H26" s="20"/>
      <c r="I26" s="34"/>
      <c r="J26" s="32"/>
      <c r="K26" s="33" t="str">
        <f>Agents!A10</f>
        <v>Louis</v>
      </c>
      <c r="L26" s="34"/>
      <c r="M26" s="35"/>
      <c r="N26" s="32"/>
      <c r="O26" s="32"/>
      <c r="P26" s="32"/>
      <c r="R26" s="242" t="str">
        <f ca="1">IFERROR(OFFSET(F$18,MATCH(0,COUNTIF(R$17:R25,$F$19:$F$27),0),),"")</f>
        <v/>
      </c>
    </row>
    <row r="27" spans="2:21" ht="34.5" customHeight="1" x14ac:dyDescent="0.3">
      <c r="B27" s="134" t="s">
        <v>137</v>
      </c>
      <c r="C27" s="135"/>
      <c r="D27" s="135"/>
      <c r="E27" s="135"/>
      <c r="F27" s="17" t="s">
        <v>140</v>
      </c>
      <c r="G27" s="71" t="s">
        <v>81</v>
      </c>
      <c r="H27" s="20" t="s">
        <v>21</v>
      </c>
      <c r="I27" s="34"/>
      <c r="R27" s="242" t="str">
        <f ca="1">IFERROR(OFFSET(F$18,MATCH(0,COUNTIF(R$17:R26,$F$19:$F$27),0),),"")</f>
        <v/>
      </c>
      <c r="T27" s="246" t="s">
        <v>166</v>
      </c>
      <c r="U27" s="247"/>
    </row>
    <row r="28" spans="2:21" ht="8.25" customHeight="1" thickBot="1" x14ac:dyDescent="0.35">
      <c r="B28" s="98"/>
      <c r="C28" s="101"/>
      <c r="D28" s="101"/>
      <c r="E28" s="101"/>
      <c r="F28" s="17"/>
      <c r="G28" s="101"/>
      <c r="H28" s="102"/>
      <c r="I28" s="34"/>
      <c r="T28" s="247"/>
      <c r="U28" s="247"/>
    </row>
    <row r="29" spans="2:21" ht="21.75" customHeight="1" thickTop="1" x14ac:dyDescent="0.35">
      <c r="B29" s="148" t="s">
        <v>86</v>
      </c>
      <c r="C29" s="149"/>
      <c r="D29" s="150"/>
      <c r="E29" s="150"/>
      <c r="F29" s="150"/>
      <c r="G29" s="150"/>
      <c r="H29" s="151"/>
      <c r="I29" s="34"/>
    </row>
    <row r="30" spans="2:21" ht="5.25" customHeight="1" x14ac:dyDescent="0.25">
      <c r="B30" s="152"/>
      <c r="C30" s="153"/>
      <c r="D30" s="153"/>
      <c r="E30" s="153"/>
      <c r="F30" s="153"/>
      <c r="G30" s="153"/>
      <c r="H30" s="154"/>
      <c r="I30" s="34"/>
    </row>
    <row r="31" spans="2:21" ht="18.75" customHeight="1" x14ac:dyDescent="0.25">
      <c r="B31" s="152"/>
      <c r="C31" s="179"/>
      <c r="D31" s="179"/>
      <c r="E31" s="179"/>
      <c r="F31" s="179"/>
      <c r="G31" s="179"/>
      <c r="H31" s="154"/>
      <c r="I31" s="34"/>
    </row>
    <row r="32" spans="2:21" ht="5.25" customHeight="1" x14ac:dyDescent="0.25">
      <c r="B32" s="152"/>
      <c r="C32" s="153"/>
      <c r="D32" s="153"/>
      <c r="E32" s="153"/>
      <c r="F32" s="153"/>
      <c r="G32" s="153"/>
      <c r="H32" s="154"/>
      <c r="I32" s="34"/>
      <c r="K32" s="33" t="str">
        <f>Agents!A14</f>
        <v>ANDRÉ</v>
      </c>
    </row>
    <row r="33" spans="2:16" ht="18.75" customHeight="1" x14ac:dyDescent="0.25">
      <c r="B33" s="152"/>
      <c r="C33" s="179"/>
      <c r="D33" s="179"/>
      <c r="E33" s="179"/>
      <c r="F33" s="179"/>
      <c r="G33" s="179"/>
      <c r="H33" s="154"/>
      <c r="I33" s="34"/>
      <c r="K33" s="33" t="str">
        <f>Agents!A15</f>
        <v>SÉVERINE</v>
      </c>
    </row>
    <row r="34" spans="2:16" ht="5.25" customHeight="1" x14ac:dyDescent="0.25">
      <c r="B34" s="185"/>
      <c r="C34" s="179"/>
      <c r="D34" s="179"/>
      <c r="E34" s="179"/>
      <c r="F34" s="179"/>
      <c r="G34" s="179"/>
      <c r="H34" s="154"/>
      <c r="I34" s="34"/>
      <c r="K34" s="33" t="str">
        <f>Agents!A16</f>
        <v>XXXX</v>
      </c>
    </row>
    <row r="35" spans="2:16" ht="18.75" customHeight="1" x14ac:dyDescent="0.25">
      <c r="B35" s="185"/>
      <c r="C35" s="179"/>
      <c r="D35" s="179"/>
      <c r="E35" s="179"/>
      <c r="F35" s="179"/>
      <c r="G35" s="179"/>
      <c r="H35" s="154"/>
      <c r="I35" s="34"/>
    </row>
    <row r="36" spans="2:16" ht="5.25" customHeight="1" thickBot="1" x14ac:dyDescent="0.3">
      <c r="B36" s="24"/>
      <c r="C36" s="138"/>
      <c r="D36" s="139"/>
      <c r="E36" s="140"/>
      <c r="F36" s="141"/>
      <c r="G36" s="141"/>
      <c r="H36" s="142"/>
    </row>
    <row r="37" spans="2:16" ht="15.75" thickTop="1" x14ac:dyDescent="0.25">
      <c r="B37" s="26"/>
      <c r="C37" s="26"/>
      <c r="D37" s="26"/>
      <c r="E37" s="26"/>
      <c r="F37" s="26"/>
      <c r="G37" s="26"/>
      <c r="H37" s="27"/>
    </row>
    <row r="38" spans="2:16" s="1" customFormat="1" x14ac:dyDescent="0.25">
      <c r="H38" s="32"/>
      <c r="I38" s="32"/>
      <c r="J38" s="32"/>
      <c r="K38" s="33"/>
      <c r="L38" s="34"/>
      <c r="M38" s="35"/>
      <c r="N38" s="32"/>
      <c r="O38" s="32"/>
      <c r="P38" s="32"/>
    </row>
    <row r="39" spans="2:16" s="1" customFormat="1" x14ac:dyDescent="0.25">
      <c r="B39" s="104" t="str">
        <f>$K$17</f>
        <v>Alain</v>
      </c>
      <c r="C39" s="113">
        <f>COUNTIF($F$19,K17)</f>
        <v>0</v>
      </c>
      <c r="D39" s="105"/>
      <c r="E39" s="113">
        <f>COUNTIF($H$19,K17)</f>
        <v>0</v>
      </c>
      <c r="F39" s="106">
        <f t="shared" ref="F39:F42" si="0">SUM(C39:E39)</f>
        <v>0</v>
      </c>
      <c r="I39" s="32"/>
      <c r="J39" s="32"/>
      <c r="K39" s="255"/>
      <c r="L39" s="256"/>
      <c r="M39" s="248"/>
      <c r="N39" s="255"/>
      <c r="O39" s="32"/>
      <c r="P39" s="32"/>
    </row>
    <row r="40" spans="2:16" s="1" customFormat="1" x14ac:dyDescent="0.25">
      <c r="B40" s="107" t="str">
        <f>$K$18</f>
        <v>Laurent</v>
      </c>
      <c r="C40" s="114">
        <f>COUNTIF($F$19,K18)</f>
        <v>0</v>
      </c>
      <c r="D40" s="108"/>
      <c r="E40" s="114">
        <f>COUNTIF($H$19,K18)</f>
        <v>0</v>
      </c>
      <c r="F40" s="109">
        <f t="shared" si="0"/>
        <v>0</v>
      </c>
      <c r="G40" s="14"/>
      <c r="I40" s="32"/>
      <c r="J40" s="32"/>
      <c r="K40" s="255"/>
      <c r="L40" s="256"/>
      <c r="M40" s="248"/>
      <c r="N40" s="255"/>
      <c r="O40" s="32"/>
      <c r="P40" s="32"/>
    </row>
    <row r="41" spans="2:16" s="1" customFormat="1" x14ac:dyDescent="0.25">
      <c r="B41" s="107" t="str">
        <f>$K$19</f>
        <v>Didier</v>
      </c>
      <c r="C41" s="114">
        <f>COUNTIF($F$19,K19)</f>
        <v>0</v>
      </c>
      <c r="D41" s="108"/>
      <c r="E41" s="114">
        <f>COUNTIF($H$19,K19)</f>
        <v>0</v>
      </c>
      <c r="F41" s="109">
        <f t="shared" si="0"/>
        <v>0</v>
      </c>
      <c r="I41" s="32"/>
      <c r="J41" s="32"/>
      <c r="K41" s="255"/>
      <c r="L41" s="256"/>
      <c r="M41" s="248"/>
      <c r="N41" s="255"/>
      <c r="O41" s="32"/>
      <c r="P41" s="32"/>
    </row>
    <row r="42" spans="2:16" s="1" customFormat="1" x14ac:dyDescent="0.25">
      <c r="B42" s="107" t="str">
        <f>$K$20</f>
        <v>Stephane</v>
      </c>
      <c r="C42" s="114">
        <f>COUNTIF($F$19,K20)</f>
        <v>0</v>
      </c>
      <c r="D42" s="108"/>
      <c r="E42" s="114">
        <f>COUNTIF($H$19,K20)</f>
        <v>0</v>
      </c>
      <c r="F42" s="109">
        <f t="shared" si="0"/>
        <v>0</v>
      </c>
      <c r="I42" s="32"/>
      <c r="J42" s="32"/>
      <c r="K42" s="255"/>
      <c r="L42" s="256"/>
      <c r="M42" s="248"/>
      <c r="N42" s="255"/>
      <c r="O42" s="32"/>
      <c r="P42" s="32"/>
    </row>
    <row r="43" spans="2:16" s="1" customFormat="1" x14ac:dyDescent="0.25">
      <c r="B43" s="107" t="str">
        <f>$K$21</f>
        <v>Patrick</v>
      </c>
      <c r="C43" s="114">
        <f>COUNTIF($F$19,K21)</f>
        <v>0</v>
      </c>
      <c r="D43" s="108"/>
      <c r="E43" s="114">
        <f>COUNTIF($H$19,K21)</f>
        <v>0</v>
      </c>
      <c r="F43" s="109">
        <f>SUM(C43:E43)</f>
        <v>0</v>
      </c>
      <c r="H43" s="1" t="s">
        <v>22</v>
      </c>
      <c r="I43" s="32"/>
      <c r="J43" s="32"/>
      <c r="K43" s="255"/>
      <c r="L43" s="256"/>
      <c r="M43" s="248"/>
      <c r="N43" s="255"/>
      <c r="O43" s="32"/>
      <c r="P43" s="32"/>
    </row>
    <row r="44" spans="2:16" s="1" customFormat="1" x14ac:dyDescent="0.25">
      <c r="B44" s="107" t="str">
        <f>$K$22</f>
        <v>Christophe</v>
      </c>
      <c r="C44" s="114">
        <f>COUNTIF($F$19,K22)</f>
        <v>0</v>
      </c>
      <c r="D44" s="108"/>
      <c r="E44" s="114">
        <f>COUNTIF($H$19,K22)</f>
        <v>0</v>
      </c>
      <c r="F44" s="109">
        <f t="shared" ref="F44:F48" si="1">SUM(C44:E44)</f>
        <v>0</v>
      </c>
      <c r="I44" s="32"/>
      <c r="J44" s="32"/>
      <c r="K44" s="255"/>
      <c r="L44" s="256"/>
      <c r="M44" s="248"/>
      <c r="N44" s="255"/>
      <c r="O44" s="32"/>
      <c r="P44" s="32"/>
    </row>
    <row r="45" spans="2:16" s="1" customFormat="1" x14ac:dyDescent="0.25">
      <c r="B45" s="107" t="str">
        <f>$K$23</f>
        <v>Pierre</v>
      </c>
      <c r="C45" s="114">
        <f>COUNTIF($F$19,K23)</f>
        <v>0</v>
      </c>
      <c r="D45" s="108"/>
      <c r="E45" s="114">
        <f>COUNTIF($H$19,K23)</f>
        <v>1</v>
      </c>
      <c r="F45" s="109">
        <f t="shared" si="1"/>
        <v>1</v>
      </c>
      <c r="I45" s="32"/>
      <c r="J45" s="32"/>
      <c r="K45" s="255"/>
      <c r="L45" s="256"/>
      <c r="M45" s="248"/>
      <c r="N45" s="255"/>
      <c r="O45" s="32"/>
      <c r="P45" s="32"/>
    </row>
    <row r="46" spans="2:16" s="1" customFormat="1" x14ac:dyDescent="0.25">
      <c r="B46" s="107" t="str">
        <f>$K$24</f>
        <v>Henri</v>
      </c>
      <c r="C46" s="114">
        <f>COUNTIF($F$19,K24)</f>
        <v>0</v>
      </c>
      <c r="D46" s="108"/>
      <c r="E46" s="114">
        <f>COUNTIF($H$19,K24)</f>
        <v>0</v>
      </c>
      <c r="F46" s="109">
        <f t="shared" si="1"/>
        <v>0</v>
      </c>
      <c r="I46" s="32"/>
      <c r="J46" s="32"/>
      <c r="K46" s="255"/>
      <c r="L46" s="256"/>
      <c r="M46" s="248"/>
      <c r="N46" s="255"/>
      <c r="O46" s="32"/>
      <c r="P46" s="32"/>
    </row>
    <row r="47" spans="2:16" s="1" customFormat="1" x14ac:dyDescent="0.25">
      <c r="B47" s="107" t="str">
        <f>$K$25</f>
        <v>Martin</v>
      </c>
      <c r="C47" s="114">
        <f>COUNTIF($F$19,K25)</f>
        <v>0</v>
      </c>
      <c r="D47" s="108"/>
      <c r="E47" s="114">
        <f>COUNTIF($H$19,K25)</f>
        <v>0</v>
      </c>
      <c r="F47" s="109">
        <f t="shared" si="1"/>
        <v>0</v>
      </c>
      <c r="I47" s="32"/>
      <c r="J47" s="32"/>
      <c r="K47" s="255"/>
      <c r="L47" s="256"/>
      <c r="M47" s="248"/>
      <c r="N47" s="255"/>
      <c r="O47" s="32"/>
      <c r="P47" s="32"/>
    </row>
    <row r="48" spans="2:16" s="1" customFormat="1" x14ac:dyDescent="0.25">
      <c r="B48" s="110" t="str">
        <f>$K$26</f>
        <v>Louis</v>
      </c>
      <c r="C48" s="115">
        <f>COUNTIF($F$19,K26)</f>
        <v>1</v>
      </c>
      <c r="D48" s="111"/>
      <c r="E48" s="115">
        <f>COUNTIF($H$19,K26)</f>
        <v>0</v>
      </c>
      <c r="F48" s="112">
        <f t="shared" si="1"/>
        <v>1</v>
      </c>
      <c r="I48" s="32"/>
      <c r="J48" s="32"/>
      <c r="K48" s="255"/>
      <c r="L48" s="256"/>
      <c r="M48" s="248"/>
      <c r="N48" s="255"/>
      <c r="O48" s="32"/>
      <c r="P48" s="32"/>
    </row>
    <row r="49" spans="2:16" s="1" customFormat="1" x14ac:dyDescent="0.25">
      <c r="B49" s="4"/>
      <c r="C49" s="97"/>
      <c r="D49" s="4"/>
      <c r="E49" s="97"/>
      <c r="F49" s="4"/>
      <c r="I49" s="32"/>
      <c r="J49" s="32"/>
      <c r="K49" s="255"/>
      <c r="L49" s="256"/>
      <c r="M49" s="248"/>
      <c r="N49" s="255"/>
      <c r="O49" s="32"/>
      <c r="P49" s="32"/>
    </row>
    <row r="50" spans="2:16" s="1" customFormat="1" x14ac:dyDescent="0.25">
      <c r="B50" s="104" t="str">
        <f>$K$17</f>
        <v>Alain</v>
      </c>
      <c r="C50" s="113">
        <f>COUNTIF($F$20,K17)</f>
        <v>0</v>
      </c>
      <c r="D50" s="105"/>
      <c r="E50" s="113">
        <f>COUNTIF($H$20,K17)</f>
        <v>0</v>
      </c>
      <c r="F50" s="106">
        <f t="shared" ref="F50:F53" si="2">SUM(C50:E50)</f>
        <v>0</v>
      </c>
      <c r="I50" s="32"/>
      <c r="J50" s="32"/>
      <c r="K50" s="255"/>
      <c r="L50" s="256"/>
      <c r="M50" s="248"/>
      <c r="N50" s="255"/>
      <c r="O50" s="32"/>
      <c r="P50" s="32"/>
    </row>
    <row r="51" spans="2:16" s="1" customFormat="1" x14ac:dyDescent="0.25">
      <c r="B51" s="107" t="str">
        <f>$K$18</f>
        <v>Laurent</v>
      </c>
      <c r="C51" s="114">
        <f>COUNTIF($F$20,K18)</f>
        <v>1</v>
      </c>
      <c r="D51" s="108"/>
      <c r="E51" s="114">
        <f>COUNTIF($H$20,K18)</f>
        <v>0</v>
      </c>
      <c r="F51" s="109">
        <f t="shared" si="2"/>
        <v>1</v>
      </c>
      <c r="I51" s="32"/>
      <c r="J51" s="32"/>
      <c r="K51" s="255"/>
      <c r="L51" s="256"/>
      <c r="M51" s="248"/>
      <c r="N51" s="255"/>
      <c r="O51" s="32"/>
      <c r="P51" s="32"/>
    </row>
    <row r="52" spans="2:16" s="1" customFormat="1" x14ac:dyDescent="0.25">
      <c r="B52" s="107" t="str">
        <f>$K$19</f>
        <v>Didier</v>
      </c>
      <c r="C52" s="114">
        <f>COUNTIF($F$20,K19)</f>
        <v>0</v>
      </c>
      <c r="D52" s="108"/>
      <c r="E52" s="114">
        <f>COUNTIF($H$20,K19)</f>
        <v>0</v>
      </c>
      <c r="F52" s="109">
        <f t="shared" si="2"/>
        <v>0</v>
      </c>
      <c r="I52" s="32"/>
      <c r="J52" s="32"/>
      <c r="K52" s="255"/>
      <c r="L52" s="256"/>
      <c r="M52" s="248"/>
      <c r="N52" s="255"/>
      <c r="O52" s="32"/>
      <c r="P52" s="32"/>
    </row>
    <row r="53" spans="2:16" s="1" customFormat="1" x14ac:dyDescent="0.25">
      <c r="B53" s="107" t="str">
        <f>$K$20</f>
        <v>Stephane</v>
      </c>
      <c r="C53" s="114">
        <f>COUNTIF($F$20,K20)</f>
        <v>0</v>
      </c>
      <c r="D53" s="108"/>
      <c r="E53" s="114">
        <f>COUNTIF($H$20,K20)</f>
        <v>0</v>
      </c>
      <c r="F53" s="109">
        <f t="shared" si="2"/>
        <v>0</v>
      </c>
      <c r="I53" s="32"/>
      <c r="J53" s="32"/>
      <c r="K53" s="255"/>
      <c r="L53" s="256"/>
      <c r="M53" s="248"/>
      <c r="N53" s="255"/>
      <c r="O53" s="32"/>
      <c r="P53" s="32"/>
    </row>
    <row r="54" spans="2:16" s="1" customFormat="1" x14ac:dyDescent="0.25">
      <c r="B54" s="107" t="str">
        <f>$K$21</f>
        <v>Patrick</v>
      </c>
      <c r="C54" s="114">
        <f>COUNTIF($F$20,K21)</f>
        <v>0</v>
      </c>
      <c r="D54" s="108"/>
      <c r="E54" s="114">
        <f>COUNTIF($H$20,K21)</f>
        <v>0</v>
      </c>
      <c r="F54" s="109">
        <f>SUM(C54:E54)</f>
        <v>0</v>
      </c>
      <c r="H54" s="1" t="s">
        <v>148</v>
      </c>
      <c r="I54" s="32"/>
      <c r="J54" s="32"/>
      <c r="K54" s="255"/>
      <c r="L54" s="256"/>
      <c r="M54" s="248"/>
      <c r="N54" s="255"/>
      <c r="O54" s="32"/>
      <c r="P54" s="32"/>
    </row>
    <row r="55" spans="2:16" s="1" customFormat="1" x14ac:dyDescent="0.25">
      <c r="B55" s="107" t="str">
        <f>$K$22</f>
        <v>Christophe</v>
      </c>
      <c r="C55" s="114">
        <f>COUNTIF($F$20,K22)</f>
        <v>0</v>
      </c>
      <c r="D55" s="108"/>
      <c r="E55" s="114">
        <f>COUNTIF($H$20,K22)</f>
        <v>0</v>
      </c>
      <c r="F55" s="109">
        <f t="shared" ref="F55:F59" si="3">SUM(C55:E55)</f>
        <v>0</v>
      </c>
      <c r="I55" s="32"/>
      <c r="J55" s="32"/>
      <c r="K55" s="255"/>
      <c r="L55" s="256"/>
      <c r="M55" s="248"/>
      <c r="N55" s="255"/>
      <c r="O55" s="32"/>
      <c r="P55" s="32"/>
    </row>
    <row r="56" spans="2:16" s="1" customFormat="1" x14ac:dyDescent="0.25">
      <c r="B56" s="107" t="str">
        <f>$K$23</f>
        <v>Pierre</v>
      </c>
      <c r="C56" s="114">
        <f>COUNTIF($F$20,K23)</f>
        <v>0</v>
      </c>
      <c r="D56" s="108"/>
      <c r="E56" s="114">
        <f>COUNTIF($H$20,K23)</f>
        <v>0</v>
      </c>
      <c r="F56" s="109">
        <f t="shared" si="3"/>
        <v>0</v>
      </c>
      <c r="I56" s="32"/>
      <c r="J56" s="32"/>
      <c r="K56" s="249"/>
      <c r="L56" s="250"/>
      <c r="M56" s="248"/>
      <c r="N56" s="251"/>
      <c r="O56" s="32"/>
      <c r="P56" s="32"/>
    </row>
    <row r="57" spans="2:16" s="1" customFormat="1" x14ac:dyDescent="0.25">
      <c r="B57" s="107" t="str">
        <f>$K$24</f>
        <v>Henri</v>
      </c>
      <c r="C57" s="114">
        <f>COUNTIF($F$20,K24)</f>
        <v>0</v>
      </c>
      <c r="D57" s="108"/>
      <c r="E57" s="114">
        <f>COUNTIF($H$20,K24)</f>
        <v>0</v>
      </c>
      <c r="F57" s="109">
        <f t="shared" si="3"/>
        <v>0</v>
      </c>
      <c r="I57" s="32"/>
      <c r="J57" s="32"/>
      <c r="K57" s="249"/>
      <c r="L57" s="250"/>
      <c r="M57" s="248"/>
      <c r="N57" s="251"/>
      <c r="O57" s="32"/>
      <c r="P57" s="32"/>
    </row>
    <row r="58" spans="2:16" s="1" customFormat="1" x14ac:dyDescent="0.25">
      <c r="B58" s="107" t="str">
        <f>$K$25</f>
        <v>Martin</v>
      </c>
      <c r="C58" s="114">
        <f>COUNTIF($F$20,K25)</f>
        <v>0</v>
      </c>
      <c r="D58" s="108"/>
      <c r="E58" s="114">
        <f>COUNTIF($H$20,K25)</f>
        <v>0</v>
      </c>
      <c r="F58" s="109">
        <f t="shared" si="3"/>
        <v>0</v>
      </c>
      <c r="I58" s="32"/>
      <c r="J58" s="32"/>
      <c r="K58" s="252"/>
      <c r="L58" s="249"/>
      <c r="M58" s="253"/>
      <c r="N58" s="254"/>
      <c r="O58" s="32"/>
      <c r="P58" s="32"/>
    </row>
    <row r="59" spans="2:16" s="1" customFormat="1" x14ac:dyDescent="0.25">
      <c r="B59" s="110" t="str">
        <f>$K$26</f>
        <v>Louis</v>
      </c>
      <c r="C59" s="115">
        <f>COUNTIF($F$20,K26)</f>
        <v>0</v>
      </c>
      <c r="D59" s="111"/>
      <c r="E59" s="115">
        <f>COUNTIF($H$20,K26)</f>
        <v>0</v>
      </c>
      <c r="F59" s="112">
        <f t="shared" si="3"/>
        <v>0</v>
      </c>
      <c r="I59" s="32"/>
      <c r="J59" s="32"/>
      <c r="K59" s="33"/>
      <c r="L59" s="34"/>
      <c r="M59" s="35"/>
      <c r="N59" s="32"/>
      <c r="O59" s="32"/>
      <c r="P59" s="32"/>
    </row>
    <row r="60" spans="2:16" s="1" customFormat="1" x14ac:dyDescent="0.25">
      <c r="B60" s="4"/>
      <c r="C60" s="97"/>
      <c r="D60" s="4"/>
      <c r="E60" s="97"/>
      <c r="F60" s="4"/>
      <c r="I60" s="32"/>
      <c r="J60" s="32"/>
      <c r="K60" s="33"/>
      <c r="L60" s="34"/>
      <c r="M60" s="35"/>
      <c r="N60" s="32"/>
      <c r="O60" s="32"/>
      <c r="P60" s="32"/>
    </row>
    <row r="61" spans="2:16" s="1" customFormat="1" x14ac:dyDescent="0.25">
      <c r="B61" s="104" t="str">
        <f>$K$17</f>
        <v>Alain</v>
      </c>
      <c r="C61" s="113">
        <f>COUNTIF($F$21,K17)</f>
        <v>0</v>
      </c>
      <c r="D61" s="105"/>
      <c r="E61" s="113">
        <f>COUNTIF($H$21,K17)</f>
        <v>0</v>
      </c>
      <c r="F61" s="106">
        <f t="shared" ref="F61:F64" si="4">SUM(C61:E61)</f>
        <v>0</v>
      </c>
      <c r="I61" s="32"/>
      <c r="J61" s="32"/>
      <c r="K61" s="33"/>
      <c r="L61" s="34"/>
      <c r="M61" s="35"/>
      <c r="N61" s="32"/>
      <c r="O61" s="32"/>
      <c r="P61" s="32"/>
    </row>
    <row r="62" spans="2:16" x14ac:dyDescent="0.25">
      <c r="B62" s="107" t="str">
        <f>$K$18</f>
        <v>Laurent</v>
      </c>
      <c r="C62" s="114">
        <f>COUNTIF($F$21,K18)</f>
        <v>0</v>
      </c>
      <c r="D62" s="108"/>
      <c r="E62" s="114">
        <f>COUNTIF($H$21,K18)</f>
        <v>0</v>
      </c>
      <c r="F62" s="109">
        <f t="shared" si="4"/>
        <v>0</v>
      </c>
      <c r="H62" s="1"/>
    </row>
    <row r="63" spans="2:16" x14ac:dyDescent="0.25">
      <c r="B63" s="107" t="str">
        <f>$K$19</f>
        <v>Didier</v>
      </c>
      <c r="C63" s="114">
        <f>COUNTIF($F$21,K19)</f>
        <v>1</v>
      </c>
      <c r="D63" s="108"/>
      <c r="E63" s="114">
        <f>COUNTIF($H$21,K19)</f>
        <v>0</v>
      </c>
      <c r="F63" s="109">
        <f t="shared" si="4"/>
        <v>1</v>
      </c>
      <c r="H63" s="1"/>
    </row>
    <row r="64" spans="2:16" x14ac:dyDescent="0.25">
      <c r="B64" s="107" t="str">
        <f>$K$20</f>
        <v>Stephane</v>
      </c>
      <c r="C64" s="114">
        <f>COUNTIF($F$21,K20)</f>
        <v>0</v>
      </c>
      <c r="D64" s="108"/>
      <c r="E64" s="114">
        <f>COUNTIF($H$21,K20)</f>
        <v>0</v>
      </c>
      <c r="F64" s="109">
        <f t="shared" si="4"/>
        <v>0</v>
      </c>
      <c r="H64" s="1"/>
    </row>
    <row r="65" spans="2:8" x14ac:dyDescent="0.25">
      <c r="B65" s="107" t="str">
        <f>$K$21</f>
        <v>Patrick</v>
      </c>
      <c r="C65" s="114">
        <f>COUNTIF($F$21,K21)</f>
        <v>0</v>
      </c>
      <c r="D65" s="108"/>
      <c r="E65" s="114">
        <f>COUNTIF($H$21,K21)</f>
        <v>0</v>
      </c>
      <c r="F65" s="109">
        <f>SUM(C65:E65)</f>
        <v>0</v>
      </c>
      <c r="H65" s="1" t="s">
        <v>95</v>
      </c>
    </row>
    <row r="66" spans="2:8" x14ac:dyDescent="0.25">
      <c r="B66" s="107" t="str">
        <f>$K$22</f>
        <v>Christophe</v>
      </c>
      <c r="C66" s="114">
        <f>COUNTIF($F$21,K22)</f>
        <v>0</v>
      </c>
      <c r="D66" s="108"/>
      <c r="E66" s="114">
        <f>COUNTIF($H$21,K22)</f>
        <v>0</v>
      </c>
      <c r="F66" s="109">
        <f t="shared" ref="F66:F70" si="5">SUM(C66:E66)</f>
        <v>0</v>
      </c>
      <c r="H66" s="1"/>
    </row>
    <row r="67" spans="2:8" x14ac:dyDescent="0.25">
      <c r="B67" s="107" t="str">
        <f>$K$23</f>
        <v>Pierre</v>
      </c>
      <c r="C67" s="114">
        <f>COUNTIF($F$21,K23)</f>
        <v>0</v>
      </c>
      <c r="D67" s="108"/>
      <c r="E67" s="114">
        <f>COUNTIF($H$21,K23)</f>
        <v>0</v>
      </c>
      <c r="F67" s="109">
        <f t="shared" si="5"/>
        <v>0</v>
      </c>
      <c r="H67" s="1"/>
    </row>
    <row r="68" spans="2:8" x14ac:dyDescent="0.25">
      <c r="B68" s="107" t="str">
        <f>$K$24</f>
        <v>Henri</v>
      </c>
      <c r="C68" s="114">
        <f>COUNTIF($F$21,K24)</f>
        <v>0</v>
      </c>
      <c r="D68" s="108"/>
      <c r="E68" s="114">
        <f>COUNTIF($H$21,K24)</f>
        <v>0</v>
      </c>
      <c r="F68" s="109">
        <f t="shared" si="5"/>
        <v>0</v>
      </c>
      <c r="H68" s="1"/>
    </row>
    <row r="69" spans="2:8" x14ac:dyDescent="0.25">
      <c r="B69" s="107" t="str">
        <f>$K$25</f>
        <v>Martin</v>
      </c>
      <c r="C69" s="114">
        <f>COUNTIF($F$21,K25)</f>
        <v>0</v>
      </c>
      <c r="D69" s="108"/>
      <c r="E69" s="114">
        <f>COUNTIF($H$21,K25)</f>
        <v>0</v>
      </c>
      <c r="F69" s="109">
        <f t="shared" si="5"/>
        <v>0</v>
      </c>
      <c r="H69" s="1"/>
    </row>
    <row r="70" spans="2:8" x14ac:dyDescent="0.25">
      <c r="B70" s="110" t="str">
        <f>$K$26</f>
        <v>Louis</v>
      </c>
      <c r="C70" s="115">
        <f>COUNTIF($F$21,K26)</f>
        <v>0</v>
      </c>
      <c r="D70" s="111"/>
      <c r="E70" s="115">
        <f>COUNTIF($H$21,K26)</f>
        <v>0</v>
      </c>
      <c r="F70" s="112">
        <f t="shared" si="5"/>
        <v>0</v>
      </c>
      <c r="H70" s="1"/>
    </row>
    <row r="71" spans="2:8" x14ac:dyDescent="0.25">
      <c r="B71" s="68"/>
      <c r="C71" s="116"/>
      <c r="D71" s="68"/>
      <c r="E71" s="116"/>
      <c r="F71" s="68"/>
      <c r="H71" s="1"/>
    </row>
    <row r="72" spans="2:8" x14ac:dyDescent="0.25">
      <c r="B72" s="104" t="str">
        <f>$K$17</f>
        <v>Alain</v>
      </c>
      <c r="C72" s="113">
        <f>COUNTIF($F$22,K17)</f>
        <v>0</v>
      </c>
      <c r="D72" s="105"/>
      <c r="E72" s="113">
        <f>COUNTIF($H$22,K17)</f>
        <v>0</v>
      </c>
      <c r="F72" s="106">
        <f t="shared" ref="F72:F75" si="6">SUM(C72:E72)</f>
        <v>0</v>
      </c>
      <c r="H72" s="1"/>
    </row>
    <row r="73" spans="2:8" x14ac:dyDescent="0.25">
      <c r="B73" s="107" t="str">
        <f>$K$18</f>
        <v>Laurent</v>
      </c>
      <c r="C73" s="114">
        <f>COUNTIF($F$22,K18)</f>
        <v>0</v>
      </c>
      <c r="D73" s="108"/>
      <c r="E73" s="114">
        <f>COUNTIF($H$22,K18)</f>
        <v>0</v>
      </c>
      <c r="F73" s="109">
        <f t="shared" si="6"/>
        <v>0</v>
      </c>
      <c r="H73" s="1"/>
    </row>
    <row r="74" spans="2:8" x14ac:dyDescent="0.25">
      <c r="B74" s="107" t="str">
        <f>$K$19</f>
        <v>Didier</v>
      </c>
      <c r="C74" s="114">
        <f>COUNTIF($F$22,K19)</f>
        <v>0</v>
      </c>
      <c r="D74" s="108"/>
      <c r="E74" s="114">
        <f>COUNTIF($H$22,K19)</f>
        <v>0</v>
      </c>
      <c r="F74" s="109">
        <f t="shared" si="6"/>
        <v>0</v>
      </c>
      <c r="H74" s="1"/>
    </row>
    <row r="75" spans="2:8" x14ac:dyDescent="0.25">
      <c r="B75" s="107" t="str">
        <f>$K$20</f>
        <v>Stephane</v>
      </c>
      <c r="C75" s="114">
        <f>COUNTIF($F$22,K20)</f>
        <v>0</v>
      </c>
      <c r="D75" s="108"/>
      <c r="E75" s="114">
        <f>COUNTIF($H$22,K20)</f>
        <v>0</v>
      </c>
      <c r="F75" s="109">
        <f t="shared" si="6"/>
        <v>0</v>
      </c>
      <c r="H75" s="1"/>
    </row>
    <row r="76" spans="2:8" x14ac:dyDescent="0.25">
      <c r="B76" s="107" t="str">
        <f>$K$21</f>
        <v>Patrick</v>
      </c>
      <c r="C76" s="114">
        <f>COUNTIF($F$22,K21)</f>
        <v>1</v>
      </c>
      <c r="D76" s="108"/>
      <c r="E76" s="114">
        <f>COUNTIF($H$22,K21)</f>
        <v>0</v>
      </c>
      <c r="F76" s="109">
        <f>SUM(C76:E76)</f>
        <v>1</v>
      </c>
      <c r="H76" s="1" t="s">
        <v>153</v>
      </c>
    </row>
    <row r="77" spans="2:8" x14ac:dyDescent="0.25">
      <c r="B77" s="107" t="str">
        <f>$K$22</f>
        <v>Christophe</v>
      </c>
      <c r="C77" s="114">
        <f>COUNTIF($F$22,K22)</f>
        <v>0</v>
      </c>
      <c r="D77" s="108"/>
      <c r="E77" s="114">
        <f>COUNTIF($H$22,K22)</f>
        <v>0</v>
      </c>
      <c r="F77" s="109">
        <f t="shared" ref="F77:F81" si="7">SUM(C77:E77)</f>
        <v>0</v>
      </c>
      <c r="H77" s="1"/>
    </row>
    <row r="78" spans="2:8" x14ac:dyDescent="0.25">
      <c r="B78" s="107" t="str">
        <f>$K$23</f>
        <v>Pierre</v>
      </c>
      <c r="C78" s="114">
        <f>COUNTIF($F$22,K23)</f>
        <v>0</v>
      </c>
      <c r="D78" s="108"/>
      <c r="E78" s="114">
        <f>COUNTIF($H$22,K23)</f>
        <v>0</v>
      </c>
      <c r="F78" s="109">
        <f t="shared" si="7"/>
        <v>0</v>
      </c>
      <c r="H78" s="1"/>
    </row>
    <row r="79" spans="2:8" x14ac:dyDescent="0.25">
      <c r="B79" s="107" t="str">
        <f>$K$24</f>
        <v>Henri</v>
      </c>
      <c r="C79" s="114">
        <f>COUNTIF($F$22,K24)</f>
        <v>0</v>
      </c>
      <c r="D79" s="108"/>
      <c r="E79" s="114">
        <f>COUNTIF($H$22,K24)</f>
        <v>0</v>
      </c>
      <c r="F79" s="109">
        <f t="shared" si="7"/>
        <v>0</v>
      </c>
      <c r="H79" s="1"/>
    </row>
    <row r="80" spans="2:8" x14ac:dyDescent="0.25">
      <c r="B80" s="107" t="str">
        <f>$K$25</f>
        <v>Martin</v>
      </c>
      <c r="C80" s="114">
        <f>COUNTIF($F$22,K25)</f>
        <v>0</v>
      </c>
      <c r="D80" s="108"/>
      <c r="E80" s="114">
        <f>COUNTIF($H$22,K25)</f>
        <v>0</v>
      </c>
      <c r="F80" s="109">
        <f t="shared" si="7"/>
        <v>0</v>
      </c>
      <c r="H80" s="1"/>
    </row>
    <row r="81" spans="2:8" x14ac:dyDescent="0.25">
      <c r="B81" s="110" t="str">
        <f>$K$26</f>
        <v>Louis</v>
      </c>
      <c r="C81" s="115">
        <f>COUNTIF($F$22,K26)</f>
        <v>0</v>
      </c>
      <c r="D81" s="111"/>
      <c r="E81" s="115">
        <f>COUNTIF($H$22,K26)</f>
        <v>0</v>
      </c>
      <c r="F81" s="112">
        <f t="shared" si="7"/>
        <v>0</v>
      </c>
      <c r="H81" s="1"/>
    </row>
    <row r="82" spans="2:8" x14ac:dyDescent="0.25">
      <c r="B82" s="68"/>
      <c r="C82" s="116"/>
      <c r="D82" s="68"/>
      <c r="E82" s="116"/>
      <c r="F82" s="68"/>
      <c r="H82" s="1"/>
    </row>
    <row r="83" spans="2:8" x14ac:dyDescent="0.25">
      <c r="B83" s="104" t="str">
        <f>$K$17</f>
        <v>Alain</v>
      </c>
      <c r="C83" s="113">
        <f>COUNTIF($F$23,K17)</f>
        <v>0</v>
      </c>
      <c r="D83" s="105"/>
      <c r="E83" s="113">
        <f>COUNTIF($H$23,K17)</f>
        <v>0</v>
      </c>
      <c r="F83" s="106">
        <f t="shared" ref="F83:F86" si="8">SUM(C83:E83)</f>
        <v>0</v>
      </c>
      <c r="H83" s="1"/>
    </row>
    <row r="84" spans="2:8" x14ac:dyDescent="0.25">
      <c r="B84" s="107" t="str">
        <f>$K$18</f>
        <v>Laurent</v>
      </c>
      <c r="C84" s="114">
        <f>COUNTIF($F$23,K18)</f>
        <v>0</v>
      </c>
      <c r="D84" s="108"/>
      <c r="E84" s="114">
        <f>COUNTIF($H$23,K18)</f>
        <v>0</v>
      </c>
      <c r="F84" s="109">
        <f t="shared" si="8"/>
        <v>0</v>
      </c>
      <c r="H84" s="1"/>
    </row>
    <row r="85" spans="2:8" x14ac:dyDescent="0.25">
      <c r="B85" s="107" t="str">
        <f>$K$19</f>
        <v>Didier</v>
      </c>
      <c r="C85" s="114">
        <f>COUNTIF($F$23,K19)</f>
        <v>0</v>
      </c>
      <c r="D85" s="108"/>
      <c r="E85" s="114">
        <f>COUNTIF($H$23,K19)</f>
        <v>0</v>
      </c>
      <c r="F85" s="109">
        <f t="shared" si="8"/>
        <v>0</v>
      </c>
      <c r="H85" s="1"/>
    </row>
    <row r="86" spans="2:8" x14ac:dyDescent="0.25">
      <c r="B86" s="107" t="str">
        <f>$K$20</f>
        <v>Stephane</v>
      </c>
      <c r="C86" s="114">
        <f>COUNTIF($F$23,K20)</f>
        <v>0</v>
      </c>
      <c r="D86" s="108"/>
      <c r="E86" s="114">
        <f>COUNTIF($H$23,K20)</f>
        <v>0</v>
      </c>
      <c r="F86" s="109">
        <f t="shared" si="8"/>
        <v>0</v>
      </c>
      <c r="H86" s="1"/>
    </row>
    <row r="87" spans="2:8" x14ac:dyDescent="0.25">
      <c r="B87" s="107" t="str">
        <f>$K$21</f>
        <v>Patrick</v>
      </c>
      <c r="C87" s="114">
        <f>COUNTIF($F$23,K21)</f>
        <v>1</v>
      </c>
      <c r="D87" s="108"/>
      <c r="E87" s="114">
        <f>COUNTIF($H$23,K21)</f>
        <v>0</v>
      </c>
      <c r="F87" s="109">
        <f>SUM(C87:E87)</f>
        <v>1</v>
      </c>
      <c r="H87" s="1" t="s">
        <v>154</v>
      </c>
    </row>
    <row r="88" spans="2:8" x14ac:dyDescent="0.25">
      <c r="B88" s="107" t="str">
        <f>$K$22</f>
        <v>Christophe</v>
      </c>
      <c r="C88" s="114">
        <f>COUNTIF($F$23,K22)</f>
        <v>0</v>
      </c>
      <c r="D88" s="108"/>
      <c r="E88" s="114">
        <f>COUNTIF($H$23,K22)</f>
        <v>0</v>
      </c>
      <c r="F88" s="109">
        <f t="shared" ref="F88:F92" si="9">SUM(C88:E88)</f>
        <v>0</v>
      </c>
      <c r="H88" s="1"/>
    </row>
    <row r="89" spans="2:8" x14ac:dyDescent="0.25">
      <c r="B89" s="107" t="str">
        <f>$K$23</f>
        <v>Pierre</v>
      </c>
      <c r="C89" s="114">
        <f>COUNTIF($F$23,K23)</f>
        <v>0</v>
      </c>
      <c r="D89" s="108"/>
      <c r="E89" s="114">
        <f>COUNTIF($H$23,K23)</f>
        <v>0</v>
      </c>
      <c r="F89" s="109">
        <f t="shared" si="9"/>
        <v>0</v>
      </c>
      <c r="H89" s="1"/>
    </row>
    <row r="90" spans="2:8" x14ac:dyDescent="0.25">
      <c r="B90" s="107" t="str">
        <f>$K$24</f>
        <v>Henri</v>
      </c>
      <c r="C90" s="114">
        <f>COUNTIF($F$23,K24)</f>
        <v>0</v>
      </c>
      <c r="D90" s="108"/>
      <c r="E90" s="114">
        <f>COUNTIF($H$23,K24)</f>
        <v>0</v>
      </c>
      <c r="F90" s="109">
        <f t="shared" si="9"/>
        <v>0</v>
      </c>
      <c r="H90" s="1"/>
    </row>
    <row r="91" spans="2:8" x14ac:dyDescent="0.25">
      <c r="B91" s="107" t="str">
        <f>$K$25</f>
        <v>Martin</v>
      </c>
      <c r="C91" s="114">
        <f>COUNTIF($F$23,K25)</f>
        <v>0</v>
      </c>
      <c r="D91" s="108"/>
      <c r="E91" s="114">
        <f>COUNTIF($H$23,K25)</f>
        <v>0</v>
      </c>
      <c r="F91" s="109">
        <f t="shared" si="9"/>
        <v>0</v>
      </c>
      <c r="H91" s="1"/>
    </row>
    <row r="92" spans="2:8" x14ac:dyDescent="0.25">
      <c r="B92" s="110" t="str">
        <f>$K$26</f>
        <v>Louis</v>
      </c>
      <c r="C92" s="115">
        <f>COUNTIF($F$23,K26)</f>
        <v>0</v>
      </c>
      <c r="D92" s="111"/>
      <c r="E92" s="115">
        <f>COUNTIF($H$23,K26)</f>
        <v>0</v>
      </c>
      <c r="F92" s="112">
        <f t="shared" si="9"/>
        <v>0</v>
      </c>
      <c r="H92" s="1"/>
    </row>
    <row r="93" spans="2:8" x14ac:dyDescent="0.25">
      <c r="B93" s="68"/>
      <c r="C93" s="116"/>
      <c r="D93" s="68"/>
      <c r="E93" s="116"/>
      <c r="F93" s="68"/>
      <c r="H93" s="1"/>
    </row>
    <row r="94" spans="2:8" x14ac:dyDescent="0.25">
      <c r="B94" s="104" t="str">
        <f>$K$17</f>
        <v>Alain</v>
      </c>
      <c r="C94" s="113">
        <f>COUNTIF($F$24,K17)</f>
        <v>0</v>
      </c>
      <c r="D94" s="105"/>
      <c r="E94" s="113">
        <f>COUNTIF($H$24,K17)</f>
        <v>0</v>
      </c>
      <c r="F94" s="106">
        <f t="shared" ref="F94:F97" si="10">SUM(C94:E94)</f>
        <v>0</v>
      </c>
      <c r="H94" s="1"/>
    </row>
    <row r="95" spans="2:8" x14ac:dyDescent="0.25">
      <c r="B95" s="107" t="str">
        <f>$K$18</f>
        <v>Laurent</v>
      </c>
      <c r="C95" s="114">
        <f>COUNTIF($F$24,K18)</f>
        <v>0</v>
      </c>
      <c r="D95" s="108"/>
      <c r="E95" s="114">
        <f>COUNTIF($H$24,K18)</f>
        <v>0</v>
      </c>
      <c r="F95" s="109">
        <f t="shared" si="10"/>
        <v>0</v>
      </c>
      <c r="H95" s="1"/>
    </row>
    <row r="96" spans="2:8" x14ac:dyDescent="0.25">
      <c r="B96" s="107" t="str">
        <f>$K$19</f>
        <v>Didier</v>
      </c>
      <c r="C96" s="114">
        <f>COUNTIF($F$24,K19)</f>
        <v>0</v>
      </c>
      <c r="D96" s="108"/>
      <c r="E96" s="114">
        <f>COUNTIF($H$24,K19)</f>
        <v>0</v>
      </c>
      <c r="F96" s="109">
        <f t="shared" si="10"/>
        <v>0</v>
      </c>
      <c r="H96" s="1"/>
    </row>
    <row r="97" spans="2:8" x14ac:dyDescent="0.25">
      <c r="B97" s="107" t="str">
        <f>$K$20</f>
        <v>Stephane</v>
      </c>
      <c r="C97" s="114">
        <f>COUNTIF($F$24,K20)</f>
        <v>0</v>
      </c>
      <c r="D97" s="108"/>
      <c r="E97" s="114">
        <f>COUNTIF($H$24,K20)</f>
        <v>0</v>
      </c>
      <c r="F97" s="109">
        <f t="shared" si="10"/>
        <v>0</v>
      </c>
      <c r="H97" s="1"/>
    </row>
    <row r="98" spans="2:8" x14ac:dyDescent="0.25">
      <c r="B98" s="107" t="str">
        <f>$K$21</f>
        <v>Patrick</v>
      </c>
      <c r="C98" s="114">
        <f>COUNTIF($F$24,K21)</f>
        <v>0</v>
      </c>
      <c r="D98" s="108"/>
      <c r="E98" s="114">
        <f>COUNTIF($H$24,K21)</f>
        <v>0</v>
      </c>
      <c r="F98" s="109">
        <f>SUM(C98:E98)</f>
        <v>0</v>
      </c>
      <c r="H98" s="1" t="s">
        <v>157</v>
      </c>
    </row>
    <row r="99" spans="2:8" x14ac:dyDescent="0.25">
      <c r="B99" s="107" t="str">
        <f>$K$22</f>
        <v>Christophe</v>
      </c>
      <c r="C99" s="114">
        <f>COUNTIF($F$24,K22)</f>
        <v>0</v>
      </c>
      <c r="D99" s="108"/>
      <c r="E99" s="114">
        <f>COUNTIF($H$24,K22)</f>
        <v>0</v>
      </c>
      <c r="F99" s="109">
        <f t="shared" ref="F99:F103" si="11">SUM(C99:E99)</f>
        <v>0</v>
      </c>
      <c r="H99" s="1"/>
    </row>
    <row r="100" spans="2:8" x14ac:dyDescent="0.25">
      <c r="B100" s="107" t="str">
        <f>$K$23</f>
        <v>Pierre</v>
      </c>
      <c r="C100" s="114">
        <f>COUNTIF($F$24,K23)</f>
        <v>0</v>
      </c>
      <c r="D100" s="108"/>
      <c r="E100" s="114">
        <f>COUNTIF($H$24,K23)</f>
        <v>0</v>
      </c>
      <c r="F100" s="109">
        <f t="shared" si="11"/>
        <v>0</v>
      </c>
      <c r="H100" s="1"/>
    </row>
    <row r="101" spans="2:8" x14ac:dyDescent="0.25">
      <c r="B101" s="107" t="str">
        <f>$K$24</f>
        <v>Henri</v>
      </c>
      <c r="C101" s="114">
        <f>COUNTIF($F$24,K24)</f>
        <v>0</v>
      </c>
      <c r="D101" s="108"/>
      <c r="E101" s="114">
        <f>COUNTIF($H$24,K24)</f>
        <v>0</v>
      </c>
      <c r="F101" s="109">
        <f t="shared" si="11"/>
        <v>0</v>
      </c>
      <c r="H101" s="1"/>
    </row>
    <row r="102" spans="2:8" x14ac:dyDescent="0.25">
      <c r="B102" s="107" t="str">
        <f>$K$25</f>
        <v>Martin</v>
      </c>
      <c r="C102" s="114">
        <f>COUNTIF($F$24,K25)</f>
        <v>1</v>
      </c>
      <c r="D102" s="108"/>
      <c r="E102" s="114">
        <f>COUNTIF($H$24,K25)</f>
        <v>0</v>
      </c>
      <c r="F102" s="109">
        <f t="shared" si="11"/>
        <v>1</v>
      </c>
      <c r="H102" s="1"/>
    </row>
    <row r="103" spans="2:8" x14ac:dyDescent="0.25">
      <c r="B103" s="110" t="str">
        <f>$K$26</f>
        <v>Louis</v>
      </c>
      <c r="C103" s="115">
        <f>COUNTIF($F$24,K26)</f>
        <v>0</v>
      </c>
      <c r="D103" s="111"/>
      <c r="E103" s="115">
        <f>COUNTIF($H$24,K26)</f>
        <v>0</v>
      </c>
      <c r="F103" s="112">
        <f t="shared" si="11"/>
        <v>0</v>
      </c>
      <c r="H103" s="1"/>
    </row>
    <row r="104" spans="2:8" x14ac:dyDescent="0.25">
      <c r="B104" s="68"/>
      <c r="C104" s="116"/>
      <c r="D104" s="68"/>
      <c r="E104" s="116"/>
      <c r="F104" s="68"/>
      <c r="H104" s="1"/>
    </row>
    <row r="105" spans="2:8" x14ac:dyDescent="0.25">
      <c r="B105" s="104" t="str">
        <f>$K$17</f>
        <v>Alain</v>
      </c>
      <c r="C105" s="113">
        <f>COUNTIF($F$25,K17)</f>
        <v>0</v>
      </c>
      <c r="D105" s="105"/>
      <c r="E105" s="113">
        <f>COUNTIF($H$25,K17)</f>
        <v>0</v>
      </c>
      <c r="F105" s="106">
        <f t="shared" ref="F105:F108" si="12">SUM(C105:E105)</f>
        <v>0</v>
      </c>
      <c r="H105" s="1"/>
    </row>
    <row r="106" spans="2:8" x14ac:dyDescent="0.25">
      <c r="B106" s="107" t="str">
        <f>$K$18</f>
        <v>Laurent</v>
      </c>
      <c r="C106" s="114">
        <f>COUNTIF($F$25,K18)</f>
        <v>0</v>
      </c>
      <c r="D106" s="108"/>
      <c r="E106" s="114">
        <f>COUNTIF($H$25,K18)</f>
        <v>0</v>
      </c>
      <c r="F106" s="109">
        <f t="shared" si="12"/>
        <v>0</v>
      </c>
      <c r="H106" s="1"/>
    </row>
    <row r="107" spans="2:8" x14ac:dyDescent="0.25">
      <c r="B107" s="107" t="str">
        <f>$K$19</f>
        <v>Didier</v>
      </c>
      <c r="C107" s="114">
        <f>COUNTIF($F$25,K19)</f>
        <v>0</v>
      </c>
      <c r="D107" s="108"/>
      <c r="E107" s="114">
        <f>COUNTIF($H$25,K19)</f>
        <v>0</v>
      </c>
      <c r="F107" s="109">
        <f t="shared" si="12"/>
        <v>0</v>
      </c>
      <c r="H107" s="1"/>
    </row>
    <row r="108" spans="2:8" x14ac:dyDescent="0.25">
      <c r="B108" s="107" t="str">
        <f>$K$20</f>
        <v>Stephane</v>
      </c>
      <c r="C108" s="114">
        <f>COUNTIF($F$25,K20)</f>
        <v>0</v>
      </c>
      <c r="D108" s="108"/>
      <c r="E108" s="114">
        <f>COUNTIF($H$25,K20)</f>
        <v>0</v>
      </c>
      <c r="F108" s="109">
        <f t="shared" si="12"/>
        <v>0</v>
      </c>
      <c r="H108" s="1"/>
    </row>
    <row r="109" spans="2:8" x14ac:dyDescent="0.25">
      <c r="B109" s="107" t="str">
        <f>$K$21</f>
        <v>Patrick</v>
      </c>
      <c r="C109" s="114">
        <f>COUNTIF($F$25,K21)</f>
        <v>0</v>
      </c>
      <c r="D109" s="108"/>
      <c r="E109" s="114">
        <f>COUNTIF($H$25,K21)</f>
        <v>0</v>
      </c>
      <c r="F109" s="109">
        <f>SUM(C109:E109)</f>
        <v>0</v>
      </c>
      <c r="H109" s="1"/>
    </row>
    <row r="110" spans="2:8" x14ac:dyDescent="0.25">
      <c r="B110" s="107" t="str">
        <f>$K$22</f>
        <v>Christophe</v>
      </c>
      <c r="C110" s="114">
        <f>COUNTIF($F$25,K22)</f>
        <v>0</v>
      </c>
      <c r="D110" s="108"/>
      <c r="E110" s="114">
        <f>COUNTIF($H$25,K22)</f>
        <v>0</v>
      </c>
      <c r="F110" s="109">
        <f t="shared" ref="F110:F114" si="13">SUM(C110:E110)</f>
        <v>0</v>
      </c>
      <c r="H110" s="1" t="s">
        <v>158</v>
      </c>
    </row>
    <row r="111" spans="2:8" x14ac:dyDescent="0.25">
      <c r="B111" s="107" t="str">
        <f>$K$23</f>
        <v>Pierre</v>
      </c>
      <c r="C111" s="114">
        <f>COUNTIF($F$25,K23)</f>
        <v>0</v>
      </c>
      <c r="D111" s="108"/>
      <c r="E111" s="114">
        <f>COUNTIF($H$25,K23)</f>
        <v>0</v>
      </c>
      <c r="F111" s="109">
        <f t="shared" si="13"/>
        <v>0</v>
      </c>
      <c r="H111" s="1"/>
    </row>
    <row r="112" spans="2:8" x14ac:dyDescent="0.25">
      <c r="B112" s="107" t="str">
        <f>$K$24</f>
        <v>Henri</v>
      </c>
      <c r="C112" s="114">
        <f>COUNTIF($F$25,K24)</f>
        <v>0</v>
      </c>
      <c r="D112" s="108"/>
      <c r="E112" s="114">
        <f>COUNTIF($H$25,K24)</f>
        <v>0</v>
      </c>
      <c r="F112" s="109">
        <f t="shared" si="13"/>
        <v>0</v>
      </c>
      <c r="H112" s="1"/>
    </row>
    <row r="113" spans="2:8" x14ac:dyDescent="0.25">
      <c r="B113" s="107" t="str">
        <f>$K$25</f>
        <v>Martin</v>
      </c>
      <c r="C113" s="114">
        <f>COUNTIF($F$25,K25)</f>
        <v>1</v>
      </c>
      <c r="D113" s="108"/>
      <c r="E113" s="114">
        <f>COUNTIF($H$25,K25)</f>
        <v>0</v>
      </c>
      <c r="F113" s="109">
        <f t="shared" si="13"/>
        <v>1</v>
      </c>
      <c r="H113" s="1"/>
    </row>
    <row r="114" spans="2:8" x14ac:dyDescent="0.25">
      <c r="B114" s="110" t="str">
        <f>$K$26</f>
        <v>Louis</v>
      </c>
      <c r="C114" s="115">
        <f>COUNTIF($F$25,K26)</f>
        <v>0</v>
      </c>
      <c r="D114" s="111"/>
      <c r="E114" s="115">
        <f>COUNTIF($H$25,K26)</f>
        <v>0</v>
      </c>
      <c r="F114" s="112">
        <f t="shared" si="13"/>
        <v>0</v>
      </c>
      <c r="H114" s="1"/>
    </row>
    <row r="115" spans="2:8" x14ac:dyDescent="0.25">
      <c r="B115" s="68"/>
      <c r="C115" s="116"/>
      <c r="D115" s="68"/>
      <c r="E115" s="116"/>
      <c r="F115" s="68"/>
      <c r="H115" s="1"/>
    </row>
    <row r="116" spans="2:8" x14ac:dyDescent="0.25">
      <c r="B116" s="104" t="str">
        <f>$K$17</f>
        <v>Alain</v>
      </c>
      <c r="C116" s="113">
        <f>COUNTIF($F$26,K17)</f>
        <v>0</v>
      </c>
      <c r="D116" s="105"/>
      <c r="E116" s="113">
        <f>COUNTIF($H$26,K17)</f>
        <v>0</v>
      </c>
      <c r="F116" s="106">
        <f t="shared" ref="F116:F119" si="14">SUM(C116:E116)</f>
        <v>0</v>
      </c>
      <c r="H116" s="1"/>
    </row>
    <row r="117" spans="2:8" x14ac:dyDescent="0.25">
      <c r="B117" s="107" t="str">
        <f>$K$18</f>
        <v>Laurent</v>
      </c>
      <c r="C117" s="114">
        <f>COUNTIF($F$26,K18)</f>
        <v>0</v>
      </c>
      <c r="D117" s="108"/>
      <c r="E117" s="114">
        <f>COUNTIF($H$26,K18)</f>
        <v>0</v>
      </c>
      <c r="F117" s="109">
        <f t="shared" si="14"/>
        <v>0</v>
      </c>
      <c r="H117" s="1"/>
    </row>
    <row r="118" spans="2:8" x14ac:dyDescent="0.25">
      <c r="B118" s="107" t="str">
        <f>$K$19</f>
        <v>Didier</v>
      </c>
      <c r="C118" s="114">
        <f>COUNTIF($F$26,K19)</f>
        <v>0</v>
      </c>
      <c r="D118" s="108"/>
      <c r="E118" s="114">
        <f>COUNTIF($H$26,K19)</f>
        <v>0</v>
      </c>
      <c r="F118" s="109">
        <f t="shared" si="14"/>
        <v>0</v>
      </c>
      <c r="H118" s="1"/>
    </row>
    <row r="119" spans="2:8" x14ac:dyDescent="0.25">
      <c r="B119" s="107" t="str">
        <f>$K$20</f>
        <v>Stephane</v>
      </c>
      <c r="C119" s="114">
        <f>COUNTIF($F$26,K20)</f>
        <v>0</v>
      </c>
      <c r="D119" s="108"/>
      <c r="E119" s="114">
        <f>COUNTIF($H$26,K20)</f>
        <v>0</v>
      </c>
      <c r="F119" s="109">
        <f t="shared" si="14"/>
        <v>0</v>
      </c>
      <c r="H119" s="1"/>
    </row>
    <row r="120" spans="2:8" x14ac:dyDescent="0.25">
      <c r="B120" s="107" t="str">
        <f>$K$21</f>
        <v>Patrick</v>
      </c>
      <c r="C120" s="114">
        <f>COUNTIF($F$26,K21)</f>
        <v>0</v>
      </c>
      <c r="D120" s="108"/>
      <c r="E120" s="114">
        <f>COUNTIF($H$26,K21)</f>
        <v>0</v>
      </c>
      <c r="F120" s="109">
        <f>SUM(C120:E120)</f>
        <v>0</v>
      </c>
      <c r="H120" s="1" t="s">
        <v>96</v>
      </c>
    </row>
    <row r="121" spans="2:8" x14ac:dyDescent="0.25">
      <c r="B121" s="107" t="str">
        <f>$K$22</f>
        <v>Christophe</v>
      </c>
      <c r="C121" s="114">
        <f>COUNTIF($F$26,K22)</f>
        <v>0</v>
      </c>
      <c r="D121" s="108"/>
      <c r="E121" s="114">
        <f>COUNTIF($H$26,K22)</f>
        <v>0</v>
      </c>
      <c r="F121" s="109">
        <f t="shared" ref="F121:F125" si="15">SUM(C121:E121)</f>
        <v>0</v>
      </c>
      <c r="H121" s="1"/>
    </row>
    <row r="122" spans="2:8" x14ac:dyDescent="0.25">
      <c r="B122" s="107" t="str">
        <f>$K$23</f>
        <v>Pierre</v>
      </c>
      <c r="C122" s="114">
        <f>COUNTIF($F$26,K23)</f>
        <v>0</v>
      </c>
      <c r="D122" s="108"/>
      <c r="E122" s="114">
        <f>COUNTIF($H$26,K23)</f>
        <v>0</v>
      </c>
      <c r="F122" s="109">
        <f t="shared" si="15"/>
        <v>0</v>
      </c>
      <c r="H122" s="1"/>
    </row>
    <row r="123" spans="2:8" x14ac:dyDescent="0.25">
      <c r="B123" s="107" t="str">
        <f>$K$24</f>
        <v>Henri</v>
      </c>
      <c r="C123" s="114">
        <f>COUNTIF($F$26,K24)</f>
        <v>1</v>
      </c>
      <c r="D123" s="108"/>
      <c r="E123" s="114">
        <f>COUNTIF($H$26,K24)</f>
        <v>0</v>
      </c>
      <c r="F123" s="109">
        <f t="shared" si="15"/>
        <v>1</v>
      </c>
      <c r="H123" s="1"/>
    </row>
    <row r="124" spans="2:8" x14ac:dyDescent="0.25">
      <c r="B124" s="107" t="str">
        <f>$K$25</f>
        <v>Martin</v>
      </c>
      <c r="C124" s="114">
        <f>COUNTIF($F$26,K25)</f>
        <v>0</v>
      </c>
      <c r="D124" s="108"/>
      <c r="E124" s="114">
        <f>COUNTIF($H$26,K25)</f>
        <v>0</v>
      </c>
      <c r="F124" s="109">
        <f t="shared" si="15"/>
        <v>0</v>
      </c>
      <c r="H124" s="1"/>
    </row>
    <row r="125" spans="2:8" x14ac:dyDescent="0.25">
      <c r="B125" s="110" t="str">
        <f>$K$26</f>
        <v>Louis</v>
      </c>
      <c r="C125" s="115">
        <f>COUNTIF($F$26,K26)</f>
        <v>0</v>
      </c>
      <c r="D125" s="111"/>
      <c r="E125" s="115">
        <f>COUNTIF($H$26,K26)</f>
        <v>0</v>
      </c>
      <c r="F125" s="112">
        <f t="shared" si="15"/>
        <v>0</v>
      </c>
      <c r="H125" s="1"/>
    </row>
    <row r="126" spans="2:8" ht="15.75" thickBot="1" x14ac:dyDescent="0.3">
      <c r="C126" s="116"/>
      <c r="E126" s="116"/>
      <c r="H126" s="1"/>
    </row>
    <row r="127" spans="2:8" x14ac:dyDescent="0.25">
      <c r="B127" s="117" t="str">
        <f>$K$17</f>
        <v>Alain</v>
      </c>
      <c r="C127" s="118">
        <f>COUNTIF($F$27,K17)</f>
        <v>0</v>
      </c>
      <c r="D127" s="119"/>
      <c r="E127" s="118">
        <f>COUNTIF($H$27,K17)</f>
        <v>0</v>
      </c>
      <c r="F127" s="120">
        <f t="shared" ref="F127:F130" si="16">SUM(C127:E127)</f>
        <v>0</v>
      </c>
      <c r="H127" s="1"/>
    </row>
    <row r="128" spans="2:8" x14ac:dyDescent="0.25">
      <c r="B128" s="121" t="str">
        <f>$K$18</f>
        <v>Laurent</v>
      </c>
      <c r="C128" s="114">
        <f>COUNTIF($F$27,K18)</f>
        <v>0</v>
      </c>
      <c r="D128" s="108"/>
      <c r="E128" s="114">
        <f>COUNTIF($H$27,K18)</f>
        <v>0</v>
      </c>
      <c r="F128" s="122">
        <f t="shared" si="16"/>
        <v>0</v>
      </c>
      <c r="H128" s="1"/>
    </row>
    <row r="129" spans="2:8" x14ac:dyDescent="0.25">
      <c r="B129" s="121" t="str">
        <f>$K$19</f>
        <v>Didier</v>
      </c>
      <c r="C129" s="114">
        <f>COUNTIF($F$27,K19)</f>
        <v>0</v>
      </c>
      <c r="D129" s="108"/>
      <c r="E129" s="114">
        <f>COUNTIF($H$27,K19)</f>
        <v>1</v>
      </c>
      <c r="F129" s="122">
        <f t="shared" si="16"/>
        <v>1</v>
      </c>
      <c r="H129" s="1"/>
    </row>
    <row r="130" spans="2:8" x14ac:dyDescent="0.25">
      <c r="B130" s="121" t="str">
        <f>$K$20</f>
        <v>Stephane</v>
      </c>
      <c r="C130" s="114">
        <f>COUNTIF($F$27,K20)</f>
        <v>1</v>
      </c>
      <c r="D130" s="108"/>
      <c r="E130" s="114">
        <f>COUNTIF($H$27,K20)</f>
        <v>0</v>
      </c>
      <c r="F130" s="122">
        <f t="shared" si="16"/>
        <v>1</v>
      </c>
      <c r="H130" s="1"/>
    </row>
    <row r="131" spans="2:8" ht="15.75" thickBot="1" x14ac:dyDescent="0.3">
      <c r="B131" s="121" t="str">
        <f>$K$21</f>
        <v>Patrick</v>
      </c>
      <c r="C131" s="114">
        <f>COUNTIF($F$27,K21)</f>
        <v>0</v>
      </c>
      <c r="D131" s="108"/>
      <c r="E131" s="114">
        <f>COUNTIF($H$27,K21)</f>
        <v>0</v>
      </c>
      <c r="F131" s="122">
        <f>SUM(C131:E131)</f>
        <v>0</v>
      </c>
      <c r="H131" s="1"/>
    </row>
    <row r="132" spans="2:8" ht="15.75" thickBot="1" x14ac:dyDescent="0.3">
      <c r="B132" s="121" t="str">
        <f>$K$22</f>
        <v>Christophe</v>
      </c>
      <c r="C132" s="114">
        <f>COUNTIF($F$27,K22)</f>
        <v>0</v>
      </c>
      <c r="D132" s="108"/>
      <c r="E132" s="114">
        <f>COUNTIF($H$27,K22)</f>
        <v>0</v>
      </c>
      <c r="F132" s="122">
        <f t="shared" ref="F132:F136" si="17">SUM(C132:E132)</f>
        <v>0</v>
      </c>
      <c r="H132" s="127" t="s">
        <v>136</v>
      </c>
    </row>
    <row r="133" spans="2:8" x14ac:dyDescent="0.25">
      <c r="B133" s="121" t="str">
        <f>$K$23</f>
        <v>Pierre</v>
      </c>
      <c r="C133" s="114">
        <f>COUNTIF($F$27,K23)</f>
        <v>0</v>
      </c>
      <c r="D133" s="108"/>
      <c r="E133" s="114">
        <f>COUNTIF($H$27,K23)</f>
        <v>0</v>
      </c>
      <c r="F133" s="122">
        <f t="shared" si="17"/>
        <v>0</v>
      </c>
      <c r="H133" s="3"/>
    </row>
    <row r="134" spans="2:8" x14ac:dyDescent="0.25">
      <c r="B134" s="121" t="str">
        <f>$K$24</f>
        <v>Henri</v>
      </c>
      <c r="C134" s="114">
        <f>COUNTIF($F$27,K24)</f>
        <v>0</v>
      </c>
      <c r="D134" s="108"/>
      <c r="E134" s="114">
        <f>COUNTIF($H$27,K24)</f>
        <v>0</v>
      </c>
      <c r="F134" s="122">
        <f t="shared" si="17"/>
        <v>0</v>
      </c>
      <c r="H134" s="1"/>
    </row>
    <row r="135" spans="2:8" x14ac:dyDescent="0.25">
      <c r="B135" s="121" t="str">
        <f>$K$25</f>
        <v>Martin</v>
      </c>
      <c r="C135" s="114">
        <f>COUNTIF($F$27,K25)</f>
        <v>0</v>
      </c>
      <c r="D135" s="108"/>
      <c r="E135" s="114">
        <f>COUNTIF($H$27,K25)</f>
        <v>0</v>
      </c>
      <c r="F135" s="122">
        <f t="shared" si="17"/>
        <v>0</v>
      </c>
      <c r="H135" s="1"/>
    </row>
    <row r="136" spans="2:8" ht="15.75" thickBot="1" x14ac:dyDescent="0.3">
      <c r="B136" s="123" t="str">
        <f>$K$26</f>
        <v>Louis</v>
      </c>
      <c r="C136" s="124">
        <f>COUNTIF($F$27,K26)</f>
        <v>0</v>
      </c>
      <c r="D136" s="125"/>
      <c r="E136" s="124">
        <f>COUNTIF($H$27,K26)</f>
        <v>0</v>
      </c>
      <c r="F136" s="126">
        <f t="shared" si="17"/>
        <v>0</v>
      </c>
      <c r="H136" s="1"/>
    </row>
  </sheetData>
  <sheetProtection selectLockedCells="1" pivotTables="0"/>
  <mergeCells count="33">
    <mergeCell ref="T27:U28"/>
    <mergeCell ref="T23:U24"/>
    <mergeCell ref="B30:H30"/>
    <mergeCell ref="B31:H31"/>
    <mergeCell ref="B32:H32"/>
    <mergeCell ref="B33:H35"/>
    <mergeCell ref="C36:D36"/>
    <mergeCell ref="E36:H36"/>
    <mergeCell ref="B23:E23"/>
    <mergeCell ref="B24:E24"/>
    <mergeCell ref="B25:E25"/>
    <mergeCell ref="B26:E26"/>
    <mergeCell ref="B27:E27"/>
    <mergeCell ref="B29:H29"/>
    <mergeCell ref="B18:H18"/>
    <mergeCell ref="B19:E19"/>
    <mergeCell ref="B20:E20"/>
    <mergeCell ref="B21:E21"/>
    <mergeCell ref="T21:U22"/>
    <mergeCell ref="B22:E22"/>
    <mergeCell ref="B10:H10"/>
    <mergeCell ref="B11:H11"/>
    <mergeCell ref="B12:H12"/>
    <mergeCell ref="B15:H15"/>
    <mergeCell ref="B16:H16"/>
    <mergeCell ref="B17:E17"/>
    <mergeCell ref="F17:H17"/>
    <mergeCell ref="B2:H2"/>
    <mergeCell ref="B3:H3"/>
    <mergeCell ref="B4:H6"/>
    <mergeCell ref="B7:H7"/>
    <mergeCell ref="B8:H8"/>
    <mergeCell ref="B9:H9"/>
  </mergeCells>
  <dataValidations count="5">
    <dataValidation type="list" allowBlank="1" showInputMessage="1" sqref="B8:H8">
      <formula1>$O$2:$O$19</formula1>
    </dataValidation>
    <dataValidation type="list" allowBlank="1" showInputMessage="1" showErrorMessage="1" sqref="H19:H27 F19:F28">
      <formula1>$K$17:$K$26</formula1>
    </dataValidation>
    <dataValidation type="list" allowBlank="1" showInputMessage="1" showErrorMessage="1" sqref="F17:H17">
      <formula1>$K$32:$K$34</formula1>
    </dataValidation>
    <dataValidation type="list" allowBlank="1" showInputMessage="1" showErrorMessage="1" sqref="H37">
      <formula1>$I$2:$I$34</formula1>
    </dataValidation>
    <dataValidation type="list" allowBlank="1" showInputMessage="1" sqref="G20:G26">
      <formula1>$L$20</formula1>
    </dataValidation>
  </dataValidations>
  <printOptions horizontalCentered="1" verticalCentered="1"/>
  <pageMargins left="0" right="0" top="0.19685039370078741" bottom="0" header="0.31496062992125984" footer="0"/>
  <pageSetup paperSize="9" scale="97"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4">
    <tabColor theme="6" tint="-0.249977111117893"/>
    <pageSetUpPr fitToPage="1"/>
  </sheetPr>
  <dimension ref="A1:X75"/>
  <sheetViews>
    <sheetView showGridLines="0" zoomScale="90" zoomScaleNormal="90" workbookViewId="0">
      <selection activeCell="B54" sqref="B54:I80"/>
    </sheetView>
  </sheetViews>
  <sheetFormatPr baseColWidth="10" defaultRowHeight="15" x14ac:dyDescent="0.25"/>
  <cols>
    <col min="1" max="1" width="5.140625" style="1" customWidth="1"/>
    <col min="2" max="2" width="21" style="3" customWidth="1"/>
    <col min="3" max="4" width="4.42578125" style="3" customWidth="1"/>
    <col min="5" max="6" width="20.28515625" style="3" customWidth="1"/>
    <col min="7" max="7" width="7.140625" style="3" customWidth="1"/>
    <col min="8" max="8" width="23.140625" style="1" customWidth="1"/>
    <col min="9" max="9" width="11.7109375" style="1" customWidth="1"/>
    <col min="10" max="10" width="4" style="1" customWidth="1"/>
    <col min="11" max="11" width="15.42578125" style="16" customWidth="1"/>
    <col min="12" max="12" width="27" style="2" customWidth="1"/>
    <col min="13" max="13" width="32" style="13" customWidth="1"/>
    <col min="14" max="14" width="31.85546875" style="1" customWidth="1"/>
    <col min="15" max="15" width="26.28515625" style="1" customWidth="1"/>
    <col min="16" max="16" width="76.28515625" style="1" customWidth="1"/>
    <col min="17" max="20" width="11.42578125" style="1" customWidth="1"/>
    <col min="21" max="21" width="95" style="1" customWidth="1"/>
    <col min="22" max="22" width="54.85546875" style="1" customWidth="1"/>
    <col min="23" max="24" width="11.42578125" style="1"/>
    <col min="25" max="16384" width="11.42578125" style="3"/>
  </cols>
  <sheetData>
    <row r="1" spans="2:17" ht="4.5" customHeight="1" thickBot="1" x14ac:dyDescent="0.3">
      <c r="B1" s="236"/>
      <c r="C1" s="237"/>
      <c r="D1" s="237"/>
      <c r="E1" s="237"/>
      <c r="F1" s="237"/>
      <c r="G1" s="237"/>
      <c r="H1" s="237"/>
    </row>
    <row r="2" spans="2:17" s="1" customFormat="1" ht="47.25" thickTop="1" x14ac:dyDescent="0.7">
      <c r="B2" s="238" t="s">
        <v>90</v>
      </c>
      <c r="C2" s="239"/>
      <c r="D2" s="239"/>
      <c r="E2" s="239"/>
      <c r="F2" s="240"/>
      <c r="G2" s="240"/>
      <c r="H2" s="241"/>
      <c r="I2" s="6">
        <v>1</v>
      </c>
      <c r="K2" s="16" t="s">
        <v>76</v>
      </c>
      <c r="L2" s="10">
        <v>41859</v>
      </c>
      <c r="M2" s="11" t="s">
        <v>30</v>
      </c>
      <c r="N2" s="5" t="s">
        <v>1</v>
      </c>
      <c r="O2" s="8" t="s">
        <v>19</v>
      </c>
      <c r="P2" s="9"/>
      <c r="Q2" s="9"/>
    </row>
    <row r="3" spans="2:17" s="1" customFormat="1" ht="2.25" customHeight="1" x14ac:dyDescent="0.25">
      <c r="B3" s="207"/>
      <c r="C3" s="208"/>
      <c r="D3" s="208"/>
      <c r="E3" s="208"/>
      <c r="F3" s="208"/>
      <c r="G3" s="208"/>
      <c r="H3" s="209"/>
      <c r="I3" s="6">
        <v>2</v>
      </c>
      <c r="K3" s="16" t="s">
        <v>77</v>
      </c>
      <c r="L3" s="10">
        <v>41873</v>
      </c>
      <c r="M3" s="11" t="s">
        <v>31</v>
      </c>
      <c r="N3" s="5" t="s">
        <v>3</v>
      </c>
      <c r="O3" s="8" t="s">
        <v>45</v>
      </c>
      <c r="P3" s="9"/>
      <c r="Q3" s="9"/>
    </row>
    <row r="4" spans="2:17" s="1" customFormat="1" ht="37.5" customHeight="1" x14ac:dyDescent="0.7">
      <c r="B4" s="180" t="s">
        <v>46</v>
      </c>
      <c r="C4" s="181"/>
      <c r="D4" s="181"/>
      <c r="E4" s="181"/>
      <c r="F4" s="182"/>
      <c r="G4" s="182"/>
      <c r="H4" s="183"/>
      <c r="I4" s="6">
        <v>3</v>
      </c>
      <c r="K4" s="16" t="s">
        <v>73</v>
      </c>
      <c r="L4" s="10">
        <v>41901</v>
      </c>
      <c r="M4" s="11" t="s">
        <v>44</v>
      </c>
      <c r="N4" s="5" t="s">
        <v>6</v>
      </c>
      <c r="O4" s="8" t="s">
        <v>46</v>
      </c>
    </row>
    <row r="5" spans="2:17" s="1" customFormat="1" ht="3.75" customHeight="1" x14ac:dyDescent="0.25">
      <c r="B5" s="184"/>
      <c r="C5" s="179"/>
      <c r="D5" s="179"/>
      <c r="E5" s="179"/>
      <c r="F5" s="179"/>
      <c r="G5" s="179"/>
      <c r="H5" s="154"/>
      <c r="I5" s="6">
        <v>4</v>
      </c>
      <c r="K5" s="16" t="s">
        <v>88</v>
      </c>
      <c r="L5" s="10">
        <v>41908</v>
      </c>
      <c r="M5" s="11" t="s">
        <v>32</v>
      </c>
      <c r="N5" s="5" t="s">
        <v>8</v>
      </c>
      <c r="O5" s="8" t="s">
        <v>47</v>
      </c>
    </row>
    <row r="6" spans="2:17" s="1" customFormat="1" ht="3.75" customHeight="1" x14ac:dyDescent="0.25">
      <c r="B6" s="185"/>
      <c r="C6" s="179"/>
      <c r="D6" s="179"/>
      <c r="E6" s="179"/>
      <c r="F6" s="179"/>
      <c r="G6" s="179"/>
      <c r="H6" s="154"/>
      <c r="I6" s="6">
        <v>5</v>
      </c>
      <c r="K6" s="16" t="s">
        <v>72</v>
      </c>
      <c r="L6" s="10">
        <v>41929</v>
      </c>
      <c r="M6" s="11" t="s">
        <v>33</v>
      </c>
      <c r="N6" s="5" t="s">
        <v>10</v>
      </c>
      <c r="O6" s="8" t="s">
        <v>48</v>
      </c>
    </row>
    <row r="7" spans="2:17" s="1" customFormat="1" ht="3.75" customHeight="1" thickBot="1" x14ac:dyDescent="0.3">
      <c r="B7" s="186"/>
      <c r="C7" s="141"/>
      <c r="D7" s="141"/>
      <c r="E7" s="141"/>
      <c r="F7" s="141"/>
      <c r="G7" s="141"/>
      <c r="H7" s="142"/>
      <c r="I7" s="6">
        <v>6</v>
      </c>
      <c r="K7" s="16" t="s">
        <v>75</v>
      </c>
      <c r="L7" s="10">
        <v>41943</v>
      </c>
      <c r="M7" s="11" t="s">
        <v>34</v>
      </c>
      <c r="N7" s="5" t="s">
        <v>12</v>
      </c>
      <c r="O7" s="8" t="s">
        <v>49</v>
      </c>
    </row>
    <row r="8" spans="2:17" s="1" customFormat="1" ht="36" thickTop="1" x14ac:dyDescent="0.5">
      <c r="B8" s="210" t="s">
        <v>71</v>
      </c>
      <c r="C8" s="211"/>
      <c r="D8" s="211"/>
      <c r="E8" s="211"/>
      <c r="F8" s="211"/>
      <c r="G8" s="211"/>
      <c r="H8" s="212"/>
      <c r="I8" s="6">
        <v>7</v>
      </c>
      <c r="K8" s="16" t="s">
        <v>80</v>
      </c>
      <c r="L8" s="10">
        <v>41964</v>
      </c>
      <c r="M8" s="11" t="s">
        <v>35</v>
      </c>
      <c r="N8" s="5" t="s">
        <v>14</v>
      </c>
      <c r="O8" s="8" t="s">
        <v>50</v>
      </c>
    </row>
    <row r="9" spans="2:17" s="1" customFormat="1" ht="33.75" customHeight="1" x14ac:dyDescent="0.4">
      <c r="B9" s="187">
        <v>43039</v>
      </c>
      <c r="C9" s="188"/>
      <c r="D9" s="188"/>
      <c r="E9" s="188"/>
      <c r="F9" s="189"/>
      <c r="G9" s="189"/>
      <c r="H9" s="190"/>
      <c r="I9" s="6">
        <v>8</v>
      </c>
      <c r="K9" s="16" t="s">
        <v>74</v>
      </c>
      <c r="L9" s="10">
        <v>41985</v>
      </c>
      <c r="M9" s="11" t="s">
        <v>36</v>
      </c>
      <c r="N9" s="5" t="s">
        <v>16</v>
      </c>
      <c r="O9" s="8" t="s">
        <v>51</v>
      </c>
    </row>
    <row r="10" spans="2:17" s="1" customFormat="1" ht="15.75" x14ac:dyDescent="0.25">
      <c r="B10" s="213"/>
      <c r="C10" s="153"/>
      <c r="D10" s="153"/>
      <c r="E10" s="153"/>
      <c r="F10" s="153"/>
      <c r="G10" s="153"/>
      <c r="H10" s="154"/>
      <c r="I10" s="6">
        <v>9</v>
      </c>
      <c r="K10" s="16" t="s">
        <v>87</v>
      </c>
      <c r="L10" s="10">
        <v>42013</v>
      </c>
      <c r="M10" s="11" t="s">
        <v>37</v>
      </c>
      <c r="N10" s="5" t="s">
        <v>18</v>
      </c>
      <c r="O10" s="8" t="s">
        <v>52</v>
      </c>
    </row>
    <row r="11" spans="2:17" s="1" customFormat="1" ht="37.5" customHeight="1" x14ac:dyDescent="0.55000000000000004">
      <c r="B11" s="214" t="s">
        <v>91</v>
      </c>
      <c r="C11" s="215"/>
      <c r="D11" s="215"/>
      <c r="E11" s="215"/>
      <c r="F11" s="216"/>
      <c r="G11" s="216"/>
      <c r="H11" s="217"/>
      <c r="I11" s="6">
        <v>10</v>
      </c>
      <c r="K11" s="16" t="s">
        <v>79</v>
      </c>
      <c r="L11" s="10">
        <v>42027</v>
      </c>
      <c r="M11" s="11" t="s">
        <v>38</v>
      </c>
      <c r="N11" s="5" t="s">
        <v>2</v>
      </c>
      <c r="O11" s="8" t="s">
        <v>53</v>
      </c>
    </row>
    <row r="12" spans="2:17" s="1" customFormat="1" ht="36" x14ac:dyDescent="0.55000000000000004">
      <c r="B12" s="218" t="s">
        <v>94</v>
      </c>
      <c r="C12" s="219"/>
      <c r="D12" s="219"/>
      <c r="E12" s="219"/>
      <c r="F12" s="220"/>
      <c r="G12" s="220"/>
      <c r="H12" s="221"/>
      <c r="I12" s="6">
        <v>11</v>
      </c>
      <c r="K12" s="16" t="s">
        <v>78</v>
      </c>
      <c r="L12" s="10">
        <v>42041</v>
      </c>
      <c r="M12" s="11" t="s">
        <v>39</v>
      </c>
      <c r="N12" s="5" t="s">
        <v>4</v>
      </c>
      <c r="O12" s="8" t="s">
        <v>54</v>
      </c>
    </row>
    <row r="13" spans="2:17" s="1" customFormat="1" ht="35.25" thickBot="1" x14ac:dyDescent="0.5">
      <c r="B13" s="200">
        <v>0.83333333333333337</v>
      </c>
      <c r="C13" s="222"/>
      <c r="D13" s="222"/>
      <c r="E13" s="222"/>
      <c r="F13" s="222"/>
      <c r="G13" s="222"/>
      <c r="H13" s="223"/>
      <c r="I13" s="6"/>
      <c r="K13" s="16"/>
      <c r="L13" s="10"/>
      <c r="M13" s="11"/>
      <c r="N13" s="5"/>
      <c r="O13" s="8" t="s">
        <v>55</v>
      </c>
    </row>
    <row r="14" spans="2:17" s="1" customFormat="1" ht="17.25" thickTop="1" thickBot="1" x14ac:dyDescent="0.3">
      <c r="B14" s="28" t="s">
        <v>89</v>
      </c>
      <c r="C14" s="29"/>
      <c r="D14" s="29"/>
      <c r="E14" s="29"/>
      <c r="F14" s="29"/>
      <c r="G14" s="29"/>
      <c r="H14" s="30">
        <f ca="1">TODAY()</f>
        <v>42764</v>
      </c>
      <c r="I14" s="6"/>
      <c r="K14" s="16"/>
      <c r="L14" s="10"/>
      <c r="M14" s="11"/>
      <c r="N14" s="5"/>
      <c r="O14" s="8" t="s">
        <v>56</v>
      </c>
    </row>
    <row r="15" spans="2:17" s="1" customFormat="1" ht="8.25" customHeight="1" thickTop="1" x14ac:dyDescent="0.25">
      <c r="B15" s="169"/>
      <c r="C15" s="170"/>
      <c r="D15" s="170"/>
      <c r="E15" s="170"/>
      <c r="F15" s="170"/>
      <c r="G15" s="170"/>
      <c r="H15" s="171"/>
      <c r="I15" s="6">
        <v>12</v>
      </c>
      <c r="K15" s="16"/>
      <c r="L15" s="10">
        <v>42048</v>
      </c>
      <c r="M15" s="11" t="s">
        <v>40</v>
      </c>
      <c r="N15" s="5" t="s">
        <v>5</v>
      </c>
      <c r="O15" s="8" t="s">
        <v>57</v>
      </c>
    </row>
    <row r="16" spans="2:17" s="1" customFormat="1" ht="21.75" customHeight="1" x14ac:dyDescent="0.25">
      <c r="B16" s="185"/>
      <c r="C16" s="179"/>
      <c r="D16" s="179"/>
      <c r="E16" s="179"/>
      <c r="F16" s="179"/>
      <c r="G16" s="179"/>
      <c r="H16" s="154"/>
      <c r="I16" s="6">
        <v>13</v>
      </c>
      <c r="K16" s="16"/>
      <c r="L16" s="10">
        <v>42062</v>
      </c>
      <c r="M16" s="11" t="s">
        <v>41</v>
      </c>
      <c r="N16" s="5" t="s">
        <v>7</v>
      </c>
      <c r="O16" s="8" t="s">
        <v>58</v>
      </c>
    </row>
    <row r="17" spans="2:15" s="1" customFormat="1" ht="33" x14ac:dyDescent="0.45">
      <c r="B17" s="203" t="s">
        <v>20</v>
      </c>
      <c r="C17" s="204"/>
      <c r="D17" s="204"/>
      <c r="E17" s="204"/>
      <c r="F17" s="205"/>
      <c r="G17" s="205"/>
      <c r="H17" s="206"/>
      <c r="I17" s="6">
        <v>14</v>
      </c>
      <c r="K17" s="16" t="s">
        <v>68</v>
      </c>
      <c r="L17" s="10">
        <v>42076</v>
      </c>
      <c r="M17" s="11" t="s">
        <v>42</v>
      </c>
      <c r="N17" s="5" t="s">
        <v>9</v>
      </c>
      <c r="O17" s="8" t="s">
        <v>59</v>
      </c>
    </row>
    <row r="18" spans="2:15" s="1" customFormat="1" ht="33" customHeight="1" thickBot="1" x14ac:dyDescent="0.3">
      <c r="B18" s="173"/>
      <c r="C18" s="141"/>
      <c r="D18" s="141"/>
      <c r="E18" s="141"/>
      <c r="F18" s="141"/>
      <c r="G18" s="141"/>
      <c r="H18" s="142"/>
      <c r="I18" s="6">
        <v>15</v>
      </c>
      <c r="K18" s="16" t="s">
        <v>69</v>
      </c>
      <c r="L18" s="10">
        <v>42097</v>
      </c>
      <c r="M18" s="11" t="s">
        <v>43</v>
      </c>
      <c r="N18" s="5" t="s">
        <v>11</v>
      </c>
      <c r="O18" s="8" t="s">
        <v>60</v>
      </c>
    </row>
    <row r="19" spans="2:15" s="1" customFormat="1" ht="24" thickTop="1" thickBot="1" x14ac:dyDescent="0.35">
      <c r="B19" s="164" t="s">
        <v>93</v>
      </c>
      <c r="C19" s="165"/>
      <c r="D19" s="165"/>
      <c r="E19" s="165"/>
      <c r="F19" s="166" t="s">
        <v>70</v>
      </c>
      <c r="G19" s="167"/>
      <c r="H19" s="168"/>
      <c r="I19" s="6">
        <v>16</v>
      </c>
      <c r="K19" s="16" t="s">
        <v>70</v>
      </c>
      <c r="L19" s="10">
        <v>42111</v>
      </c>
      <c r="M19" s="11" t="s">
        <v>63</v>
      </c>
      <c r="N19" s="5" t="s">
        <v>13</v>
      </c>
      <c r="O19" s="8" t="s">
        <v>61</v>
      </c>
    </row>
    <row r="20" spans="2:15" s="1" customFormat="1" ht="30" customHeight="1" thickTop="1" x14ac:dyDescent="0.25">
      <c r="B20" s="169"/>
      <c r="C20" s="170"/>
      <c r="D20" s="170"/>
      <c r="E20" s="170"/>
      <c r="F20" s="170"/>
      <c r="G20" s="170"/>
      <c r="H20" s="171"/>
      <c r="I20" s="6">
        <v>17</v>
      </c>
      <c r="K20" s="16"/>
      <c r="L20" s="10">
        <v>42122</v>
      </c>
      <c r="M20" s="11" t="s">
        <v>64</v>
      </c>
      <c r="N20" s="5" t="s">
        <v>15</v>
      </c>
      <c r="O20" s="8" t="s">
        <v>62</v>
      </c>
    </row>
    <row r="21" spans="2:15" s="1" customFormat="1" ht="22.5" x14ac:dyDescent="0.3">
      <c r="B21" s="134" t="s">
        <v>22</v>
      </c>
      <c r="C21" s="172"/>
      <c r="D21" s="172"/>
      <c r="E21" s="172"/>
      <c r="F21" s="17"/>
      <c r="G21" s="22" t="s">
        <v>81</v>
      </c>
      <c r="H21" s="20"/>
      <c r="I21" s="6">
        <v>18</v>
      </c>
      <c r="K21" s="16"/>
      <c r="L21" s="10">
        <v>42132</v>
      </c>
      <c r="M21" s="11" t="s">
        <v>65</v>
      </c>
      <c r="N21" s="5" t="s">
        <v>17</v>
      </c>
    </row>
    <row r="22" spans="2:15" s="1" customFormat="1" ht="12" customHeight="1" x14ac:dyDescent="0.3">
      <c r="B22" s="232"/>
      <c r="C22" s="233"/>
      <c r="D22" s="233"/>
      <c r="E22" s="233"/>
      <c r="F22" s="233"/>
      <c r="G22" s="233"/>
      <c r="H22" s="234"/>
      <c r="I22" s="6">
        <v>19</v>
      </c>
      <c r="K22" s="16"/>
      <c r="L22" s="12">
        <v>42146</v>
      </c>
      <c r="M22" s="11" t="s">
        <v>66</v>
      </c>
      <c r="N22" s="7" t="s">
        <v>0</v>
      </c>
    </row>
    <row r="23" spans="2:15" s="1" customFormat="1" ht="22.5" x14ac:dyDescent="0.3">
      <c r="B23" s="134" t="s">
        <v>23</v>
      </c>
      <c r="C23" s="172"/>
      <c r="D23" s="172"/>
      <c r="E23" s="172"/>
      <c r="F23" s="17"/>
      <c r="G23" s="22"/>
      <c r="H23" s="20"/>
      <c r="I23" s="6">
        <v>20</v>
      </c>
      <c r="K23" s="16"/>
      <c r="L23" s="2" t="s">
        <v>81</v>
      </c>
      <c r="M23" s="13"/>
    </row>
    <row r="24" spans="2:15" s="1" customFormat="1" ht="12" customHeight="1" x14ac:dyDescent="0.3">
      <c r="B24" s="232"/>
      <c r="C24" s="233"/>
      <c r="D24" s="233"/>
      <c r="E24" s="233"/>
      <c r="F24" s="233"/>
      <c r="G24" s="233"/>
      <c r="H24" s="234"/>
      <c r="I24" s="6">
        <v>21</v>
      </c>
      <c r="K24" s="16"/>
      <c r="L24" s="2" t="s">
        <v>85</v>
      </c>
      <c r="M24" s="13"/>
    </row>
    <row r="25" spans="2:15" s="1" customFormat="1" ht="22.5" x14ac:dyDescent="0.3">
      <c r="B25" s="134" t="s">
        <v>24</v>
      </c>
      <c r="C25" s="172"/>
      <c r="D25" s="172"/>
      <c r="E25" s="172"/>
      <c r="F25" s="17"/>
      <c r="G25" s="22"/>
      <c r="H25" s="20"/>
      <c r="I25" s="6">
        <v>22</v>
      </c>
      <c r="K25" s="16"/>
      <c r="L25" s="2" t="s">
        <v>71</v>
      </c>
      <c r="M25" s="13"/>
    </row>
    <row r="26" spans="2:15" s="1" customFormat="1" ht="12" customHeight="1" x14ac:dyDescent="0.3">
      <c r="B26" s="232"/>
      <c r="C26" s="233"/>
      <c r="D26" s="233"/>
      <c r="E26" s="233"/>
      <c r="F26" s="233"/>
      <c r="G26" s="233"/>
      <c r="H26" s="234"/>
      <c r="I26" s="6">
        <v>23</v>
      </c>
      <c r="K26" s="16"/>
      <c r="L26" s="2"/>
      <c r="M26" s="13"/>
    </row>
    <row r="27" spans="2:15" s="1" customFormat="1" ht="22.5" x14ac:dyDescent="0.3">
      <c r="B27" s="134" t="s">
        <v>25</v>
      </c>
      <c r="C27" s="135"/>
      <c r="D27" s="135"/>
      <c r="E27" s="135"/>
      <c r="F27" s="17"/>
      <c r="G27" s="22"/>
      <c r="H27" s="20"/>
      <c r="I27" s="6">
        <v>24</v>
      </c>
      <c r="K27" s="16"/>
      <c r="L27" s="2"/>
      <c r="M27" s="13"/>
      <c r="O27" s="8"/>
    </row>
    <row r="28" spans="2:15" s="1" customFormat="1" ht="12" customHeight="1" x14ac:dyDescent="0.3">
      <c r="B28" s="232"/>
      <c r="C28" s="233"/>
      <c r="D28" s="233"/>
      <c r="E28" s="233"/>
      <c r="F28" s="233"/>
      <c r="G28" s="233"/>
      <c r="H28" s="234"/>
      <c r="I28" s="6">
        <v>25</v>
      </c>
      <c r="K28" s="16"/>
      <c r="L28" s="2"/>
      <c r="M28" s="13"/>
    </row>
    <row r="29" spans="2:15" s="1" customFormat="1" ht="22.5" x14ac:dyDescent="0.3">
      <c r="B29" s="134" t="s">
        <v>26</v>
      </c>
      <c r="C29" s="135"/>
      <c r="D29" s="135"/>
      <c r="E29" s="135"/>
      <c r="F29" s="17"/>
      <c r="G29" s="22"/>
      <c r="H29" s="20"/>
      <c r="I29" s="6">
        <v>26</v>
      </c>
      <c r="K29" s="16"/>
      <c r="L29" s="2"/>
      <c r="M29" s="13"/>
    </row>
    <row r="30" spans="2:15" s="1" customFormat="1" ht="12" customHeight="1" x14ac:dyDescent="0.3">
      <c r="B30" s="232"/>
      <c r="C30" s="233"/>
      <c r="D30" s="233"/>
      <c r="E30" s="233"/>
      <c r="F30" s="233"/>
      <c r="G30" s="233"/>
      <c r="H30" s="234"/>
      <c r="I30" s="6">
        <v>27</v>
      </c>
      <c r="K30" s="16"/>
      <c r="L30" s="2"/>
      <c r="M30" s="13"/>
    </row>
    <row r="31" spans="2:15" s="1" customFormat="1" ht="22.5" x14ac:dyDescent="0.3">
      <c r="B31" s="134" t="s">
        <v>27</v>
      </c>
      <c r="C31" s="135"/>
      <c r="D31" s="135"/>
      <c r="E31" s="135"/>
      <c r="F31" s="17"/>
      <c r="G31" s="22"/>
      <c r="H31" s="20"/>
      <c r="I31" s="6">
        <v>28</v>
      </c>
      <c r="K31" s="16"/>
      <c r="L31" s="2"/>
      <c r="M31" s="13"/>
    </row>
    <row r="32" spans="2:15" s="1" customFormat="1" ht="12" customHeight="1" x14ac:dyDescent="0.3">
      <c r="B32" s="232"/>
      <c r="C32" s="233"/>
      <c r="D32" s="233"/>
      <c r="E32" s="233"/>
      <c r="F32" s="233"/>
      <c r="G32" s="233"/>
      <c r="H32" s="234"/>
      <c r="I32" s="6">
        <v>29</v>
      </c>
      <c r="K32" s="16"/>
      <c r="L32" s="2"/>
      <c r="M32" s="13"/>
    </row>
    <row r="33" spans="2:13" s="1" customFormat="1" ht="22.5" x14ac:dyDescent="0.3">
      <c r="B33" s="134" t="s">
        <v>28</v>
      </c>
      <c r="C33" s="135"/>
      <c r="D33" s="135"/>
      <c r="E33" s="135"/>
      <c r="F33" s="17"/>
      <c r="G33" s="22"/>
      <c r="H33" s="20"/>
      <c r="I33" s="6">
        <v>30</v>
      </c>
      <c r="K33" s="16"/>
      <c r="L33" s="2"/>
      <c r="M33" s="13"/>
    </row>
    <row r="34" spans="2:13" s="1" customFormat="1" ht="12" customHeight="1" x14ac:dyDescent="0.25">
      <c r="B34" s="235"/>
      <c r="C34" s="233"/>
      <c r="D34" s="233"/>
      <c r="E34" s="233"/>
      <c r="F34" s="233"/>
      <c r="G34" s="233"/>
      <c r="H34" s="234"/>
      <c r="I34" s="6">
        <v>31</v>
      </c>
      <c r="K34" s="16"/>
      <c r="L34" s="2"/>
      <c r="M34" s="13"/>
    </row>
    <row r="35" spans="2:13" s="1" customFormat="1" ht="22.5" x14ac:dyDescent="0.3">
      <c r="B35" s="134" t="s">
        <v>29</v>
      </c>
      <c r="C35" s="135"/>
      <c r="D35" s="135"/>
      <c r="E35" s="135"/>
      <c r="F35" s="17"/>
      <c r="G35" s="22"/>
      <c r="H35" s="20"/>
      <c r="I35" s="6">
        <v>32</v>
      </c>
      <c r="K35" s="16"/>
      <c r="L35" s="2"/>
      <c r="M35" s="13"/>
    </row>
    <row r="36" spans="2:13" s="1" customFormat="1" ht="18.75" customHeight="1" thickBot="1" x14ac:dyDescent="0.3">
      <c r="B36" s="178"/>
      <c r="C36" s="224"/>
      <c r="D36" s="224"/>
      <c r="E36" s="224"/>
      <c r="F36" s="224"/>
      <c r="G36" s="224"/>
      <c r="H36" s="225"/>
      <c r="I36" s="6">
        <v>33</v>
      </c>
      <c r="K36" s="16"/>
      <c r="L36" s="2"/>
      <c r="M36" s="13"/>
    </row>
    <row r="37" spans="2:13" s="1" customFormat="1" ht="21.75" customHeight="1" thickTop="1" x14ac:dyDescent="0.35">
      <c r="B37" s="148" t="s">
        <v>86</v>
      </c>
      <c r="C37" s="149"/>
      <c r="D37" s="150"/>
      <c r="E37" s="150"/>
      <c r="F37" s="150"/>
      <c r="G37" s="150"/>
      <c r="H37" s="151"/>
      <c r="I37" s="6">
        <v>34</v>
      </c>
      <c r="K37" s="16"/>
      <c r="L37" s="2"/>
      <c r="M37" s="13"/>
    </row>
    <row r="38" spans="2:13" s="1" customFormat="1" ht="5.25" customHeight="1" x14ac:dyDescent="0.25">
      <c r="B38" s="152"/>
      <c r="C38" s="153"/>
      <c r="D38" s="153"/>
      <c r="E38" s="153"/>
      <c r="F38" s="153"/>
      <c r="G38" s="153"/>
      <c r="H38" s="154"/>
      <c r="I38" s="6">
        <v>35</v>
      </c>
      <c r="K38" s="16"/>
      <c r="L38" s="2"/>
      <c r="M38" s="13"/>
    </row>
    <row r="39" spans="2:13" s="1" customFormat="1" ht="18.75" customHeight="1" x14ac:dyDescent="0.3">
      <c r="B39" s="21" t="s">
        <v>67</v>
      </c>
      <c r="C39" s="25"/>
      <c r="D39" s="25"/>
      <c r="E39" s="15"/>
      <c r="F39" s="155" t="s">
        <v>84</v>
      </c>
      <c r="G39" s="156"/>
      <c r="H39" s="157"/>
      <c r="I39" s="6">
        <v>36</v>
      </c>
      <c r="K39" s="16"/>
      <c r="L39" s="2"/>
      <c r="M39" s="13"/>
    </row>
    <row r="40" spans="2:13" s="1" customFormat="1" ht="5.25" customHeight="1" x14ac:dyDescent="0.25">
      <c r="B40" s="152"/>
      <c r="C40" s="153"/>
      <c r="D40" s="153"/>
      <c r="E40" s="153"/>
      <c r="F40" s="153"/>
      <c r="G40" s="153"/>
      <c r="H40" s="154"/>
      <c r="I40" s="6">
        <v>37</v>
      </c>
      <c r="K40" s="16"/>
      <c r="L40" s="2"/>
      <c r="M40" s="13"/>
    </row>
    <row r="41" spans="2:13" s="1" customFormat="1" ht="18.75" customHeight="1" x14ac:dyDescent="0.3">
      <c r="B41" s="19" t="s">
        <v>82</v>
      </c>
      <c r="C41" s="158"/>
      <c r="D41" s="159"/>
      <c r="E41" s="160"/>
      <c r="F41" s="161"/>
      <c r="G41" s="162"/>
      <c r="H41" s="163"/>
      <c r="I41" s="6">
        <v>38</v>
      </c>
      <c r="K41" s="16"/>
      <c r="L41" s="2"/>
      <c r="M41" s="13"/>
    </row>
    <row r="42" spans="2:13" s="1" customFormat="1" ht="5.25" customHeight="1" x14ac:dyDescent="0.25">
      <c r="B42" s="23"/>
      <c r="C42" s="15"/>
      <c r="D42" s="15"/>
      <c r="E42" s="15"/>
      <c r="F42" s="226"/>
      <c r="G42" s="227"/>
      <c r="H42" s="228"/>
      <c r="I42" s="6">
        <v>39</v>
      </c>
      <c r="K42" s="16"/>
      <c r="L42" s="2"/>
      <c r="M42" s="13"/>
    </row>
    <row r="43" spans="2:13" s="1" customFormat="1" ht="18.75" customHeight="1" x14ac:dyDescent="0.3">
      <c r="B43" s="19" t="s">
        <v>83</v>
      </c>
      <c r="C43" s="158"/>
      <c r="D43" s="159"/>
      <c r="E43" s="160"/>
      <c r="F43" s="229"/>
      <c r="G43" s="230"/>
      <c r="H43" s="231"/>
      <c r="I43" s="6"/>
      <c r="K43" s="16"/>
      <c r="L43" s="2"/>
      <c r="M43" s="13"/>
    </row>
    <row r="44" spans="2:13" s="1" customFormat="1" ht="5.25" customHeight="1" thickBot="1" x14ac:dyDescent="0.3">
      <c r="B44" s="24"/>
      <c r="C44" s="138"/>
      <c r="D44" s="139"/>
      <c r="E44" s="140"/>
      <c r="F44" s="141"/>
      <c r="G44" s="141"/>
      <c r="H44" s="142"/>
      <c r="K44" s="16"/>
      <c r="L44" s="2"/>
      <c r="M44" s="13"/>
    </row>
    <row r="45" spans="2:13" s="1" customFormat="1" ht="15.75" thickTop="1" x14ac:dyDescent="0.25">
      <c r="B45" s="3"/>
      <c r="C45" s="3"/>
      <c r="D45" s="3"/>
      <c r="E45" s="3"/>
      <c r="F45" s="3"/>
      <c r="G45" s="3"/>
      <c r="H45" s="18"/>
      <c r="K45" s="16"/>
      <c r="L45" s="2"/>
      <c r="M45" s="13"/>
    </row>
    <row r="46" spans="2:13" s="1" customFormat="1" x14ac:dyDescent="0.25">
      <c r="B46" s="143" t="e">
        <f>IF(B8="","",INDEX(#REF!,B8))</f>
        <v>#REF!</v>
      </c>
      <c r="C46" s="143"/>
      <c r="D46" s="143"/>
      <c r="E46" s="143"/>
      <c r="F46" s="144"/>
      <c r="G46" s="144"/>
      <c r="H46" s="144"/>
      <c r="K46" s="16"/>
      <c r="L46" s="2"/>
      <c r="M46" s="13"/>
    </row>
    <row r="47" spans="2:13" s="1" customFormat="1" x14ac:dyDescent="0.25">
      <c r="B47" s="145" t="e">
        <f>IF(B8="","",INDEX(#REF!,B8))</f>
        <v>#REF!</v>
      </c>
      <c r="C47" s="145"/>
      <c r="D47" s="145"/>
      <c r="E47" s="145"/>
      <c r="F47" s="146"/>
      <c r="G47" s="146"/>
      <c r="H47" s="146"/>
      <c r="K47" s="16"/>
      <c r="L47" s="2"/>
      <c r="M47" s="13"/>
    </row>
    <row r="48" spans="2:13" s="1" customFormat="1" x14ac:dyDescent="0.25">
      <c r="B48" s="145" t="e">
        <f>IF(B8="","",INDEX(#REF!,B8))</f>
        <v>#REF!</v>
      </c>
      <c r="C48" s="145"/>
      <c r="D48" s="145"/>
      <c r="E48" s="145"/>
      <c r="F48" s="146"/>
      <c r="G48" s="146"/>
      <c r="H48" s="146"/>
      <c r="K48" s="16"/>
      <c r="L48" s="2"/>
      <c r="M48" s="13"/>
    </row>
    <row r="49" spans="2:13" s="1" customFormat="1" x14ac:dyDescent="0.25">
      <c r="B49" s="147" t="e">
        <f>IF(B8="","",INDEX(#REF!,B8))</f>
        <v>#REF!</v>
      </c>
      <c r="C49" s="147"/>
      <c r="D49" s="147"/>
      <c r="E49" s="147"/>
      <c r="F49" s="147"/>
      <c r="G49" s="147"/>
      <c r="H49" s="147"/>
      <c r="K49" s="16"/>
      <c r="L49" s="2"/>
      <c r="M49" s="13"/>
    </row>
    <row r="50" spans="2:13" s="1" customFormat="1" x14ac:dyDescent="0.25">
      <c r="B50" s="136" t="e">
        <f>IF(B8="","",INDEX(#REF!,B8))</f>
        <v>#REF!</v>
      </c>
      <c r="C50" s="136"/>
      <c r="D50" s="136"/>
      <c r="E50" s="136"/>
      <c r="F50" s="136"/>
      <c r="G50" s="136"/>
      <c r="H50" s="136"/>
      <c r="K50" s="16"/>
      <c r="L50" s="2"/>
      <c r="M50" s="13"/>
    </row>
    <row r="51" spans="2:13" s="1" customFormat="1" ht="8.25" customHeight="1" x14ac:dyDescent="0.25">
      <c r="B51" s="137" t="e">
        <f>IF(B8="","",INDEX(#REF!,B8)) &amp;" - "&amp; IF(B8="","",INDEX(#REF!,B8))  &amp;" - "&amp; IF(B8="","",INDEX(#REF!,B8))</f>
        <v>#REF!</v>
      </c>
      <c r="C51" s="137"/>
      <c r="D51" s="137"/>
      <c r="E51" s="137"/>
      <c r="F51" s="137"/>
      <c r="G51" s="137"/>
      <c r="H51" s="137"/>
      <c r="K51" s="16"/>
      <c r="L51" s="2"/>
      <c r="M51" s="13"/>
    </row>
    <row r="52" spans="2:13" s="1" customFormat="1" x14ac:dyDescent="0.25">
      <c r="K52" s="16"/>
      <c r="L52" s="2"/>
      <c r="M52" s="13"/>
    </row>
    <row r="53" spans="2:13" s="1" customFormat="1" x14ac:dyDescent="0.25">
      <c r="K53" s="16"/>
      <c r="L53" s="2"/>
      <c r="M53" s="13"/>
    </row>
    <row r="54" spans="2:13" s="1" customFormat="1" x14ac:dyDescent="0.25">
      <c r="F54" s="14"/>
      <c r="G54" s="14"/>
      <c r="K54" s="16"/>
      <c r="L54" s="2"/>
      <c r="M54" s="13"/>
    </row>
    <row r="55" spans="2:13" s="1" customFormat="1" x14ac:dyDescent="0.25">
      <c r="K55" s="16"/>
      <c r="L55" s="2"/>
      <c r="M55" s="13"/>
    </row>
    <row r="56" spans="2:13" s="1" customFormat="1" x14ac:dyDescent="0.25">
      <c r="K56" s="16"/>
      <c r="L56" s="2"/>
      <c r="M56" s="13"/>
    </row>
    <row r="57" spans="2:13" s="1" customFormat="1" x14ac:dyDescent="0.25">
      <c r="K57" s="16"/>
      <c r="L57" s="2"/>
      <c r="M57" s="13"/>
    </row>
    <row r="58" spans="2:13" s="1" customFormat="1" x14ac:dyDescent="0.25">
      <c r="K58" s="16"/>
      <c r="L58" s="2"/>
      <c r="M58" s="13"/>
    </row>
    <row r="59" spans="2:13" s="1" customFormat="1" x14ac:dyDescent="0.25">
      <c r="K59" s="16"/>
      <c r="L59" s="2"/>
      <c r="M59" s="13"/>
    </row>
    <row r="60" spans="2:13" s="1" customFormat="1" x14ac:dyDescent="0.25">
      <c r="K60" s="16"/>
      <c r="L60" s="2"/>
      <c r="M60" s="13"/>
    </row>
    <row r="61" spans="2:13" s="1" customFormat="1" x14ac:dyDescent="0.25">
      <c r="K61" s="16"/>
      <c r="L61" s="2"/>
      <c r="M61" s="13"/>
    </row>
    <row r="62" spans="2:13" s="1" customFormat="1" x14ac:dyDescent="0.25">
      <c r="K62" s="16"/>
      <c r="L62" s="2"/>
      <c r="M62" s="13"/>
    </row>
    <row r="63" spans="2:13" s="1" customFormat="1" x14ac:dyDescent="0.25">
      <c r="K63" s="16"/>
      <c r="L63" s="2"/>
      <c r="M63" s="13"/>
    </row>
    <row r="64" spans="2:13" s="1" customFormat="1" x14ac:dyDescent="0.25">
      <c r="K64" s="16"/>
      <c r="L64" s="2"/>
      <c r="M64" s="13"/>
    </row>
    <row r="65" spans="11:13" s="1" customFormat="1" x14ac:dyDescent="0.25">
      <c r="K65" s="16"/>
      <c r="L65" s="2"/>
      <c r="M65" s="13"/>
    </row>
    <row r="66" spans="11:13" s="1" customFormat="1" x14ac:dyDescent="0.25">
      <c r="K66" s="16"/>
      <c r="L66" s="2"/>
      <c r="M66" s="13"/>
    </row>
    <row r="67" spans="11:13" s="1" customFormat="1" x14ac:dyDescent="0.25">
      <c r="K67" s="16"/>
      <c r="L67" s="2"/>
      <c r="M67" s="13"/>
    </row>
    <row r="68" spans="11:13" s="1" customFormat="1" x14ac:dyDescent="0.25">
      <c r="K68" s="16"/>
      <c r="L68" s="2"/>
      <c r="M68" s="13"/>
    </row>
    <row r="69" spans="11:13" s="1" customFormat="1" x14ac:dyDescent="0.25">
      <c r="K69" s="16"/>
      <c r="L69" s="2"/>
      <c r="M69" s="13"/>
    </row>
    <row r="70" spans="11:13" s="1" customFormat="1" x14ac:dyDescent="0.25">
      <c r="K70" s="16"/>
      <c r="L70" s="2"/>
      <c r="M70" s="13"/>
    </row>
    <row r="71" spans="11:13" s="1" customFormat="1" x14ac:dyDescent="0.25">
      <c r="K71" s="16"/>
      <c r="L71" s="2"/>
      <c r="M71" s="13"/>
    </row>
    <row r="72" spans="11:13" s="1" customFormat="1" x14ac:dyDescent="0.25">
      <c r="K72" s="16"/>
      <c r="L72" s="2"/>
      <c r="M72" s="13"/>
    </row>
    <row r="73" spans="11:13" s="1" customFormat="1" x14ac:dyDescent="0.25">
      <c r="K73" s="16"/>
      <c r="L73" s="2"/>
      <c r="M73" s="13"/>
    </row>
    <row r="74" spans="11:13" s="1" customFormat="1" x14ac:dyDescent="0.25">
      <c r="K74" s="16"/>
      <c r="L74" s="2"/>
      <c r="M74" s="13"/>
    </row>
    <row r="75" spans="11:13" s="1" customFormat="1" x14ac:dyDescent="0.25">
      <c r="K75" s="16"/>
      <c r="L75" s="2"/>
      <c r="M75" s="13"/>
    </row>
  </sheetData>
  <sheetProtection selectLockedCells="1"/>
  <mergeCells count="48">
    <mergeCell ref="B1:H1"/>
    <mergeCell ref="B2:H2"/>
    <mergeCell ref="B3:H3"/>
    <mergeCell ref="B4:H4"/>
    <mergeCell ref="B5:H7"/>
    <mergeCell ref="B8:H8"/>
    <mergeCell ref="B9:H9"/>
    <mergeCell ref="B10:H10"/>
    <mergeCell ref="B11:H11"/>
    <mergeCell ref="B12:H12"/>
    <mergeCell ref="B15:H16"/>
    <mergeCell ref="B17:H17"/>
    <mergeCell ref="B18:H18"/>
    <mergeCell ref="B19:E19"/>
    <mergeCell ref="F19:H19"/>
    <mergeCell ref="B38:H38"/>
    <mergeCell ref="B28:H28"/>
    <mergeCell ref="B29:E29"/>
    <mergeCell ref="B30:H30"/>
    <mergeCell ref="B31:E31"/>
    <mergeCell ref="B33:E33"/>
    <mergeCell ref="B34:H34"/>
    <mergeCell ref="B35:E35"/>
    <mergeCell ref="B37:H37"/>
    <mergeCell ref="B32:H32"/>
    <mergeCell ref="B13:H13"/>
    <mergeCell ref="B36:H36"/>
    <mergeCell ref="C43:E43"/>
    <mergeCell ref="B50:H50"/>
    <mergeCell ref="F41:H43"/>
    <mergeCell ref="B25:E25"/>
    <mergeCell ref="B26:H26"/>
    <mergeCell ref="B27:E27"/>
    <mergeCell ref="C41:E41"/>
    <mergeCell ref="F39:H39"/>
    <mergeCell ref="B40:H40"/>
    <mergeCell ref="B20:H20"/>
    <mergeCell ref="B21:E21"/>
    <mergeCell ref="B22:H22"/>
    <mergeCell ref="B23:E23"/>
    <mergeCell ref="B24:H24"/>
    <mergeCell ref="B51:H51"/>
    <mergeCell ref="C44:D44"/>
    <mergeCell ref="E44:H44"/>
    <mergeCell ref="B46:H46"/>
    <mergeCell ref="B47:H47"/>
    <mergeCell ref="B48:H48"/>
    <mergeCell ref="B49:H49"/>
  </mergeCells>
  <dataValidations count="7">
    <dataValidation type="list" allowBlank="1" showInputMessage="1" showErrorMessage="1" sqref="H35 F21 H21 F23 H23 F25 H25 F27 H27 H29 F29 F31 H31 H33 F33 F35">
      <formula1>$K$2:$K$15</formula1>
    </dataValidation>
    <dataValidation type="list" allowBlank="1" showInputMessage="1" sqref="G21 G23 G25 G27 G29 G31 G33 G35">
      <formula1>$L$23</formula1>
    </dataValidation>
    <dataValidation type="list" allowBlank="1" showInputMessage="1" showErrorMessage="1" sqref="H45">
      <formula1>$I$2:$I$42</formula1>
    </dataValidation>
    <dataValidation type="list" allowBlank="1" showInputMessage="1" showErrorMessage="1" sqref="C39:D39">
      <formula1>$I$2:$I$9</formula1>
    </dataValidation>
    <dataValidation type="list" allowBlank="1" showInputMessage="1" sqref="B8:H8">
      <formula1>$L$24:$L$25</formula1>
    </dataValidation>
    <dataValidation type="list" allowBlank="1" showInputMessage="1" showErrorMessage="1" sqref="F19:H19">
      <formula1>$K$17:$K$19</formula1>
    </dataValidation>
    <dataValidation type="list" allowBlank="1" showInputMessage="1" showErrorMessage="1" sqref="B4:G4">
      <formula1>$O$2:$O$20</formula1>
    </dataValidation>
  </dataValidations>
  <printOptions horizontalCentered="1" verticalCentered="1"/>
  <pageMargins left="0" right="0" top="0.19685039370078741" bottom="0" header="0.31496062992125984" footer="0"/>
  <pageSetup paperSize="9" scale="98"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Agents</vt:lpstr>
      <vt:lpstr>MASTER</vt:lpstr>
      <vt:lpstr>T</vt:lpstr>
      <vt:lpstr>T (2)</vt:lpstr>
      <vt:lpstr>Placement Du Perso MATCH COUPE</vt:lpstr>
      <vt:lpstr>MASTER!Zone_d_impression</vt:lpstr>
      <vt:lpstr>'Placement Du Perso MATCH COUPE'!Zone_d_impression</vt:lpstr>
      <vt:lpstr>T!Zone_d_impression</vt:lpstr>
      <vt:lpstr>'T (2)'!Zone_d_impression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 Esposito Didier</dc:creator>
  <cp:lastModifiedBy>Rolin Steven</cp:lastModifiedBy>
  <cp:lastPrinted>2017-01-16T10:13:51Z</cp:lastPrinted>
  <dcterms:created xsi:type="dcterms:W3CDTF">2014-01-30T08:50:11Z</dcterms:created>
  <dcterms:modified xsi:type="dcterms:W3CDTF">2017-01-29T19:11:17Z</dcterms:modified>
</cp:coreProperties>
</file>