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Travail\"/>
    </mc:Choice>
  </mc:AlternateContent>
  <bookViews>
    <workbookView xWindow="0" yWindow="0" windowWidth="25200" windowHeight="11385" tabRatio="750" activeTab="3"/>
  </bookViews>
  <sheets>
    <sheet name="ACCUEIL" sheetId="31" r:id="rId1"/>
    <sheet name="CLOTURE" sheetId="73" r:id="rId2"/>
    <sheet name="DIFFERES" sheetId="32" r:id="rId3"/>
    <sheet name="Bartin Claire" sheetId="3" r:id="rId4"/>
    <sheet name="Defoy Thomas" sheetId="1" r:id="rId5"/>
    <sheet name="Lefort Martin" sheetId="2" r:id="rId6"/>
    <sheet name="F7" sheetId="7" r:id="rId7"/>
    <sheet name="F8" sheetId="8" r:id="rId8"/>
    <sheet name="F9" sheetId="9" r:id="rId9"/>
    <sheet name="F10" sheetId="10" r:id="rId10"/>
    <sheet name="F11" sheetId="11" r:id="rId11"/>
    <sheet name="F12" sheetId="12" r:id="rId12"/>
    <sheet name="F13" sheetId="13" r:id="rId13"/>
    <sheet name="F14" sheetId="14" r:id="rId14"/>
    <sheet name="F15" sheetId="15" r:id="rId15"/>
    <sheet name="F16" sheetId="16" r:id="rId16"/>
    <sheet name="F17" sheetId="17" r:id="rId17"/>
    <sheet name="F18" sheetId="18" r:id="rId18"/>
    <sheet name="F19" sheetId="19" r:id="rId19"/>
    <sheet name="F20" sheetId="20" r:id="rId20"/>
    <sheet name="F21" sheetId="21" r:id="rId21"/>
    <sheet name="F22" sheetId="22" r:id="rId22"/>
    <sheet name="F23" sheetId="23" r:id="rId23"/>
    <sheet name="F24" sheetId="24" r:id="rId24"/>
    <sheet name="F25" sheetId="25" r:id="rId25"/>
    <sheet name="F26" sheetId="26" r:id="rId26"/>
    <sheet name="F27" sheetId="27" r:id="rId27"/>
    <sheet name="F28" sheetId="28" r:id="rId28"/>
    <sheet name="F29" sheetId="29" r:id="rId29"/>
    <sheet name="F30" sheetId="30" r:id="rId30"/>
    <sheet name="F31" sheetId="42" r:id="rId31"/>
    <sheet name="F32" sheetId="44" r:id="rId32"/>
    <sheet name="F33" sheetId="45" r:id="rId33"/>
    <sheet name="F34" sheetId="46" r:id="rId34"/>
    <sheet name="F35" sheetId="47" r:id="rId35"/>
    <sheet name="F36" sheetId="48" r:id="rId36"/>
    <sheet name="F37" sheetId="49" r:id="rId37"/>
    <sheet name="F38" sheetId="50" r:id="rId38"/>
    <sheet name="F39" sheetId="51" r:id="rId39"/>
    <sheet name="F40" sheetId="52" r:id="rId40"/>
    <sheet name="F41" sheetId="53" r:id="rId41"/>
    <sheet name="F42" sheetId="54" r:id="rId42"/>
    <sheet name="F43" sheetId="55" r:id="rId43"/>
    <sheet name="F44" sheetId="56" r:id="rId44"/>
    <sheet name="F45" sheetId="57" r:id="rId45"/>
    <sheet name="F46" sheetId="58" r:id="rId46"/>
    <sheet name="F47" sheetId="59" r:id="rId47"/>
    <sheet name="F48" sheetId="60" r:id="rId48"/>
    <sheet name="F49" sheetId="61" r:id="rId49"/>
    <sheet name="F50" sheetId="62" r:id="rId50"/>
    <sheet name="F51" sheetId="63" r:id="rId51"/>
    <sheet name="F52" sheetId="64" r:id="rId52"/>
    <sheet name="F53" sheetId="65" r:id="rId53"/>
    <sheet name="F54" sheetId="66" r:id="rId54"/>
    <sheet name="F55" sheetId="67" r:id="rId55"/>
    <sheet name="F56" sheetId="68" r:id="rId56"/>
    <sheet name="F57" sheetId="69" r:id="rId57"/>
    <sheet name="F58" sheetId="70" r:id="rId58"/>
    <sheet name="F59" sheetId="71" r:id="rId59"/>
    <sheet name="F60" sheetId="72" r:id="rId60"/>
  </sheets>
  <definedNames>
    <definedName name="Date">'Bartin Claire'!L54C2</definedName>
    <definedName name="ListeTypesActes">ACCUEIL!$M$17:$M$34</definedName>
    <definedName name="lol">'Bartin Claire'!L57C3</definedName>
    <definedName name="Test">#REF!</definedName>
    <definedName name="yop">'Bartin Claire'!LC</definedName>
  </definedNames>
  <calcPr calcId="152511"/>
</workbook>
</file>

<file path=xl/calcChain.xml><?xml version="1.0" encoding="utf-8"?>
<calcChain xmlns="http://schemas.openxmlformats.org/spreadsheetml/2006/main">
  <c r="R56" i="3" l="1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55" i="3"/>
  <c r="E3" i="73" l="1"/>
  <c r="H4" i="31"/>
  <c r="B4" i="31"/>
  <c r="G2" i="3" l="1"/>
  <c r="M2" i="3" s="1"/>
  <c r="G3" i="3"/>
  <c r="M3" i="3" s="1"/>
  <c r="G4" i="3"/>
  <c r="G5" i="3"/>
  <c r="G6" i="3"/>
  <c r="G7" i="3"/>
  <c r="G8" i="3"/>
  <c r="G9" i="3"/>
  <c r="G10" i="3"/>
  <c r="G11" i="3"/>
  <c r="G12" i="3"/>
  <c r="G14" i="3"/>
  <c r="G15" i="3"/>
  <c r="G16" i="3"/>
  <c r="G17" i="3"/>
  <c r="G18" i="3"/>
  <c r="G19" i="3"/>
  <c r="G20" i="3"/>
  <c r="G21" i="3"/>
  <c r="G22" i="3"/>
  <c r="G23" i="3"/>
  <c r="G24" i="3"/>
  <c r="G25" i="3"/>
  <c r="G27" i="3"/>
  <c r="G28" i="3"/>
  <c r="G29" i="3"/>
  <c r="G30" i="3"/>
  <c r="G31" i="3"/>
  <c r="G32" i="3"/>
  <c r="G33" i="3"/>
  <c r="G34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M4" i="3" l="1"/>
  <c r="N4" i="3" s="1"/>
  <c r="P4" i="3" s="1"/>
  <c r="M5" i="3"/>
  <c r="N5" i="3" s="1"/>
  <c r="P5" i="3" s="1"/>
  <c r="M6" i="3"/>
  <c r="N6" i="3" s="1"/>
  <c r="P6" i="3" s="1"/>
  <c r="M7" i="3"/>
  <c r="N7" i="3" s="1"/>
  <c r="P7" i="3" s="1"/>
  <c r="M8" i="3"/>
  <c r="N8" i="3" s="1"/>
  <c r="P8" i="3" s="1"/>
  <c r="M9" i="3"/>
  <c r="N9" i="3" s="1"/>
  <c r="P9" i="3" s="1"/>
  <c r="M10" i="3"/>
  <c r="N10" i="3" s="1"/>
  <c r="P10" i="3" s="1"/>
  <c r="M11" i="3"/>
  <c r="N11" i="3" s="1"/>
  <c r="P11" i="3" s="1"/>
  <c r="M12" i="3"/>
  <c r="N12" i="3" s="1"/>
  <c r="P12" i="3" s="1"/>
  <c r="M14" i="3"/>
  <c r="N14" i="3" s="1"/>
  <c r="P14" i="3" s="1"/>
  <c r="M15" i="3"/>
  <c r="N15" i="3" s="1"/>
  <c r="P15" i="3" s="1"/>
  <c r="M16" i="3"/>
  <c r="N16" i="3" s="1"/>
  <c r="P16" i="3" s="1"/>
  <c r="M17" i="3"/>
  <c r="N17" i="3" s="1"/>
  <c r="P17" i="3" s="1"/>
  <c r="M18" i="3"/>
  <c r="N18" i="3" s="1"/>
  <c r="P18" i="3" s="1"/>
  <c r="M19" i="3"/>
  <c r="N19" i="3" s="1"/>
  <c r="P19" i="3" s="1"/>
  <c r="M20" i="3"/>
  <c r="N20" i="3" s="1"/>
  <c r="P20" i="3" s="1"/>
  <c r="M21" i="3"/>
  <c r="N21" i="3" s="1"/>
  <c r="P21" i="3" s="1"/>
  <c r="M22" i="3"/>
  <c r="N22" i="3" s="1"/>
  <c r="P22" i="3" s="1"/>
  <c r="M23" i="3"/>
  <c r="N23" i="3" s="1"/>
  <c r="P23" i="3" s="1"/>
  <c r="M24" i="3"/>
  <c r="N24" i="3" s="1"/>
  <c r="P24" i="3" s="1"/>
  <c r="M25" i="3"/>
  <c r="N25" i="3" s="1"/>
  <c r="P25" i="3" s="1"/>
  <c r="M27" i="3"/>
  <c r="N27" i="3" s="1"/>
  <c r="P27" i="3" s="1"/>
  <c r="M28" i="3"/>
  <c r="N28" i="3" s="1"/>
  <c r="P28" i="3" s="1"/>
  <c r="M29" i="3"/>
  <c r="N29" i="3" s="1"/>
  <c r="P29" i="3" s="1"/>
  <c r="M30" i="3"/>
  <c r="N30" i="3" s="1"/>
  <c r="P30" i="3" s="1"/>
  <c r="M31" i="3"/>
  <c r="N31" i="3" s="1"/>
  <c r="P31" i="3" s="1"/>
  <c r="M32" i="3"/>
  <c r="N32" i="3" s="1"/>
  <c r="P32" i="3" s="1"/>
  <c r="M33" i="3"/>
  <c r="N33" i="3" s="1"/>
  <c r="P33" i="3" s="1"/>
  <c r="M34" i="3"/>
  <c r="N34" i="3" s="1"/>
  <c r="P34" i="3" s="1"/>
  <c r="M36" i="3"/>
  <c r="N36" i="3" s="1"/>
  <c r="P36" i="3" s="1"/>
  <c r="M37" i="3"/>
  <c r="N37" i="3" s="1"/>
  <c r="P37" i="3" s="1"/>
  <c r="M38" i="3"/>
  <c r="N38" i="3" s="1"/>
  <c r="P38" i="3" s="1"/>
  <c r="M39" i="3"/>
  <c r="N39" i="3" s="1"/>
  <c r="P39" i="3" s="1"/>
  <c r="M40" i="3"/>
  <c r="N40" i="3" s="1"/>
  <c r="P40" i="3" s="1"/>
  <c r="M41" i="3"/>
  <c r="N41" i="3" s="1"/>
  <c r="P41" i="3" s="1"/>
  <c r="M42" i="3"/>
  <c r="N42" i="3" s="1"/>
  <c r="P42" i="3" s="1"/>
  <c r="M43" i="3"/>
  <c r="N43" i="3" s="1"/>
  <c r="P43" i="3" s="1"/>
  <c r="M44" i="3"/>
  <c r="N44" i="3" s="1"/>
  <c r="P44" i="3" s="1"/>
  <c r="M45" i="3"/>
  <c r="N45" i="3" s="1"/>
  <c r="P45" i="3" s="1"/>
  <c r="M46" i="3"/>
  <c r="N46" i="3" s="1"/>
  <c r="P46" i="3" s="1"/>
  <c r="M47" i="3"/>
  <c r="N47" i="3" s="1"/>
  <c r="P47" i="3" s="1"/>
  <c r="M48" i="3"/>
  <c r="N48" i="3" s="1"/>
  <c r="P48" i="3" s="1"/>
  <c r="M49" i="3"/>
  <c r="N49" i="3" s="1"/>
  <c r="P49" i="3" s="1"/>
  <c r="M50" i="3"/>
  <c r="N50" i="3" s="1"/>
  <c r="P50" i="3" s="1"/>
  <c r="M51" i="3"/>
  <c r="N51" i="3" s="1"/>
  <c r="P51" i="3" s="1"/>
  <c r="D51" i="72" l="1"/>
  <c r="J51" i="72" s="1"/>
  <c r="K51" i="72" s="1"/>
  <c r="M51" i="72" s="1"/>
  <c r="D50" i="72"/>
  <c r="J50" i="72" s="1"/>
  <c r="K50" i="72" s="1"/>
  <c r="M50" i="72" s="1"/>
  <c r="D49" i="72"/>
  <c r="J49" i="72" s="1"/>
  <c r="K49" i="72" s="1"/>
  <c r="M49" i="72" s="1"/>
  <c r="D48" i="72"/>
  <c r="J48" i="72" s="1"/>
  <c r="K48" i="72" s="1"/>
  <c r="M48" i="72" s="1"/>
  <c r="D47" i="72"/>
  <c r="J47" i="72" s="1"/>
  <c r="K47" i="72" s="1"/>
  <c r="M47" i="72" s="1"/>
  <c r="D46" i="72"/>
  <c r="J46" i="72" s="1"/>
  <c r="K46" i="72" s="1"/>
  <c r="M46" i="72" s="1"/>
  <c r="D45" i="72"/>
  <c r="J45" i="72" s="1"/>
  <c r="K45" i="72" s="1"/>
  <c r="M45" i="72" s="1"/>
  <c r="D44" i="72"/>
  <c r="J44" i="72" s="1"/>
  <c r="K44" i="72" s="1"/>
  <c r="M44" i="72" s="1"/>
  <c r="D43" i="72"/>
  <c r="J43" i="72" s="1"/>
  <c r="K43" i="72" s="1"/>
  <c r="M43" i="72" s="1"/>
  <c r="S42" i="72"/>
  <c r="D42" i="72"/>
  <c r="J42" i="72" s="1"/>
  <c r="K42" i="72" s="1"/>
  <c r="M42" i="72" s="1"/>
  <c r="S41" i="72"/>
  <c r="D41" i="72"/>
  <c r="J41" i="72" s="1"/>
  <c r="K41" i="72" s="1"/>
  <c r="M41" i="72" s="1"/>
  <c r="S40" i="72"/>
  <c r="D40" i="72"/>
  <c r="J40" i="72" s="1"/>
  <c r="K40" i="72" s="1"/>
  <c r="M40" i="72" s="1"/>
  <c r="S39" i="72"/>
  <c r="D39" i="72"/>
  <c r="J39" i="72" s="1"/>
  <c r="K39" i="72" s="1"/>
  <c r="M39" i="72" s="1"/>
  <c r="S38" i="72"/>
  <c r="D38" i="72"/>
  <c r="J38" i="72" s="1"/>
  <c r="K38" i="72" s="1"/>
  <c r="M38" i="72" s="1"/>
  <c r="S37" i="72"/>
  <c r="D37" i="72"/>
  <c r="J37" i="72" s="1"/>
  <c r="K37" i="72" s="1"/>
  <c r="M37" i="72" s="1"/>
  <c r="S36" i="72"/>
  <c r="D36" i="72"/>
  <c r="J36" i="72" s="1"/>
  <c r="K36" i="72" s="1"/>
  <c r="M36" i="72" s="1"/>
  <c r="S35" i="72"/>
  <c r="S34" i="72"/>
  <c r="D34" i="72"/>
  <c r="J34" i="72" s="1"/>
  <c r="K34" i="72" s="1"/>
  <c r="M34" i="72" s="1"/>
  <c r="S33" i="72"/>
  <c r="D33" i="72"/>
  <c r="J33" i="72" s="1"/>
  <c r="K33" i="72" s="1"/>
  <c r="M33" i="72" s="1"/>
  <c r="S32" i="72"/>
  <c r="D32" i="72"/>
  <c r="J32" i="72" s="1"/>
  <c r="K32" i="72" s="1"/>
  <c r="M32" i="72" s="1"/>
  <c r="S31" i="72"/>
  <c r="D31" i="72"/>
  <c r="J31" i="72" s="1"/>
  <c r="K31" i="72" s="1"/>
  <c r="M31" i="72" s="1"/>
  <c r="S30" i="72"/>
  <c r="D30" i="72"/>
  <c r="J30" i="72" s="1"/>
  <c r="K30" i="72" s="1"/>
  <c r="M30" i="72" s="1"/>
  <c r="S29" i="72"/>
  <c r="D29" i="72"/>
  <c r="J29" i="72" s="1"/>
  <c r="K29" i="72" s="1"/>
  <c r="M29" i="72" s="1"/>
  <c r="S28" i="72"/>
  <c r="D28" i="72"/>
  <c r="J28" i="72" s="1"/>
  <c r="K28" i="72" s="1"/>
  <c r="M28" i="72" s="1"/>
  <c r="S27" i="72"/>
  <c r="D27" i="72"/>
  <c r="J27" i="72" s="1"/>
  <c r="K27" i="72" s="1"/>
  <c r="M27" i="72" s="1"/>
  <c r="S26" i="72"/>
  <c r="S25" i="72"/>
  <c r="D25" i="72"/>
  <c r="J25" i="72" s="1"/>
  <c r="K25" i="72" s="1"/>
  <c r="M25" i="72" s="1"/>
  <c r="D24" i="72"/>
  <c r="J24" i="72" s="1"/>
  <c r="K24" i="72" s="1"/>
  <c r="M24" i="72" s="1"/>
  <c r="D23" i="72"/>
  <c r="J23" i="72" s="1"/>
  <c r="K23" i="72" s="1"/>
  <c r="M23" i="72" s="1"/>
  <c r="D22" i="72"/>
  <c r="J22" i="72" s="1"/>
  <c r="K22" i="72" s="1"/>
  <c r="M22" i="72" s="1"/>
  <c r="D21" i="72"/>
  <c r="J21" i="72" s="1"/>
  <c r="K21" i="72" s="1"/>
  <c r="M21" i="72" s="1"/>
  <c r="D20" i="72"/>
  <c r="J20" i="72" s="1"/>
  <c r="K20" i="72" s="1"/>
  <c r="M20" i="72" s="1"/>
  <c r="S19" i="72"/>
  <c r="Q19" i="72"/>
  <c r="D19" i="72"/>
  <c r="J19" i="72" s="1"/>
  <c r="K19" i="72" s="1"/>
  <c r="M19" i="72" s="1"/>
  <c r="S18" i="72"/>
  <c r="S20" i="72" s="1"/>
  <c r="Q18" i="72"/>
  <c r="D18" i="72"/>
  <c r="J18" i="72" s="1"/>
  <c r="K18" i="72" s="1"/>
  <c r="M18" i="72" s="1"/>
  <c r="D17" i="72"/>
  <c r="J17" i="72" s="1"/>
  <c r="K17" i="72" s="1"/>
  <c r="M17" i="72" s="1"/>
  <c r="D16" i="72"/>
  <c r="J16" i="72" s="1"/>
  <c r="K16" i="72" s="1"/>
  <c r="M16" i="72" s="1"/>
  <c r="D15" i="72"/>
  <c r="J15" i="72" s="1"/>
  <c r="K15" i="72" s="1"/>
  <c r="M15" i="72" s="1"/>
  <c r="S14" i="72"/>
  <c r="Q14" i="72"/>
  <c r="D14" i="72"/>
  <c r="J14" i="72" s="1"/>
  <c r="K14" i="72" s="1"/>
  <c r="M14" i="72" s="1"/>
  <c r="S13" i="72"/>
  <c r="Q13" i="72"/>
  <c r="S12" i="72"/>
  <c r="Q12" i="72"/>
  <c r="D12" i="72"/>
  <c r="J12" i="72" s="1"/>
  <c r="K12" i="72" s="1"/>
  <c r="M12" i="72" s="1"/>
  <c r="S11" i="72"/>
  <c r="Q11" i="72"/>
  <c r="D11" i="72"/>
  <c r="J11" i="72" s="1"/>
  <c r="K11" i="72" s="1"/>
  <c r="M11" i="72" s="1"/>
  <c r="S10" i="72"/>
  <c r="Q10" i="72"/>
  <c r="D10" i="72"/>
  <c r="J10" i="72" s="1"/>
  <c r="K10" i="72" s="1"/>
  <c r="M10" i="72" s="1"/>
  <c r="D9" i="72"/>
  <c r="J9" i="72" s="1"/>
  <c r="K9" i="72" s="1"/>
  <c r="M9" i="72" s="1"/>
  <c r="D8" i="72"/>
  <c r="J8" i="72" s="1"/>
  <c r="K8" i="72" s="1"/>
  <c r="M8" i="72" s="1"/>
  <c r="D7" i="72"/>
  <c r="J7" i="72" s="1"/>
  <c r="K7" i="72" s="1"/>
  <c r="M7" i="72" s="1"/>
  <c r="D6" i="72"/>
  <c r="J6" i="72" s="1"/>
  <c r="K6" i="72" s="1"/>
  <c r="M6" i="72" s="1"/>
  <c r="D5" i="72"/>
  <c r="J5" i="72" s="1"/>
  <c r="K5" i="72" s="1"/>
  <c r="M5" i="72" s="1"/>
  <c r="D4" i="72"/>
  <c r="J4" i="72" s="1"/>
  <c r="K4" i="72" s="1"/>
  <c r="M4" i="72" s="1"/>
  <c r="D3" i="72"/>
  <c r="J3" i="72" s="1"/>
  <c r="K3" i="72" s="1"/>
  <c r="M3" i="72" s="1"/>
  <c r="D2" i="72"/>
  <c r="J2" i="72" s="1"/>
  <c r="K2" i="72" s="1"/>
  <c r="D51" i="71"/>
  <c r="J51" i="71" s="1"/>
  <c r="K51" i="71" s="1"/>
  <c r="M51" i="71" s="1"/>
  <c r="D50" i="71"/>
  <c r="J50" i="71" s="1"/>
  <c r="K50" i="71" s="1"/>
  <c r="M50" i="71" s="1"/>
  <c r="D49" i="71"/>
  <c r="J49" i="71" s="1"/>
  <c r="K49" i="71" s="1"/>
  <c r="M49" i="71" s="1"/>
  <c r="D48" i="71"/>
  <c r="J48" i="71" s="1"/>
  <c r="K48" i="71" s="1"/>
  <c r="M48" i="71" s="1"/>
  <c r="D47" i="71"/>
  <c r="J47" i="71" s="1"/>
  <c r="K47" i="71" s="1"/>
  <c r="M47" i="71" s="1"/>
  <c r="D46" i="71"/>
  <c r="J46" i="71" s="1"/>
  <c r="K46" i="71" s="1"/>
  <c r="M46" i="71" s="1"/>
  <c r="D45" i="71"/>
  <c r="J45" i="71" s="1"/>
  <c r="K45" i="71" s="1"/>
  <c r="M45" i="71" s="1"/>
  <c r="D44" i="71"/>
  <c r="J44" i="71" s="1"/>
  <c r="K44" i="71" s="1"/>
  <c r="M44" i="71" s="1"/>
  <c r="D43" i="71"/>
  <c r="J43" i="71" s="1"/>
  <c r="K43" i="71" s="1"/>
  <c r="M43" i="71" s="1"/>
  <c r="S42" i="71"/>
  <c r="D42" i="71"/>
  <c r="J42" i="71" s="1"/>
  <c r="K42" i="71" s="1"/>
  <c r="M42" i="71" s="1"/>
  <c r="S41" i="71"/>
  <c r="D41" i="71"/>
  <c r="J41" i="71" s="1"/>
  <c r="K41" i="71" s="1"/>
  <c r="M41" i="71" s="1"/>
  <c r="S40" i="71"/>
  <c r="D40" i="71"/>
  <c r="J40" i="71" s="1"/>
  <c r="K40" i="71" s="1"/>
  <c r="M40" i="71" s="1"/>
  <c r="S39" i="71"/>
  <c r="D39" i="71"/>
  <c r="J39" i="71" s="1"/>
  <c r="K39" i="71" s="1"/>
  <c r="M39" i="71" s="1"/>
  <c r="S38" i="71"/>
  <c r="D38" i="71"/>
  <c r="J38" i="71" s="1"/>
  <c r="K38" i="71" s="1"/>
  <c r="M38" i="71" s="1"/>
  <c r="S37" i="71"/>
  <c r="D37" i="71"/>
  <c r="J37" i="71" s="1"/>
  <c r="K37" i="71" s="1"/>
  <c r="M37" i="71" s="1"/>
  <c r="S36" i="71"/>
  <c r="D36" i="71"/>
  <c r="J36" i="71" s="1"/>
  <c r="K36" i="71" s="1"/>
  <c r="M36" i="71" s="1"/>
  <c r="S35" i="71"/>
  <c r="S34" i="71"/>
  <c r="D34" i="71"/>
  <c r="J34" i="71" s="1"/>
  <c r="K34" i="71" s="1"/>
  <c r="M34" i="71" s="1"/>
  <c r="S33" i="71"/>
  <c r="D33" i="71"/>
  <c r="J33" i="71" s="1"/>
  <c r="K33" i="71" s="1"/>
  <c r="M33" i="71" s="1"/>
  <c r="S32" i="71"/>
  <c r="D32" i="71"/>
  <c r="J32" i="71" s="1"/>
  <c r="K32" i="71" s="1"/>
  <c r="M32" i="71" s="1"/>
  <c r="S31" i="71"/>
  <c r="D31" i="71"/>
  <c r="J31" i="71" s="1"/>
  <c r="K31" i="71" s="1"/>
  <c r="M31" i="71" s="1"/>
  <c r="S30" i="71"/>
  <c r="D30" i="71"/>
  <c r="J30" i="71" s="1"/>
  <c r="K30" i="71" s="1"/>
  <c r="M30" i="71" s="1"/>
  <c r="S29" i="71"/>
  <c r="D29" i="71"/>
  <c r="J29" i="71" s="1"/>
  <c r="K29" i="71" s="1"/>
  <c r="M29" i="71" s="1"/>
  <c r="S28" i="71"/>
  <c r="D28" i="71"/>
  <c r="J28" i="71" s="1"/>
  <c r="K28" i="71" s="1"/>
  <c r="M28" i="71" s="1"/>
  <c r="S27" i="71"/>
  <c r="D27" i="71"/>
  <c r="J27" i="71" s="1"/>
  <c r="K27" i="71" s="1"/>
  <c r="M27" i="71" s="1"/>
  <c r="S26" i="71"/>
  <c r="S25" i="71"/>
  <c r="D25" i="71"/>
  <c r="J25" i="71" s="1"/>
  <c r="K25" i="71" s="1"/>
  <c r="M25" i="71" s="1"/>
  <c r="D24" i="71"/>
  <c r="J24" i="71" s="1"/>
  <c r="K24" i="71" s="1"/>
  <c r="M24" i="71" s="1"/>
  <c r="D23" i="71"/>
  <c r="J23" i="71" s="1"/>
  <c r="K23" i="71" s="1"/>
  <c r="M23" i="71" s="1"/>
  <c r="D22" i="71"/>
  <c r="J22" i="71" s="1"/>
  <c r="K22" i="71" s="1"/>
  <c r="M22" i="71" s="1"/>
  <c r="D21" i="71"/>
  <c r="J21" i="71" s="1"/>
  <c r="K21" i="71" s="1"/>
  <c r="M21" i="71" s="1"/>
  <c r="D20" i="71"/>
  <c r="J20" i="71" s="1"/>
  <c r="K20" i="71" s="1"/>
  <c r="M20" i="71" s="1"/>
  <c r="S19" i="71"/>
  <c r="Q19" i="71"/>
  <c r="D19" i="71"/>
  <c r="J19" i="71" s="1"/>
  <c r="K19" i="71" s="1"/>
  <c r="M19" i="71" s="1"/>
  <c r="S18" i="71"/>
  <c r="S20" i="71" s="1"/>
  <c r="Q18" i="71"/>
  <c r="D18" i="71"/>
  <c r="J18" i="71" s="1"/>
  <c r="K18" i="71" s="1"/>
  <c r="M18" i="71" s="1"/>
  <c r="D17" i="71"/>
  <c r="J17" i="71" s="1"/>
  <c r="K17" i="71" s="1"/>
  <c r="M17" i="71" s="1"/>
  <c r="D16" i="71"/>
  <c r="J16" i="71" s="1"/>
  <c r="K16" i="71" s="1"/>
  <c r="M16" i="71" s="1"/>
  <c r="D15" i="71"/>
  <c r="J15" i="71" s="1"/>
  <c r="K15" i="71" s="1"/>
  <c r="M15" i="71" s="1"/>
  <c r="S14" i="71"/>
  <c r="Q14" i="71"/>
  <c r="D14" i="71"/>
  <c r="J14" i="71" s="1"/>
  <c r="K14" i="71" s="1"/>
  <c r="M14" i="71" s="1"/>
  <c r="S13" i="71"/>
  <c r="Q13" i="71"/>
  <c r="S12" i="71"/>
  <c r="Q12" i="71"/>
  <c r="D12" i="71"/>
  <c r="J12" i="71" s="1"/>
  <c r="K12" i="71" s="1"/>
  <c r="M12" i="71" s="1"/>
  <c r="S11" i="71"/>
  <c r="Q11" i="71"/>
  <c r="D11" i="71"/>
  <c r="J11" i="71" s="1"/>
  <c r="K11" i="71" s="1"/>
  <c r="M11" i="71" s="1"/>
  <c r="S10" i="71"/>
  <c r="Q10" i="71"/>
  <c r="D10" i="71"/>
  <c r="J10" i="71" s="1"/>
  <c r="K10" i="71" s="1"/>
  <c r="M10" i="71" s="1"/>
  <c r="D9" i="71"/>
  <c r="J9" i="71" s="1"/>
  <c r="K9" i="71" s="1"/>
  <c r="M9" i="71" s="1"/>
  <c r="D8" i="71"/>
  <c r="J8" i="71" s="1"/>
  <c r="K8" i="71" s="1"/>
  <c r="M8" i="71" s="1"/>
  <c r="D7" i="71"/>
  <c r="J7" i="71" s="1"/>
  <c r="K7" i="71" s="1"/>
  <c r="M7" i="71" s="1"/>
  <c r="D6" i="71"/>
  <c r="J6" i="71" s="1"/>
  <c r="K6" i="71" s="1"/>
  <c r="M6" i="71" s="1"/>
  <c r="D5" i="71"/>
  <c r="J5" i="71" s="1"/>
  <c r="K5" i="71" s="1"/>
  <c r="M5" i="71" s="1"/>
  <c r="D4" i="71"/>
  <c r="J4" i="71" s="1"/>
  <c r="K4" i="71" s="1"/>
  <c r="M4" i="71" s="1"/>
  <c r="D3" i="71"/>
  <c r="J3" i="71" s="1"/>
  <c r="K3" i="71" s="1"/>
  <c r="M3" i="71" s="1"/>
  <c r="D2" i="71"/>
  <c r="J2" i="71" s="1"/>
  <c r="K2" i="71" s="1"/>
  <c r="D51" i="70"/>
  <c r="J51" i="70" s="1"/>
  <c r="K51" i="70" s="1"/>
  <c r="M51" i="70" s="1"/>
  <c r="D50" i="70"/>
  <c r="J50" i="70" s="1"/>
  <c r="K50" i="70" s="1"/>
  <c r="M50" i="70" s="1"/>
  <c r="D49" i="70"/>
  <c r="J49" i="70" s="1"/>
  <c r="K49" i="70" s="1"/>
  <c r="M49" i="70" s="1"/>
  <c r="D48" i="70"/>
  <c r="J48" i="70" s="1"/>
  <c r="K48" i="70" s="1"/>
  <c r="M48" i="70" s="1"/>
  <c r="D47" i="70"/>
  <c r="J47" i="70" s="1"/>
  <c r="K47" i="70" s="1"/>
  <c r="M47" i="70" s="1"/>
  <c r="D46" i="70"/>
  <c r="J46" i="70" s="1"/>
  <c r="K46" i="70" s="1"/>
  <c r="M46" i="70" s="1"/>
  <c r="D45" i="70"/>
  <c r="J45" i="70" s="1"/>
  <c r="K45" i="70" s="1"/>
  <c r="M45" i="70" s="1"/>
  <c r="D44" i="70"/>
  <c r="J44" i="70" s="1"/>
  <c r="K44" i="70" s="1"/>
  <c r="M44" i="70" s="1"/>
  <c r="D43" i="70"/>
  <c r="J43" i="70" s="1"/>
  <c r="K43" i="70" s="1"/>
  <c r="M43" i="70" s="1"/>
  <c r="S42" i="70"/>
  <c r="D42" i="70"/>
  <c r="J42" i="70" s="1"/>
  <c r="K42" i="70" s="1"/>
  <c r="M42" i="70" s="1"/>
  <c r="S41" i="70"/>
  <c r="D41" i="70"/>
  <c r="J41" i="70" s="1"/>
  <c r="K41" i="70" s="1"/>
  <c r="M41" i="70" s="1"/>
  <c r="S40" i="70"/>
  <c r="D40" i="70"/>
  <c r="J40" i="70" s="1"/>
  <c r="K40" i="70" s="1"/>
  <c r="M40" i="70" s="1"/>
  <c r="S39" i="70"/>
  <c r="D39" i="70"/>
  <c r="J39" i="70" s="1"/>
  <c r="K39" i="70" s="1"/>
  <c r="M39" i="70" s="1"/>
  <c r="S38" i="70"/>
  <c r="D38" i="70"/>
  <c r="J38" i="70" s="1"/>
  <c r="K38" i="70" s="1"/>
  <c r="M38" i="70" s="1"/>
  <c r="S37" i="70"/>
  <c r="D37" i="70"/>
  <c r="J37" i="70" s="1"/>
  <c r="K37" i="70" s="1"/>
  <c r="M37" i="70" s="1"/>
  <c r="S36" i="70"/>
  <c r="D36" i="70"/>
  <c r="J36" i="70" s="1"/>
  <c r="K36" i="70" s="1"/>
  <c r="M36" i="70" s="1"/>
  <c r="S35" i="70"/>
  <c r="S34" i="70"/>
  <c r="D34" i="70"/>
  <c r="J34" i="70" s="1"/>
  <c r="K34" i="70" s="1"/>
  <c r="M34" i="70" s="1"/>
  <c r="S33" i="70"/>
  <c r="D33" i="70"/>
  <c r="J33" i="70" s="1"/>
  <c r="K33" i="70" s="1"/>
  <c r="M33" i="70" s="1"/>
  <c r="S32" i="70"/>
  <c r="D32" i="70"/>
  <c r="J32" i="70" s="1"/>
  <c r="K32" i="70" s="1"/>
  <c r="M32" i="70" s="1"/>
  <c r="S31" i="70"/>
  <c r="D31" i="70"/>
  <c r="J31" i="70" s="1"/>
  <c r="K31" i="70" s="1"/>
  <c r="M31" i="70" s="1"/>
  <c r="S30" i="70"/>
  <c r="D30" i="70"/>
  <c r="J30" i="70" s="1"/>
  <c r="K30" i="70" s="1"/>
  <c r="M30" i="70" s="1"/>
  <c r="S29" i="70"/>
  <c r="D29" i="70"/>
  <c r="J29" i="70" s="1"/>
  <c r="K29" i="70" s="1"/>
  <c r="M29" i="70" s="1"/>
  <c r="S28" i="70"/>
  <c r="D28" i="70"/>
  <c r="J28" i="70" s="1"/>
  <c r="K28" i="70" s="1"/>
  <c r="M28" i="70" s="1"/>
  <c r="S27" i="70"/>
  <c r="D27" i="70"/>
  <c r="J27" i="70" s="1"/>
  <c r="K27" i="70" s="1"/>
  <c r="M27" i="70" s="1"/>
  <c r="S26" i="70"/>
  <c r="S25" i="70"/>
  <c r="D25" i="70"/>
  <c r="J25" i="70" s="1"/>
  <c r="K25" i="70" s="1"/>
  <c r="M25" i="70" s="1"/>
  <c r="D24" i="70"/>
  <c r="J24" i="70" s="1"/>
  <c r="K24" i="70" s="1"/>
  <c r="M24" i="70" s="1"/>
  <c r="D23" i="70"/>
  <c r="J23" i="70" s="1"/>
  <c r="K23" i="70" s="1"/>
  <c r="M23" i="70" s="1"/>
  <c r="D22" i="70"/>
  <c r="J22" i="70" s="1"/>
  <c r="K22" i="70" s="1"/>
  <c r="M22" i="70" s="1"/>
  <c r="D21" i="70"/>
  <c r="J21" i="70" s="1"/>
  <c r="K21" i="70" s="1"/>
  <c r="M21" i="70" s="1"/>
  <c r="D20" i="70"/>
  <c r="J20" i="70" s="1"/>
  <c r="K20" i="70" s="1"/>
  <c r="M20" i="70" s="1"/>
  <c r="S19" i="70"/>
  <c r="Q19" i="70"/>
  <c r="D19" i="70"/>
  <c r="J19" i="70" s="1"/>
  <c r="K19" i="70" s="1"/>
  <c r="M19" i="70" s="1"/>
  <c r="S18" i="70"/>
  <c r="S20" i="70" s="1"/>
  <c r="Q18" i="70"/>
  <c r="D18" i="70"/>
  <c r="J18" i="70" s="1"/>
  <c r="K18" i="70" s="1"/>
  <c r="M18" i="70" s="1"/>
  <c r="D17" i="70"/>
  <c r="J17" i="70" s="1"/>
  <c r="K17" i="70" s="1"/>
  <c r="M17" i="70" s="1"/>
  <c r="J16" i="70"/>
  <c r="K16" i="70" s="1"/>
  <c r="M16" i="70" s="1"/>
  <c r="D16" i="70"/>
  <c r="D15" i="70"/>
  <c r="J15" i="70" s="1"/>
  <c r="K15" i="70" s="1"/>
  <c r="M15" i="70" s="1"/>
  <c r="S14" i="70"/>
  <c r="Q14" i="70"/>
  <c r="D14" i="70"/>
  <c r="J14" i="70" s="1"/>
  <c r="K14" i="70" s="1"/>
  <c r="M14" i="70" s="1"/>
  <c r="S13" i="70"/>
  <c r="Q13" i="70"/>
  <c r="S12" i="70"/>
  <c r="Q12" i="70"/>
  <c r="D12" i="70"/>
  <c r="J12" i="70" s="1"/>
  <c r="K12" i="70" s="1"/>
  <c r="M12" i="70" s="1"/>
  <c r="S11" i="70"/>
  <c r="Q11" i="70"/>
  <c r="D11" i="70"/>
  <c r="J11" i="70" s="1"/>
  <c r="K11" i="70" s="1"/>
  <c r="M11" i="70" s="1"/>
  <c r="S10" i="70"/>
  <c r="Q10" i="70"/>
  <c r="D10" i="70"/>
  <c r="J10" i="70" s="1"/>
  <c r="K10" i="70" s="1"/>
  <c r="M10" i="70" s="1"/>
  <c r="D9" i="70"/>
  <c r="J9" i="70" s="1"/>
  <c r="K9" i="70" s="1"/>
  <c r="M9" i="70" s="1"/>
  <c r="D8" i="70"/>
  <c r="J8" i="70" s="1"/>
  <c r="K8" i="70" s="1"/>
  <c r="M8" i="70" s="1"/>
  <c r="D7" i="70"/>
  <c r="J7" i="70" s="1"/>
  <c r="K7" i="70" s="1"/>
  <c r="M7" i="70" s="1"/>
  <c r="D6" i="70"/>
  <c r="J6" i="70" s="1"/>
  <c r="K6" i="70" s="1"/>
  <c r="M6" i="70" s="1"/>
  <c r="D5" i="70"/>
  <c r="J5" i="70" s="1"/>
  <c r="K5" i="70" s="1"/>
  <c r="M5" i="70" s="1"/>
  <c r="D4" i="70"/>
  <c r="J4" i="70" s="1"/>
  <c r="K4" i="70" s="1"/>
  <c r="M4" i="70" s="1"/>
  <c r="D3" i="70"/>
  <c r="J3" i="70" s="1"/>
  <c r="K3" i="70" s="1"/>
  <c r="M3" i="70" s="1"/>
  <c r="D2" i="70"/>
  <c r="J2" i="70" s="1"/>
  <c r="K2" i="70" s="1"/>
  <c r="D51" i="69"/>
  <c r="J51" i="69" s="1"/>
  <c r="K51" i="69" s="1"/>
  <c r="M51" i="69" s="1"/>
  <c r="D50" i="69"/>
  <c r="J50" i="69" s="1"/>
  <c r="K50" i="69" s="1"/>
  <c r="M50" i="69" s="1"/>
  <c r="D49" i="69"/>
  <c r="J49" i="69" s="1"/>
  <c r="K49" i="69" s="1"/>
  <c r="M49" i="69" s="1"/>
  <c r="D48" i="69"/>
  <c r="J48" i="69" s="1"/>
  <c r="K48" i="69" s="1"/>
  <c r="M48" i="69" s="1"/>
  <c r="D47" i="69"/>
  <c r="J47" i="69" s="1"/>
  <c r="K47" i="69" s="1"/>
  <c r="M47" i="69" s="1"/>
  <c r="D46" i="69"/>
  <c r="J46" i="69" s="1"/>
  <c r="K46" i="69" s="1"/>
  <c r="M46" i="69" s="1"/>
  <c r="D45" i="69"/>
  <c r="J45" i="69" s="1"/>
  <c r="K45" i="69" s="1"/>
  <c r="M45" i="69" s="1"/>
  <c r="D44" i="69"/>
  <c r="J44" i="69" s="1"/>
  <c r="K44" i="69" s="1"/>
  <c r="M44" i="69" s="1"/>
  <c r="D43" i="69"/>
  <c r="J43" i="69" s="1"/>
  <c r="K43" i="69" s="1"/>
  <c r="M43" i="69" s="1"/>
  <c r="S42" i="69"/>
  <c r="D42" i="69"/>
  <c r="J42" i="69" s="1"/>
  <c r="K42" i="69" s="1"/>
  <c r="M42" i="69" s="1"/>
  <c r="S41" i="69"/>
  <c r="D41" i="69"/>
  <c r="J41" i="69" s="1"/>
  <c r="K41" i="69" s="1"/>
  <c r="M41" i="69" s="1"/>
  <c r="S40" i="69"/>
  <c r="D40" i="69"/>
  <c r="J40" i="69" s="1"/>
  <c r="K40" i="69" s="1"/>
  <c r="M40" i="69" s="1"/>
  <c r="S39" i="69"/>
  <c r="D39" i="69"/>
  <c r="J39" i="69" s="1"/>
  <c r="K39" i="69" s="1"/>
  <c r="M39" i="69" s="1"/>
  <c r="S38" i="69"/>
  <c r="D38" i="69"/>
  <c r="J38" i="69" s="1"/>
  <c r="K38" i="69" s="1"/>
  <c r="M38" i="69" s="1"/>
  <c r="S37" i="69"/>
  <c r="D37" i="69"/>
  <c r="J37" i="69" s="1"/>
  <c r="K37" i="69" s="1"/>
  <c r="M37" i="69" s="1"/>
  <c r="S36" i="69"/>
  <c r="J36" i="69"/>
  <c r="K36" i="69" s="1"/>
  <c r="M36" i="69" s="1"/>
  <c r="D36" i="69"/>
  <c r="S35" i="69"/>
  <c r="S34" i="69"/>
  <c r="D34" i="69"/>
  <c r="J34" i="69" s="1"/>
  <c r="K34" i="69" s="1"/>
  <c r="M34" i="69" s="1"/>
  <c r="S33" i="69"/>
  <c r="D33" i="69"/>
  <c r="J33" i="69" s="1"/>
  <c r="K33" i="69" s="1"/>
  <c r="M33" i="69" s="1"/>
  <c r="S32" i="69"/>
  <c r="J32" i="69"/>
  <c r="K32" i="69" s="1"/>
  <c r="M32" i="69" s="1"/>
  <c r="D32" i="69"/>
  <c r="S31" i="69"/>
  <c r="D31" i="69"/>
  <c r="J31" i="69" s="1"/>
  <c r="K31" i="69" s="1"/>
  <c r="M31" i="69" s="1"/>
  <c r="S30" i="69"/>
  <c r="D30" i="69"/>
  <c r="J30" i="69" s="1"/>
  <c r="K30" i="69" s="1"/>
  <c r="M30" i="69" s="1"/>
  <c r="S29" i="69"/>
  <c r="D29" i="69"/>
  <c r="J29" i="69" s="1"/>
  <c r="K29" i="69" s="1"/>
  <c r="M29" i="69" s="1"/>
  <c r="S28" i="69"/>
  <c r="D28" i="69"/>
  <c r="J28" i="69" s="1"/>
  <c r="K28" i="69" s="1"/>
  <c r="M28" i="69" s="1"/>
  <c r="S27" i="69"/>
  <c r="D27" i="69"/>
  <c r="J27" i="69" s="1"/>
  <c r="K27" i="69" s="1"/>
  <c r="M27" i="69" s="1"/>
  <c r="S26" i="69"/>
  <c r="S25" i="69"/>
  <c r="D25" i="69"/>
  <c r="J25" i="69" s="1"/>
  <c r="K25" i="69" s="1"/>
  <c r="M25" i="69" s="1"/>
  <c r="D24" i="69"/>
  <c r="J24" i="69" s="1"/>
  <c r="K24" i="69" s="1"/>
  <c r="M24" i="69" s="1"/>
  <c r="D23" i="69"/>
  <c r="J23" i="69" s="1"/>
  <c r="K23" i="69" s="1"/>
  <c r="M23" i="69" s="1"/>
  <c r="D22" i="69"/>
  <c r="J22" i="69" s="1"/>
  <c r="K22" i="69" s="1"/>
  <c r="M22" i="69" s="1"/>
  <c r="D21" i="69"/>
  <c r="J21" i="69" s="1"/>
  <c r="K21" i="69" s="1"/>
  <c r="M21" i="69" s="1"/>
  <c r="D20" i="69"/>
  <c r="J20" i="69" s="1"/>
  <c r="K20" i="69" s="1"/>
  <c r="M20" i="69" s="1"/>
  <c r="S19" i="69"/>
  <c r="Q19" i="69"/>
  <c r="D19" i="69"/>
  <c r="J19" i="69" s="1"/>
  <c r="K19" i="69" s="1"/>
  <c r="M19" i="69" s="1"/>
  <c r="S18" i="69"/>
  <c r="Q18" i="69"/>
  <c r="D18" i="69"/>
  <c r="J18" i="69" s="1"/>
  <c r="K18" i="69" s="1"/>
  <c r="M18" i="69" s="1"/>
  <c r="D17" i="69"/>
  <c r="J17" i="69" s="1"/>
  <c r="K17" i="69" s="1"/>
  <c r="M17" i="69" s="1"/>
  <c r="D16" i="69"/>
  <c r="J16" i="69" s="1"/>
  <c r="K16" i="69" s="1"/>
  <c r="M16" i="69" s="1"/>
  <c r="D15" i="69"/>
  <c r="J15" i="69" s="1"/>
  <c r="K15" i="69" s="1"/>
  <c r="M15" i="69" s="1"/>
  <c r="S14" i="69"/>
  <c r="Q14" i="69"/>
  <c r="J14" i="69"/>
  <c r="K14" i="69" s="1"/>
  <c r="M14" i="69" s="1"/>
  <c r="D14" i="69"/>
  <c r="S13" i="69"/>
  <c r="Q13" i="69"/>
  <c r="S12" i="69"/>
  <c r="Q12" i="69"/>
  <c r="D12" i="69"/>
  <c r="J12" i="69" s="1"/>
  <c r="K12" i="69" s="1"/>
  <c r="M12" i="69" s="1"/>
  <c r="S11" i="69"/>
  <c r="Q11" i="69"/>
  <c r="D11" i="69"/>
  <c r="J11" i="69" s="1"/>
  <c r="K11" i="69" s="1"/>
  <c r="M11" i="69" s="1"/>
  <c r="S10" i="69"/>
  <c r="Q10" i="69"/>
  <c r="D10" i="69"/>
  <c r="J10" i="69" s="1"/>
  <c r="K10" i="69" s="1"/>
  <c r="M10" i="69" s="1"/>
  <c r="D9" i="69"/>
  <c r="J9" i="69" s="1"/>
  <c r="K9" i="69" s="1"/>
  <c r="M9" i="69" s="1"/>
  <c r="D8" i="69"/>
  <c r="J8" i="69" s="1"/>
  <c r="K8" i="69" s="1"/>
  <c r="M8" i="69" s="1"/>
  <c r="D7" i="69"/>
  <c r="J7" i="69" s="1"/>
  <c r="K7" i="69" s="1"/>
  <c r="M7" i="69" s="1"/>
  <c r="D6" i="69"/>
  <c r="J6" i="69" s="1"/>
  <c r="K6" i="69" s="1"/>
  <c r="M6" i="69" s="1"/>
  <c r="D5" i="69"/>
  <c r="J5" i="69" s="1"/>
  <c r="K5" i="69" s="1"/>
  <c r="M5" i="69" s="1"/>
  <c r="D4" i="69"/>
  <c r="J4" i="69" s="1"/>
  <c r="K4" i="69" s="1"/>
  <c r="M4" i="69" s="1"/>
  <c r="J3" i="69"/>
  <c r="K3" i="69" s="1"/>
  <c r="M3" i="69" s="1"/>
  <c r="D3" i="69"/>
  <c r="D2" i="69"/>
  <c r="J2" i="69" s="1"/>
  <c r="K2" i="69" s="1"/>
  <c r="M2" i="69" s="1"/>
  <c r="D51" i="68"/>
  <c r="J51" i="68" s="1"/>
  <c r="K51" i="68" s="1"/>
  <c r="M51" i="68" s="1"/>
  <c r="D50" i="68"/>
  <c r="J50" i="68" s="1"/>
  <c r="K50" i="68" s="1"/>
  <c r="M50" i="68" s="1"/>
  <c r="D49" i="68"/>
  <c r="J49" i="68" s="1"/>
  <c r="K49" i="68" s="1"/>
  <c r="M49" i="68" s="1"/>
  <c r="D48" i="68"/>
  <c r="J48" i="68" s="1"/>
  <c r="K48" i="68" s="1"/>
  <c r="M48" i="68" s="1"/>
  <c r="D47" i="68"/>
  <c r="J47" i="68" s="1"/>
  <c r="K47" i="68" s="1"/>
  <c r="M47" i="68" s="1"/>
  <c r="D46" i="68"/>
  <c r="J46" i="68" s="1"/>
  <c r="K46" i="68" s="1"/>
  <c r="M46" i="68" s="1"/>
  <c r="D45" i="68"/>
  <c r="J45" i="68" s="1"/>
  <c r="K45" i="68" s="1"/>
  <c r="M45" i="68" s="1"/>
  <c r="D44" i="68"/>
  <c r="J44" i="68" s="1"/>
  <c r="K44" i="68" s="1"/>
  <c r="M44" i="68" s="1"/>
  <c r="J43" i="68"/>
  <c r="K43" i="68" s="1"/>
  <c r="M43" i="68" s="1"/>
  <c r="D43" i="68"/>
  <c r="S42" i="68"/>
  <c r="D42" i="68"/>
  <c r="J42" i="68" s="1"/>
  <c r="K42" i="68" s="1"/>
  <c r="M42" i="68" s="1"/>
  <c r="S41" i="68"/>
  <c r="D41" i="68"/>
  <c r="J41" i="68" s="1"/>
  <c r="K41" i="68" s="1"/>
  <c r="M41" i="68" s="1"/>
  <c r="S40" i="68"/>
  <c r="D40" i="68"/>
  <c r="J40" i="68" s="1"/>
  <c r="K40" i="68" s="1"/>
  <c r="M40" i="68" s="1"/>
  <c r="S39" i="68"/>
  <c r="D39" i="68"/>
  <c r="J39" i="68" s="1"/>
  <c r="K39" i="68" s="1"/>
  <c r="M39" i="68" s="1"/>
  <c r="S38" i="68"/>
  <c r="D38" i="68"/>
  <c r="J38" i="68" s="1"/>
  <c r="K38" i="68" s="1"/>
  <c r="M38" i="68" s="1"/>
  <c r="S37" i="68"/>
  <c r="D37" i="68"/>
  <c r="J37" i="68" s="1"/>
  <c r="K37" i="68" s="1"/>
  <c r="M37" i="68" s="1"/>
  <c r="S36" i="68"/>
  <c r="D36" i="68"/>
  <c r="J36" i="68" s="1"/>
  <c r="K36" i="68" s="1"/>
  <c r="M36" i="68" s="1"/>
  <c r="S35" i="68"/>
  <c r="S34" i="68"/>
  <c r="D34" i="68"/>
  <c r="J34" i="68" s="1"/>
  <c r="K34" i="68" s="1"/>
  <c r="M34" i="68" s="1"/>
  <c r="S33" i="68"/>
  <c r="D33" i="68"/>
  <c r="J33" i="68" s="1"/>
  <c r="K33" i="68" s="1"/>
  <c r="M33" i="68" s="1"/>
  <c r="S32" i="68"/>
  <c r="D32" i="68"/>
  <c r="J32" i="68" s="1"/>
  <c r="K32" i="68" s="1"/>
  <c r="M32" i="68" s="1"/>
  <c r="S31" i="68"/>
  <c r="D31" i="68"/>
  <c r="J31" i="68" s="1"/>
  <c r="K31" i="68" s="1"/>
  <c r="M31" i="68" s="1"/>
  <c r="S30" i="68"/>
  <c r="D30" i="68"/>
  <c r="J30" i="68" s="1"/>
  <c r="K30" i="68" s="1"/>
  <c r="M30" i="68" s="1"/>
  <c r="S29" i="68"/>
  <c r="D29" i="68"/>
  <c r="J29" i="68" s="1"/>
  <c r="K29" i="68" s="1"/>
  <c r="M29" i="68" s="1"/>
  <c r="S28" i="68"/>
  <c r="D28" i="68"/>
  <c r="J28" i="68" s="1"/>
  <c r="K28" i="68" s="1"/>
  <c r="M28" i="68" s="1"/>
  <c r="S27" i="68"/>
  <c r="D27" i="68"/>
  <c r="J27" i="68" s="1"/>
  <c r="K27" i="68" s="1"/>
  <c r="M27" i="68" s="1"/>
  <c r="S26" i="68"/>
  <c r="S25" i="68"/>
  <c r="D25" i="68"/>
  <c r="J25" i="68" s="1"/>
  <c r="K25" i="68" s="1"/>
  <c r="M25" i="68" s="1"/>
  <c r="D24" i="68"/>
  <c r="J24" i="68" s="1"/>
  <c r="K24" i="68" s="1"/>
  <c r="M24" i="68" s="1"/>
  <c r="D23" i="68"/>
  <c r="J23" i="68" s="1"/>
  <c r="K23" i="68" s="1"/>
  <c r="M23" i="68" s="1"/>
  <c r="D22" i="68"/>
  <c r="J22" i="68" s="1"/>
  <c r="K22" i="68" s="1"/>
  <c r="M22" i="68" s="1"/>
  <c r="D21" i="68"/>
  <c r="J21" i="68" s="1"/>
  <c r="K21" i="68" s="1"/>
  <c r="M21" i="68" s="1"/>
  <c r="D20" i="68"/>
  <c r="J20" i="68" s="1"/>
  <c r="K20" i="68" s="1"/>
  <c r="M20" i="68" s="1"/>
  <c r="S19" i="68"/>
  <c r="Q19" i="68"/>
  <c r="D19" i="68"/>
  <c r="J19" i="68" s="1"/>
  <c r="K19" i="68" s="1"/>
  <c r="M19" i="68" s="1"/>
  <c r="S18" i="68"/>
  <c r="Q18" i="68"/>
  <c r="D18" i="68"/>
  <c r="J18" i="68" s="1"/>
  <c r="K18" i="68" s="1"/>
  <c r="M18" i="68" s="1"/>
  <c r="D17" i="68"/>
  <c r="J17" i="68" s="1"/>
  <c r="K17" i="68" s="1"/>
  <c r="M17" i="68" s="1"/>
  <c r="D16" i="68"/>
  <c r="J16" i="68" s="1"/>
  <c r="K16" i="68" s="1"/>
  <c r="M16" i="68" s="1"/>
  <c r="D15" i="68"/>
  <c r="J15" i="68" s="1"/>
  <c r="K15" i="68" s="1"/>
  <c r="M15" i="68" s="1"/>
  <c r="S14" i="68"/>
  <c r="Q14" i="68"/>
  <c r="D14" i="68"/>
  <c r="J14" i="68" s="1"/>
  <c r="K14" i="68" s="1"/>
  <c r="M14" i="68" s="1"/>
  <c r="S13" i="68"/>
  <c r="Q13" i="68"/>
  <c r="S12" i="68"/>
  <c r="Q12" i="68"/>
  <c r="D12" i="68"/>
  <c r="J12" i="68" s="1"/>
  <c r="K12" i="68" s="1"/>
  <c r="M12" i="68" s="1"/>
  <c r="S11" i="68"/>
  <c r="Q11" i="68"/>
  <c r="D11" i="68"/>
  <c r="J11" i="68" s="1"/>
  <c r="K11" i="68" s="1"/>
  <c r="M11" i="68" s="1"/>
  <c r="S10" i="68"/>
  <c r="Q10" i="68"/>
  <c r="D10" i="68"/>
  <c r="J10" i="68" s="1"/>
  <c r="K10" i="68" s="1"/>
  <c r="M10" i="68" s="1"/>
  <c r="J9" i="68"/>
  <c r="K9" i="68" s="1"/>
  <c r="M9" i="68" s="1"/>
  <c r="D9" i="68"/>
  <c r="D8" i="68"/>
  <c r="J8" i="68" s="1"/>
  <c r="K8" i="68" s="1"/>
  <c r="M8" i="68" s="1"/>
  <c r="D7" i="68"/>
  <c r="J7" i="68" s="1"/>
  <c r="K7" i="68" s="1"/>
  <c r="M7" i="68" s="1"/>
  <c r="D6" i="68"/>
  <c r="J6" i="68" s="1"/>
  <c r="K6" i="68" s="1"/>
  <c r="M6" i="68" s="1"/>
  <c r="D5" i="68"/>
  <c r="J5" i="68" s="1"/>
  <c r="K5" i="68" s="1"/>
  <c r="M5" i="68" s="1"/>
  <c r="D4" i="68"/>
  <c r="J4" i="68" s="1"/>
  <c r="K4" i="68" s="1"/>
  <c r="M4" i="68" s="1"/>
  <c r="J3" i="68"/>
  <c r="K3" i="68" s="1"/>
  <c r="M3" i="68" s="1"/>
  <c r="D3" i="68"/>
  <c r="D2" i="68"/>
  <c r="J2" i="68" s="1"/>
  <c r="K2" i="68" s="1"/>
  <c r="M2" i="68" s="1"/>
  <c r="D51" i="67"/>
  <c r="J51" i="67" s="1"/>
  <c r="K51" i="67" s="1"/>
  <c r="M51" i="67" s="1"/>
  <c r="D50" i="67"/>
  <c r="J50" i="67" s="1"/>
  <c r="K50" i="67" s="1"/>
  <c r="M50" i="67" s="1"/>
  <c r="D49" i="67"/>
  <c r="J49" i="67" s="1"/>
  <c r="K49" i="67" s="1"/>
  <c r="M49" i="67" s="1"/>
  <c r="D48" i="67"/>
  <c r="J48" i="67" s="1"/>
  <c r="K48" i="67" s="1"/>
  <c r="M48" i="67" s="1"/>
  <c r="D47" i="67"/>
  <c r="J47" i="67" s="1"/>
  <c r="K47" i="67" s="1"/>
  <c r="M47" i="67" s="1"/>
  <c r="D46" i="67"/>
  <c r="J46" i="67" s="1"/>
  <c r="K46" i="67" s="1"/>
  <c r="M46" i="67" s="1"/>
  <c r="D45" i="67"/>
  <c r="J45" i="67" s="1"/>
  <c r="K45" i="67" s="1"/>
  <c r="M45" i="67" s="1"/>
  <c r="D44" i="67"/>
  <c r="J44" i="67" s="1"/>
  <c r="K44" i="67" s="1"/>
  <c r="M44" i="67" s="1"/>
  <c r="D43" i="67"/>
  <c r="J43" i="67" s="1"/>
  <c r="K43" i="67" s="1"/>
  <c r="M43" i="67" s="1"/>
  <c r="S42" i="67"/>
  <c r="D42" i="67"/>
  <c r="J42" i="67" s="1"/>
  <c r="K42" i="67" s="1"/>
  <c r="M42" i="67" s="1"/>
  <c r="S41" i="67"/>
  <c r="D41" i="67"/>
  <c r="J41" i="67" s="1"/>
  <c r="K41" i="67" s="1"/>
  <c r="M41" i="67" s="1"/>
  <c r="S40" i="67"/>
  <c r="D40" i="67"/>
  <c r="J40" i="67" s="1"/>
  <c r="K40" i="67" s="1"/>
  <c r="M40" i="67" s="1"/>
  <c r="S39" i="67"/>
  <c r="D39" i="67"/>
  <c r="J39" i="67" s="1"/>
  <c r="K39" i="67" s="1"/>
  <c r="M39" i="67" s="1"/>
  <c r="S38" i="67"/>
  <c r="D38" i="67"/>
  <c r="J38" i="67" s="1"/>
  <c r="K38" i="67" s="1"/>
  <c r="M38" i="67" s="1"/>
  <c r="S37" i="67"/>
  <c r="D37" i="67"/>
  <c r="J37" i="67" s="1"/>
  <c r="K37" i="67" s="1"/>
  <c r="M37" i="67" s="1"/>
  <c r="S36" i="67"/>
  <c r="D36" i="67"/>
  <c r="J36" i="67" s="1"/>
  <c r="K36" i="67" s="1"/>
  <c r="M36" i="67" s="1"/>
  <c r="S35" i="67"/>
  <c r="S34" i="67"/>
  <c r="D34" i="67"/>
  <c r="J34" i="67" s="1"/>
  <c r="K34" i="67" s="1"/>
  <c r="M34" i="67" s="1"/>
  <c r="S33" i="67"/>
  <c r="D33" i="67"/>
  <c r="J33" i="67" s="1"/>
  <c r="K33" i="67" s="1"/>
  <c r="M33" i="67" s="1"/>
  <c r="S32" i="67"/>
  <c r="D32" i="67"/>
  <c r="J32" i="67" s="1"/>
  <c r="K32" i="67" s="1"/>
  <c r="M32" i="67" s="1"/>
  <c r="S31" i="67"/>
  <c r="D31" i="67"/>
  <c r="J31" i="67" s="1"/>
  <c r="K31" i="67" s="1"/>
  <c r="M31" i="67" s="1"/>
  <c r="S30" i="67"/>
  <c r="D30" i="67"/>
  <c r="J30" i="67" s="1"/>
  <c r="K30" i="67" s="1"/>
  <c r="M30" i="67" s="1"/>
  <c r="S29" i="67"/>
  <c r="D29" i="67"/>
  <c r="J29" i="67" s="1"/>
  <c r="K29" i="67" s="1"/>
  <c r="M29" i="67" s="1"/>
  <c r="S28" i="67"/>
  <c r="D28" i="67"/>
  <c r="J28" i="67" s="1"/>
  <c r="K28" i="67" s="1"/>
  <c r="M28" i="67" s="1"/>
  <c r="S27" i="67"/>
  <c r="D27" i="67"/>
  <c r="J27" i="67" s="1"/>
  <c r="K27" i="67" s="1"/>
  <c r="M27" i="67" s="1"/>
  <c r="S26" i="67"/>
  <c r="S25" i="67"/>
  <c r="D25" i="67"/>
  <c r="J25" i="67" s="1"/>
  <c r="K25" i="67" s="1"/>
  <c r="M25" i="67" s="1"/>
  <c r="D24" i="67"/>
  <c r="J24" i="67" s="1"/>
  <c r="K24" i="67" s="1"/>
  <c r="M24" i="67" s="1"/>
  <c r="D23" i="67"/>
  <c r="J23" i="67" s="1"/>
  <c r="K23" i="67" s="1"/>
  <c r="M23" i="67" s="1"/>
  <c r="D22" i="67"/>
  <c r="J22" i="67" s="1"/>
  <c r="K22" i="67" s="1"/>
  <c r="M22" i="67" s="1"/>
  <c r="D21" i="67"/>
  <c r="J21" i="67" s="1"/>
  <c r="K21" i="67" s="1"/>
  <c r="M21" i="67" s="1"/>
  <c r="D20" i="67"/>
  <c r="J20" i="67" s="1"/>
  <c r="K20" i="67" s="1"/>
  <c r="M20" i="67" s="1"/>
  <c r="S19" i="67"/>
  <c r="Q19" i="67"/>
  <c r="D19" i="67"/>
  <c r="J19" i="67" s="1"/>
  <c r="K19" i="67" s="1"/>
  <c r="M19" i="67" s="1"/>
  <c r="S18" i="67"/>
  <c r="Q18" i="67"/>
  <c r="D18" i="67"/>
  <c r="J18" i="67" s="1"/>
  <c r="K18" i="67" s="1"/>
  <c r="M18" i="67" s="1"/>
  <c r="D17" i="67"/>
  <c r="J17" i="67" s="1"/>
  <c r="K17" i="67" s="1"/>
  <c r="M17" i="67" s="1"/>
  <c r="D16" i="67"/>
  <c r="J16" i="67" s="1"/>
  <c r="K16" i="67" s="1"/>
  <c r="M16" i="67" s="1"/>
  <c r="D15" i="67"/>
  <c r="J15" i="67" s="1"/>
  <c r="K15" i="67" s="1"/>
  <c r="M15" i="67" s="1"/>
  <c r="S14" i="67"/>
  <c r="Q14" i="67"/>
  <c r="D14" i="67"/>
  <c r="J14" i="67" s="1"/>
  <c r="K14" i="67" s="1"/>
  <c r="M14" i="67" s="1"/>
  <c r="S13" i="67"/>
  <c r="Q13" i="67"/>
  <c r="S12" i="67"/>
  <c r="Q12" i="67"/>
  <c r="D12" i="67"/>
  <c r="J12" i="67" s="1"/>
  <c r="K12" i="67" s="1"/>
  <c r="M12" i="67" s="1"/>
  <c r="S11" i="67"/>
  <c r="Q11" i="67"/>
  <c r="D11" i="67"/>
  <c r="J11" i="67" s="1"/>
  <c r="K11" i="67" s="1"/>
  <c r="M11" i="67" s="1"/>
  <c r="S10" i="67"/>
  <c r="Q10" i="67"/>
  <c r="D10" i="67"/>
  <c r="J10" i="67" s="1"/>
  <c r="K10" i="67" s="1"/>
  <c r="M10" i="67" s="1"/>
  <c r="D9" i="67"/>
  <c r="J9" i="67" s="1"/>
  <c r="K9" i="67" s="1"/>
  <c r="M9" i="67" s="1"/>
  <c r="D8" i="67"/>
  <c r="J8" i="67" s="1"/>
  <c r="K8" i="67" s="1"/>
  <c r="M8" i="67" s="1"/>
  <c r="D7" i="67"/>
  <c r="J7" i="67" s="1"/>
  <c r="K7" i="67" s="1"/>
  <c r="M7" i="67" s="1"/>
  <c r="D6" i="67"/>
  <c r="J6" i="67" s="1"/>
  <c r="K6" i="67" s="1"/>
  <c r="M6" i="67" s="1"/>
  <c r="D5" i="67"/>
  <c r="J5" i="67" s="1"/>
  <c r="K5" i="67" s="1"/>
  <c r="M5" i="67" s="1"/>
  <c r="D4" i="67"/>
  <c r="J4" i="67" s="1"/>
  <c r="K4" i="67" s="1"/>
  <c r="M4" i="67" s="1"/>
  <c r="D3" i="67"/>
  <c r="J3" i="67" s="1"/>
  <c r="K3" i="67" s="1"/>
  <c r="M3" i="67" s="1"/>
  <c r="D2" i="67"/>
  <c r="J2" i="67" s="1"/>
  <c r="K2" i="67" s="1"/>
  <c r="D51" i="66"/>
  <c r="J51" i="66" s="1"/>
  <c r="K51" i="66" s="1"/>
  <c r="M51" i="66" s="1"/>
  <c r="D50" i="66"/>
  <c r="J50" i="66" s="1"/>
  <c r="K50" i="66" s="1"/>
  <c r="M50" i="66" s="1"/>
  <c r="D49" i="66"/>
  <c r="J49" i="66" s="1"/>
  <c r="K49" i="66" s="1"/>
  <c r="M49" i="66" s="1"/>
  <c r="D48" i="66"/>
  <c r="J48" i="66" s="1"/>
  <c r="K48" i="66" s="1"/>
  <c r="M48" i="66" s="1"/>
  <c r="D47" i="66"/>
  <c r="J47" i="66" s="1"/>
  <c r="K47" i="66" s="1"/>
  <c r="M47" i="66" s="1"/>
  <c r="D46" i="66"/>
  <c r="J46" i="66" s="1"/>
  <c r="K46" i="66" s="1"/>
  <c r="M46" i="66" s="1"/>
  <c r="D45" i="66"/>
  <c r="J45" i="66" s="1"/>
  <c r="K45" i="66" s="1"/>
  <c r="M45" i="66" s="1"/>
  <c r="D44" i="66"/>
  <c r="J44" i="66" s="1"/>
  <c r="K44" i="66" s="1"/>
  <c r="M44" i="66" s="1"/>
  <c r="D43" i="66"/>
  <c r="J43" i="66" s="1"/>
  <c r="K43" i="66" s="1"/>
  <c r="M43" i="66" s="1"/>
  <c r="S42" i="66"/>
  <c r="D42" i="66"/>
  <c r="J42" i="66" s="1"/>
  <c r="K42" i="66" s="1"/>
  <c r="M42" i="66" s="1"/>
  <c r="S41" i="66"/>
  <c r="D41" i="66"/>
  <c r="J41" i="66" s="1"/>
  <c r="K41" i="66" s="1"/>
  <c r="M41" i="66" s="1"/>
  <c r="S40" i="66"/>
  <c r="J40" i="66"/>
  <c r="K40" i="66" s="1"/>
  <c r="M40" i="66" s="1"/>
  <c r="D40" i="66"/>
  <c r="S39" i="66"/>
  <c r="D39" i="66"/>
  <c r="J39" i="66" s="1"/>
  <c r="K39" i="66" s="1"/>
  <c r="M39" i="66" s="1"/>
  <c r="S38" i="66"/>
  <c r="D38" i="66"/>
  <c r="J38" i="66" s="1"/>
  <c r="K38" i="66" s="1"/>
  <c r="M38" i="66" s="1"/>
  <c r="S37" i="66"/>
  <c r="D37" i="66"/>
  <c r="J37" i="66" s="1"/>
  <c r="K37" i="66" s="1"/>
  <c r="M37" i="66" s="1"/>
  <c r="S36" i="66"/>
  <c r="D36" i="66"/>
  <c r="J36" i="66" s="1"/>
  <c r="K36" i="66" s="1"/>
  <c r="M36" i="66" s="1"/>
  <c r="S35" i="66"/>
  <c r="S34" i="66"/>
  <c r="D34" i="66"/>
  <c r="J34" i="66" s="1"/>
  <c r="K34" i="66" s="1"/>
  <c r="M34" i="66" s="1"/>
  <c r="S33" i="66"/>
  <c r="D33" i="66"/>
  <c r="J33" i="66" s="1"/>
  <c r="K33" i="66" s="1"/>
  <c r="M33" i="66" s="1"/>
  <c r="S32" i="66"/>
  <c r="D32" i="66"/>
  <c r="J32" i="66" s="1"/>
  <c r="K32" i="66" s="1"/>
  <c r="M32" i="66" s="1"/>
  <c r="S31" i="66"/>
  <c r="D31" i="66"/>
  <c r="J31" i="66" s="1"/>
  <c r="K31" i="66" s="1"/>
  <c r="M31" i="66" s="1"/>
  <c r="S30" i="66"/>
  <c r="D30" i="66"/>
  <c r="J30" i="66" s="1"/>
  <c r="K30" i="66" s="1"/>
  <c r="M30" i="66" s="1"/>
  <c r="S29" i="66"/>
  <c r="D29" i="66"/>
  <c r="J29" i="66" s="1"/>
  <c r="K29" i="66" s="1"/>
  <c r="M29" i="66" s="1"/>
  <c r="S28" i="66"/>
  <c r="J28" i="66"/>
  <c r="K28" i="66" s="1"/>
  <c r="M28" i="66" s="1"/>
  <c r="D28" i="66"/>
  <c r="S27" i="66"/>
  <c r="D27" i="66"/>
  <c r="J27" i="66" s="1"/>
  <c r="K27" i="66" s="1"/>
  <c r="M27" i="66" s="1"/>
  <c r="S26" i="66"/>
  <c r="S25" i="66"/>
  <c r="D25" i="66"/>
  <c r="J25" i="66" s="1"/>
  <c r="K25" i="66" s="1"/>
  <c r="M25" i="66" s="1"/>
  <c r="D24" i="66"/>
  <c r="J24" i="66" s="1"/>
  <c r="K24" i="66" s="1"/>
  <c r="M24" i="66" s="1"/>
  <c r="D23" i="66"/>
  <c r="J23" i="66" s="1"/>
  <c r="K23" i="66" s="1"/>
  <c r="M23" i="66" s="1"/>
  <c r="D22" i="66"/>
  <c r="J22" i="66" s="1"/>
  <c r="K22" i="66" s="1"/>
  <c r="M22" i="66" s="1"/>
  <c r="D21" i="66"/>
  <c r="J21" i="66" s="1"/>
  <c r="K21" i="66" s="1"/>
  <c r="M21" i="66" s="1"/>
  <c r="D20" i="66"/>
  <c r="J20" i="66" s="1"/>
  <c r="K20" i="66" s="1"/>
  <c r="M20" i="66" s="1"/>
  <c r="S19" i="66"/>
  <c r="Q19" i="66"/>
  <c r="D19" i="66"/>
  <c r="J19" i="66" s="1"/>
  <c r="K19" i="66" s="1"/>
  <c r="M19" i="66" s="1"/>
  <c r="S18" i="66"/>
  <c r="Q18" i="66"/>
  <c r="D18" i="66"/>
  <c r="J18" i="66" s="1"/>
  <c r="K18" i="66" s="1"/>
  <c r="M18" i="66" s="1"/>
  <c r="D17" i="66"/>
  <c r="J17" i="66" s="1"/>
  <c r="K17" i="66" s="1"/>
  <c r="M17" i="66" s="1"/>
  <c r="D16" i="66"/>
  <c r="J16" i="66" s="1"/>
  <c r="K16" i="66" s="1"/>
  <c r="M16" i="66" s="1"/>
  <c r="D15" i="66"/>
  <c r="J15" i="66" s="1"/>
  <c r="K15" i="66" s="1"/>
  <c r="M15" i="66" s="1"/>
  <c r="S14" i="66"/>
  <c r="Q14" i="66"/>
  <c r="D14" i="66"/>
  <c r="J14" i="66" s="1"/>
  <c r="K14" i="66" s="1"/>
  <c r="M14" i="66" s="1"/>
  <c r="S13" i="66"/>
  <c r="Q13" i="66"/>
  <c r="S12" i="66"/>
  <c r="Q12" i="66"/>
  <c r="D12" i="66"/>
  <c r="J12" i="66" s="1"/>
  <c r="K12" i="66" s="1"/>
  <c r="M12" i="66" s="1"/>
  <c r="S11" i="66"/>
  <c r="Q11" i="66"/>
  <c r="D11" i="66"/>
  <c r="J11" i="66" s="1"/>
  <c r="K11" i="66" s="1"/>
  <c r="M11" i="66" s="1"/>
  <c r="S10" i="66"/>
  <c r="Q10" i="66"/>
  <c r="D10" i="66"/>
  <c r="J10" i="66" s="1"/>
  <c r="K10" i="66" s="1"/>
  <c r="M10" i="66" s="1"/>
  <c r="D9" i="66"/>
  <c r="J9" i="66" s="1"/>
  <c r="K9" i="66" s="1"/>
  <c r="M9" i="66" s="1"/>
  <c r="D8" i="66"/>
  <c r="J8" i="66" s="1"/>
  <c r="K8" i="66" s="1"/>
  <c r="M8" i="66" s="1"/>
  <c r="D7" i="66"/>
  <c r="J7" i="66" s="1"/>
  <c r="K7" i="66" s="1"/>
  <c r="M7" i="66" s="1"/>
  <c r="D6" i="66"/>
  <c r="J6" i="66" s="1"/>
  <c r="K6" i="66" s="1"/>
  <c r="M6" i="66" s="1"/>
  <c r="D5" i="66"/>
  <c r="J5" i="66" s="1"/>
  <c r="K5" i="66" s="1"/>
  <c r="M5" i="66" s="1"/>
  <c r="D4" i="66"/>
  <c r="J4" i="66" s="1"/>
  <c r="K4" i="66" s="1"/>
  <c r="M4" i="66" s="1"/>
  <c r="D3" i="66"/>
  <c r="J3" i="66" s="1"/>
  <c r="K3" i="66" s="1"/>
  <c r="M3" i="66" s="1"/>
  <c r="D2" i="66"/>
  <c r="J2" i="66" s="1"/>
  <c r="K2" i="66" s="1"/>
  <c r="D51" i="65"/>
  <c r="J51" i="65" s="1"/>
  <c r="K51" i="65" s="1"/>
  <c r="M51" i="65" s="1"/>
  <c r="D50" i="65"/>
  <c r="J50" i="65" s="1"/>
  <c r="K50" i="65" s="1"/>
  <c r="M50" i="65" s="1"/>
  <c r="D49" i="65"/>
  <c r="J49" i="65" s="1"/>
  <c r="K49" i="65" s="1"/>
  <c r="M49" i="65" s="1"/>
  <c r="D48" i="65"/>
  <c r="J48" i="65" s="1"/>
  <c r="K48" i="65" s="1"/>
  <c r="M48" i="65" s="1"/>
  <c r="D47" i="65"/>
  <c r="J47" i="65" s="1"/>
  <c r="K47" i="65" s="1"/>
  <c r="M47" i="65" s="1"/>
  <c r="D46" i="65"/>
  <c r="J46" i="65" s="1"/>
  <c r="K46" i="65" s="1"/>
  <c r="M46" i="65" s="1"/>
  <c r="D45" i="65"/>
  <c r="J45" i="65" s="1"/>
  <c r="K45" i="65" s="1"/>
  <c r="M45" i="65" s="1"/>
  <c r="D44" i="65"/>
  <c r="J44" i="65" s="1"/>
  <c r="K44" i="65" s="1"/>
  <c r="M44" i="65" s="1"/>
  <c r="D43" i="65"/>
  <c r="J43" i="65" s="1"/>
  <c r="K43" i="65" s="1"/>
  <c r="M43" i="65" s="1"/>
  <c r="S42" i="65"/>
  <c r="D42" i="65"/>
  <c r="J42" i="65" s="1"/>
  <c r="K42" i="65" s="1"/>
  <c r="M42" i="65" s="1"/>
  <c r="S41" i="65"/>
  <c r="D41" i="65"/>
  <c r="J41" i="65" s="1"/>
  <c r="K41" i="65" s="1"/>
  <c r="M41" i="65" s="1"/>
  <c r="S40" i="65"/>
  <c r="D40" i="65"/>
  <c r="J40" i="65" s="1"/>
  <c r="K40" i="65" s="1"/>
  <c r="M40" i="65" s="1"/>
  <c r="S39" i="65"/>
  <c r="D39" i="65"/>
  <c r="J39" i="65" s="1"/>
  <c r="K39" i="65" s="1"/>
  <c r="M39" i="65" s="1"/>
  <c r="S38" i="65"/>
  <c r="D38" i="65"/>
  <c r="J38" i="65" s="1"/>
  <c r="K38" i="65" s="1"/>
  <c r="M38" i="65" s="1"/>
  <c r="S37" i="65"/>
  <c r="D37" i="65"/>
  <c r="J37" i="65" s="1"/>
  <c r="K37" i="65" s="1"/>
  <c r="M37" i="65" s="1"/>
  <c r="S36" i="65"/>
  <c r="D36" i="65"/>
  <c r="J36" i="65" s="1"/>
  <c r="K36" i="65" s="1"/>
  <c r="M36" i="65" s="1"/>
  <c r="S35" i="65"/>
  <c r="S34" i="65"/>
  <c r="D34" i="65"/>
  <c r="J34" i="65" s="1"/>
  <c r="K34" i="65" s="1"/>
  <c r="M34" i="65" s="1"/>
  <c r="S33" i="65"/>
  <c r="D33" i="65"/>
  <c r="J33" i="65" s="1"/>
  <c r="K33" i="65" s="1"/>
  <c r="M33" i="65" s="1"/>
  <c r="S32" i="65"/>
  <c r="D32" i="65"/>
  <c r="J32" i="65" s="1"/>
  <c r="K32" i="65" s="1"/>
  <c r="M32" i="65" s="1"/>
  <c r="S31" i="65"/>
  <c r="D31" i="65"/>
  <c r="J31" i="65" s="1"/>
  <c r="K31" i="65" s="1"/>
  <c r="M31" i="65" s="1"/>
  <c r="S30" i="65"/>
  <c r="D30" i="65"/>
  <c r="J30" i="65" s="1"/>
  <c r="K30" i="65" s="1"/>
  <c r="M30" i="65" s="1"/>
  <c r="S29" i="65"/>
  <c r="D29" i="65"/>
  <c r="J29" i="65" s="1"/>
  <c r="K29" i="65" s="1"/>
  <c r="M29" i="65" s="1"/>
  <c r="S28" i="65"/>
  <c r="D28" i="65"/>
  <c r="J28" i="65" s="1"/>
  <c r="K28" i="65" s="1"/>
  <c r="M28" i="65" s="1"/>
  <c r="S27" i="65"/>
  <c r="D27" i="65"/>
  <c r="J27" i="65" s="1"/>
  <c r="K27" i="65" s="1"/>
  <c r="M27" i="65" s="1"/>
  <c r="S26" i="65"/>
  <c r="S25" i="65"/>
  <c r="D25" i="65"/>
  <c r="J25" i="65" s="1"/>
  <c r="K25" i="65" s="1"/>
  <c r="M25" i="65" s="1"/>
  <c r="D24" i="65"/>
  <c r="J24" i="65" s="1"/>
  <c r="K24" i="65" s="1"/>
  <c r="M24" i="65" s="1"/>
  <c r="D23" i="65"/>
  <c r="J23" i="65" s="1"/>
  <c r="K23" i="65" s="1"/>
  <c r="M23" i="65" s="1"/>
  <c r="D22" i="65"/>
  <c r="J22" i="65" s="1"/>
  <c r="K22" i="65" s="1"/>
  <c r="M22" i="65" s="1"/>
  <c r="D21" i="65"/>
  <c r="J21" i="65" s="1"/>
  <c r="K21" i="65" s="1"/>
  <c r="M21" i="65" s="1"/>
  <c r="D20" i="65"/>
  <c r="J20" i="65" s="1"/>
  <c r="K20" i="65" s="1"/>
  <c r="M20" i="65" s="1"/>
  <c r="S19" i="65"/>
  <c r="Q19" i="65"/>
  <c r="D19" i="65"/>
  <c r="J19" i="65" s="1"/>
  <c r="K19" i="65" s="1"/>
  <c r="M19" i="65" s="1"/>
  <c r="S18" i="65"/>
  <c r="Q18" i="65"/>
  <c r="D18" i="65"/>
  <c r="J18" i="65" s="1"/>
  <c r="K18" i="65" s="1"/>
  <c r="M18" i="65" s="1"/>
  <c r="D17" i="65"/>
  <c r="J17" i="65" s="1"/>
  <c r="K17" i="65" s="1"/>
  <c r="M17" i="65" s="1"/>
  <c r="D16" i="65"/>
  <c r="J16" i="65" s="1"/>
  <c r="K16" i="65" s="1"/>
  <c r="M16" i="65" s="1"/>
  <c r="D15" i="65"/>
  <c r="J15" i="65" s="1"/>
  <c r="K15" i="65" s="1"/>
  <c r="M15" i="65" s="1"/>
  <c r="S14" i="65"/>
  <c r="Q14" i="65"/>
  <c r="D14" i="65"/>
  <c r="J14" i="65" s="1"/>
  <c r="K14" i="65" s="1"/>
  <c r="M14" i="65" s="1"/>
  <c r="S13" i="65"/>
  <c r="Q13" i="65"/>
  <c r="S12" i="65"/>
  <c r="Q12" i="65"/>
  <c r="D12" i="65"/>
  <c r="J12" i="65" s="1"/>
  <c r="K12" i="65" s="1"/>
  <c r="M12" i="65" s="1"/>
  <c r="S11" i="65"/>
  <c r="Q11" i="65"/>
  <c r="D11" i="65"/>
  <c r="J11" i="65" s="1"/>
  <c r="K11" i="65" s="1"/>
  <c r="M11" i="65" s="1"/>
  <c r="S10" i="65"/>
  <c r="Q10" i="65"/>
  <c r="D10" i="65"/>
  <c r="J10" i="65" s="1"/>
  <c r="K10" i="65" s="1"/>
  <c r="M10" i="65" s="1"/>
  <c r="D9" i="65"/>
  <c r="J9" i="65" s="1"/>
  <c r="K9" i="65" s="1"/>
  <c r="M9" i="65" s="1"/>
  <c r="D8" i="65"/>
  <c r="J8" i="65" s="1"/>
  <c r="K8" i="65" s="1"/>
  <c r="M8" i="65" s="1"/>
  <c r="D7" i="65"/>
  <c r="J7" i="65" s="1"/>
  <c r="K7" i="65" s="1"/>
  <c r="M7" i="65" s="1"/>
  <c r="D6" i="65"/>
  <c r="J6" i="65" s="1"/>
  <c r="K6" i="65" s="1"/>
  <c r="M6" i="65" s="1"/>
  <c r="D5" i="65"/>
  <c r="J5" i="65" s="1"/>
  <c r="K5" i="65" s="1"/>
  <c r="M5" i="65" s="1"/>
  <c r="D4" i="65"/>
  <c r="J4" i="65" s="1"/>
  <c r="K4" i="65" s="1"/>
  <c r="M4" i="65" s="1"/>
  <c r="D3" i="65"/>
  <c r="J3" i="65" s="1"/>
  <c r="K3" i="65" s="1"/>
  <c r="M3" i="65" s="1"/>
  <c r="D2" i="65"/>
  <c r="J2" i="65" s="1"/>
  <c r="K2" i="65" s="1"/>
  <c r="D51" i="64"/>
  <c r="J51" i="64" s="1"/>
  <c r="K51" i="64" s="1"/>
  <c r="M51" i="64" s="1"/>
  <c r="D50" i="64"/>
  <c r="J50" i="64" s="1"/>
  <c r="K50" i="64" s="1"/>
  <c r="M50" i="64" s="1"/>
  <c r="D49" i="64"/>
  <c r="J49" i="64" s="1"/>
  <c r="K49" i="64" s="1"/>
  <c r="M49" i="64" s="1"/>
  <c r="D48" i="64"/>
  <c r="J48" i="64" s="1"/>
  <c r="K48" i="64" s="1"/>
  <c r="M48" i="64" s="1"/>
  <c r="D47" i="64"/>
  <c r="J47" i="64" s="1"/>
  <c r="K47" i="64" s="1"/>
  <c r="M47" i="64" s="1"/>
  <c r="D46" i="64"/>
  <c r="J46" i="64" s="1"/>
  <c r="K46" i="64" s="1"/>
  <c r="M46" i="64" s="1"/>
  <c r="D45" i="64"/>
  <c r="J45" i="64" s="1"/>
  <c r="K45" i="64" s="1"/>
  <c r="M45" i="64" s="1"/>
  <c r="D44" i="64"/>
  <c r="J44" i="64" s="1"/>
  <c r="K44" i="64" s="1"/>
  <c r="M44" i="64" s="1"/>
  <c r="D43" i="64"/>
  <c r="J43" i="64" s="1"/>
  <c r="K43" i="64" s="1"/>
  <c r="M43" i="64" s="1"/>
  <c r="S42" i="64"/>
  <c r="D42" i="64"/>
  <c r="J42" i="64" s="1"/>
  <c r="K42" i="64" s="1"/>
  <c r="M42" i="64" s="1"/>
  <c r="S41" i="64"/>
  <c r="D41" i="64"/>
  <c r="J41" i="64" s="1"/>
  <c r="K41" i="64" s="1"/>
  <c r="M41" i="64" s="1"/>
  <c r="S40" i="64"/>
  <c r="D40" i="64"/>
  <c r="J40" i="64" s="1"/>
  <c r="K40" i="64" s="1"/>
  <c r="M40" i="64" s="1"/>
  <c r="S39" i="64"/>
  <c r="D39" i="64"/>
  <c r="J39" i="64" s="1"/>
  <c r="K39" i="64" s="1"/>
  <c r="M39" i="64" s="1"/>
  <c r="S38" i="64"/>
  <c r="D38" i="64"/>
  <c r="J38" i="64" s="1"/>
  <c r="K38" i="64" s="1"/>
  <c r="M38" i="64" s="1"/>
  <c r="S37" i="64"/>
  <c r="D37" i="64"/>
  <c r="J37" i="64" s="1"/>
  <c r="K37" i="64" s="1"/>
  <c r="M37" i="64" s="1"/>
  <c r="S36" i="64"/>
  <c r="D36" i="64"/>
  <c r="J36" i="64" s="1"/>
  <c r="K36" i="64" s="1"/>
  <c r="M36" i="64" s="1"/>
  <c r="S35" i="64"/>
  <c r="S34" i="64"/>
  <c r="D34" i="64"/>
  <c r="J34" i="64" s="1"/>
  <c r="K34" i="64" s="1"/>
  <c r="M34" i="64" s="1"/>
  <c r="S33" i="64"/>
  <c r="D33" i="64"/>
  <c r="J33" i="64" s="1"/>
  <c r="K33" i="64" s="1"/>
  <c r="M33" i="64" s="1"/>
  <c r="S32" i="64"/>
  <c r="D32" i="64"/>
  <c r="J32" i="64" s="1"/>
  <c r="K32" i="64" s="1"/>
  <c r="M32" i="64" s="1"/>
  <c r="S31" i="64"/>
  <c r="D31" i="64"/>
  <c r="J31" i="64" s="1"/>
  <c r="K31" i="64" s="1"/>
  <c r="M31" i="64" s="1"/>
  <c r="S30" i="64"/>
  <c r="D30" i="64"/>
  <c r="J30" i="64" s="1"/>
  <c r="K30" i="64" s="1"/>
  <c r="M30" i="64" s="1"/>
  <c r="S29" i="64"/>
  <c r="D29" i="64"/>
  <c r="J29" i="64" s="1"/>
  <c r="K29" i="64" s="1"/>
  <c r="M29" i="64" s="1"/>
  <c r="S28" i="64"/>
  <c r="D28" i="64"/>
  <c r="J28" i="64" s="1"/>
  <c r="K28" i="64" s="1"/>
  <c r="M28" i="64" s="1"/>
  <c r="S27" i="64"/>
  <c r="D27" i="64"/>
  <c r="J27" i="64" s="1"/>
  <c r="K27" i="64" s="1"/>
  <c r="M27" i="64" s="1"/>
  <c r="S26" i="64"/>
  <c r="S25" i="64"/>
  <c r="D25" i="64"/>
  <c r="J25" i="64" s="1"/>
  <c r="K25" i="64" s="1"/>
  <c r="M25" i="64" s="1"/>
  <c r="D24" i="64"/>
  <c r="J24" i="64" s="1"/>
  <c r="K24" i="64" s="1"/>
  <c r="M24" i="64" s="1"/>
  <c r="D23" i="64"/>
  <c r="J23" i="64" s="1"/>
  <c r="K23" i="64" s="1"/>
  <c r="M23" i="64" s="1"/>
  <c r="D22" i="64"/>
  <c r="J22" i="64" s="1"/>
  <c r="K22" i="64" s="1"/>
  <c r="M22" i="64" s="1"/>
  <c r="D21" i="64"/>
  <c r="J21" i="64" s="1"/>
  <c r="K21" i="64" s="1"/>
  <c r="M21" i="64" s="1"/>
  <c r="D20" i="64"/>
  <c r="J20" i="64" s="1"/>
  <c r="K20" i="64" s="1"/>
  <c r="M20" i="64" s="1"/>
  <c r="S19" i="64"/>
  <c r="Q19" i="64"/>
  <c r="D19" i="64"/>
  <c r="J19" i="64" s="1"/>
  <c r="K19" i="64" s="1"/>
  <c r="M19" i="64" s="1"/>
  <c r="S18" i="64"/>
  <c r="Q18" i="64"/>
  <c r="D18" i="64"/>
  <c r="J18" i="64" s="1"/>
  <c r="K18" i="64" s="1"/>
  <c r="M18" i="64" s="1"/>
  <c r="D17" i="64"/>
  <c r="J17" i="64" s="1"/>
  <c r="K17" i="64" s="1"/>
  <c r="M17" i="64" s="1"/>
  <c r="D16" i="64"/>
  <c r="J16" i="64" s="1"/>
  <c r="K16" i="64" s="1"/>
  <c r="M16" i="64" s="1"/>
  <c r="D15" i="64"/>
  <c r="J15" i="64" s="1"/>
  <c r="K15" i="64" s="1"/>
  <c r="M15" i="64" s="1"/>
  <c r="S14" i="64"/>
  <c r="Q14" i="64"/>
  <c r="D14" i="64"/>
  <c r="J14" i="64" s="1"/>
  <c r="K14" i="64" s="1"/>
  <c r="M14" i="64" s="1"/>
  <c r="S13" i="64"/>
  <c r="Q13" i="64"/>
  <c r="S12" i="64"/>
  <c r="Q12" i="64"/>
  <c r="D12" i="64"/>
  <c r="J12" i="64" s="1"/>
  <c r="K12" i="64" s="1"/>
  <c r="M12" i="64" s="1"/>
  <c r="S11" i="64"/>
  <c r="Q11" i="64"/>
  <c r="D11" i="64"/>
  <c r="J11" i="64" s="1"/>
  <c r="K11" i="64" s="1"/>
  <c r="M11" i="64" s="1"/>
  <c r="S10" i="64"/>
  <c r="Q10" i="64"/>
  <c r="D10" i="64"/>
  <c r="J10" i="64" s="1"/>
  <c r="K10" i="64" s="1"/>
  <c r="M10" i="64" s="1"/>
  <c r="D9" i="64"/>
  <c r="J9" i="64" s="1"/>
  <c r="K9" i="64" s="1"/>
  <c r="M9" i="64" s="1"/>
  <c r="D8" i="64"/>
  <c r="J8" i="64" s="1"/>
  <c r="K8" i="64" s="1"/>
  <c r="M8" i="64" s="1"/>
  <c r="D7" i="64"/>
  <c r="J7" i="64" s="1"/>
  <c r="K7" i="64" s="1"/>
  <c r="M7" i="64" s="1"/>
  <c r="D6" i="64"/>
  <c r="J6" i="64" s="1"/>
  <c r="K6" i="64" s="1"/>
  <c r="M6" i="64" s="1"/>
  <c r="D5" i="64"/>
  <c r="J5" i="64" s="1"/>
  <c r="K5" i="64" s="1"/>
  <c r="M5" i="64" s="1"/>
  <c r="D4" i="64"/>
  <c r="J4" i="64" s="1"/>
  <c r="K4" i="64" s="1"/>
  <c r="M4" i="64" s="1"/>
  <c r="D3" i="64"/>
  <c r="J3" i="64" s="1"/>
  <c r="K3" i="64" s="1"/>
  <c r="M3" i="64" s="1"/>
  <c r="D2" i="64"/>
  <c r="J2" i="64" s="1"/>
  <c r="K2" i="64" s="1"/>
  <c r="D51" i="63"/>
  <c r="J51" i="63" s="1"/>
  <c r="K51" i="63" s="1"/>
  <c r="M51" i="63" s="1"/>
  <c r="D50" i="63"/>
  <c r="J50" i="63" s="1"/>
  <c r="K50" i="63" s="1"/>
  <c r="M50" i="63" s="1"/>
  <c r="D49" i="63"/>
  <c r="J49" i="63" s="1"/>
  <c r="K49" i="63" s="1"/>
  <c r="M49" i="63" s="1"/>
  <c r="D48" i="63"/>
  <c r="J48" i="63" s="1"/>
  <c r="K48" i="63" s="1"/>
  <c r="M48" i="63" s="1"/>
  <c r="D47" i="63"/>
  <c r="J47" i="63" s="1"/>
  <c r="K47" i="63" s="1"/>
  <c r="M47" i="63" s="1"/>
  <c r="D46" i="63"/>
  <c r="J46" i="63" s="1"/>
  <c r="K46" i="63" s="1"/>
  <c r="M46" i="63" s="1"/>
  <c r="D45" i="63"/>
  <c r="J45" i="63" s="1"/>
  <c r="K45" i="63" s="1"/>
  <c r="M45" i="63" s="1"/>
  <c r="D44" i="63"/>
  <c r="J44" i="63" s="1"/>
  <c r="K44" i="63" s="1"/>
  <c r="M44" i="63" s="1"/>
  <c r="D43" i="63"/>
  <c r="J43" i="63" s="1"/>
  <c r="K43" i="63" s="1"/>
  <c r="M43" i="63" s="1"/>
  <c r="S42" i="63"/>
  <c r="D42" i="63"/>
  <c r="J42" i="63" s="1"/>
  <c r="K42" i="63" s="1"/>
  <c r="M42" i="63" s="1"/>
  <c r="S41" i="63"/>
  <c r="D41" i="63"/>
  <c r="J41" i="63" s="1"/>
  <c r="K41" i="63" s="1"/>
  <c r="M41" i="63" s="1"/>
  <c r="S40" i="63"/>
  <c r="D40" i="63"/>
  <c r="J40" i="63" s="1"/>
  <c r="K40" i="63" s="1"/>
  <c r="M40" i="63" s="1"/>
  <c r="S39" i="63"/>
  <c r="D39" i="63"/>
  <c r="J39" i="63" s="1"/>
  <c r="K39" i="63" s="1"/>
  <c r="M39" i="63" s="1"/>
  <c r="S38" i="63"/>
  <c r="D38" i="63"/>
  <c r="J38" i="63" s="1"/>
  <c r="K38" i="63" s="1"/>
  <c r="M38" i="63" s="1"/>
  <c r="S37" i="63"/>
  <c r="D37" i="63"/>
  <c r="J37" i="63" s="1"/>
  <c r="K37" i="63" s="1"/>
  <c r="M37" i="63" s="1"/>
  <c r="S36" i="63"/>
  <c r="D36" i="63"/>
  <c r="J36" i="63" s="1"/>
  <c r="K36" i="63" s="1"/>
  <c r="M36" i="63" s="1"/>
  <c r="S35" i="63"/>
  <c r="S34" i="63"/>
  <c r="D34" i="63"/>
  <c r="J34" i="63" s="1"/>
  <c r="K34" i="63" s="1"/>
  <c r="M34" i="63" s="1"/>
  <c r="S33" i="63"/>
  <c r="D33" i="63"/>
  <c r="J33" i="63" s="1"/>
  <c r="K33" i="63" s="1"/>
  <c r="M33" i="63" s="1"/>
  <c r="S32" i="63"/>
  <c r="D32" i="63"/>
  <c r="J32" i="63" s="1"/>
  <c r="K32" i="63" s="1"/>
  <c r="M32" i="63" s="1"/>
  <c r="S31" i="63"/>
  <c r="D31" i="63"/>
  <c r="J31" i="63" s="1"/>
  <c r="K31" i="63" s="1"/>
  <c r="M31" i="63" s="1"/>
  <c r="S30" i="63"/>
  <c r="D30" i="63"/>
  <c r="J30" i="63" s="1"/>
  <c r="K30" i="63" s="1"/>
  <c r="M30" i="63" s="1"/>
  <c r="S29" i="63"/>
  <c r="D29" i="63"/>
  <c r="J29" i="63" s="1"/>
  <c r="K29" i="63" s="1"/>
  <c r="M29" i="63" s="1"/>
  <c r="S28" i="63"/>
  <c r="D28" i="63"/>
  <c r="J28" i="63" s="1"/>
  <c r="K28" i="63" s="1"/>
  <c r="M28" i="63" s="1"/>
  <c r="S27" i="63"/>
  <c r="D27" i="63"/>
  <c r="J27" i="63" s="1"/>
  <c r="K27" i="63" s="1"/>
  <c r="M27" i="63" s="1"/>
  <c r="S26" i="63"/>
  <c r="S25" i="63"/>
  <c r="D25" i="63"/>
  <c r="J25" i="63" s="1"/>
  <c r="K25" i="63" s="1"/>
  <c r="M25" i="63" s="1"/>
  <c r="D24" i="63"/>
  <c r="J24" i="63" s="1"/>
  <c r="K24" i="63" s="1"/>
  <c r="M24" i="63" s="1"/>
  <c r="D23" i="63"/>
  <c r="J23" i="63" s="1"/>
  <c r="K23" i="63" s="1"/>
  <c r="M23" i="63" s="1"/>
  <c r="D22" i="63"/>
  <c r="J22" i="63" s="1"/>
  <c r="K22" i="63" s="1"/>
  <c r="M22" i="63" s="1"/>
  <c r="D21" i="63"/>
  <c r="J21" i="63" s="1"/>
  <c r="K21" i="63" s="1"/>
  <c r="M21" i="63" s="1"/>
  <c r="D20" i="63"/>
  <c r="J20" i="63" s="1"/>
  <c r="K20" i="63" s="1"/>
  <c r="M20" i="63" s="1"/>
  <c r="S19" i="63"/>
  <c r="Q19" i="63"/>
  <c r="D19" i="63"/>
  <c r="J19" i="63" s="1"/>
  <c r="K19" i="63" s="1"/>
  <c r="M19" i="63" s="1"/>
  <c r="S18" i="63"/>
  <c r="S20" i="63" s="1"/>
  <c r="Q18" i="63"/>
  <c r="D18" i="63"/>
  <c r="J18" i="63" s="1"/>
  <c r="K18" i="63" s="1"/>
  <c r="M18" i="63" s="1"/>
  <c r="D17" i="63"/>
  <c r="J17" i="63" s="1"/>
  <c r="K17" i="63" s="1"/>
  <c r="M17" i="63" s="1"/>
  <c r="D16" i="63"/>
  <c r="J16" i="63" s="1"/>
  <c r="K16" i="63" s="1"/>
  <c r="M16" i="63" s="1"/>
  <c r="D15" i="63"/>
  <c r="J15" i="63" s="1"/>
  <c r="K15" i="63" s="1"/>
  <c r="M15" i="63" s="1"/>
  <c r="S14" i="63"/>
  <c r="Q14" i="63"/>
  <c r="D14" i="63"/>
  <c r="J14" i="63" s="1"/>
  <c r="K14" i="63" s="1"/>
  <c r="M14" i="63" s="1"/>
  <c r="S13" i="63"/>
  <c r="Q13" i="63"/>
  <c r="S12" i="63"/>
  <c r="Q12" i="63"/>
  <c r="D12" i="63"/>
  <c r="J12" i="63" s="1"/>
  <c r="K12" i="63" s="1"/>
  <c r="M12" i="63" s="1"/>
  <c r="S11" i="63"/>
  <c r="Q11" i="63"/>
  <c r="D11" i="63"/>
  <c r="J11" i="63" s="1"/>
  <c r="K11" i="63" s="1"/>
  <c r="M11" i="63" s="1"/>
  <c r="S10" i="63"/>
  <c r="Q10" i="63"/>
  <c r="D10" i="63"/>
  <c r="J10" i="63" s="1"/>
  <c r="K10" i="63" s="1"/>
  <c r="M10" i="63" s="1"/>
  <c r="D9" i="63"/>
  <c r="J9" i="63" s="1"/>
  <c r="K9" i="63" s="1"/>
  <c r="M9" i="63" s="1"/>
  <c r="D8" i="63"/>
  <c r="J8" i="63" s="1"/>
  <c r="K8" i="63" s="1"/>
  <c r="M8" i="63" s="1"/>
  <c r="D7" i="63"/>
  <c r="J7" i="63" s="1"/>
  <c r="K7" i="63" s="1"/>
  <c r="M7" i="63" s="1"/>
  <c r="D6" i="63"/>
  <c r="J6" i="63" s="1"/>
  <c r="K6" i="63" s="1"/>
  <c r="M6" i="63" s="1"/>
  <c r="D5" i="63"/>
  <c r="J5" i="63" s="1"/>
  <c r="K5" i="63" s="1"/>
  <c r="M5" i="63" s="1"/>
  <c r="D4" i="63"/>
  <c r="J4" i="63" s="1"/>
  <c r="K4" i="63" s="1"/>
  <c r="M4" i="63" s="1"/>
  <c r="D3" i="63"/>
  <c r="J3" i="63" s="1"/>
  <c r="K3" i="63" s="1"/>
  <c r="M3" i="63" s="1"/>
  <c r="D2" i="63"/>
  <c r="J2" i="63" s="1"/>
  <c r="K2" i="63" s="1"/>
  <c r="D51" i="62"/>
  <c r="J51" i="62" s="1"/>
  <c r="K51" i="62" s="1"/>
  <c r="M51" i="62" s="1"/>
  <c r="D50" i="62"/>
  <c r="J50" i="62" s="1"/>
  <c r="K50" i="62" s="1"/>
  <c r="M50" i="62" s="1"/>
  <c r="D49" i="62"/>
  <c r="J49" i="62" s="1"/>
  <c r="K49" i="62" s="1"/>
  <c r="M49" i="62" s="1"/>
  <c r="D48" i="62"/>
  <c r="J48" i="62" s="1"/>
  <c r="K48" i="62" s="1"/>
  <c r="M48" i="62" s="1"/>
  <c r="D47" i="62"/>
  <c r="J47" i="62" s="1"/>
  <c r="K47" i="62" s="1"/>
  <c r="M47" i="62" s="1"/>
  <c r="D46" i="62"/>
  <c r="J46" i="62" s="1"/>
  <c r="K46" i="62" s="1"/>
  <c r="M46" i="62" s="1"/>
  <c r="D45" i="62"/>
  <c r="J45" i="62" s="1"/>
  <c r="K45" i="62" s="1"/>
  <c r="M45" i="62" s="1"/>
  <c r="D44" i="62"/>
  <c r="J44" i="62" s="1"/>
  <c r="K44" i="62" s="1"/>
  <c r="M44" i="62" s="1"/>
  <c r="D43" i="62"/>
  <c r="J43" i="62" s="1"/>
  <c r="K43" i="62" s="1"/>
  <c r="M43" i="62" s="1"/>
  <c r="S42" i="62"/>
  <c r="D42" i="62"/>
  <c r="J42" i="62" s="1"/>
  <c r="K42" i="62" s="1"/>
  <c r="M42" i="62" s="1"/>
  <c r="S41" i="62"/>
  <c r="D41" i="62"/>
  <c r="J41" i="62" s="1"/>
  <c r="K41" i="62" s="1"/>
  <c r="M41" i="62" s="1"/>
  <c r="S40" i="62"/>
  <c r="D40" i="62"/>
  <c r="J40" i="62" s="1"/>
  <c r="K40" i="62" s="1"/>
  <c r="M40" i="62" s="1"/>
  <c r="S39" i="62"/>
  <c r="D39" i="62"/>
  <c r="J39" i="62" s="1"/>
  <c r="K39" i="62" s="1"/>
  <c r="M39" i="62" s="1"/>
  <c r="S38" i="62"/>
  <c r="D38" i="62"/>
  <c r="J38" i="62" s="1"/>
  <c r="K38" i="62" s="1"/>
  <c r="M38" i="62" s="1"/>
  <c r="S37" i="62"/>
  <c r="D37" i="62"/>
  <c r="J37" i="62" s="1"/>
  <c r="K37" i="62" s="1"/>
  <c r="M37" i="62" s="1"/>
  <c r="S36" i="62"/>
  <c r="D36" i="62"/>
  <c r="J36" i="62" s="1"/>
  <c r="K36" i="62" s="1"/>
  <c r="M36" i="62" s="1"/>
  <c r="S35" i="62"/>
  <c r="S34" i="62"/>
  <c r="D34" i="62"/>
  <c r="J34" i="62" s="1"/>
  <c r="K34" i="62" s="1"/>
  <c r="M34" i="62" s="1"/>
  <c r="S33" i="62"/>
  <c r="D33" i="62"/>
  <c r="J33" i="62" s="1"/>
  <c r="K33" i="62" s="1"/>
  <c r="M33" i="62" s="1"/>
  <c r="S32" i="62"/>
  <c r="D32" i="62"/>
  <c r="J32" i="62" s="1"/>
  <c r="K32" i="62" s="1"/>
  <c r="M32" i="62" s="1"/>
  <c r="S31" i="62"/>
  <c r="D31" i="62"/>
  <c r="J31" i="62" s="1"/>
  <c r="K31" i="62" s="1"/>
  <c r="M31" i="62" s="1"/>
  <c r="S30" i="62"/>
  <c r="D30" i="62"/>
  <c r="J30" i="62" s="1"/>
  <c r="K30" i="62" s="1"/>
  <c r="M30" i="62" s="1"/>
  <c r="S29" i="62"/>
  <c r="D29" i="62"/>
  <c r="J29" i="62" s="1"/>
  <c r="K29" i="62" s="1"/>
  <c r="M29" i="62" s="1"/>
  <c r="S28" i="62"/>
  <c r="D28" i="62"/>
  <c r="J28" i="62" s="1"/>
  <c r="K28" i="62" s="1"/>
  <c r="M28" i="62" s="1"/>
  <c r="S27" i="62"/>
  <c r="D27" i="62"/>
  <c r="J27" i="62" s="1"/>
  <c r="K27" i="62" s="1"/>
  <c r="M27" i="62" s="1"/>
  <c r="S26" i="62"/>
  <c r="S25" i="62"/>
  <c r="D25" i="62"/>
  <c r="J25" i="62" s="1"/>
  <c r="K25" i="62" s="1"/>
  <c r="M25" i="62" s="1"/>
  <c r="D24" i="62"/>
  <c r="J24" i="62" s="1"/>
  <c r="K24" i="62" s="1"/>
  <c r="M24" i="62" s="1"/>
  <c r="D23" i="62"/>
  <c r="J23" i="62" s="1"/>
  <c r="K23" i="62" s="1"/>
  <c r="M23" i="62" s="1"/>
  <c r="D22" i="62"/>
  <c r="J22" i="62" s="1"/>
  <c r="K22" i="62" s="1"/>
  <c r="M22" i="62" s="1"/>
  <c r="D21" i="62"/>
  <c r="J21" i="62" s="1"/>
  <c r="K21" i="62" s="1"/>
  <c r="M21" i="62" s="1"/>
  <c r="D20" i="62"/>
  <c r="J20" i="62" s="1"/>
  <c r="K20" i="62" s="1"/>
  <c r="M20" i="62" s="1"/>
  <c r="S19" i="62"/>
  <c r="Q19" i="62"/>
  <c r="D19" i="62"/>
  <c r="J19" i="62" s="1"/>
  <c r="K19" i="62" s="1"/>
  <c r="M19" i="62" s="1"/>
  <c r="S18" i="62"/>
  <c r="Q18" i="62"/>
  <c r="D18" i="62"/>
  <c r="J18" i="62" s="1"/>
  <c r="K18" i="62" s="1"/>
  <c r="M18" i="62" s="1"/>
  <c r="D17" i="62"/>
  <c r="J17" i="62" s="1"/>
  <c r="K17" i="62" s="1"/>
  <c r="M17" i="62" s="1"/>
  <c r="D16" i="62"/>
  <c r="J16" i="62" s="1"/>
  <c r="K16" i="62" s="1"/>
  <c r="M16" i="62" s="1"/>
  <c r="D15" i="62"/>
  <c r="J15" i="62" s="1"/>
  <c r="K15" i="62" s="1"/>
  <c r="M15" i="62" s="1"/>
  <c r="S14" i="62"/>
  <c r="Q14" i="62"/>
  <c r="D14" i="62"/>
  <c r="J14" i="62" s="1"/>
  <c r="K14" i="62" s="1"/>
  <c r="M14" i="62" s="1"/>
  <c r="S13" i="62"/>
  <c r="Q13" i="62"/>
  <c r="S12" i="62"/>
  <c r="Q12" i="62"/>
  <c r="D12" i="62"/>
  <c r="J12" i="62" s="1"/>
  <c r="K12" i="62" s="1"/>
  <c r="M12" i="62" s="1"/>
  <c r="S11" i="62"/>
  <c r="Q11" i="62"/>
  <c r="D11" i="62"/>
  <c r="J11" i="62" s="1"/>
  <c r="K11" i="62" s="1"/>
  <c r="M11" i="62" s="1"/>
  <c r="S10" i="62"/>
  <c r="Q10" i="62"/>
  <c r="D10" i="62"/>
  <c r="J10" i="62" s="1"/>
  <c r="K10" i="62" s="1"/>
  <c r="M10" i="62" s="1"/>
  <c r="D9" i="62"/>
  <c r="J9" i="62" s="1"/>
  <c r="K9" i="62" s="1"/>
  <c r="M9" i="62" s="1"/>
  <c r="D8" i="62"/>
  <c r="J8" i="62" s="1"/>
  <c r="K8" i="62" s="1"/>
  <c r="M8" i="62" s="1"/>
  <c r="D7" i="62"/>
  <c r="J7" i="62" s="1"/>
  <c r="K7" i="62" s="1"/>
  <c r="M7" i="62" s="1"/>
  <c r="D6" i="62"/>
  <c r="J6" i="62" s="1"/>
  <c r="K6" i="62" s="1"/>
  <c r="M6" i="62" s="1"/>
  <c r="D5" i="62"/>
  <c r="J5" i="62" s="1"/>
  <c r="K5" i="62" s="1"/>
  <c r="M5" i="62" s="1"/>
  <c r="D4" i="62"/>
  <c r="J4" i="62" s="1"/>
  <c r="K4" i="62" s="1"/>
  <c r="M4" i="62" s="1"/>
  <c r="D3" i="62"/>
  <c r="J3" i="62" s="1"/>
  <c r="K3" i="62" s="1"/>
  <c r="M3" i="62" s="1"/>
  <c r="D2" i="62"/>
  <c r="J2" i="62" s="1"/>
  <c r="K2" i="62" s="1"/>
  <c r="D51" i="61"/>
  <c r="J51" i="61" s="1"/>
  <c r="K51" i="61" s="1"/>
  <c r="M51" i="61" s="1"/>
  <c r="D50" i="61"/>
  <c r="J50" i="61" s="1"/>
  <c r="K50" i="61" s="1"/>
  <c r="M50" i="61" s="1"/>
  <c r="D49" i="61"/>
  <c r="J49" i="61" s="1"/>
  <c r="K49" i="61" s="1"/>
  <c r="M49" i="61" s="1"/>
  <c r="D48" i="61"/>
  <c r="J48" i="61" s="1"/>
  <c r="K48" i="61" s="1"/>
  <c r="M48" i="61" s="1"/>
  <c r="D47" i="61"/>
  <c r="J47" i="61" s="1"/>
  <c r="K47" i="61" s="1"/>
  <c r="M47" i="61" s="1"/>
  <c r="D46" i="61"/>
  <c r="J46" i="61" s="1"/>
  <c r="K46" i="61" s="1"/>
  <c r="M46" i="61" s="1"/>
  <c r="D45" i="61"/>
  <c r="J45" i="61" s="1"/>
  <c r="K45" i="61" s="1"/>
  <c r="M45" i="61" s="1"/>
  <c r="D44" i="61"/>
  <c r="J44" i="61" s="1"/>
  <c r="K44" i="61" s="1"/>
  <c r="M44" i="61" s="1"/>
  <c r="D43" i="61"/>
  <c r="J43" i="61" s="1"/>
  <c r="K43" i="61" s="1"/>
  <c r="M43" i="61" s="1"/>
  <c r="S42" i="61"/>
  <c r="D42" i="61"/>
  <c r="J42" i="61" s="1"/>
  <c r="K42" i="61" s="1"/>
  <c r="M42" i="61" s="1"/>
  <c r="S41" i="61"/>
  <c r="D41" i="61"/>
  <c r="J41" i="61" s="1"/>
  <c r="K41" i="61" s="1"/>
  <c r="M41" i="61" s="1"/>
  <c r="S40" i="61"/>
  <c r="D40" i="61"/>
  <c r="J40" i="61" s="1"/>
  <c r="K40" i="61" s="1"/>
  <c r="M40" i="61" s="1"/>
  <c r="S39" i="61"/>
  <c r="D39" i="61"/>
  <c r="J39" i="61" s="1"/>
  <c r="K39" i="61" s="1"/>
  <c r="M39" i="61" s="1"/>
  <c r="S38" i="61"/>
  <c r="D38" i="61"/>
  <c r="J38" i="61" s="1"/>
  <c r="K38" i="61" s="1"/>
  <c r="M38" i="61" s="1"/>
  <c r="S37" i="61"/>
  <c r="D37" i="61"/>
  <c r="J37" i="61" s="1"/>
  <c r="K37" i="61" s="1"/>
  <c r="M37" i="61" s="1"/>
  <c r="S36" i="61"/>
  <c r="D36" i="61"/>
  <c r="J36" i="61" s="1"/>
  <c r="K36" i="61" s="1"/>
  <c r="M36" i="61" s="1"/>
  <c r="S35" i="61"/>
  <c r="S34" i="61"/>
  <c r="D34" i="61"/>
  <c r="J34" i="61" s="1"/>
  <c r="K34" i="61" s="1"/>
  <c r="M34" i="61" s="1"/>
  <c r="S33" i="61"/>
  <c r="D33" i="61"/>
  <c r="J33" i="61" s="1"/>
  <c r="K33" i="61" s="1"/>
  <c r="M33" i="61" s="1"/>
  <c r="S32" i="61"/>
  <c r="D32" i="61"/>
  <c r="J32" i="61" s="1"/>
  <c r="K32" i="61" s="1"/>
  <c r="M32" i="61" s="1"/>
  <c r="S31" i="61"/>
  <c r="D31" i="61"/>
  <c r="J31" i="61" s="1"/>
  <c r="K31" i="61" s="1"/>
  <c r="M31" i="61" s="1"/>
  <c r="S30" i="61"/>
  <c r="D30" i="61"/>
  <c r="J30" i="61" s="1"/>
  <c r="K30" i="61" s="1"/>
  <c r="M30" i="61" s="1"/>
  <c r="S29" i="61"/>
  <c r="D29" i="61"/>
  <c r="J29" i="61" s="1"/>
  <c r="K29" i="61" s="1"/>
  <c r="M29" i="61" s="1"/>
  <c r="S28" i="61"/>
  <c r="D28" i="61"/>
  <c r="J28" i="61" s="1"/>
  <c r="K28" i="61" s="1"/>
  <c r="M28" i="61" s="1"/>
  <c r="S27" i="61"/>
  <c r="D27" i="61"/>
  <c r="J27" i="61" s="1"/>
  <c r="K27" i="61" s="1"/>
  <c r="M27" i="61" s="1"/>
  <c r="S26" i="61"/>
  <c r="S25" i="61"/>
  <c r="D25" i="61"/>
  <c r="J25" i="61" s="1"/>
  <c r="K25" i="61" s="1"/>
  <c r="M25" i="61" s="1"/>
  <c r="D24" i="61"/>
  <c r="J24" i="61" s="1"/>
  <c r="K24" i="61" s="1"/>
  <c r="M24" i="61" s="1"/>
  <c r="D23" i="61"/>
  <c r="J23" i="61" s="1"/>
  <c r="K23" i="61" s="1"/>
  <c r="M23" i="61" s="1"/>
  <c r="D22" i="61"/>
  <c r="J22" i="61" s="1"/>
  <c r="K22" i="61" s="1"/>
  <c r="M22" i="61" s="1"/>
  <c r="D21" i="61"/>
  <c r="J21" i="61" s="1"/>
  <c r="K21" i="61" s="1"/>
  <c r="M21" i="61" s="1"/>
  <c r="D20" i="61"/>
  <c r="J20" i="61" s="1"/>
  <c r="K20" i="61" s="1"/>
  <c r="M20" i="61" s="1"/>
  <c r="S19" i="61"/>
  <c r="Q19" i="61"/>
  <c r="D19" i="61"/>
  <c r="J19" i="61" s="1"/>
  <c r="K19" i="61" s="1"/>
  <c r="M19" i="61" s="1"/>
  <c r="S18" i="61"/>
  <c r="S20" i="61" s="1"/>
  <c r="Q18" i="61"/>
  <c r="D18" i="61"/>
  <c r="J18" i="61" s="1"/>
  <c r="K18" i="61" s="1"/>
  <c r="M18" i="61" s="1"/>
  <c r="D17" i="61"/>
  <c r="J17" i="61" s="1"/>
  <c r="K17" i="61" s="1"/>
  <c r="M17" i="61" s="1"/>
  <c r="D16" i="61"/>
  <c r="J16" i="61" s="1"/>
  <c r="K16" i="61" s="1"/>
  <c r="M16" i="61" s="1"/>
  <c r="D15" i="61"/>
  <c r="J15" i="61" s="1"/>
  <c r="K15" i="61" s="1"/>
  <c r="M15" i="61" s="1"/>
  <c r="S14" i="61"/>
  <c r="Q14" i="61"/>
  <c r="D14" i="61"/>
  <c r="J14" i="61" s="1"/>
  <c r="K14" i="61" s="1"/>
  <c r="M14" i="61" s="1"/>
  <c r="S13" i="61"/>
  <c r="Q13" i="61"/>
  <c r="S12" i="61"/>
  <c r="Q12" i="61"/>
  <c r="D12" i="61"/>
  <c r="J12" i="61" s="1"/>
  <c r="K12" i="61" s="1"/>
  <c r="M12" i="61" s="1"/>
  <c r="S11" i="61"/>
  <c r="Q11" i="61"/>
  <c r="D11" i="61"/>
  <c r="J11" i="61" s="1"/>
  <c r="K11" i="61" s="1"/>
  <c r="M11" i="61" s="1"/>
  <c r="S10" i="61"/>
  <c r="Q10" i="61"/>
  <c r="D10" i="61"/>
  <c r="J10" i="61" s="1"/>
  <c r="K10" i="61" s="1"/>
  <c r="M10" i="61" s="1"/>
  <c r="D9" i="61"/>
  <c r="J9" i="61" s="1"/>
  <c r="K9" i="61" s="1"/>
  <c r="M9" i="61" s="1"/>
  <c r="D8" i="61"/>
  <c r="J8" i="61" s="1"/>
  <c r="K8" i="61" s="1"/>
  <c r="M8" i="61" s="1"/>
  <c r="D7" i="61"/>
  <c r="J7" i="61" s="1"/>
  <c r="K7" i="61" s="1"/>
  <c r="M7" i="61" s="1"/>
  <c r="D6" i="61"/>
  <c r="J6" i="61" s="1"/>
  <c r="K6" i="61" s="1"/>
  <c r="M6" i="61" s="1"/>
  <c r="D5" i="61"/>
  <c r="J5" i="61" s="1"/>
  <c r="K5" i="61" s="1"/>
  <c r="M5" i="61" s="1"/>
  <c r="D4" i="61"/>
  <c r="J4" i="61" s="1"/>
  <c r="K4" i="61" s="1"/>
  <c r="M4" i="61" s="1"/>
  <c r="D3" i="61"/>
  <c r="J3" i="61" s="1"/>
  <c r="K3" i="61" s="1"/>
  <c r="M3" i="61" s="1"/>
  <c r="D2" i="61"/>
  <c r="J2" i="61" s="1"/>
  <c r="K2" i="61" s="1"/>
  <c r="D51" i="60"/>
  <c r="J51" i="60" s="1"/>
  <c r="K51" i="60" s="1"/>
  <c r="M51" i="60" s="1"/>
  <c r="D50" i="60"/>
  <c r="J50" i="60" s="1"/>
  <c r="K50" i="60" s="1"/>
  <c r="M50" i="60" s="1"/>
  <c r="D49" i="60"/>
  <c r="J49" i="60" s="1"/>
  <c r="K49" i="60" s="1"/>
  <c r="M49" i="60" s="1"/>
  <c r="D48" i="60"/>
  <c r="J48" i="60" s="1"/>
  <c r="K48" i="60" s="1"/>
  <c r="M48" i="60" s="1"/>
  <c r="D47" i="60"/>
  <c r="J47" i="60" s="1"/>
  <c r="K47" i="60" s="1"/>
  <c r="M47" i="60" s="1"/>
  <c r="D46" i="60"/>
  <c r="J46" i="60" s="1"/>
  <c r="K46" i="60" s="1"/>
  <c r="M46" i="60" s="1"/>
  <c r="D45" i="60"/>
  <c r="J45" i="60" s="1"/>
  <c r="K45" i="60" s="1"/>
  <c r="M45" i="60" s="1"/>
  <c r="D44" i="60"/>
  <c r="J44" i="60" s="1"/>
  <c r="K44" i="60" s="1"/>
  <c r="M44" i="60" s="1"/>
  <c r="D43" i="60"/>
  <c r="J43" i="60" s="1"/>
  <c r="K43" i="60" s="1"/>
  <c r="M43" i="60" s="1"/>
  <c r="S42" i="60"/>
  <c r="D42" i="60"/>
  <c r="J42" i="60" s="1"/>
  <c r="K42" i="60" s="1"/>
  <c r="M42" i="60" s="1"/>
  <c r="S41" i="60"/>
  <c r="D41" i="60"/>
  <c r="J41" i="60" s="1"/>
  <c r="K41" i="60" s="1"/>
  <c r="M41" i="60" s="1"/>
  <c r="S40" i="60"/>
  <c r="D40" i="60"/>
  <c r="J40" i="60" s="1"/>
  <c r="K40" i="60" s="1"/>
  <c r="M40" i="60" s="1"/>
  <c r="S39" i="60"/>
  <c r="D39" i="60"/>
  <c r="J39" i="60" s="1"/>
  <c r="K39" i="60" s="1"/>
  <c r="M39" i="60" s="1"/>
  <c r="S38" i="60"/>
  <c r="D38" i="60"/>
  <c r="J38" i="60" s="1"/>
  <c r="K38" i="60" s="1"/>
  <c r="M38" i="60" s="1"/>
  <c r="S37" i="60"/>
  <c r="D37" i="60"/>
  <c r="J37" i="60" s="1"/>
  <c r="K37" i="60" s="1"/>
  <c r="M37" i="60" s="1"/>
  <c r="S36" i="60"/>
  <c r="D36" i="60"/>
  <c r="J36" i="60" s="1"/>
  <c r="K36" i="60" s="1"/>
  <c r="M36" i="60" s="1"/>
  <c r="S35" i="60"/>
  <c r="S34" i="60"/>
  <c r="D34" i="60"/>
  <c r="J34" i="60" s="1"/>
  <c r="K34" i="60" s="1"/>
  <c r="M34" i="60" s="1"/>
  <c r="S33" i="60"/>
  <c r="D33" i="60"/>
  <c r="J33" i="60" s="1"/>
  <c r="K33" i="60" s="1"/>
  <c r="M33" i="60" s="1"/>
  <c r="S32" i="60"/>
  <c r="D32" i="60"/>
  <c r="J32" i="60" s="1"/>
  <c r="K32" i="60" s="1"/>
  <c r="M32" i="60" s="1"/>
  <c r="S31" i="60"/>
  <c r="D31" i="60"/>
  <c r="J31" i="60" s="1"/>
  <c r="K31" i="60" s="1"/>
  <c r="M31" i="60" s="1"/>
  <c r="S30" i="60"/>
  <c r="D30" i="60"/>
  <c r="J30" i="60" s="1"/>
  <c r="K30" i="60" s="1"/>
  <c r="M30" i="60" s="1"/>
  <c r="S29" i="60"/>
  <c r="D29" i="60"/>
  <c r="J29" i="60" s="1"/>
  <c r="K29" i="60" s="1"/>
  <c r="M29" i="60" s="1"/>
  <c r="S28" i="60"/>
  <c r="D28" i="60"/>
  <c r="J28" i="60" s="1"/>
  <c r="K28" i="60" s="1"/>
  <c r="M28" i="60" s="1"/>
  <c r="S27" i="60"/>
  <c r="D27" i="60"/>
  <c r="J27" i="60" s="1"/>
  <c r="K27" i="60" s="1"/>
  <c r="M27" i="60" s="1"/>
  <c r="S26" i="60"/>
  <c r="S25" i="60"/>
  <c r="D25" i="60"/>
  <c r="J25" i="60" s="1"/>
  <c r="K25" i="60" s="1"/>
  <c r="M25" i="60" s="1"/>
  <c r="D24" i="60"/>
  <c r="J24" i="60" s="1"/>
  <c r="K24" i="60" s="1"/>
  <c r="M24" i="60" s="1"/>
  <c r="D23" i="60"/>
  <c r="J23" i="60" s="1"/>
  <c r="K23" i="60" s="1"/>
  <c r="M23" i="60" s="1"/>
  <c r="D22" i="60"/>
  <c r="J22" i="60" s="1"/>
  <c r="K22" i="60" s="1"/>
  <c r="M22" i="60" s="1"/>
  <c r="D21" i="60"/>
  <c r="J21" i="60" s="1"/>
  <c r="K21" i="60" s="1"/>
  <c r="M21" i="60" s="1"/>
  <c r="D20" i="60"/>
  <c r="J20" i="60" s="1"/>
  <c r="K20" i="60" s="1"/>
  <c r="M20" i="60" s="1"/>
  <c r="S19" i="60"/>
  <c r="Q19" i="60"/>
  <c r="D19" i="60"/>
  <c r="J19" i="60" s="1"/>
  <c r="K19" i="60" s="1"/>
  <c r="M19" i="60" s="1"/>
  <c r="S18" i="60"/>
  <c r="S20" i="60" s="1"/>
  <c r="Q18" i="60"/>
  <c r="D18" i="60"/>
  <c r="J18" i="60" s="1"/>
  <c r="K18" i="60" s="1"/>
  <c r="M18" i="60" s="1"/>
  <c r="D17" i="60"/>
  <c r="J17" i="60" s="1"/>
  <c r="K17" i="60" s="1"/>
  <c r="M17" i="60" s="1"/>
  <c r="D16" i="60"/>
  <c r="J16" i="60" s="1"/>
  <c r="K16" i="60" s="1"/>
  <c r="M16" i="60" s="1"/>
  <c r="D15" i="60"/>
  <c r="J15" i="60" s="1"/>
  <c r="K15" i="60" s="1"/>
  <c r="M15" i="60" s="1"/>
  <c r="S14" i="60"/>
  <c r="Q14" i="60"/>
  <c r="D14" i="60"/>
  <c r="J14" i="60" s="1"/>
  <c r="K14" i="60" s="1"/>
  <c r="M14" i="60" s="1"/>
  <c r="S13" i="60"/>
  <c r="Q13" i="60"/>
  <c r="S12" i="60"/>
  <c r="Q12" i="60"/>
  <c r="D12" i="60"/>
  <c r="J12" i="60" s="1"/>
  <c r="K12" i="60" s="1"/>
  <c r="M12" i="60" s="1"/>
  <c r="S11" i="60"/>
  <c r="Q11" i="60"/>
  <c r="D11" i="60"/>
  <c r="J11" i="60" s="1"/>
  <c r="K11" i="60" s="1"/>
  <c r="M11" i="60" s="1"/>
  <c r="S10" i="60"/>
  <c r="Q10" i="60"/>
  <c r="D10" i="60"/>
  <c r="J10" i="60" s="1"/>
  <c r="K10" i="60" s="1"/>
  <c r="M10" i="60" s="1"/>
  <c r="D9" i="60"/>
  <c r="J9" i="60" s="1"/>
  <c r="K9" i="60" s="1"/>
  <c r="M9" i="60" s="1"/>
  <c r="D8" i="60"/>
  <c r="J8" i="60" s="1"/>
  <c r="K8" i="60" s="1"/>
  <c r="M8" i="60" s="1"/>
  <c r="D7" i="60"/>
  <c r="J7" i="60" s="1"/>
  <c r="K7" i="60" s="1"/>
  <c r="M7" i="60" s="1"/>
  <c r="D6" i="60"/>
  <c r="J6" i="60" s="1"/>
  <c r="K6" i="60" s="1"/>
  <c r="M6" i="60" s="1"/>
  <c r="D5" i="60"/>
  <c r="J5" i="60" s="1"/>
  <c r="K5" i="60" s="1"/>
  <c r="M5" i="60" s="1"/>
  <c r="D4" i="60"/>
  <c r="J4" i="60" s="1"/>
  <c r="K4" i="60" s="1"/>
  <c r="M4" i="60" s="1"/>
  <c r="D3" i="60"/>
  <c r="J3" i="60" s="1"/>
  <c r="K3" i="60" s="1"/>
  <c r="M3" i="60" s="1"/>
  <c r="D2" i="60"/>
  <c r="J2" i="60" s="1"/>
  <c r="K2" i="60" s="1"/>
  <c r="D51" i="59"/>
  <c r="J51" i="59" s="1"/>
  <c r="K51" i="59" s="1"/>
  <c r="M51" i="59" s="1"/>
  <c r="D50" i="59"/>
  <c r="J50" i="59" s="1"/>
  <c r="K50" i="59" s="1"/>
  <c r="M50" i="59" s="1"/>
  <c r="D49" i="59"/>
  <c r="J49" i="59" s="1"/>
  <c r="K49" i="59" s="1"/>
  <c r="M49" i="59" s="1"/>
  <c r="D48" i="59"/>
  <c r="J48" i="59" s="1"/>
  <c r="K48" i="59" s="1"/>
  <c r="M48" i="59" s="1"/>
  <c r="D47" i="59"/>
  <c r="J47" i="59" s="1"/>
  <c r="K47" i="59" s="1"/>
  <c r="M47" i="59" s="1"/>
  <c r="D46" i="59"/>
  <c r="J46" i="59" s="1"/>
  <c r="K46" i="59" s="1"/>
  <c r="M46" i="59" s="1"/>
  <c r="D45" i="59"/>
  <c r="J45" i="59" s="1"/>
  <c r="K45" i="59" s="1"/>
  <c r="M45" i="59" s="1"/>
  <c r="D44" i="59"/>
  <c r="J44" i="59" s="1"/>
  <c r="K44" i="59" s="1"/>
  <c r="M44" i="59" s="1"/>
  <c r="D43" i="59"/>
  <c r="J43" i="59" s="1"/>
  <c r="K43" i="59" s="1"/>
  <c r="M43" i="59" s="1"/>
  <c r="S42" i="59"/>
  <c r="D42" i="59"/>
  <c r="J42" i="59" s="1"/>
  <c r="K42" i="59" s="1"/>
  <c r="M42" i="59" s="1"/>
  <c r="S41" i="59"/>
  <c r="D41" i="59"/>
  <c r="J41" i="59" s="1"/>
  <c r="K41" i="59" s="1"/>
  <c r="M41" i="59" s="1"/>
  <c r="S40" i="59"/>
  <c r="D40" i="59"/>
  <c r="J40" i="59" s="1"/>
  <c r="K40" i="59" s="1"/>
  <c r="M40" i="59" s="1"/>
  <c r="S39" i="59"/>
  <c r="D39" i="59"/>
  <c r="J39" i="59" s="1"/>
  <c r="K39" i="59" s="1"/>
  <c r="M39" i="59" s="1"/>
  <c r="S38" i="59"/>
  <c r="D38" i="59"/>
  <c r="J38" i="59" s="1"/>
  <c r="K38" i="59" s="1"/>
  <c r="M38" i="59" s="1"/>
  <c r="S37" i="59"/>
  <c r="D37" i="59"/>
  <c r="J37" i="59" s="1"/>
  <c r="K37" i="59" s="1"/>
  <c r="M37" i="59" s="1"/>
  <c r="S36" i="59"/>
  <c r="D36" i="59"/>
  <c r="J36" i="59" s="1"/>
  <c r="K36" i="59" s="1"/>
  <c r="M36" i="59" s="1"/>
  <c r="S35" i="59"/>
  <c r="S34" i="59"/>
  <c r="D34" i="59"/>
  <c r="J34" i="59" s="1"/>
  <c r="K34" i="59" s="1"/>
  <c r="M34" i="59" s="1"/>
  <c r="S33" i="59"/>
  <c r="D33" i="59"/>
  <c r="J33" i="59" s="1"/>
  <c r="K33" i="59" s="1"/>
  <c r="M33" i="59" s="1"/>
  <c r="S32" i="59"/>
  <c r="D32" i="59"/>
  <c r="J32" i="59" s="1"/>
  <c r="K32" i="59" s="1"/>
  <c r="M32" i="59" s="1"/>
  <c r="S31" i="59"/>
  <c r="D31" i="59"/>
  <c r="J31" i="59" s="1"/>
  <c r="K31" i="59" s="1"/>
  <c r="M31" i="59" s="1"/>
  <c r="S30" i="59"/>
  <c r="D30" i="59"/>
  <c r="J30" i="59" s="1"/>
  <c r="K30" i="59" s="1"/>
  <c r="M30" i="59" s="1"/>
  <c r="S29" i="59"/>
  <c r="D29" i="59"/>
  <c r="J29" i="59" s="1"/>
  <c r="K29" i="59" s="1"/>
  <c r="M29" i="59" s="1"/>
  <c r="S28" i="59"/>
  <c r="D28" i="59"/>
  <c r="J28" i="59" s="1"/>
  <c r="K28" i="59" s="1"/>
  <c r="M28" i="59" s="1"/>
  <c r="S27" i="59"/>
  <c r="D27" i="59"/>
  <c r="J27" i="59" s="1"/>
  <c r="K27" i="59" s="1"/>
  <c r="M27" i="59" s="1"/>
  <c r="S26" i="59"/>
  <c r="S25" i="59"/>
  <c r="D25" i="59"/>
  <c r="J25" i="59" s="1"/>
  <c r="K25" i="59" s="1"/>
  <c r="M25" i="59" s="1"/>
  <c r="D24" i="59"/>
  <c r="J24" i="59" s="1"/>
  <c r="K24" i="59" s="1"/>
  <c r="M24" i="59" s="1"/>
  <c r="D23" i="59"/>
  <c r="J23" i="59" s="1"/>
  <c r="K23" i="59" s="1"/>
  <c r="M23" i="59" s="1"/>
  <c r="D22" i="59"/>
  <c r="J22" i="59" s="1"/>
  <c r="K22" i="59" s="1"/>
  <c r="M22" i="59" s="1"/>
  <c r="D21" i="59"/>
  <c r="J21" i="59" s="1"/>
  <c r="K21" i="59" s="1"/>
  <c r="M21" i="59" s="1"/>
  <c r="D20" i="59"/>
  <c r="J20" i="59" s="1"/>
  <c r="K20" i="59" s="1"/>
  <c r="M20" i="59" s="1"/>
  <c r="S19" i="59"/>
  <c r="Q19" i="59"/>
  <c r="D19" i="59"/>
  <c r="J19" i="59" s="1"/>
  <c r="K19" i="59" s="1"/>
  <c r="M19" i="59" s="1"/>
  <c r="S18" i="59"/>
  <c r="Q18" i="59"/>
  <c r="D18" i="59"/>
  <c r="J18" i="59" s="1"/>
  <c r="K18" i="59" s="1"/>
  <c r="M18" i="59" s="1"/>
  <c r="D17" i="59"/>
  <c r="J17" i="59" s="1"/>
  <c r="K17" i="59" s="1"/>
  <c r="M17" i="59" s="1"/>
  <c r="D16" i="59"/>
  <c r="J16" i="59" s="1"/>
  <c r="K16" i="59" s="1"/>
  <c r="M16" i="59" s="1"/>
  <c r="D15" i="59"/>
  <c r="J15" i="59" s="1"/>
  <c r="K15" i="59" s="1"/>
  <c r="M15" i="59" s="1"/>
  <c r="S14" i="59"/>
  <c r="Q14" i="59"/>
  <c r="D14" i="59"/>
  <c r="J14" i="59" s="1"/>
  <c r="K14" i="59" s="1"/>
  <c r="M14" i="59" s="1"/>
  <c r="S13" i="59"/>
  <c r="Q13" i="59"/>
  <c r="S12" i="59"/>
  <c r="Q12" i="59"/>
  <c r="D12" i="59"/>
  <c r="J12" i="59" s="1"/>
  <c r="K12" i="59" s="1"/>
  <c r="M12" i="59" s="1"/>
  <c r="S11" i="59"/>
  <c r="Q11" i="59"/>
  <c r="D11" i="59"/>
  <c r="J11" i="59" s="1"/>
  <c r="K11" i="59" s="1"/>
  <c r="M11" i="59" s="1"/>
  <c r="S10" i="59"/>
  <c r="Q10" i="59"/>
  <c r="D10" i="59"/>
  <c r="J10" i="59" s="1"/>
  <c r="K10" i="59" s="1"/>
  <c r="M10" i="59" s="1"/>
  <c r="D9" i="59"/>
  <c r="J9" i="59" s="1"/>
  <c r="K9" i="59" s="1"/>
  <c r="M9" i="59" s="1"/>
  <c r="D8" i="59"/>
  <c r="J8" i="59" s="1"/>
  <c r="K8" i="59" s="1"/>
  <c r="M8" i="59" s="1"/>
  <c r="D7" i="59"/>
  <c r="J7" i="59" s="1"/>
  <c r="K7" i="59" s="1"/>
  <c r="M7" i="59" s="1"/>
  <c r="D6" i="59"/>
  <c r="J6" i="59" s="1"/>
  <c r="K6" i="59" s="1"/>
  <c r="M6" i="59" s="1"/>
  <c r="D5" i="59"/>
  <c r="J5" i="59" s="1"/>
  <c r="K5" i="59" s="1"/>
  <c r="M5" i="59" s="1"/>
  <c r="D4" i="59"/>
  <c r="J4" i="59" s="1"/>
  <c r="K4" i="59" s="1"/>
  <c r="M4" i="59" s="1"/>
  <c r="D3" i="59"/>
  <c r="J3" i="59" s="1"/>
  <c r="K3" i="59" s="1"/>
  <c r="M3" i="59" s="1"/>
  <c r="D2" i="59"/>
  <c r="J2" i="59" s="1"/>
  <c r="K2" i="59" s="1"/>
  <c r="D51" i="58"/>
  <c r="J51" i="58" s="1"/>
  <c r="K51" i="58" s="1"/>
  <c r="M51" i="58" s="1"/>
  <c r="D50" i="58"/>
  <c r="J50" i="58" s="1"/>
  <c r="K50" i="58" s="1"/>
  <c r="M50" i="58" s="1"/>
  <c r="D49" i="58"/>
  <c r="J49" i="58" s="1"/>
  <c r="K49" i="58" s="1"/>
  <c r="M49" i="58" s="1"/>
  <c r="D48" i="58"/>
  <c r="J48" i="58" s="1"/>
  <c r="K48" i="58" s="1"/>
  <c r="M48" i="58" s="1"/>
  <c r="D47" i="58"/>
  <c r="J47" i="58" s="1"/>
  <c r="K47" i="58" s="1"/>
  <c r="M47" i="58" s="1"/>
  <c r="D46" i="58"/>
  <c r="J46" i="58" s="1"/>
  <c r="K46" i="58" s="1"/>
  <c r="M46" i="58" s="1"/>
  <c r="D45" i="58"/>
  <c r="J45" i="58" s="1"/>
  <c r="K45" i="58" s="1"/>
  <c r="M45" i="58" s="1"/>
  <c r="D44" i="58"/>
  <c r="J44" i="58" s="1"/>
  <c r="K44" i="58" s="1"/>
  <c r="M44" i="58" s="1"/>
  <c r="D43" i="58"/>
  <c r="J43" i="58" s="1"/>
  <c r="K43" i="58" s="1"/>
  <c r="M43" i="58" s="1"/>
  <c r="S42" i="58"/>
  <c r="D42" i="58"/>
  <c r="J42" i="58" s="1"/>
  <c r="K42" i="58" s="1"/>
  <c r="M42" i="58" s="1"/>
  <c r="S41" i="58"/>
  <c r="D41" i="58"/>
  <c r="J41" i="58" s="1"/>
  <c r="K41" i="58" s="1"/>
  <c r="M41" i="58" s="1"/>
  <c r="S40" i="58"/>
  <c r="D40" i="58"/>
  <c r="J40" i="58" s="1"/>
  <c r="K40" i="58" s="1"/>
  <c r="M40" i="58" s="1"/>
  <c r="S39" i="58"/>
  <c r="D39" i="58"/>
  <c r="J39" i="58" s="1"/>
  <c r="K39" i="58" s="1"/>
  <c r="M39" i="58" s="1"/>
  <c r="S38" i="58"/>
  <c r="D38" i="58"/>
  <c r="J38" i="58" s="1"/>
  <c r="K38" i="58" s="1"/>
  <c r="M38" i="58" s="1"/>
  <c r="S37" i="58"/>
  <c r="D37" i="58"/>
  <c r="J37" i="58" s="1"/>
  <c r="K37" i="58" s="1"/>
  <c r="M37" i="58" s="1"/>
  <c r="S36" i="58"/>
  <c r="D36" i="58"/>
  <c r="J36" i="58" s="1"/>
  <c r="K36" i="58" s="1"/>
  <c r="M36" i="58" s="1"/>
  <c r="S35" i="58"/>
  <c r="S34" i="58"/>
  <c r="D34" i="58"/>
  <c r="J34" i="58" s="1"/>
  <c r="K34" i="58" s="1"/>
  <c r="M34" i="58" s="1"/>
  <c r="S33" i="58"/>
  <c r="D33" i="58"/>
  <c r="J33" i="58" s="1"/>
  <c r="K33" i="58" s="1"/>
  <c r="M33" i="58" s="1"/>
  <c r="S32" i="58"/>
  <c r="D32" i="58"/>
  <c r="J32" i="58" s="1"/>
  <c r="K32" i="58" s="1"/>
  <c r="M32" i="58" s="1"/>
  <c r="S31" i="58"/>
  <c r="D31" i="58"/>
  <c r="J31" i="58" s="1"/>
  <c r="K31" i="58" s="1"/>
  <c r="M31" i="58" s="1"/>
  <c r="S30" i="58"/>
  <c r="D30" i="58"/>
  <c r="J30" i="58" s="1"/>
  <c r="K30" i="58" s="1"/>
  <c r="M30" i="58" s="1"/>
  <c r="S29" i="58"/>
  <c r="D29" i="58"/>
  <c r="J29" i="58" s="1"/>
  <c r="K29" i="58" s="1"/>
  <c r="M29" i="58" s="1"/>
  <c r="S28" i="58"/>
  <c r="D28" i="58"/>
  <c r="J28" i="58" s="1"/>
  <c r="K28" i="58" s="1"/>
  <c r="M28" i="58" s="1"/>
  <c r="S27" i="58"/>
  <c r="D27" i="58"/>
  <c r="J27" i="58" s="1"/>
  <c r="K27" i="58" s="1"/>
  <c r="M27" i="58" s="1"/>
  <c r="S26" i="58"/>
  <c r="S25" i="58"/>
  <c r="D25" i="58"/>
  <c r="J25" i="58" s="1"/>
  <c r="K25" i="58" s="1"/>
  <c r="M25" i="58" s="1"/>
  <c r="D24" i="58"/>
  <c r="J24" i="58" s="1"/>
  <c r="K24" i="58" s="1"/>
  <c r="M24" i="58" s="1"/>
  <c r="D23" i="58"/>
  <c r="J23" i="58" s="1"/>
  <c r="K23" i="58" s="1"/>
  <c r="M23" i="58" s="1"/>
  <c r="D22" i="58"/>
  <c r="J22" i="58" s="1"/>
  <c r="K22" i="58" s="1"/>
  <c r="M22" i="58" s="1"/>
  <c r="D21" i="58"/>
  <c r="J21" i="58" s="1"/>
  <c r="K21" i="58" s="1"/>
  <c r="M21" i="58" s="1"/>
  <c r="D20" i="58"/>
  <c r="J20" i="58" s="1"/>
  <c r="K20" i="58" s="1"/>
  <c r="M20" i="58" s="1"/>
  <c r="S19" i="58"/>
  <c r="Q19" i="58"/>
  <c r="D19" i="58"/>
  <c r="J19" i="58" s="1"/>
  <c r="K19" i="58" s="1"/>
  <c r="M19" i="58" s="1"/>
  <c r="S18" i="58"/>
  <c r="S20" i="58" s="1"/>
  <c r="Q18" i="58"/>
  <c r="D18" i="58"/>
  <c r="J18" i="58" s="1"/>
  <c r="K18" i="58" s="1"/>
  <c r="M18" i="58" s="1"/>
  <c r="D17" i="58"/>
  <c r="J17" i="58" s="1"/>
  <c r="K17" i="58" s="1"/>
  <c r="M17" i="58" s="1"/>
  <c r="D16" i="58"/>
  <c r="J16" i="58" s="1"/>
  <c r="K16" i="58" s="1"/>
  <c r="M16" i="58" s="1"/>
  <c r="D15" i="58"/>
  <c r="J15" i="58" s="1"/>
  <c r="K15" i="58" s="1"/>
  <c r="M15" i="58" s="1"/>
  <c r="S14" i="58"/>
  <c r="Q14" i="58"/>
  <c r="D14" i="58"/>
  <c r="J14" i="58" s="1"/>
  <c r="K14" i="58" s="1"/>
  <c r="M14" i="58" s="1"/>
  <c r="S13" i="58"/>
  <c r="Q13" i="58"/>
  <c r="S12" i="58"/>
  <c r="Q12" i="58"/>
  <c r="D12" i="58"/>
  <c r="J12" i="58" s="1"/>
  <c r="K12" i="58" s="1"/>
  <c r="M12" i="58" s="1"/>
  <c r="S11" i="58"/>
  <c r="Q11" i="58"/>
  <c r="D11" i="58"/>
  <c r="J11" i="58" s="1"/>
  <c r="K11" i="58" s="1"/>
  <c r="M11" i="58" s="1"/>
  <c r="S10" i="58"/>
  <c r="Q10" i="58"/>
  <c r="D10" i="58"/>
  <c r="J10" i="58" s="1"/>
  <c r="K10" i="58" s="1"/>
  <c r="M10" i="58" s="1"/>
  <c r="D9" i="58"/>
  <c r="J9" i="58" s="1"/>
  <c r="K9" i="58" s="1"/>
  <c r="M9" i="58" s="1"/>
  <c r="D8" i="58"/>
  <c r="J8" i="58" s="1"/>
  <c r="K8" i="58" s="1"/>
  <c r="M8" i="58" s="1"/>
  <c r="D7" i="58"/>
  <c r="J7" i="58" s="1"/>
  <c r="K7" i="58" s="1"/>
  <c r="M7" i="58" s="1"/>
  <c r="D6" i="58"/>
  <c r="J6" i="58" s="1"/>
  <c r="K6" i="58" s="1"/>
  <c r="M6" i="58" s="1"/>
  <c r="D5" i="58"/>
  <c r="J5" i="58" s="1"/>
  <c r="K5" i="58" s="1"/>
  <c r="M5" i="58" s="1"/>
  <c r="D4" i="58"/>
  <c r="J4" i="58" s="1"/>
  <c r="K4" i="58" s="1"/>
  <c r="M4" i="58" s="1"/>
  <c r="D3" i="58"/>
  <c r="J3" i="58" s="1"/>
  <c r="K3" i="58" s="1"/>
  <c r="M3" i="58" s="1"/>
  <c r="D2" i="58"/>
  <c r="J2" i="58" s="1"/>
  <c r="K2" i="58" s="1"/>
  <c r="D51" i="57"/>
  <c r="J51" i="57" s="1"/>
  <c r="K51" i="57" s="1"/>
  <c r="M51" i="57" s="1"/>
  <c r="D50" i="57"/>
  <c r="J50" i="57" s="1"/>
  <c r="K50" i="57" s="1"/>
  <c r="M50" i="57" s="1"/>
  <c r="D49" i="57"/>
  <c r="J49" i="57" s="1"/>
  <c r="K49" i="57" s="1"/>
  <c r="M49" i="57" s="1"/>
  <c r="D48" i="57"/>
  <c r="J48" i="57" s="1"/>
  <c r="K48" i="57" s="1"/>
  <c r="M48" i="57" s="1"/>
  <c r="D47" i="57"/>
  <c r="J47" i="57" s="1"/>
  <c r="K47" i="57" s="1"/>
  <c r="M47" i="57" s="1"/>
  <c r="D46" i="57"/>
  <c r="J46" i="57" s="1"/>
  <c r="K46" i="57" s="1"/>
  <c r="M46" i="57" s="1"/>
  <c r="D45" i="57"/>
  <c r="J45" i="57" s="1"/>
  <c r="K45" i="57" s="1"/>
  <c r="M45" i="57" s="1"/>
  <c r="D44" i="57"/>
  <c r="J44" i="57" s="1"/>
  <c r="K44" i="57" s="1"/>
  <c r="M44" i="57" s="1"/>
  <c r="D43" i="57"/>
  <c r="J43" i="57" s="1"/>
  <c r="K43" i="57" s="1"/>
  <c r="M43" i="57" s="1"/>
  <c r="S42" i="57"/>
  <c r="D42" i="57"/>
  <c r="J42" i="57" s="1"/>
  <c r="K42" i="57" s="1"/>
  <c r="M42" i="57" s="1"/>
  <c r="S41" i="57"/>
  <c r="D41" i="57"/>
  <c r="J41" i="57" s="1"/>
  <c r="K41" i="57" s="1"/>
  <c r="M41" i="57" s="1"/>
  <c r="S40" i="57"/>
  <c r="D40" i="57"/>
  <c r="J40" i="57" s="1"/>
  <c r="K40" i="57" s="1"/>
  <c r="M40" i="57" s="1"/>
  <c r="S39" i="57"/>
  <c r="D39" i="57"/>
  <c r="J39" i="57" s="1"/>
  <c r="K39" i="57" s="1"/>
  <c r="M39" i="57" s="1"/>
  <c r="S38" i="57"/>
  <c r="D38" i="57"/>
  <c r="J38" i="57" s="1"/>
  <c r="K38" i="57" s="1"/>
  <c r="M38" i="57" s="1"/>
  <c r="S37" i="57"/>
  <c r="D37" i="57"/>
  <c r="J37" i="57" s="1"/>
  <c r="K37" i="57" s="1"/>
  <c r="M37" i="57" s="1"/>
  <c r="S36" i="57"/>
  <c r="D36" i="57"/>
  <c r="J36" i="57" s="1"/>
  <c r="K36" i="57" s="1"/>
  <c r="M36" i="57" s="1"/>
  <c r="S35" i="57"/>
  <c r="S34" i="57"/>
  <c r="D34" i="57"/>
  <c r="J34" i="57" s="1"/>
  <c r="K34" i="57" s="1"/>
  <c r="M34" i="57" s="1"/>
  <c r="S33" i="57"/>
  <c r="D33" i="57"/>
  <c r="J33" i="57" s="1"/>
  <c r="K33" i="57" s="1"/>
  <c r="M33" i="57" s="1"/>
  <c r="S32" i="57"/>
  <c r="D32" i="57"/>
  <c r="J32" i="57" s="1"/>
  <c r="K32" i="57" s="1"/>
  <c r="M32" i="57" s="1"/>
  <c r="S31" i="57"/>
  <c r="D31" i="57"/>
  <c r="J31" i="57" s="1"/>
  <c r="K31" i="57" s="1"/>
  <c r="M31" i="57" s="1"/>
  <c r="S30" i="57"/>
  <c r="D30" i="57"/>
  <c r="J30" i="57" s="1"/>
  <c r="K30" i="57" s="1"/>
  <c r="M30" i="57" s="1"/>
  <c r="S29" i="57"/>
  <c r="D29" i="57"/>
  <c r="J29" i="57" s="1"/>
  <c r="K29" i="57" s="1"/>
  <c r="M29" i="57" s="1"/>
  <c r="S28" i="57"/>
  <c r="D28" i="57"/>
  <c r="J28" i="57" s="1"/>
  <c r="K28" i="57" s="1"/>
  <c r="M28" i="57" s="1"/>
  <c r="S27" i="57"/>
  <c r="D27" i="57"/>
  <c r="J27" i="57" s="1"/>
  <c r="K27" i="57" s="1"/>
  <c r="M27" i="57" s="1"/>
  <c r="S26" i="57"/>
  <c r="S25" i="57"/>
  <c r="D25" i="57"/>
  <c r="J25" i="57" s="1"/>
  <c r="K25" i="57" s="1"/>
  <c r="M25" i="57" s="1"/>
  <c r="D24" i="57"/>
  <c r="J24" i="57" s="1"/>
  <c r="K24" i="57" s="1"/>
  <c r="M24" i="57" s="1"/>
  <c r="D23" i="57"/>
  <c r="J23" i="57" s="1"/>
  <c r="K23" i="57" s="1"/>
  <c r="M23" i="57" s="1"/>
  <c r="D22" i="57"/>
  <c r="J22" i="57" s="1"/>
  <c r="K22" i="57" s="1"/>
  <c r="M22" i="57" s="1"/>
  <c r="D21" i="57"/>
  <c r="J21" i="57" s="1"/>
  <c r="K21" i="57" s="1"/>
  <c r="M21" i="57" s="1"/>
  <c r="D20" i="57"/>
  <c r="J20" i="57" s="1"/>
  <c r="K20" i="57" s="1"/>
  <c r="M20" i="57" s="1"/>
  <c r="S19" i="57"/>
  <c r="Q19" i="57"/>
  <c r="D19" i="57"/>
  <c r="J19" i="57" s="1"/>
  <c r="K19" i="57" s="1"/>
  <c r="M19" i="57" s="1"/>
  <c r="S18" i="57"/>
  <c r="Q18" i="57"/>
  <c r="D18" i="57"/>
  <c r="J18" i="57" s="1"/>
  <c r="K18" i="57" s="1"/>
  <c r="M18" i="57" s="1"/>
  <c r="D17" i="57"/>
  <c r="J17" i="57" s="1"/>
  <c r="K17" i="57" s="1"/>
  <c r="M17" i="57" s="1"/>
  <c r="D16" i="57"/>
  <c r="J16" i="57" s="1"/>
  <c r="K16" i="57" s="1"/>
  <c r="M16" i="57" s="1"/>
  <c r="D15" i="57"/>
  <c r="J15" i="57" s="1"/>
  <c r="K15" i="57" s="1"/>
  <c r="M15" i="57" s="1"/>
  <c r="S14" i="57"/>
  <c r="Q14" i="57"/>
  <c r="D14" i="57"/>
  <c r="J14" i="57" s="1"/>
  <c r="K14" i="57" s="1"/>
  <c r="M14" i="57" s="1"/>
  <c r="S13" i="57"/>
  <c r="Q13" i="57"/>
  <c r="S12" i="57"/>
  <c r="Q12" i="57"/>
  <c r="D12" i="57"/>
  <c r="J12" i="57" s="1"/>
  <c r="K12" i="57" s="1"/>
  <c r="M12" i="57" s="1"/>
  <c r="S11" i="57"/>
  <c r="Q11" i="57"/>
  <c r="D11" i="57"/>
  <c r="J11" i="57" s="1"/>
  <c r="K11" i="57" s="1"/>
  <c r="M11" i="57" s="1"/>
  <c r="S10" i="57"/>
  <c r="Q10" i="57"/>
  <c r="D10" i="57"/>
  <c r="J10" i="57" s="1"/>
  <c r="K10" i="57" s="1"/>
  <c r="M10" i="57" s="1"/>
  <c r="D9" i="57"/>
  <c r="J9" i="57" s="1"/>
  <c r="K9" i="57" s="1"/>
  <c r="M9" i="57" s="1"/>
  <c r="D8" i="57"/>
  <c r="J8" i="57" s="1"/>
  <c r="K8" i="57" s="1"/>
  <c r="M8" i="57" s="1"/>
  <c r="D7" i="57"/>
  <c r="J7" i="57" s="1"/>
  <c r="K7" i="57" s="1"/>
  <c r="M7" i="57" s="1"/>
  <c r="D6" i="57"/>
  <c r="J6" i="57" s="1"/>
  <c r="K6" i="57" s="1"/>
  <c r="M6" i="57" s="1"/>
  <c r="D5" i="57"/>
  <c r="J5" i="57" s="1"/>
  <c r="K5" i="57" s="1"/>
  <c r="M5" i="57" s="1"/>
  <c r="D4" i="57"/>
  <c r="J4" i="57" s="1"/>
  <c r="K4" i="57" s="1"/>
  <c r="M4" i="57" s="1"/>
  <c r="D3" i="57"/>
  <c r="J3" i="57" s="1"/>
  <c r="K3" i="57" s="1"/>
  <c r="M3" i="57" s="1"/>
  <c r="D2" i="57"/>
  <c r="J2" i="57" s="1"/>
  <c r="K2" i="57" s="1"/>
  <c r="D51" i="56"/>
  <c r="J51" i="56" s="1"/>
  <c r="K51" i="56" s="1"/>
  <c r="M51" i="56" s="1"/>
  <c r="D50" i="56"/>
  <c r="J50" i="56" s="1"/>
  <c r="K50" i="56" s="1"/>
  <c r="M50" i="56" s="1"/>
  <c r="D49" i="56"/>
  <c r="J49" i="56" s="1"/>
  <c r="K49" i="56" s="1"/>
  <c r="M49" i="56" s="1"/>
  <c r="D48" i="56"/>
  <c r="J48" i="56" s="1"/>
  <c r="K48" i="56" s="1"/>
  <c r="M48" i="56" s="1"/>
  <c r="D47" i="56"/>
  <c r="J47" i="56" s="1"/>
  <c r="K47" i="56" s="1"/>
  <c r="M47" i="56" s="1"/>
  <c r="D46" i="56"/>
  <c r="J46" i="56" s="1"/>
  <c r="K46" i="56" s="1"/>
  <c r="M46" i="56" s="1"/>
  <c r="D45" i="56"/>
  <c r="J45" i="56" s="1"/>
  <c r="K45" i="56" s="1"/>
  <c r="M45" i="56" s="1"/>
  <c r="D44" i="56"/>
  <c r="J44" i="56" s="1"/>
  <c r="K44" i="56" s="1"/>
  <c r="M44" i="56" s="1"/>
  <c r="D43" i="56"/>
  <c r="J43" i="56" s="1"/>
  <c r="K43" i="56" s="1"/>
  <c r="M43" i="56" s="1"/>
  <c r="S42" i="56"/>
  <c r="D42" i="56"/>
  <c r="J42" i="56" s="1"/>
  <c r="K42" i="56" s="1"/>
  <c r="M42" i="56" s="1"/>
  <c r="S41" i="56"/>
  <c r="D41" i="56"/>
  <c r="J41" i="56" s="1"/>
  <c r="K41" i="56" s="1"/>
  <c r="M41" i="56" s="1"/>
  <c r="S40" i="56"/>
  <c r="D40" i="56"/>
  <c r="J40" i="56" s="1"/>
  <c r="K40" i="56" s="1"/>
  <c r="M40" i="56" s="1"/>
  <c r="S39" i="56"/>
  <c r="D39" i="56"/>
  <c r="J39" i="56" s="1"/>
  <c r="K39" i="56" s="1"/>
  <c r="M39" i="56" s="1"/>
  <c r="S38" i="56"/>
  <c r="D38" i="56"/>
  <c r="J38" i="56" s="1"/>
  <c r="K38" i="56" s="1"/>
  <c r="M38" i="56" s="1"/>
  <c r="S37" i="56"/>
  <c r="D37" i="56"/>
  <c r="J37" i="56" s="1"/>
  <c r="K37" i="56" s="1"/>
  <c r="M37" i="56" s="1"/>
  <c r="S36" i="56"/>
  <c r="D36" i="56"/>
  <c r="J36" i="56" s="1"/>
  <c r="K36" i="56" s="1"/>
  <c r="M36" i="56" s="1"/>
  <c r="S35" i="56"/>
  <c r="S34" i="56"/>
  <c r="D34" i="56"/>
  <c r="J34" i="56" s="1"/>
  <c r="K34" i="56" s="1"/>
  <c r="M34" i="56" s="1"/>
  <c r="S33" i="56"/>
  <c r="D33" i="56"/>
  <c r="J33" i="56" s="1"/>
  <c r="K33" i="56" s="1"/>
  <c r="M33" i="56" s="1"/>
  <c r="S32" i="56"/>
  <c r="D32" i="56"/>
  <c r="J32" i="56" s="1"/>
  <c r="K32" i="56" s="1"/>
  <c r="M32" i="56" s="1"/>
  <c r="S31" i="56"/>
  <c r="D31" i="56"/>
  <c r="J31" i="56" s="1"/>
  <c r="K31" i="56" s="1"/>
  <c r="M31" i="56" s="1"/>
  <c r="S30" i="56"/>
  <c r="D30" i="56"/>
  <c r="J30" i="56" s="1"/>
  <c r="K30" i="56" s="1"/>
  <c r="M30" i="56" s="1"/>
  <c r="S29" i="56"/>
  <c r="D29" i="56"/>
  <c r="J29" i="56" s="1"/>
  <c r="K29" i="56" s="1"/>
  <c r="M29" i="56" s="1"/>
  <c r="S28" i="56"/>
  <c r="D28" i="56"/>
  <c r="J28" i="56" s="1"/>
  <c r="K28" i="56" s="1"/>
  <c r="M28" i="56" s="1"/>
  <c r="S27" i="56"/>
  <c r="D27" i="56"/>
  <c r="J27" i="56" s="1"/>
  <c r="K27" i="56" s="1"/>
  <c r="M27" i="56" s="1"/>
  <c r="S26" i="56"/>
  <c r="S25" i="56"/>
  <c r="D25" i="56"/>
  <c r="J25" i="56" s="1"/>
  <c r="K25" i="56" s="1"/>
  <c r="M25" i="56" s="1"/>
  <c r="D24" i="56"/>
  <c r="J24" i="56" s="1"/>
  <c r="K24" i="56" s="1"/>
  <c r="M24" i="56" s="1"/>
  <c r="D23" i="56"/>
  <c r="J23" i="56" s="1"/>
  <c r="K23" i="56" s="1"/>
  <c r="M23" i="56" s="1"/>
  <c r="D22" i="56"/>
  <c r="J22" i="56" s="1"/>
  <c r="K22" i="56" s="1"/>
  <c r="M22" i="56" s="1"/>
  <c r="D21" i="56"/>
  <c r="J21" i="56" s="1"/>
  <c r="K21" i="56" s="1"/>
  <c r="M21" i="56" s="1"/>
  <c r="D20" i="56"/>
  <c r="J20" i="56" s="1"/>
  <c r="K20" i="56" s="1"/>
  <c r="M20" i="56" s="1"/>
  <c r="S19" i="56"/>
  <c r="Q19" i="56"/>
  <c r="D19" i="56"/>
  <c r="J19" i="56" s="1"/>
  <c r="K19" i="56" s="1"/>
  <c r="M19" i="56" s="1"/>
  <c r="S18" i="56"/>
  <c r="Q18" i="56"/>
  <c r="D18" i="56"/>
  <c r="J18" i="56" s="1"/>
  <c r="K18" i="56" s="1"/>
  <c r="M18" i="56" s="1"/>
  <c r="D17" i="56"/>
  <c r="J17" i="56" s="1"/>
  <c r="K17" i="56" s="1"/>
  <c r="M17" i="56" s="1"/>
  <c r="D16" i="56"/>
  <c r="J16" i="56" s="1"/>
  <c r="K16" i="56" s="1"/>
  <c r="M16" i="56" s="1"/>
  <c r="D15" i="56"/>
  <c r="J15" i="56" s="1"/>
  <c r="K15" i="56" s="1"/>
  <c r="M15" i="56" s="1"/>
  <c r="S14" i="56"/>
  <c r="Q14" i="56"/>
  <c r="D14" i="56"/>
  <c r="J14" i="56" s="1"/>
  <c r="K14" i="56" s="1"/>
  <c r="M14" i="56" s="1"/>
  <c r="S13" i="56"/>
  <c r="Q13" i="56"/>
  <c r="S12" i="56"/>
  <c r="Q12" i="56"/>
  <c r="D12" i="56"/>
  <c r="J12" i="56" s="1"/>
  <c r="K12" i="56" s="1"/>
  <c r="M12" i="56" s="1"/>
  <c r="S11" i="56"/>
  <c r="Q11" i="56"/>
  <c r="D11" i="56"/>
  <c r="J11" i="56" s="1"/>
  <c r="K11" i="56" s="1"/>
  <c r="M11" i="56" s="1"/>
  <c r="S10" i="56"/>
  <c r="Q10" i="56"/>
  <c r="D10" i="56"/>
  <c r="J10" i="56" s="1"/>
  <c r="K10" i="56" s="1"/>
  <c r="M10" i="56" s="1"/>
  <c r="D9" i="56"/>
  <c r="J9" i="56" s="1"/>
  <c r="K9" i="56" s="1"/>
  <c r="M9" i="56" s="1"/>
  <c r="D8" i="56"/>
  <c r="J8" i="56" s="1"/>
  <c r="K8" i="56" s="1"/>
  <c r="M8" i="56" s="1"/>
  <c r="D7" i="56"/>
  <c r="J7" i="56" s="1"/>
  <c r="K7" i="56" s="1"/>
  <c r="M7" i="56" s="1"/>
  <c r="D6" i="56"/>
  <c r="J6" i="56" s="1"/>
  <c r="K6" i="56" s="1"/>
  <c r="M6" i="56" s="1"/>
  <c r="D5" i="56"/>
  <c r="J5" i="56" s="1"/>
  <c r="K5" i="56" s="1"/>
  <c r="M5" i="56" s="1"/>
  <c r="D4" i="56"/>
  <c r="J4" i="56" s="1"/>
  <c r="K4" i="56" s="1"/>
  <c r="M4" i="56" s="1"/>
  <c r="D3" i="56"/>
  <c r="J3" i="56" s="1"/>
  <c r="K3" i="56" s="1"/>
  <c r="M3" i="56" s="1"/>
  <c r="D2" i="56"/>
  <c r="J2" i="56" s="1"/>
  <c r="K2" i="56" s="1"/>
  <c r="D51" i="55"/>
  <c r="J51" i="55" s="1"/>
  <c r="K51" i="55" s="1"/>
  <c r="M51" i="55" s="1"/>
  <c r="D50" i="55"/>
  <c r="J50" i="55" s="1"/>
  <c r="K50" i="55" s="1"/>
  <c r="M50" i="55" s="1"/>
  <c r="D49" i="55"/>
  <c r="J49" i="55" s="1"/>
  <c r="K49" i="55" s="1"/>
  <c r="M49" i="55" s="1"/>
  <c r="D48" i="55"/>
  <c r="J48" i="55" s="1"/>
  <c r="K48" i="55" s="1"/>
  <c r="M48" i="55" s="1"/>
  <c r="D47" i="55"/>
  <c r="J47" i="55" s="1"/>
  <c r="K47" i="55" s="1"/>
  <c r="M47" i="55" s="1"/>
  <c r="D46" i="55"/>
  <c r="J46" i="55" s="1"/>
  <c r="K46" i="55" s="1"/>
  <c r="M46" i="55" s="1"/>
  <c r="D45" i="55"/>
  <c r="J45" i="55" s="1"/>
  <c r="K45" i="55" s="1"/>
  <c r="M45" i="55" s="1"/>
  <c r="D44" i="55"/>
  <c r="J44" i="55" s="1"/>
  <c r="K44" i="55" s="1"/>
  <c r="M44" i="55" s="1"/>
  <c r="D43" i="55"/>
  <c r="J43" i="55" s="1"/>
  <c r="K43" i="55" s="1"/>
  <c r="M43" i="55" s="1"/>
  <c r="S42" i="55"/>
  <c r="D42" i="55"/>
  <c r="J42" i="55" s="1"/>
  <c r="K42" i="55" s="1"/>
  <c r="M42" i="55" s="1"/>
  <c r="S41" i="55"/>
  <c r="D41" i="55"/>
  <c r="J41" i="55" s="1"/>
  <c r="K41" i="55" s="1"/>
  <c r="M41" i="55" s="1"/>
  <c r="S40" i="55"/>
  <c r="D40" i="55"/>
  <c r="J40" i="55" s="1"/>
  <c r="K40" i="55" s="1"/>
  <c r="M40" i="55" s="1"/>
  <c r="S39" i="55"/>
  <c r="D39" i="55"/>
  <c r="J39" i="55" s="1"/>
  <c r="K39" i="55" s="1"/>
  <c r="M39" i="55" s="1"/>
  <c r="S38" i="55"/>
  <c r="J38" i="55"/>
  <c r="K38" i="55" s="1"/>
  <c r="M38" i="55" s="1"/>
  <c r="D38" i="55"/>
  <c r="S37" i="55"/>
  <c r="D37" i="55"/>
  <c r="J37" i="55" s="1"/>
  <c r="K37" i="55" s="1"/>
  <c r="M37" i="55" s="1"/>
  <c r="S36" i="55"/>
  <c r="D36" i="55"/>
  <c r="J36" i="55" s="1"/>
  <c r="K36" i="55" s="1"/>
  <c r="M36" i="55" s="1"/>
  <c r="S35" i="55"/>
  <c r="S34" i="55"/>
  <c r="D34" i="55"/>
  <c r="J34" i="55" s="1"/>
  <c r="K34" i="55" s="1"/>
  <c r="M34" i="55" s="1"/>
  <c r="S33" i="55"/>
  <c r="D33" i="55"/>
  <c r="J33" i="55" s="1"/>
  <c r="K33" i="55" s="1"/>
  <c r="M33" i="55" s="1"/>
  <c r="S32" i="55"/>
  <c r="D32" i="55"/>
  <c r="J32" i="55" s="1"/>
  <c r="K32" i="55" s="1"/>
  <c r="M32" i="55" s="1"/>
  <c r="S31" i="55"/>
  <c r="D31" i="55"/>
  <c r="J31" i="55" s="1"/>
  <c r="K31" i="55" s="1"/>
  <c r="M31" i="55" s="1"/>
  <c r="S30" i="55"/>
  <c r="D30" i="55"/>
  <c r="J30" i="55" s="1"/>
  <c r="K30" i="55" s="1"/>
  <c r="M30" i="55" s="1"/>
  <c r="S29" i="55"/>
  <c r="D29" i="55"/>
  <c r="J29" i="55" s="1"/>
  <c r="K29" i="55" s="1"/>
  <c r="M29" i="55" s="1"/>
  <c r="S28" i="55"/>
  <c r="J28" i="55"/>
  <c r="K28" i="55" s="1"/>
  <c r="M28" i="55" s="1"/>
  <c r="D28" i="55"/>
  <c r="S27" i="55"/>
  <c r="D27" i="55"/>
  <c r="J27" i="55" s="1"/>
  <c r="K27" i="55" s="1"/>
  <c r="M27" i="55" s="1"/>
  <c r="S26" i="55"/>
  <c r="S25" i="55"/>
  <c r="D25" i="55"/>
  <c r="J25" i="55" s="1"/>
  <c r="K25" i="55" s="1"/>
  <c r="M25" i="55" s="1"/>
  <c r="D24" i="55"/>
  <c r="J24" i="55" s="1"/>
  <c r="K24" i="55" s="1"/>
  <c r="M24" i="55" s="1"/>
  <c r="D23" i="55"/>
  <c r="J23" i="55" s="1"/>
  <c r="K23" i="55" s="1"/>
  <c r="M23" i="55" s="1"/>
  <c r="D22" i="55"/>
  <c r="J22" i="55" s="1"/>
  <c r="K22" i="55" s="1"/>
  <c r="M22" i="55" s="1"/>
  <c r="D21" i="55"/>
  <c r="J21" i="55" s="1"/>
  <c r="K21" i="55" s="1"/>
  <c r="M21" i="55" s="1"/>
  <c r="D20" i="55"/>
  <c r="J20" i="55" s="1"/>
  <c r="K20" i="55" s="1"/>
  <c r="M20" i="55" s="1"/>
  <c r="S19" i="55"/>
  <c r="Q19" i="55"/>
  <c r="D19" i="55"/>
  <c r="J19" i="55" s="1"/>
  <c r="K19" i="55" s="1"/>
  <c r="M19" i="55" s="1"/>
  <c r="S18" i="55"/>
  <c r="Q18" i="55"/>
  <c r="D18" i="55"/>
  <c r="J18" i="55" s="1"/>
  <c r="K18" i="55" s="1"/>
  <c r="M18" i="55" s="1"/>
  <c r="D17" i="55"/>
  <c r="J17" i="55" s="1"/>
  <c r="K17" i="55" s="1"/>
  <c r="M17" i="55" s="1"/>
  <c r="D16" i="55"/>
  <c r="J16" i="55" s="1"/>
  <c r="K16" i="55" s="1"/>
  <c r="M16" i="55" s="1"/>
  <c r="J15" i="55"/>
  <c r="K15" i="55" s="1"/>
  <c r="M15" i="55" s="1"/>
  <c r="D15" i="55"/>
  <c r="S14" i="55"/>
  <c r="Q14" i="55"/>
  <c r="D14" i="55"/>
  <c r="J14" i="55" s="1"/>
  <c r="K14" i="55" s="1"/>
  <c r="M14" i="55" s="1"/>
  <c r="S13" i="55"/>
  <c r="Q13" i="55"/>
  <c r="S12" i="55"/>
  <c r="Q12" i="55"/>
  <c r="D12" i="55"/>
  <c r="J12" i="55" s="1"/>
  <c r="K12" i="55" s="1"/>
  <c r="M12" i="55" s="1"/>
  <c r="S11" i="55"/>
  <c r="Q11" i="55"/>
  <c r="D11" i="55"/>
  <c r="J11" i="55" s="1"/>
  <c r="K11" i="55" s="1"/>
  <c r="M11" i="55" s="1"/>
  <c r="S10" i="55"/>
  <c r="Q10" i="55"/>
  <c r="D10" i="55"/>
  <c r="J10" i="55" s="1"/>
  <c r="K10" i="55" s="1"/>
  <c r="M10" i="55" s="1"/>
  <c r="D9" i="55"/>
  <c r="J9" i="55" s="1"/>
  <c r="K9" i="55" s="1"/>
  <c r="M9" i="55" s="1"/>
  <c r="D8" i="55"/>
  <c r="J8" i="55" s="1"/>
  <c r="K8" i="55" s="1"/>
  <c r="M8" i="55" s="1"/>
  <c r="D7" i="55"/>
  <c r="J7" i="55" s="1"/>
  <c r="K7" i="55" s="1"/>
  <c r="M7" i="55" s="1"/>
  <c r="D6" i="55"/>
  <c r="J6" i="55" s="1"/>
  <c r="K6" i="55" s="1"/>
  <c r="M6" i="55" s="1"/>
  <c r="D5" i="55"/>
  <c r="J5" i="55" s="1"/>
  <c r="K5" i="55" s="1"/>
  <c r="M5" i="55" s="1"/>
  <c r="D4" i="55"/>
  <c r="J4" i="55" s="1"/>
  <c r="K4" i="55" s="1"/>
  <c r="M4" i="55" s="1"/>
  <c r="D3" i="55"/>
  <c r="J3" i="55" s="1"/>
  <c r="K3" i="55" s="1"/>
  <c r="M3" i="55" s="1"/>
  <c r="D2" i="55"/>
  <c r="J2" i="55" s="1"/>
  <c r="K2" i="55" s="1"/>
  <c r="D51" i="54"/>
  <c r="J51" i="54" s="1"/>
  <c r="K51" i="54" s="1"/>
  <c r="M51" i="54" s="1"/>
  <c r="D50" i="54"/>
  <c r="J50" i="54" s="1"/>
  <c r="K50" i="54" s="1"/>
  <c r="M50" i="54" s="1"/>
  <c r="D49" i="54"/>
  <c r="J49" i="54" s="1"/>
  <c r="K49" i="54" s="1"/>
  <c r="M49" i="54" s="1"/>
  <c r="D48" i="54"/>
  <c r="J48" i="54" s="1"/>
  <c r="K48" i="54" s="1"/>
  <c r="M48" i="54" s="1"/>
  <c r="D47" i="54"/>
  <c r="J47" i="54" s="1"/>
  <c r="K47" i="54" s="1"/>
  <c r="M47" i="54" s="1"/>
  <c r="D46" i="54"/>
  <c r="J46" i="54" s="1"/>
  <c r="K46" i="54" s="1"/>
  <c r="M46" i="54" s="1"/>
  <c r="D45" i="54"/>
  <c r="J45" i="54" s="1"/>
  <c r="K45" i="54" s="1"/>
  <c r="M45" i="54" s="1"/>
  <c r="D44" i="54"/>
  <c r="J44" i="54" s="1"/>
  <c r="K44" i="54" s="1"/>
  <c r="M44" i="54" s="1"/>
  <c r="D43" i="54"/>
  <c r="J43" i="54" s="1"/>
  <c r="K43" i="54" s="1"/>
  <c r="M43" i="54" s="1"/>
  <c r="S42" i="54"/>
  <c r="D42" i="54"/>
  <c r="J42" i="54" s="1"/>
  <c r="K42" i="54" s="1"/>
  <c r="M42" i="54" s="1"/>
  <c r="S41" i="54"/>
  <c r="D41" i="54"/>
  <c r="J41" i="54" s="1"/>
  <c r="K41" i="54" s="1"/>
  <c r="M41" i="54" s="1"/>
  <c r="S40" i="54"/>
  <c r="D40" i="54"/>
  <c r="J40" i="54" s="1"/>
  <c r="K40" i="54" s="1"/>
  <c r="M40" i="54" s="1"/>
  <c r="S39" i="54"/>
  <c r="D39" i="54"/>
  <c r="J39" i="54" s="1"/>
  <c r="K39" i="54" s="1"/>
  <c r="M39" i="54" s="1"/>
  <c r="S38" i="54"/>
  <c r="D38" i="54"/>
  <c r="J38" i="54" s="1"/>
  <c r="K38" i="54" s="1"/>
  <c r="M38" i="54" s="1"/>
  <c r="S37" i="54"/>
  <c r="D37" i="54"/>
  <c r="J37" i="54" s="1"/>
  <c r="K37" i="54" s="1"/>
  <c r="M37" i="54" s="1"/>
  <c r="S36" i="54"/>
  <c r="D36" i="54"/>
  <c r="J36" i="54" s="1"/>
  <c r="K36" i="54" s="1"/>
  <c r="M36" i="54" s="1"/>
  <c r="S35" i="54"/>
  <c r="S34" i="54"/>
  <c r="D34" i="54"/>
  <c r="J34" i="54" s="1"/>
  <c r="K34" i="54" s="1"/>
  <c r="M34" i="54" s="1"/>
  <c r="S33" i="54"/>
  <c r="D33" i="54"/>
  <c r="J33" i="54" s="1"/>
  <c r="K33" i="54" s="1"/>
  <c r="M33" i="54" s="1"/>
  <c r="S32" i="54"/>
  <c r="D32" i="54"/>
  <c r="J32" i="54" s="1"/>
  <c r="K32" i="54" s="1"/>
  <c r="M32" i="54" s="1"/>
  <c r="S31" i="54"/>
  <c r="D31" i="54"/>
  <c r="J31" i="54" s="1"/>
  <c r="K31" i="54" s="1"/>
  <c r="M31" i="54" s="1"/>
  <c r="S30" i="54"/>
  <c r="D30" i="54"/>
  <c r="J30" i="54" s="1"/>
  <c r="K30" i="54" s="1"/>
  <c r="M30" i="54" s="1"/>
  <c r="S29" i="54"/>
  <c r="D29" i="54"/>
  <c r="J29" i="54" s="1"/>
  <c r="K29" i="54" s="1"/>
  <c r="M29" i="54" s="1"/>
  <c r="S28" i="54"/>
  <c r="D28" i="54"/>
  <c r="J28" i="54" s="1"/>
  <c r="K28" i="54" s="1"/>
  <c r="M28" i="54" s="1"/>
  <c r="S27" i="54"/>
  <c r="D27" i="54"/>
  <c r="J27" i="54" s="1"/>
  <c r="K27" i="54" s="1"/>
  <c r="M27" i="54" s="1"/>
  <c r="S26" i="54"/>
  <c r="S25" i="54"/>
  <c r="D25" i="54"/>
  <c r="J25" i="54" s="1"/>
  <c r="K25" i="54" s="1"/>
  <c r="M25" i="54" s="1"/>
  <c r="D24" i="54"/>
  <c r="J24" i="54" s="1"/>
  <c r="K24" i="54" s="1"/>
  <c r="M24" i="54" s="1"/>
  <c r="D23" i="54"/>
  <c r="J23" i="54" s="1"/>
  <c r="K23" i="54" s="1"/>
  <c r="M23" i="54" s="1"/>
  <c r="D22" i="54"/>
  <c r="J22" i="54" s="1"/>
  <c r="K22" i="54" s="1"/>
  <c r="M22" i="54" s="1"/>
  <c r="D21" i="54"/>
  <c r="J21" i="54" s="1"/>
  <c r="K21" i="54" s="1"/>
  <c r="M21" i="54" s="1"/>
  <c r="D20" i="54"/>
  <c r="J20" i="54" s="1"/>
  <c r="K20" i="54" s="1"/>
  <c r="M20" i="54" s="1"/>
  <c r="S19" i="54"/>
  <c r="Q19" i="54"/>
  <c r="D19" i="54"/>
  <c r="J19" i="54" s="1"/>
  <c r="K19" i="54" s="1"/>
  <c r="M19" i="54" s="1"/>
  <c r="S18" i="54"/>
  <c r="S20" i="54" s="1"/>
  <c r="Q18" i="54"/>
  <c r="D18" i="54"/>
  <c r="J18" i="54" s="1"/>
  <c r="K18" i="54" s="1"/>
  <c r="M18" i="54" s="1"/>
  <c r="D17" i="54"/>
  <c r="J17" i="54" s="1"/>
  <c r="K17" i="54" s="1"/>
  <c r="M17" i="54" s="1"/>
  <c r="D16" i="54"/>
  <c r="J16" i="54" s="1"/>
  <c r="K16" i="54" s="1"/>
  <c r="M16" i="54" s="1"/>
  <c r="D15" i="54"/>
  <c r="J15" i="54" s="1"/>
  <c r="K15" i="54" s="1"/>
  <c r="M15" i="54" s="1"/>
  <c r="S14" i="54"/>
  <c r="Q14" i="54"/>
  <c r="D14" i="54"/>
  <c r="J14" i="54" s="1"/>
  <c r="K14" i="54" s="1"/>
  <c r="M14" i="54" s="1"/>
  <c r="S13" i="54"/>
  <c r="Q13" i="54"/>
  <c r="S12" i="54"/>
  <c r="Q12" i="54"/>
  <c r="D12" i="54"/>
  <c r="J12" i="54" s="1"/>
  <c r="K12" i="54" s="1"/>
  <c r="M12" i="54" s="1"/>
  <c r="S11" i="54"/>
  <c r="Q11" i="54"/>
  <c r="D11" i="54"/>
  <c r="J11" i="54" s="1"/>
  <c r="K11" i="54" s="1"/>
  <c r="M11" i="54" s="1"/>
  <c r="S10" i="54"/>
  <c r="Q10" i="54"/>
  <c r="D10" i="54"/>
  <c r="J10" i="54" s="1"/>
  <c r="K10" i="54" s="1"/>
  <c r="M10" i="54" s="1"/>
  <c r="D9" i="54"/>
  <c r="J9" i="54" s="1"/>
  <c r="K9" i="54" s="1"/>
  <c r="M9" i="54" s="1"/>
  <c r="D8" i="54"/>
  <c r="J8" i="54" s="1"/>
  <c r="K8" i="54" s="1"/>
  <c r="M8" i="54" s="1"/>
  <c r="D7" i="54"/>
  <c r="J7" i="54" s="1"/>
  <c r="K7" i="54" s="1"/>
  <c r="M7" i="54" s="1"/>
  <c r="D6" i="54"/>
  <c r="J6" i="54" s="1"/>
  <c r="K6" i="54" s="1"/>
  <c r="M6" i="54" s="1"/>
  <c r="D5" i="54"/>
  <c r="J5" i="54" s="1"/>
  <c r="K5" i="54" s="1"/>
  <c r="M5" i="54" s="1"/>
  <c r="D4" i="54"/>
  <c r="J4" i="54" s="1"/>
  <c r="K4" i="54" s="1"/>
  <c r="M4" i="54" s="1"/>
  <c r="D3" i="54"/>
  <c r="J3" i="54" s="1"/>
  <c r="K3" i="54" s="1"/>
  <c r="M3" i="54" s="1"/>
  <c r="D2" i="54"/>
  <c r="J2" i="54" s="1"/>
  <c r="K2" i="54" s="1"/>
  <c r="D51" i="53"/>
  <c r="J51" i="53" s="1"/>
  <c r="K51" i="53" s="1"/>
  <c r="M51" i="53" s="1"/>
  <c r="D50" i="53"/>
  <c r="J50" i="53" s="1"/>
  <c r="K50" i="53" s="1"/>
  <c r="M50" i="53" s="1"/>
  <c r="D49" i="53"/>
  <c r="J49" i="53" s="1"/>
  <c r="K49" i="53" s="1"/>
  <c r="M49" i="53" s="1"/>
  <c r="D48" i="53"/>
  <c r="J48" i="53" s="1"/>
  <c r="K48" i="53" s="1"/>
  <c r="M48" i="53" s="1"/>
  <c r="D47" i="53"/>
  <c r="J47" i="53" s="1"/>
  <c r="K47" i="53" s="1"/>
  <c r="M47" i="53" s="1"/>
  <c r="D46" i="53"/>
  <c r="J46" i="53" s="1"/>
  <c r="K46" i="53" s="1"/>
  <c r="M46" i="53" s="1"/>
  <c r="D45" i="53"/>
  <c r="J45" i="53" s="1"/>
  <c r="K45" i="53" s="1"/>
  <c r="M45" i="53" s="1"/>
  <c r="D44" i="53"/>
  <c r="J44" i="53" s="1"/>
  <c r="K44" i="53" s="1"/>
  <c r="M44" i="53" s="1"/>
  <c r="D43" i="53"/>
  <c r="J43" i="53" s="1"/>
  <c r="K43" i="53" s="1"/>
  <c r="M43" i="53" s="1"/>
  <c r="S42" i="53"/>
  <c r="D42" i="53"/>
  <c r="J42" i="53" s="1"/>
  <c r="K42" i="53" s="1"/>
  <c r="M42" i="53" s="1"/>
  <c r="S41" i="53"/>
  <c r="D41" i="53"/>
  <c r="J41" i="53" s="1"/>
  <c r="K41" i="53" s="1"/>
  <c r="M41" i="53" s="1"/>
  <c r="S40" i="53"/>
  <c r="D40" i="53"/>
  <c r="J40" i="53" s="1"/>
  <c r="K40" i="53" s="1"/>
  <c r="M40" i="53" s="1"/>
  <c r="S39" i="53"/>
  <c r="D39" i="53"/>
  <c r="J39" i="53" s="1"/>
  <c r="K39" i="53" s="1"/>
  <c r="M39" i="53" s="1"/>
  <c r="S38" i="53"/>
  <c r="D38" i="53"/>
  <c r="J38" i="53" s="1"/>
  <c r="K38" i="53" s="1"/>
  <c r="M38" i="53" s="1"/>
  <c r="S37" i="53"/>
  <c r="D37" i="53"/>
  <c r="J37" i="53" s="1"/>
  <c r="K37" i="53" s="1"/>
  <c r="M37" i="53" s="1"/>
  <c r="S36" i="53"/>
  <c r="D36" i="53"/>
  <c r="J36" i="53" s="1"/>
  <c r="K36" i="53" s="1"/>
  <c r="M36" i="53" s="1"/>
  <c r="S35" i="53"/>
  <c r="S34" i="53"/>
  <c r="D34" i="53"/>
  <c r="J34" i="53" s="1"/>
  <c r="K34" i="53" s="1"/>
  <c r="M34" i="53" s="1"/>
  <c r="S33" i="53"/>
  <c r="D33" i="53"/>
  <c r="J33" i="53" s="1"/>
  <c r="K33" i="53" s="1"/>
  <c r="M33" i="53" s="1"/>
  <c r="S32" i="53"/>
  <c r="D32" i="53"/>
  <c r="J32" i="53" s="1"/>
  <c r="K32" i="53" s="1"/>
  <c r="M32" i="53" s="1"/>
  <c r="S31" i="53"/>
  <c r="D31" i="53"/>
  <c r="J31" i="53" s="1"/>
  <c r="K31" i="53" s="1"/>
  <c r="M31" i="53" s="1"/>
  <c r="S30" i="53"/>
  <c r="D30" i="53"/>
  <c r="J30" i="53" s="1"/>
  <c r="K30" i="53" s="1"/>
  <c r="M30" i="53" s="1"/>
  <c r="S29" i="53"/>
  <c r="D29" i="53"/>
  <c r="J29" i="53" s="1"/>
  <c r="K29" i="53" s="1"/>
  <c r="M29" i="53" s="1"/>
  <c r="S28" i="53"/>
  <c r="D28" i="53"/>
  <c r="J28" i="53" s="1"/>
  <c r="K28" i="53" s="1"/>
  <c r="M28" i="53" s="1"/>
  <c r="S27" i="53"/>
  <c r="D27" i="53"/>
  <c r="J27" i="53" s="1"/>
  <c r="K27" i="53" s="1"/>
  <c r="M27" i="53" s="1"/>
  <c r="S26" i="53"/>
  <c r="S25" i="53"/>
  <c r="D25" i="53"/>
  <c r="J25" i="53" s="1"/>
  <c r="K25" i="53" s="1"/>
  <c r="M25" i="53" s="1"/>
  <c r="D24" i="53"/>
  <c r="J24" i="53" s="1"/>
  <c r="K24" i="53" s="1"/>
  <c r="M24" i="53" s="1"/>
  <c r="D23" i="53"/>
  <c r="J23" i="53" s="1"/>
  <c r="K23" i="53" s="1"/>
  <c r="M23" i="53" s="1"/>
  <c r="D22" i="53"/>
  <c r="J22" i="53" s="1"/>
  <c r="K22" i="53" s="1"/>
  <c r="M22" i="53" s="1"/>
  <c r="D21" i="53"/>
  <c r="J21" i="53" s="1"/>
  <c r="K21" i="53" s="1"/>
  <c r="M21" i="53" s="1"/>
  <c r="D20" i="53"/>
  <c r="J20" i="53" s="1"/>
  <c r="K20" i="53" s="1"/>
  <c r="M20" i="53" s="1"/>
  <c r="S19" i="53"/>
  <c r="Q19" i="53"/>
  <c r="D19" i="53"/>
  <c r="J19" i="53" s="1"/>
  <c r="K19" i="53" s="1"/>
  <c r="M19" i="53" s="1"/>
  <c r="S18" i="53"/>
  <c r="Q18" i="53"/>
  <c r="D18" i="53"/>
  <c r="J18" i="53" s="1"/>
  <c r="K18" i="53" s="1"/>
  <c r="M18" i="53" s="1"/>
  <c r="D17" i="53"/>
  <c r="J17" i="53" s="1"/>
  <c r="K17" i="53" s="1"/>
  <c r="M17" i="53" s="1"/>
  <c r="D16" i="53"/>
  <c r="J16" i="53" s="1"/>
  <c r="K16" i="53" s="1"/>
  <c r="M16" i="53" s="1"/>
  <c r="D15" i="53"/>
  <c r="J15" i="53" s="1"/>
  <c r="K15" i="53" s="1"/>
  <c r="M15" i="53" s="1"/>
  <c r="S14" i="53"/>
  <c r="Q14" i="53"/>
  <c r="D14" i="53"/>
  <c r="J14" i="53" s="1"/>
  <c r="K14" i="53" s="1"/>
  <c r="M14" i="53" s="1"/>
  <c r="S13" i="53"/>
  <c r="Q13" i="53"/>
  <c r="S12" i="53"/>
  <c r="Q12" i="53"/>
  <c r="D12" i="53"/>
  <c r="J12" i="53" s="1"/>
  <c r="K12" i="53" s="1"/>
  <c r="M12" i="53" s="1"/>
  <c r="S11" i="53"/>
  <c r="Q11" i="53"/>
  <c r="D11" i="53"/>
  <c r="J11" i="53" s="1"/>
  <c r="K11" i="53" s="1"/>
  <c r="M11" i="53" s="1"/>
  <c r="S10" i="53"/>
  <c r="Q10" i="53"/>
  <c r="D10" i="53"/>
  <c r="J10" i="53" s="1"/>
  <c r="K10" i="53" s="1"/>
  <c r="M10" i="53" s="1"/>
  <c r="D9" i="53"/>
  <c r="J9" i="53" s="1"/>
  <c r="K9" i="53" s="1"/>
  <c r="M9" i="53" s="1"/>
  <c r="D8" i="53"/>
  <c r="J8" i="53" s="1"/>
  <c r="K8" i="53" s="1"/>
  <c r="M8" i="53" s="1"/>
  <c r="D7" i="53"/>
  <c r="J7" i="53" s="1"/>
  <c r="K7" i="53" s="1"/>
  <c r="M7" i="53" s="1"/>
  <c r="D6" i="53"/>
  <c r="J6" i="53" s="1"/>
  <c r="K6" i="53" s="1"/>
  <c r="M6" i="53" s="1"/>
  <c r="D5" i="53"/>
  <c r="J5" i="53" s="1"/>
  <c r="K5" i="53" s="1"/>
  <c r="M5" i="53" s="1"/>
  <c r="D4" i="53"/>
  <c r="J4" i="53" s="1"/>
  <c r="K4" i="53" s="1"/>
  <c r="M4" i="53" s="1"/>
  <c r="D3" i="53"/>
  <c r="J3" i="53" s="1"/>
  <c r="K3" i="53" s="1"/>
  <c r="M3" i="53" s="1"/>
  <c r="D2" i="53"/>
  <c r="J2" i="53" s="1"/>
  <c r="K2" i="53" s="1"/>
  <c r="D51" i="52"/>
  <c r="J51" i="52" s="1"/>
  <c r="K51" i="52" s="1"/>
  <c r="M51" i="52" s="1"/>
  <c r="D50" i="52"/>
  <c r="J50" i="52" s="1"/>
  <c r="K50" i="52" s="1"/>
  <c r="M50" i="52" s="1"/>
  <c r="D49" i="52"/>
  <c r="J49" i="52" s="1"/>
  <c r="K49" i="52" s="1"/>
  <c r="M49" i="52" s="1"/>
  <c r="D48" i="52"/>
  <c r="J48" i="52" s="1"/>
  <c r="K48" i="52" s="1"/>
  <c r="M48" i="52" s="1"/>
  <c r="D47" i="52"/>
  <c r="J47" i="52" s="1"/>
  <c r="K47" i="52" s="1"/>
  <c r="M47" i="52" s="1"/>
  <c r="D46" i="52"/>
  <c r="J46" i="52" s="1"/>
  <c r="K46" i="52" s="1"/>
  <c r="M46" i="52" s="1"/>
  <c r="D45" i="52"/>
  <c r="J45" i="52" s="1"/>
  <c r="K45" i="52" s="1"/>
  <c r="M45" i="52" s="1"/>
  <c r="D44" i="52"/>
  <c r="J44" i="52" s="1"/>
  <c r="K44" i="52" s="1"/>
  <c r="M44" i="52" s="1"/>
  <c r="D43" i="52"/>
  <c r="J43" i="52" s="1"/>
  <c r="K43" i="52" s="1"/>
  <c r="M43" i="52" s="1"/>
  <c r="S42" i="52"/>
  <c r="D42" i="52"/>
  <c r="J42" i="52" s="1"/>
  <c r="K42" i="52" s="1"/>
  <c r="M42" i="52" s="1"/>
  <c r="S41" i="52"/>
  <c r="D41" i="52"/>
  <c r="J41" i="52" s="1"/>
  <c r="K41" i="52" s="1"/>
  <c r="M41" i="52" s="1"/>
  <c r="S40" i="52"/>
  <c r="D40" i="52"/>
  <c r="J40" i="52" s="1"/>
  <c r="K40" i="52" s="1"/>
  <c r="M40" i="52" s="1"/>
  <c r="S39" i="52"/>
  <c r="D39" i="52"/>
  <c r="J39" i="52" s="1"/>
  <c r="K39" i="52" s="1"/>
  <c r="M39" i="52" s="1"/>
  <c r="S38" i="52"/>
  <c r="D38" i="52"/>
  <c r="J38" i="52" s="1"/>
  <c r="K38" i="52" s="1"/>
  <c r="M38" i="52" s="1"/>
  <c r="S37" i="52"/>
  <c r="D37" i="52"/>
  <c r="J37" i="52" s="1"/>
  <c r="K37" i="52" s="1"/>
  <c r="M37" i="52" s="1"/>
  <c r="S36" i="52"/>
  <c r="D36" i="52"/>
  <c r="J36" i="52" s="1"/>
  <c r="K36" i="52" s="1"/>
  <c r="M36" i="52" s="1"/>
  <c r="S35" i="52"/>
  <c r="S34" i="52"/>
  <c r="D34" i="52"/>
  <c r="J34" i="52" s="1"/>
  <c r="K34" i="52" s="1"/>
  <c r="M34" i="52" s="1"/>
  <c r="S33" i="52"/>
  <c r="D33" i="52"/>
  <c r="J33" i="52" s="1"/>
  <c r="K33" i="52" s="1"/>
  <c r="M33" i="52" s="1"/>
  <c r="S32" i="52"/>
  <c r="D32" i="52"/>
  <c r="J32" i="52" s="1"/>
  <c r="K32" i="52" s="1"/>
  <c r="M32" i="52" s="1"/>
  <c r="S31" i="52"/>
  <c r="D31" i="52"/>
  <c r="J31" i="52" s="1"/>
  <c r="K31" i="52" s="1"/>
  <c r="M31" i="52" s="1"/>
  <c r="S30" i="52"/>
  <c r="D30" i="52"/>
  <c r="J30" i="52" s="1"/>
  <c r="K30" i="52" s="1"/>
  <c r="M30" i="52" s="1"/>
  <c r="S29" i="52"/>
  <c r="D29" i="52"/>
  <c r="J29" i="52" s="1"/>
  <c r="K29" i="52" s="1"/>
  <c r="M29" i="52" s="1"/>
  <c r="S28" i="52"/>
  <c r="D28" i="52"/>
  <c r="J28" i="52" s="1"/>
  <c r="K28" i="52" s="1"/>
  <c r="M28" i="52" s="1"/>
  <c r="S27" i="52"/>
  <c r="D27" i="52"/>
  <c r="J27" i="52" s="1"/>
  <c r="K27" i="52" s="1"/>
  <c r="M27" i="52" s="1"/>
  <c r="S26" i="52"/>
  <c r="S25" i="52"/>
  <c r="D25" i="52"/>
  <c r="J25" i="52" s="1"/>
  <c r="K25" i="52" s="1"/>
  <c r="M25" i="52" s="1"/>
  <c r="D24" i="52"/>
  <c r="J24" i="52" s="1"/>
  <c r="K24" i="52" s="1"/>
  <c r="M24" i="52" s="1"/>
  <c r="D23" i="52"/>
  <c r="J23" i="52" s="1"/>
  <c r="K23" i="52" s="1"/>
  <c r="M23" i="52" s="1"/>
  <c r="D22" i="52"/>
  <c r="J22" i="52" s="1"/>
  <c r="K22" i="52" s="1"/>
  <c r="M22" i="52" s="1"/>
  <c r="D21" i="52"/>
  <c r="J21" i="52" s="1"/>
  <c r="K21" i="52" s="1"/>
  <c r="M21" i="52" s="1"/>
  <c r="D20" i="52"/>
  <c r="J20" i="52" s="1"/>
  <c r="K20" i="52" s="1"/>
  <c r="M20" i="52" s="1"/>
  <c r="S19" i="52"/>
  <c r="Q19" i="52"/>
  <c r="D19" i="52"/>
  <c r="J19" i="52" s="1"/>
  <c r="K19" i="52" s="1"/>
  <c r="M19" i="52" s="1"/>
  <c r="S18" i="52"/>
  <c r="Q18" i="52"/>
  <c r="D18" i="52"/>
  <c r="J18" i="52" s="1"/>
  <c r="K18" i="52" s="1"/>
  <c r="M18" i="52" s="1"/>
  <c r="D17" i="52"/>
  <c r="J17" i="52" s="1"/>
  <c r="K17" i="52" s="1"/>
  <c r="M17" i="52" s="1"/>
  <c r="D16" i="52"/>
  <c r="J16" i="52" s="1"/>
  <c r="K16" i="52" s="1"/>
  <c r="M16" i="52" s="1"/>
  <c r="D15" i="52"/>
  <c r="J15" i="52" s="1"/>
  <c r="K15" i="52" s="1"/>
  <c r="M15" i="52" s="1"/>
  <c r="S14" i="52"/>
  <c r="Q14" i="52"/>
  <c r="D14" i="52"/>
  <c r="J14" i="52" s="1"/>
  <c r="K14" i="52" s="1"/>
  <c r="M14" i="52" s="1"/>
  <c r="S13" i="52"/>
  <c r="Q13" i="52"/>
  <c r="S12" i="52"/>
  <c r="Q12" i="52"/>
  <c r="D12" i="52"/>
  <c r="J12" i="52" s="1"/>
  <c r="K12" i="52" s="1"/>
  <c r="M12" i="52" s="1"/>
  <c r="S11" i="52"/>
  <c r="Q11" i="52"/>
  <c r="D11" i="52"/>
  <c r="J11" i="52" s="1"/>
  <c r="K11" i="52" s="1"/>
  <c r="M11" i="52" s="1"/>
  <c r="S10" i="52"/>
  <c r="Q10" i="52"/>
  <c r="D10" i="52"/>
  <c r="J10" i="52" s="1"/>
  <c r="K10" i="52" s="1"/>
  <c r="M10" i="52" s="1"/>
  <c r="D9" i="52"/>
  <c r="J9" i="52" s="1"/>
  <c r="K9" i="52" s="1"/>
  <c r="M9" i="52" s="1"/>
  <c r="D8" i="52"/>
  <c r="J8" i="52" s="1"/>
  <c r="K8" i="52" s="1"/>
  <c r="M8" i="52" s="1"/>
  <c r="D7" i="52"/>
  <c r="J7" i="52" s="1"/>
  <c r="K7" i="52" s="1"/>
  <c r="M7" i="52" s="1"/>
  <c r="D6" i="52"/>
  <c r="J6" i="52" s="1"/>
  <c r="K6" i="52" s="1"/>
  <c r="M6" i="52" s="1"/>
  <c r="D5" i="52"/>
  <c r="J5" i="52" s="1"/>
  <c r="K5" i="52" s="1"/>
  <c r="M5" i="52" s="1"/>
  <c r="D4" i="52"/>
  <c r="J4" i="52" s="1"/>
  <c r="K4" i="52" s="1"/>
  <c r="M4" i="52" s="1"/>
  <c r="D3" i="52"/>
  <c r="J3" i="52" s="1"/>
  <c r="K3" i="52" s="1"/>
  <c r="M3" i="52" s="1"/>
  <c r="D2" i="52"/>
  <c r="J2" i="52" s="1"/>
  <c r="K2" i="52" s="1"/>
  <c r="D51" i="51"/>
  <c r="J51" i="51" s="1"/>
  <c r="K51" i="51" s="1"/>
  <c r="M51" i="51" s="1"/>
  <c r="D50" i="51"/>
  <c r="J50" i="51" s="1"/>
  <c r="K50" i="51" s="1"/>
  <c r="M50" i="51" s="1"/>
  <c r="D49" i="51"/>
  <c r="J49" i="51" s="1"/>
  <c r="K49" i="51" s="1"/>
  <c r="M49" i="51" s="1"/>
  <c r="D48" i="51"/>
  <c r="J48" i="51" s="1"/>
  <c r="K48" i="51" s="1"/>
  <c r="M48" i="51" s="1"/>
  <c r="D47" i="51"/>
  <c r="J47" i="51" s="1"/>
  <c r="K47" i="51" s="1"/>
  <c r="M47" i="51" s="1"/>
  <c r="D46" i="51"/>
  <c r="J46" i="51" s="1"/>
  <c r="K46" i="51" s="1"/>
  <c r="M46" i="51" s="1"/>
  <c r="D45" i="51"/>
  <c r="J45" i="51" s="1"/>
  <c r="K45" i="51" s="1"/>
  <c r="M45" i="51" s="1"/>
  <c r="D44" i="51"/>
  <c r="J44" i="51" s="1"/>
  <c r="K44" i="51" s="1"/>
  <c r="M44" i="51" s="1"/>
  <c r="D43" i="51"/>
  <c r="J43" i="51" s="1"/>
  <c r="K43" i="51" s="1"/>
  <c r="M43" i="51" s="1"/>
  <c r="S42" i="51"/>
  <c r="J42" i="51"/>
  <c r="K42" i="51" s="1"/>
  <c r="M42" i="51" s="1"/>
  <c r="D42" i="51"/>
  <c r="S41" i="51"/>
  <c r="D41" i="51"/>
  <c r="J41" i="51" s="1"/>
  <c r="K41" i="51" s="1"/>
  <c r="M41" i="51" s="1"/>
  <c r="S40" i="51"/>
  <c r="D40" i="51"/>
  <c r="J40" i="51" s="1"/>
  <c r="K40" i="51" s="1"/>
  <c r="M40" i="51" s="1"/>
  <c r="S39" i="51"/>
  <c r="D39" i="51"/>
  <c r="J39" i="51" s="1"/>
  <c r="K39" i="51" s="1"/>
  <c r="M39" i="51" s="1"/>
  <c r="S38" i="51"/>
  <c r="D38" i="51"/>
  <c r="J38" i="51" s="1"/>
  <c r="K38" i="51" s="1"/>
  <c r="M38" i="51" s="1"/>
  <c r="S37" i="51"/>
  <c r="D37" i="51"/>
  <c r="J37" i="51" s="1"/>
  <c r="K37" i="51" s="1"/>
  <c r="M37" i="51" s="1"/>
  <c r="S36" i="51"/>
  <c r="D36" i="51"/>
  <c r="J36" i="51" s="1"/>
  <c r="K36" i="51" s="1"/>
  <c r="M36" i="51" s="1"/>
  <c r="S35" i="51"/>
  <c r="S34" i="51"/>
  <c r="D34" i="51"/>
  <c r="J34" i="51" s="1"/>
  <c r="K34" i="51" s="1"/>
  <c r="M34" i="51" s="1"/>
  <c r="S33" i="51"/>
  <c r="D33" i="51"/>
  <c r="J33" i="51" s="1"/>
  <c r="K33" i="51" s="1"/>
  <c r="M33" i="51" s="1"/>
  <c r="S32" i="51"/>
  <c r="D32" i="51"/>
  <c r="J32" i="51" s="1"/>
  <c r="K32" i="51" s="1"/>
  <c r="M32" i="51" s="1"/>
  <c r="S31" i="51"/>
  <c r="D31" i="51"/>
  <c r="J31" i="51" s="1"/>
  <c r="K31" i="51" s="1"/>
  <c r="M31" i="51" s="1"/>
  <c r="S30" i="51"/>
  <c r="D30" i="51"/>
  <c r="J30" i="51" s="1"/>
  <c r="K30" i="51" s="1"/>
  <c r="M30" i="51" s="1"/>
  <c r="S29" i="51"/>
  <c r="D29" i="51"/>
  <c r="J29" i="51" s="1"/>
  <c r="K29" i="51" s="1"/>
  <c r="M29" i="51" s="1"/>
  <c r="S28" i="51"/>
  <c r="J28" i="51"/>
  <c r="K28" i="51" s="1"/>
  <c r="M28" i="51" s="1"/>
  <c r="D28" i="51"/>
  <c r="S27" i="51"/>
  <c r="D27" i="51"/>
  <c r="J27" i="51" s="1"/>
  <c r="K27" i="51" s="1"/>
  <c r="M27" i="51" s="1"/>
  <c r="S26" i="51"/>
  <c r="S25" i="51"/>
  <c r="D25" i="51"/>
  <c r="J25" i="51" s="1"/>
  <c r="K25" i="51" s="1"/>
  <c r="M25" i="51" s="1"/>
  <c r="D24" i="51"/>
  <c r="J24" i="51" s="1"/>
  <c r="K24" i="51" s="1"/>
  <c r="M24" i="51" s="1"/>
  <c r="D23" i="51"/>
  <c r="J23" i="51" s="1"/>
  <c r="K23" i="51" s="1"/>
  <c r="M23" i="51" s="1"/>
  <c r="D22" i="51"/>
  <c r="J22" i="51" s="1"/>
  <c r="K22" i="51" s="1"/>
  <c r="M22" i="51" s="1"/>
  <c r="D21" i="51"/>
  <c r="J21" i="51" s="1"/>
  <c r="K21" i="51" s="1"/>
  <c r="M21" i="51" s="1"/>
  <c r="D20" i="51"/>
  <c r="J20" i="51" s="1"/>
  <c r="K20" i="51" s="1"/>
  <c r="M20" i="51" s="1"/>
  <c r="S19" i="51"/>
  <c r="Q19" i="51"/>
  <c r="D19" i="51"/>
  <c r="J19" i="51" s="1"/>
  <c r="K19" i="51" s="1"/>
  <c r="M19" i="51" s="1"/>
  <c r="S18" i="51"/>
  <c r="Q18" i="51"/>
  <c r="D18" i="51"/>
  <c r="J18" i="51" s="1"/>
  <c r="K18" i="51" s="1"/>
  <c r="M18" i="51" s="1"/>
  <c r="D17" i="51"/>
  <c r="J17" i="51" s="1"/>
  <c r="K17" i="51" s="1"/>
  <c r="M17" i="51" s="1"/>
  <c r="D16" i="51"/>
  <c r="J16" i="51" s="1"/>
  <c r="K16" i="51" s="1"/>
  <c r="M16" i="51" s="1"/>
  <c r="D15" i="51"/>
  <c r="J15" i="51" s="1"/>
  <c r="K15" i="51" s="1"/>
  <c r="M15" i="51" s="1"/>
  <c r="S14" i="51"/>
  <c r="Q14" i="51"/>
  <c r="D14" i="51"/>
  <c r="J14" i="51" s="1"/>
  <c r="K14" i="51" s="1"/>
  <c r="M14" i="51" s="1"/>
  <c r="S13" i="51"/>
  <c r="Q13" i="51"/>
  <c r="S12" i="51"/>
  <c r="Q12" i="51"/>
  <c r="D12" i="51"/>
  <c r="J12" i="51" s="1"/>
  <c r="K12" i="51" s="1"/>
  <c r="M12" i="51" s="1"/>
  <c r="S11" i="51"/>
  <c r="Q11" i="51"/>
  <c r="D11" i="51"/>
  <c r="J11" i="51" s="1"/>
  <c r="K11" i="51" s="1"/>
  <c r="M11" i="51" s="1"/>
  <c r="S10" i="51"/>
  <c r="Q10" i="51"/>
  <c r="D10" i="51"/>
  <c r="J10" i="51" s="1"/>
  <c r="K10" i="51" s="1"/>
  <c r="M10" i="51" s="1"/>
  <c r="D9" i="51"/>
  <c r="J9" i="51" s="1"/>
  <c r="K9" i="51" s="1"/>
  <c r="M9" i="51" s="1"/>
  <c r="D8" i="51"/>
  <c r="J8" i="51" s="1"/>
  <c r="K8" i="51" s="1"/>
  <c r="M8" i="51" s="1"/>
  <c r="D7" i="51"/>
  <c r="J7" i="51" s="1"/>
  <c r="K7" i="51" s="1"/>
  <c r="M7" i="51" s="1"/>
  <c r="D6" i="51"/>
  <c r="J6" i="51" s="1"/>
  <c r="K6" i="51" s="1"/>
  <c r="M6" i="51" s="1"/>
  <c r="D5" i="51"/>
  <c r="J5" i="51" s="1"/>
  <c r="K5" i="51" s="1"/>
  <c r="M5" i="51" s="1"/>
  <c r="D4" i="51"/>
  <c r="J4" i="51" s="1"/>
  <c r="K4" i="51" s="1"/>
  <c r="M4" i="51" s="1"/>
  <c r="D3" i="51"/>
  <c r="J3" i="51" s="1"/>
  <c r="K3" i="51" s="1"/>
  <c r="M3" i="51" s="1"/>
  <c r="D2" i="51"/>
  <c r="J2" i="51" s="1"/>
  <c r="K2" i="51" s="1"/>
  <c r="D51" i="50"/>
  <c r="J51" i="50" s="1"/>
  <c r="K51" i="50" s="1"/>
  <c r="M51" i="50" s="1"/>
  <c r="D50" i="50"/>
  <c r="J50" i="50" s="1"/>
  <c r="K50" i="50" s="1"/>
  <c r="M50" i="50" s="1"/>
  <c r="D49" i="50"/>
  <c r="J49" i="50" s="1"/>
  <c r="K49" i="50" s="1"/>
  <c r="M49" i="50" s="1"/>
  <c r="D48" i="50"/>
  <c r="J48" i="50" s="1"/>
  <c r="K48" i="50" s="1"/>
  <c r="M48" i="50" s="1"/>
  <c r="D47" i="50"/>
  <c r="J47" i="50" s="1"/>
  <c r="K47" i="50" s="1"/>
  <c r="M47" i="50" s="1"/>
  <c r="D46" i="50"/>
  <c r="J46" i="50" s="1"/>
  <c r="K46" i="50" s="1"/>
  <c r="M46" i="50" s="1"/>
  <c r="D45" i="50"/>
  <c r="J45" i="50" s="1"/>
  <c r="K45" i="50" s="1"/>
  <c r="M45" i="50" s="1"/>
  <c r="D44" i="50"/>
  <c r="J44" i="50" s="1"/>
  <c r="K44" i="50" s="1"/>
  <c r="M44" i="50" s="1"/>
  <c r="D43" i="50"/>
  <c r="J43" i="50" s="1"/>
  <c r="K43" i="50" s="1"/>
  <c r="M43" i="50" s="1"/>
  <c r="S42" i="50"/>
  <c r="D42" i="50"/>
  <c r="J42" i="50" s="1"/>
  <c r="K42" i="50" s="1"/>
  <c r="M42" i="50" s="1"/>
  <c r="S41" i="50"/>
  <c r="D41" i="50"/>
  <c r="J41" i="50" s="1"/>
  <c r="K41" i="50" s="1"/>
  <c r="M41" i="50" s="1"/>
  <c r="S40" i="50"/>
  <c r="D40" i="50"/>
  <c r="J40" i="50" s="1"/>
  <c r="K40" i="50" s="1"/>
  <c r="M40" i="50" s="1"/>
  <c r="S39" i="50"/>
  <c r="D39" i="50"/>
  <c r="J39" i="50" s="1"/>
  <c r="K39" i="50" s="1"/>
  <c r="M39" i="50" s="1"/>
  <c r="S38" i="50"/>
  <c r="D38" i="50"/>
  <c r="J38" i="50" s="1"/>
  <c r="K38" i="50" s="1"/>
  <c r="M38" i="50" s="1"/>
  <c r="S37" i="50"/>
  <c r="D37" i="50"/>
  <c r="J37" i="50" s="1"/>
  <c r="K37" i="50" s="1"/>
  <c r="M37" i="50" s="1"/>
  <c r="S36" i="50"/>
  <c r="D36" i="50"/>
  <c r="J36" i="50" s="1"/>
  <c r="K36" i="50" s="1"/>
  <c r="M36" i="50" s="1"/>
  <c r="S35" i="50"/>
  <c r="S34" i="50"/>
  <c r="D34" i="50"/>
  <c r="J34" i="50" s="1"/>
  <c r="K34" i="50" s="1"/>
  <c r="M34" i="50" s="1"/>
  <c r="S33" i="50"/>
  <c r="D33" i="50"/>
  <c r="J33" i="50" s="1"/>
  <c r="K33" i="50" s="1"/>
  <c r="M33" i="50" s="1"/>
  <c r="S32" i="50"/>
  <c r="D32" i="50"/>
  <c r="J32" i="50" s="1"/>
  <c r="K32" i="50" s="1"/>
  <c r="M32" i="50" s="1"/>
  <c r="S31" i="50"/>
  <c r="D31" i="50"/>
  <c r="J31" i="50" s="1"/>
  <c r="K31" i="50" s="1"/>
  <c r="M31" i="50" s="1"/>
  <c r="S30" i="50"/>
  <c r="J30" i="50"/>
  <c r="K30" i="50" s="1"/>
  <c r="M30" i="50" s="1"/>
  <c r="D30" i="50"/>
  <c r="S29" i="50"/>
  <c r="D29" i="50"/>
  <c r="J29" i="50" s="1"/>
  <c r="K29" i="50" s="1"/>
  <c r="M29" i="50" s="1"/>
  <c r="S28" i="50"/>
  <c r="D28" i="50"/>
  <c r="J28" i="50" s="1"/>
  <c r="K28" i="50" s="1"/>
  <c r="M28" i="50" s="1"/>
  <c r="S27" i="50"/>
  <c r="D27" i="50"/>
  <c r="J27" i="50" s="1"/>
  <c r="K27" i="50" s="1"/>
  <c r="M27" i="50" s="1"/>
  <c r="S26" i="50"/>
  <c r="S25" i="50"/>
  <c r="D25" i="50"/>
  <c r="J25" i="50" s="1"/>
  <c r="K25" i="50" s="1"/>
  <c r="M25" i="50" s="1"/>
  <c r="D24" i="50"/>
  <c r="J24" i="50" s="1"/>
  <c r="K24" i="50" s="1"/>
  <c r="M24" i="50" s="1"/>
  <c r="D23" i="50"/>
  <c r="J23" i="50" s="1"/>
  <c r="K23" i="50" s="1"/>
  <c r="M23" i="50" s="1"/>
  <c r="D22" i="50"/>
  <c r="J22" i="50" s="1"/>
  <c r="K22" i="50" s="1"/>
  <c r="M22" i="50" s="1"/>
  <c r="D21" i="50"/>
  <c r="J21" i="50" s="1"/>
  <c r="K21" i="50" s="1"/>
  <c r="M21" i="50" s="1"/>
  <c r="D20" i="50"/>
  <c r="J20" i="50" s="1"/>
  <c r="K20" i="50" s="1"/>
  <c r="M20" i="50" s="1"/>
  <c r="S19" i="50"/>
  <c r="Q19" i="50"/>
  <c r="D19" i="50"/>
  <c r="J19" i="50" s="1"/>
  <c r="K19" i="50" s="1"/>
  <c r="M19" i="50" s="1"/>
  <c r="S18" i="50"/>
  <c r="Q18" i="50"/>
  <c r="D18" i="50"/>
  <c r="J18" i="50" s="1"/>
  <c r="K18" i="50" s="1"/>
  <c r="M18" i="50" s="1"/>
  <c r="D17" i="50"/>
  <c r="J17" i="50" s="1"/>
  <c r="K17" i="50" s="1"/>
  <c r="M17" i="50" s="1"/>
  <c r="D16" i="50"/>
  <c r="J16" i="50" s="1"/>
  <c r="K16" i="50" s="1"/>
  <c r="M16" i="50" s="1"/>
  <c r="D15" i="50"/>
  <c r="J15" i="50" s="1"/>
  <c r="K15" i="50" s="1"/>
  <c r="M15" i="50" s="1"/>
  <c r="S14" i="50"/>
  <c r="Q14" i="50"/>
  <c r="D14" i="50"/>
  <c r="J14" i="50" s="1"/>
  <c r="K14" i="50" s="1"/>
  <c r="M14" i="50" s="1"/>
  <c r="S13" i="50"/>
  <c r="Q13" i="50"/>
  <c r="S12" i="50"/>
  <c r="Q12" i="50"/>
  <c r="D12" i="50"/>
  <c r="J12" i="50" s="1"/>
  <c r="K12" i="50" s="1"/>
  <c r="M12" i="50" s="1"/>
  <c r="S11" i="50"/>
  <c r="Q11" i="50"/>
  <c r="D11" i="50"/>
  <c r="J11" i="50" s="1"/>
  <c r="K11" i="50" s="1"/>
  <c r="M11" i="50" s="1"/>
  <c r="S10" i="50"/>
  <c r="Q10" i="50"/>
  <c r="D10" i="50"/>
  <c r="J10" i="50" s="1"/>
  <c r="K10" i="50" s="1"/>
  <c r="M10" i="50" s="1"/>
  <c r="D9" i="50"/>
  <c r="J9" i="50" s="1"/>
  <c r="K9" i="50" s="1"/>
  <c r="M9" i="50" s="1"/>
  <c r="D8" i="50"/>
  <c r="J8" i="50" s="1"/>
  <c r="K8" i="50" s="1"/>
  <c r="M8" i="50" s="1"/>
  <c r="D7" i="50"/>
  <c r="J7" i="50" s="1"/>
  <c r="K7" i="50" s="1"/>
  <c r="M7" i="50" s="1"/>
  <c r="D6" i="50"/>
  <c r="J6" i="50" s="1"/>
  <c r="K6" i="50" s="1"/>
  <c r="M6" i="50" s="1"/>
  <c r="D5" i="50"/>
  <c r="J5" i="50" s="1"/>
  <c r="K5" i="50" s="1"/>
  <c r="M5" i="50" s="1"/>
  <c r="D4" i="50"/>
  <c r="J4" i="50" s="1"/>
  <c r="K4" i="50" s="1"/>
  <c r="M4" i="50" s="1"/>
  <c r="D3" i="50"/>
  <c r="J3" i="50" s="1"/>
  <c r="K3" i="50" s="1"/>
  <c r="M3" i="50" s="1"/>
  <c r="D2" i="50"/>
  <c r="J2" i="50" s="1"/>
  <c r="K2" i="50" s="1"/>
  <c r="D51" i="49"/>
  <c r="J51" i="49" s="1"/>
  <c r="K51" i="49" s="1"/>
  <c r="M51" i="49" s="1"/>
  <c r="D50" i="49"/>
  <c r="J50" i="49" s="1"/>
  <c r="K50" i="49" s="1"/>
  <c r="M50" i="49" s="1"/>
  <c r="D49" i="49"/>
  <c r="J49" i="49" s="1"/>
  <c r="K49" i="49" s="1"/>
  <c r="M49" i="49" s="1"/>
  <c r="D48" i="49"/>
  <c r="J48" i="49" s="1"/>
  <c r="K48" i="49" s="1"/>
  <c r="M48" i="49" s="1"/>
  <c r="D47" i="49"/>
  <c r="J47" i="49" s="1"/>
  <c r="K47" i="49" s="1"/>
  <c r="M47" i="49" s="1"/>
  <c r="D46" i="49"/>
  <c r="J46" i="49" s="1"/>
  <c r="K46" i="49" s="1"/>
  <c r="M46" i="49" s="1"/>
  <c r="D45" i="49"/>
  <c r="J45" i="49" s="1"/>
  <c r="K45" i="49" s="1"/>
  <c r="M45" i="49" s="1"/>
  <c r="D44" i="49"/>
  <c r="J44" i="49" s="1"/>
  <c r="K44" i="49" s="1"/>
  <c r="M44" i="49" s="1"/>
  <c r="D43" i="49"/>
  <c r="J43" i="49" s="1"/>
  <c r="K43" i="49" s="1"/>
  <c r="M43" i="49" s="1"/>
  <c r="S42" i="49"/>
  <c r="D42" i="49"/>
  <c r="J42" i="49" s="1"/>
  <c r="K42" i="49" s="1"/>
  <c r="M42" i="49" s="1"/>
  <c r="S41" i="49"/>
  <c r="D41" i="49"/>
  <c r="J41" i="49" s="1"/>
  <c r="K41" i="49" s="1"/>
  <c r="M41" i="49" s="1"/>
  <c r="S40" i="49"/>
  <c r="D40" i="49"/>
  <c r="J40" i="49" s="1"/>
  <c r="K40" i="49" s="1"/>
  <c r="M40" i="49" s="1"/>
  <c r="S39" i="49"/>
  <c r="D39" i="49"/>
  <c r="J39" i="49" s="1"/>
  <c r="K39" i="49" s="1"/>
  <c r="M39" i="49" s="1"/>
  <c r="S38" i="49"/>
  <c r="D38" i="49"/>
  <c r="J38" i="49" s="1"/>
  <c r="K38" i="49" s="1"/>
  <c r="M38" i="49" s="1"/>
  <c r="S37" i="49"/>
  <c r="D37" i="49"/>
  <c r="J37" i="49" s="1"/>
  <c r="K37" i="49" s="1"/>
  <c r="M37" i="49" s="1"/>
  <c r="S36" i="49"/>
  <c r="D36" i="49"/>
  <c r="J36" i="49" s="1"/>
  <c r="K36" i="49" s="1"/>
  <c r="M36" i="49" s="1"/>
  <c r="S35" i="49"/>
  <c r="S34" i="49"/>
  <c r="D34" i="49"/>
  <c r="J34" i="49" s="1"/>
  <c r="K34" i="49" s="1"/>
  <c r="M34" i="49" s="1"/>
  <c r="S33" i="49"/>
  <c r="D33" i="49"/>
  <c r="J33" i="49" s="1"/>
  <c r="K33" i="49" s="1"/>
  <c r="M33" i="49" s="1"/>
  <c r="S32" i="49"/>
  <c r="D32" i="49"/>
  <c r="J32" i="49" s="1"/>
  <c r="K32" i="49" s="1"/>
  <c r="M32" i="49" s="1"/>
  <c r="S31" i="49"/>
  <c r="D31" i="49"/>
  <c r="J31" i="49" s="1"/>
  <c r="K31" i="49" s="1"/>
  <c r="M31" i="49" s="1"/>
  <c r="S30" i="49"/>
  <c r="D30" i="49"/>
  <c r="J30" i="49" s="1"/>
  <c r="K30" i="49" s="1"/>
  <c r="M30" i="49" s="1"/>
  <c r="S29" i="49"/>
  <c r="D29" i="49"/>
  <c r="J29" i="49" s="1"/>
  <c r="K29" i="49" s="1"/>
  <c r="M29" i="49" s="1"/>
  <c r="S28" i="49"/>
  <c r="D28" i="49"/>
  <c r="J28" i="49" s="1"/>
  <c r="K28" i="49" s="1"/>
  <c r="M28" i="49" s="1"/>
  <c r="S27" i="49"/>
  <c r="D27" i="49"/>
  <c r="J27" i="49" s="1"/>
  <c r="K27" i="49" s="1"/>
  <c r="M27" i="49" s="1"/>
  <c r="S26" i="49"/>
  <c r="S25" i="49"/>
  <c r="D25" i="49"/>
  <c r="J25" i="49" s="1"/>
  <c r="K25" i="49" s="1"/>
  <c r="M25" i="49" s="1"/>
  <c r="D24" i="49"/>
  <c r="J24" i="49" s="1"/>
  <c r="K24" i="49" s="1"/>
  <c r="M24" i="49" s="1"/>
  <c r="D23" i="49"/>
  <c r="J23" i="49" s="1"/>
  <c r="K23" i="49" s="1"/>
  <c r="M23" i="49" s="1"/>
  <c r="D22" i="49"/>
  <c r="J22" i="49" s="1"/>
  <c r="K22" i="49" s="1"/>
  <c r="M22" i="49" s="1"/>
  <c r="D21" i="49"/>
  <c r="J21" i="49" s="1"/>
  <c r="K21" i="49" s="1"/>
  <c r="M21" i="49" s="1"/>
  <c r="D20" i="49"/>
  <c r="J20" i="49" s="1"/>
  <c r="K20" i="49" s="1"/>
  <c r="M20" i="49" s="1"/>
  <c r="S19" i="49"/>
  <c r="Q19" i="49"/>
  <c r="D19" i="49"/>
  <c r="J19" i="49" s="1"/>
  <c r="K19" i="49" s="1"/>
  <c r="M19" i="49" s="1"/>
  <c r="S18" i="49"/>
  <c r="Q18" i="49"/>
  <c r="D18" i="49"/>
  <c r="J18" i="49" s="1"/>
  <c r="K18" i="49" s="1"/>
  <c r="M18" i="49" s="1"/>
  <c r="D17" i="49"/>
  <c r="J17" i="49" s="1"/>
  <c r="K17" i="49" s="1"/>
  <c r="M17" i="49" s="1"/>
  <c r="D16" i="49"/>
  <c r="J16" i="49" s="1"/>
  <c r="K16" i="49" s="1"/>
  <c r="M16" i="49" s="1"/>
  <c r="D15" i="49"/>
  <c r="J15" i="49" s="1"/>
  <c r="K15" i="49" s="1"/>
  <c r="M15" i="49" s="1"/>
  <c r="S14" i="49"/>
  <c r="Q14" i="49"/>
  <c r="D14" i="49"/>
  <c r="J14" i="49" s="1"/>
  <c r="K14" i="49" s="1"/>
  <c r="M14" i="49" s="1"/>
  <c r="S13" i="49"/>
  <c r="Q13" i="49"/>
  <c r="S12" i="49"/>
  <c r="Q12" i="49"/>
  <c r="D12" i="49"/>
  <c r="J12" i="49" s="1"/>
  <c r="K12" i="49" s="1"/>
  <c r="M12" i="49" s="1"/>
  <c r="S11" i="49"/>
  <c r="Q11" i="49"/>
  <c r="D11" i="49"/>
  <c r="J11" i="49" s="1"/>
  <c r="K11" i="49" s="1"/>
  <c r="M11" i="49" s="1"/>
  <c r="S10" i="49"/>
  <c r="Q10" i="49"/>
  <c r="D10" i="49"/>
  <c r="J10" i="49" s="1"/>
  <c r="K10" i="49" s="1"/>
  <c r="M10" i="49" s="1"/>
  <c r="D9" i="49"/>
  <c r="J9" i="49" s="1"/>
  <c r="K9" i="49" s="1"/>
  <c r="M9" i="49" s="1"/>
  <c r="D8" i="49"/>
  <c r="J8" i="49" s="1"/>
  <c r="K8" i="49" s="1"/>
  <c r="M8" i="49" s="1"/>
  <c r="D7" i="49"/>
  <c r="J7" i="49" s="1"/>
  <c r="K7" i="49" s="1"/>
  <c r="M7" i="49" s="1"/>
  <c r="D6" i="49"/>
  <c r="J6" i="49" s="1"/>
  <c r="K6" i="49" s="1"/>
  <c r="M6" i="49" s="1"/>
  <c r="D5" i="49"/>
  <c r="J5" i="49" s="1"/>
  <c r="K5" i="49" s="1"/>
  <c r="M5" i="49" s="1"/>
  <c r="D4" i="49"/>
  <c r="J4" i="49" s="1"/>
  <c r="K4" i="49" s="1"/>
  <c r="M4" i="49" s="1"/>
  <c r="D3" i="49"/>
  <c r="J3" i="49" s="1"/>
  <c r="K3" i="49" s="1"/>
  <c r="M3" i="49" s="1"/>
  <c r="D2" i="49"/>
  <c r="J2" i="49" s="1"/>
  <c r="K2" i="49" s="1"/>
  <c r="D51" i="48"/>
  <c r="J51" i="48" s="1"/>
  <c r="K51" i="48" s="1"/>
  <c r="M51" i="48" s="1"/>
  <c r="D50" i="48"/>
  <c r="J50" i="48" s="1"/>
  <c r="K50" i="48" s="1"/>
  <c r="M50" i="48" s="1"/>
  <c r="D49" i="48"/>
  <c r="J49" i="48" s="1"/>
  <c r="K49" i="48" s="1"/>
  <c r="M49" i="48" s="1"/>
  <c r="D48" i="48"/>
  <c r="J48" i="48" s="1"/>
  <c r="K48" i="48" s="1"/>
  <c r="M48" i="48" s="1"/>
  <c r="D47" i="48"/>
  <c r="J47" i="48" s="1"/>
  <c r="K47" i="48" s="1"/>
  <c r="M47" i="48" s="1"/>
  <c r="D46" i="48"/>
  <c r="J46" i="48" s="1"/>
  <c r="K46" i="48" s="1"/>
  <c r="M46" i="48" s="1"/>
  <c r="D45" i="48"/>
  <c r="J45" i="48" s="1"/>
  <c r="K45" i="48" s="1"/>
  <c r="M45" i="48" s="1"/>
  <c r="D44" i="48"/>
  <c r="J44" i="48" s="1"/>
  <c r="K44" i="48" s="1"/>
  <c r="M44" i="48" s="1"/>
  <c r="D43" i="48"/>
  <c r="J43" i="48" s="1"/>
  <c r="K43" i="48" s="1"/>
  <c r="M43" i="48" s="1"/>
  <c r="S42" i="48"/>
  <c r="D42" i="48"/>
  <c r="J42" i="48" s="1"/>
  <c r="K42" i="48" s="1"/>
  <c r="M42" i="48" s="1"/>
  <c r="S41" i="48"/>
  <c r="D41" i="48"/>
  <c r="J41" i="48" s="1"/>
  <c r="K41" i="48" s="1"/>
  <c r="M41" i="48" s="1"/>
  <c r="S40" i="48"/>
  <c r="D40" i="48"/>
  <c r="J40" i="48" s="1"/>
  <c r="K40" i="48" s="1"/>
  <c r="M40" i="48" s="1"/>
  <c r="S39" i="48"/>
  <c r="D39" i="48"/>
  <c r="J39" i="48" s="1"/>
  <c r="K39" i="48" s="1"/>
  <c r="M39" i="48" s="1"/>
  <c r="S38" i="48"/>
  <c r="D38" i="48"/>
  <c r="J38" i="48" s="1"/>
  <c r="K38" i="48" s="1"/>
  <c r="M38" i="48" s="1"/>
  <c r="S37" i="48"/>
  <c r="D37" i="48"/>
  <c r="J37" i="48" s="1"/>
  <c r="K37" i="48" s="1"/>
  <c r="M37" i="48" s="1"/>
  <c r="S36" i="48"/>
  <c r="D36" i="48"/>
  <c r="J36" i="48" s="1"/>
  <c r="K36" i="48" s="1"/>
  <c r="M36" i="48" s="1"/>
  <c r="S35" i="48"/>
  <c r="S34" i="48"/>
  <c r="D34" i="48"/>
  <c r="J34" i="48" s="1"/>
  <c r="K34" i="48" s="1"/>
  <c r="M34" i="48" s="1"/>
  <c r="S33" i="48"/>
  <c r="D33" i="48"/>
  <c r="J33" i="48" s="1"/>
  <c r="K33" i="48" s="1"/>
  <c r="M33" i="48" s="1"/>
  <c r="S32" i="48"/>
  <c r="D32" i="48"/>
  <c r="J32" i="48" s="1"/>
  <c r="K32" i="48" s="1"/>
  <c r="M32" i="48" s="1"/>
  <c r="S31" i="48"/>
  <c r="D31" i="48"/>
  <c r="J31" i="48" s="1"/>
  <c r="K31" i="48" s="1"/>
  <c r="M31" i="48" s="1"/>
  <c r="S30" i="48"/>
  <c r="D30" i="48"/>
  <c r="J30" i="48" s="1"/>
  <c r="K30" i="48" s="1"/>
  <c r="M30" i="48" s="1"/>
  <c r="S29" i="48"/>
  <c r="D29" i="48"/>
  <c r="J29" i="48" s="1"/>
  <c r="K29" i="48" s="1"/>
  <c r="M29" i="48" s="1"/>
  <c r="S28" i="48"/>
  <c r="D28" i="48"/>
  <c r="J28" i="48" s="1"/>
  <c r="K28" i="48" s="1"/>
  <c r="M28" i="48" s="1"/>
  <c r="S27" i="48"/>
  <c r="D27" i="48"/>
  <c r="J27" i="48" s="1"/>
  <c r="K27" i="48" s="1"/>
  <c r="M27" i="48" s="1"/>
  <c r="S26" i="48"/>
  <c r="S25" i="48"/>
  <c r="D25" i="48"/>
  <c r="J25" i="48" s="1"/>
  <c r="K25" i="48" s="1"/>
  <c r="M25" i="48" s="1"/>
  <c r="D24" i="48"/>
  <c r="J24" i="48" s="1"/>
  <c r="K24" i="48" s="1"/>
  <c r="M24" i="48" s="1"/>
  <c r="D23" i="48"/>
  <c r="J23" i="48" s="1"/>
  <c r="K23" i="48" s="1"/>
  <c r="M23" i="48" s="1"/>
  <c r="D22" i="48"/>
  <c r="J22" i="48" s="1"/>
  <c r="K22" i="48" s="1"/>
  <c r="M22" i="48" s="1"/>
  <c r="D21" i="48"/>
  <c r="J21" i="48" s="1"/>
  <c r="K21" i="48" s="1"/>
  <c r="M21" i="48" s="1"/>
  <c r="D20" i="48"/>
  <c r="J20" i="48" s="1"/>
  <c r="K20" i="48" s="1"/>
  <c r="M20" i="48" s="1"/>
  <c r="S19" i="48"/>
  <c r="Q19" i="48"/>
  <c r="D19" i="48"/>
  <c r="J19" i="48" s="1"/>
  <c r="K19" i="48" s="1"/>
  <c r="M19" i="48" s="1"/>
  <c r="S18" i="48"/>
  <c r="Q18" i="48"/>
  <c r="D18" i="48"/>
  <c r="J18" i="48" s="1"/>
  <c r="K18" i="48" s="1"/>
  <c r="M18" i="48" s="1"/>
  <c r="D17" i="48"/>
  <c r="J17" i="48" s="1"/>
  <c r="K17" i="48" s="1"/>
  <c r="M17" i="48" s="1"/>
  <c r="D16" i="48"/>
  <c r="J16" i="48" s="1"/>
  <c r="K16" i="48" s="1"/>
  <c r="M16" i="48" s="1"/>
  <c r="D15" i="48"/>
  <c r="J15" i="48" s="1"/>
  <c r="K15" i="48" s="1"/>
  <c r="M15" i="48" s="1"/>
  <c r="S14" i="48"/>
  <c r="Q14" i="48"/>
  <c r="D14" i="48"/>
  <c r="J14" i="48" s="1"/>
  <c r="K14" i="48" s="1"/>
  <c r="M14" i="48" s="1"/>
  <c r="S13" i="48"/>
  <c r="Q13" i="48"/>
  <c r="S12" i="48"/>
  <c r="Q12" i="48"/>
  <c r="D12" i="48"/>
  <c r="J12" i="48" s="1"/>
  <c r="K12" i="48" s="1"/>
  <c r="M12" i="48" s="1"/>
  <c r="S11" i="48"/>
  <c r="Q11" i="48"/>
  <c r="D11" i="48"/>
  <c r="J11" i="48" s="1"/>
  <c r="K11" i="48" s="1"/>
  <c r="M11" i="48" s="1"/>
  <c r="S10" i="48"/>
  <c r="Q10" i="48"/>
  <c r="D10" i="48"/>
  <c r="J10" i="48" s="1"/>
  <c r="K10" i="48" s="1"/>
  <c r="M10" i="48" s="1"/>
  <c r="D9" i="48"/>
  <c r="J9" i="48" s="1"/>
  <c r="K9" i="48" s="1"/>
  <c r="M9" i="48" s="1"/>
  <c r="D8" i="48"/>
  <c r="J8" i="48" s="1"/>
  <c r="K8" i="48" s="1"/>
  <c r="M8" i="48" s="1"/>
  <c r="D7" i="48"/>
  <c r="J7" i="48" s="1"/>
  <c r="K7" i="48" s="1"/>
  <c r="M7" i="48" s="1"/>
  <c r="D6" i="48"/>
  <c r="J6" i="48" s="1"/>
  <c r="K6" i="48" s="1"/>
  <c r="M6" i="48" s="1"/>
  <c r="D5" i="48"/>
  <c r="J5" i="48" s="1"/>
  <c r="K5" i="48" s="1"/>
  <c r="M5" i="48" s="1"/>
  <c r="D4" i="48"/>
  <c r="J4" i="48" s="1"/>
  <c r="K4" i="48" s="1"/>
  <c r="M4" i="48" s="1"/>
  <c r="D3" i="48"/>
  <c r="J3" i="48" s="1"/>
  <c r="K3" i="48" s="1"/>
  <c r="M3" i="48" s="1"/>
  <c r="D2" i="48"/>
  <c r="J2" i="48" s="1"/>
  <c r="K2" i="48" s="1"/>
  <c r="D51" i="47"/>
  <c r="J51" i="47" s="1"/>
  <c r="K51" i="47" s="1"/>
  <c r="M51" i="47" s="1"/>
  <c r="D50" i="47"/>
  <c r="J50" i="47" s="1"/>
  <c r="K50" i="47" s="1"/>
  <c r="M50" i="47" s="1"/>
  <c r="D49" i="47"/>
  <c r="J49" i="47" s="1"/>
  <c r="K49" i="47" s="1"/>
  <c r="M49" i="47" s="1"/>
  <c r="D48" i="47"/>
  <c r="J48" i="47" s="1"/>
  <c r="K48" i="47" s="1"/>
  <c r="M48" i="47" s="1"/>
  <c r="D47" i="47"/>
  <c r="J47" i="47" s="1"/>
  <c r="K47" i="47" s="1"/>
  <c r="M47" i="47" s="1"/>
  <c r="D46" i="47"/>
  <c r="J46" i="47" s="1"/>
  <c r="K46" i="47" s="1"/>
  <c r="M46" i="47" s="1"/>
  <c r="D45" i="47"/>
  <c r="J45" i="47" s="1"/>
  <c r="K45" i="47" s="1"/>
  <c r="M45" i="47" s="1"/>
  <c r="D44" i="47"/>
  <c r="J44" i="47" s="1"/>
  <c r="K44" i="47" s="1"/>
  <c r="M44" i="47" s="1"/>
  <c r="D43" i="47"/>
  <c r="J43" i="47" s="1"/>
  <c r="K43" i="47" s="1"/>
  <c r="M43" i="47" s="1"/>
  <c r="S42" i="47"/>
  <c r="D42" i="47"/>
  <c r="J42" i="47" s="1"/>
  <c r="K42" i="47" s="1"/>
  <c r="M42" i="47" s="1"/>
  <c r="S41" i="47"/>
  <c r="D41" i="47"/>
  <c r="J41" i="47" s="1"/>
  <c r="K41" i="47" s="1"/>
  <c r="M41" i="47" s="1"/>
  <c r="S40" i="47"/>
  <c r="D40" i="47"/>
  <c r="J40" i="47" s="1"/>
  <c r="K40" i="47" s="1"/>
  <c r="M40" i="47" s="1"/>
  <c r="S39" i="47"/>
  <c r="D39" i="47"/>
  <c r="J39" i="47" s="1"/>
  <c r="K39" i="47" s="1"/>
  <c r="M39" i="47" s="1"/>
  <c r="S38" i="47"/>
  <c r="D38" i="47"/>
  <c r="J38" i="47" s="1"/>
  <c r="K38" i="47" s="1"/>
  <c r="M38" i="47" s="1"/>
  <c r="S37" i="47"/>
  <c r="D37" i="47"/>
  <c r="J37" i="47" s="1"/>
  <c r="K37" i="47" s="1"/>
  <c r="M37" i="47" s="1"/>
  <c r="S36" i="47"/>
  <c r="D36" i="47"/>
  <c r="J36" i="47" s="1"/>
  <c r="K36" i="47" s="1"/>
  <c r="M36" i="47" s="1"/>
  <c r="S35" i="47"/>
  <c r="S34" i="47"/>
  <c r="D34" i="47"/>
  <c r="J34" i="47" s="1"/>
  <c r="K34" i="47" s="1"/>
  <c r="M34" i="47" s="1"/>
  <c r="S33" i="47"/>
  <c r="D33" i="47"/>
  <c r="J33" i="47" s="1"/>
  <c r="K33" i="47" s="1"/>
  <c r="M33" i="47" s="1"/>
  <c r="S32" i="47"/>
  <c r="D32" i="47"/>
  <c r="J32" i="47" s="1"/>
  <c r="K32" i="47" s="1"/>
  <c r="M32" i="47" s="1"/>
  <c r="S31" i="47"/>
  <c r="D31" i="47"/>
  <c r="J31" i="47" s="1"/>
  <c r="K31" i="47" s="1"/>
  <c r="M31" i="47" s="1"/>
  <c r="S30" i="47"/>
  <c r="D30" i="47"/>
  <c r="J30" i="47" s="1"/>
  <c r="K30" i="47" s="1"/>
  <c r="M30" i="47" s="1"/>
  <c r="S29" i="47"/>
  <c r="D29" i="47"/>
  <c r="J29" i="47" s="1"/>
  <c r="K29" i="47" s="1"/>
  <c r="M29" i="47" s="1"/>
  <c r="S28" i="47"/>
  <c r="D28" i="47"/>
  <c r="J28" i="47" s="1"/>
  <c r="K28" i="47" s="1"/>
  <c r="M28" i="47" s="1"/>
  <c r="S27" i="47"/>
  <c r="D27" i="47"/>
  <c r="J27" i="47" s="1"/>
  <c r="K27" i="47" s="1"/>
  <c r="M27" i="47" s="1"/>
  <c r="S26" i="47"/>
  <c r="S25" i="47"/>
  <c r="D25" i="47"/>
  <c r="J25" i="47" s="1"/>
  <c r="K25" i="47" s="1"/>
  <c r="M25" i="47" s="1"/>
  <c r="D24" i="47"/>
  <c r="J24" i="47" s="1"/>
  <c r="K24" i="47" s="1"/>
  <c r="M24" i="47" s="1"/>
  <c r="D23" i="47"/>
  <c r="J23" i="47" s="1"/>
  <c r="K23" i="47" s="1"/>
  <c r="M23" i="47" s="1"/>
  <c r="D22" i="47"/>
  <c r="J22" i="47" s="1"/>
  <c r="K22" i="47" s="1"/>
  <c r="M22" i="47" s="1"/>
  <c r="D21" i="47"/>
  <c r="J21" i="47" s="1"/>
  <c r="K21" i="47" s="1"/>
  <c r="M21" i="47" s="1"/>
  <c r="D20" i="47"/>
  <c r="J20" i="47" s="1"/>
  <c r="K20" i="47" s="1"/>
  <c r="M20" i="47" s="1"/>
  <c r="S19" i="47"/>
  <c r="Q19" i="47"/>
  <c r="D19" i="47"/>
  <c r="J19" i="47" s="1"/>
  <c r="K19" i="47" s="1"/>
  <c r="M19" i="47" s="1"/>
  <c r="S18" i="47"/>
  <c r="S20" i="47" s="1"/>
  <c r="Q18" i="47"/>
  <c r="D18" i="47"/>
  <c r="J18" i="47" s="1"/>
  <c r="K18" i="47" s="1"/>
  <c r="M18" i="47" s="1"/>
  <c r="D17" i="47"/>
  <c r="J17" i="47" s="1"/>
  <c r="K17" i="47" s="1"/>
  <c r="M17" i="47" s="1"/>
  <c r="D16" i="47"/>
  <c r="J16" i="47" s="1"/>
  <c r="K16" i="47" s="1"/>
  <c r="M16" i="47" s="1"/>
  <c r="D15" i="47"/>
  <c r="J15" i="47" s="1"/>
  <c r="K15" i="47" s="1"/>
  <c r="M15" i="47" s="1"/>
  <c r="S14" i="47"/>
  <c r="Q14" i="47"/>
  <c r="D14" i="47"/>
  <c r="J14" i="47" s="1"/>
  <c r="K14" i="47" s="1"/>
  <c r="M14" i="47" s="1"/>
  <c r="S13" i="47"/>
  <c r="Q13" i="47"/>
  <c r="S12" i="47"/>
  <c r="Q12" i="47"/>
  <c r="D12" i="47"/>
  <c r="J12" i="47" s="1"/>
  <c r="K12" i="47" s="1"/>
  <c r="M12" i="47" s="1"/>
  <c r="S11" i="47"/>
  <c r="Q11" i="47"/>
  <c r="D11" i="47"/>
  <c r="J11" i="47" s="1"/>
  <c r="K11" i="47" s="1"/>
  <c r="M11" i="47" s="1"/>
  <c r="S10" i="47"/>
  <c r="Q10" i="47"/>
  <c r="D10" i="47"/>
  <c r="J10" i="47" s="1"/>
  <c r="K10" i="47" s="1"/>
  <c r="M10" i="47" s="1"/>
  <c r="D9" i="47"/>
  <c r="J9" i="47" s="1"/>
  <c r="K9" i="47" s="1"/>
  <c r="M9" i="47" s="1"/>
  <c r="D8" i="47"/>
  <c r="J8" i="47" s="1"/>
  <c r="K8" i="47" s="1"/>
  <c r="M8" i="47" s="1"/>
  <c r="D7" i="47"/>
  <c r="J7" i="47" s="1"/>
  <c r="K7" i="47" s="1"/>
  <c r="M7" i="47" s="1"/>
  <c r="D6" i="47"/>
  <c r="J6" i="47" s="1"/>
  <c r="K6" i="47" s="1"/>
  <c r="M6" i="47" s="1"/>
  <c r="D5" i="47"/>
  <c r="J5" i="47" s="1"/>
  <c r="K5" i="47" s="1"/>
  <c r="M5" i="47" s="1"/>
  <c r="D4" i="47"/>
  <c r="J4" i="47" s="1"/>
  <c r="K4" i="47" s="1"/>
  <c r="M4" i="47" s="1"/>
  <c r="D3" i="47"/>
  <c r="J3" i="47" s="1"/>
  <c r="K3" i="47" s="1"/>
  <c r="M3" i="47" s="1"/>
  <c r="D2" i="47"/>
  <c r="J2" i="47" s="1"/>
  <c r="K2" i="47" s="1"/>
  <c r="D51" i="46"/>
  <c r="J51" i="46" s="1"/>
  <c r="K51" i="46" s="1"/>
  <c r="M51" i="46" s="1"/>
  <c r="D50" i="46"/>
  <c r="J50" i="46" s="1"/>
  <c r="K50" i="46" s="1"/>
  <c r="M50" i="46" s="1"/>
  <c r="D49" i="46"/>
  <c r="J49" i="46" s="1"/>
  <c r="K49" i="46" s="1"/>
  <c r="M49" i="46" s="1"/>
  <c r="D48" i="46"/>
  <c r="J48" i="46" s="1"/>
  <c r="K48" i="46" s="1"/>
  <c r="M48" i="46" s="1"/>
  <c r="D47" i="46"/>
  <c r="J47" i="46" s="1"/>
  <c r="K47" i="46" s="1"/>
  <c r="M47" i="46" s="1"/>
  <c r="D46" i="46"/>
  <c r="J46" i="46" s="1"/>
  <c r="K46" i="46" s="1"/>
  <c r="M46" i="46" s="1"/>
  <c r="D45" i="46"/>
  <c r="J45" i="46" s="1"/>
  <c r="K45" i="46" s="1"/>
  <c r="M45" i="46" s="1"/>
  <c r="D44" i="46"/>
  <c r="J44" i="46" s="1"/>
  <c r="K44" i="46" s="1"/>
  <c r="M44" i="46" s="1"/>
  <c r="D43" i="46"/>
  <c r="J43" i="46" s="1"/>
  <c r="K43" i="46" s="1"/>
  <c r="M43" i="46" s="1"/>
  <c r="S42" i="46"/>
  <c r="D42" i="46"/>
  <c r="J42" i="46" s="1"/>
  <c r="K42" i="46" s="1"/>
  <c r="M42" i="46" s="1"/>
  <c r="S41" i="46"/>
  <c r="D41" i="46"/>
  <c r="J41" i="46" s="1"/>
  <c r="K41" i="46" s="1"/>
  <c r="M41" i="46" s="1"/>
  <c r="S40" i="46"/>
  <c r="D40" i="46"/>
  <c r="J40" i="46" s="1"/>
  <c r="K40" i="46" s="1"/>
  <c r="M40" i="46" s="1"/>
  <c r="S39" i="46"/>
  <c r="D39" i="46"/>
  <c r="J39" i="46" s="1"/>
  <c r="K39" i="46" s="1"/>
  <c r="M39" i="46" s="1"/>
  <c r="S38" i="46"/>
  <c r="D38" i="46"/>
  <c r="J38" i="46" s="1"/>
  <c r="K38" i="46" s="1"/>
  <c r="M38" i="46" s="1"/>
  <c r="S37" i="46"/>
  <c r="D37" i="46"/>
  <c r="J37" i="46" s="1"/>
  <c r="K37" i="46" s="1"/>
  <c r="M37" i="46" s="1"/>
  <c r="S36" i="46"/>
  <c r="D36" i="46"/>
  <c r="J36" i="46" s="1"/>
  <c r="K36" i="46" s="1"/>
  <c r="M36" i="46" s="1"/>
  <c r="S35" i="46"/>
  <c r="S34" i="46"/>
  <c r="D34" i="46"/>
  <c r="J34" i="46" s="1"/>
  <c r="K34" i="46" s="1"/>
  <c r="M34" i="46" s="1"/>
  <c r="S33" i="46"/>
  <c r="D33" i="46"/>
  <c r="J33" i="46" s="1"/>
  <c r="K33" i="46" s="1"/>
  <c r="M33" i="46" s="1"/>
  <c r="S32" i="46"/>
  <c r="D32" i="46"/>
  <c r="J32" i="46" s="1"/>
  <c r="K32" i="46" s="1"/>
  <c r="M32" i="46" s="1"/>
  <c r="S31" i="46"/>
  <c r="D31" i="46"/>
  <c r="J31" i="46" s="1"/>
  <c r="K31" i="46" s="1"/>
  <c r="M31" i="46" s="1"/>
  <c r="S30" i="46"/>
  <c r="D30" i="46"/>
  <c r="J30" i="46" s="1"/>
  <c r="K30" i="46" s="1"/>
  <c r="M30" i="46" s="1"/>
  <c r="S29" i="46"/>
  <c r="D29" i="46"/>
  <c r="J29" i="46" s="1"/>
  <c r="K29" i="46" s="1"/>
  <c r="M29" i="46" s="1"/>
  <c r="S28" i="46"/>
  <c r="D28" i="46"/>
  <c r="J28" i="46" s="1"/>
  <c r="K28" i="46" s="1"/>
  <c r="M28" i="46" s="1"/>
  <c r="S27" i="46"/>
  <c r="D27" i="46"/>
  <c r="J27" i="46" s="1"/>
  <c r="K27" i="46" s="1"/>
  <c r="M27" i="46" s="1"/>
  <c r="S26" i="46"/>
  <c r="S25" i="46"/>
  <c r="D25" i="46"/>
  <c r="J25" i="46" s="1"/>
  <c r="K25" i="46" s="1"/>
  <c r="M25" i="46" s="1"/>
  <c r="D24" i="46"/>
  <c r="J24" i="46" s="1"/>
  <c r="K24" i="46" s="1"/>
  <c r="M24" i="46" s="1"/>
  <c r="D23" i="46"/>
  <c r="J23" i="46" s="1"/>
  <c r="K23" i="46" s="1"/>
  <c r="M23" i="46" s="1"/>
  <c r="D22" i="46"/>
  <c r="J22" i="46" s="1"/>
  <c r="K22" i="46" s="1"/>
  <c r="M22" i="46" s="1"/>
  <c r="D21" i="46"/>
  <c r="J21" i="46" s="1"/>
  <c r="K21" i="46" s="1"/>
  <c r="M21" i="46" s="1"/>
  <c r="D20" i="46"/>
  <c r="J20" i="46" s="1"/>
  <c r="K20" i="46" s="1"/>
  <c r="M20" i="46" s="1"/>
  <c r="S19" i="46"/>
  <c r="Q19" i="46"/>
  <c r="D19" i="46"/>
  <c r="J19" i="46" s="1"/>
  <c r="K19" i="46" s="1"/>
  <c r="M19" i="46" s="1"/>
  <c r="S18" i="46"/>
  <c r="S20" i="46" s="1"/>
  <c r="Q18" i="46"/>
  <c r="D18" i="46"/>
  <c r="J18" i="46" s="1"/>
  <c r="K18" i="46" s="1"/>
  <c r="M18" i="46" s="1"/>
  <c r="D17" i="46"/>
  <c r="J17" i="46" s="1"/>
  <c r="K17" i="46" s="1"/>
  <c r="M17" i="46" s="1"/>
  <c r="D16" i="46"/>
  <c r="J16" i="46" s="1"/>
  <c r="K16" i="46" s="1"/>
  <c r="M16" i="46" s="1"/>
  <c r="D15" i="46"/>
  <c r="J15" i="46" s="1"/>
  <c r="K15" i="46" s="1"/>
  <c r="M15" i="46" s="1"/>
  <c r="S14" i="46"/>
  <c r="Q14" i="46"/>
  <c r="D14" i="46"/>
  <c r="J14" i="46" s="1"/>
  <c r="K14" i="46" s="1"/>
  <c r="M14" i="46" s="1"/>
  <c r="S13" i="46"/>
  <c r="Q13" i="46"/>
  <c r="S12" i="46"/>
  <c r="Q12" i="46"/>
  <c r="D12" i="46"/>
  <c r="J12" i="46" s="1"/>
  <c r="K12" i="46" s="1"/>
  <c r="M12" i="46" s="1"/>
  <c r="S11" i="46"/>
  <c r="Q11" i="46"/>
  <c r="D11" i="46"/>
  <c r="J11" i="46" s="1"/>
  <c r="K11" i="46" s="1"/>
  <c r="M11" i="46" s="1"/>
  <c r="S10" i="46"/>
  <c r="Q10" i="46"/>
  <c r="D10" i="46"/>
  <c r="J10" i="46" s="1"/>
  <c r="K10" i="46" s="1"/>
  <c r="M10" i="46" s="1"/>
  <c r="D9" i="46"/>
  <c r="J9" i="46" s="1"/>
  <c r="K9" i="46" s="1"/>
  <c r="M9" i="46" s="1"/>
  <c r="D8" i="46"/>
  <c r="J8" i="46" s="1"/>
  <c r="K8" i="46" s="1"/>
  <c r="M8" i="46" s="1"/>
  <c r="D7" i="46"/>
  <c r="J7" i="46" s="1"/>
  <c r="K7" i="46" s="1"/>
  <c r="M7" i="46" s="1"/>
  <c r="D6" i="46"/>
  <c r="J6" i="46" s="1"/>
  <c r="K6" i="46" s="1"/>
  <c r="M6" i="46" s="1"/>
  <c r="D5" i="46"/>
  <c r="J5" i="46" s="1"/>
  <c r="K5" i="46" s="1"/>
  <c r="M5" i="46" s="1"/>
  <c r="D4" i="46"/>
  <c r="J4" i="46" s="1"/>
  <c r="K4" i="46" s="1"/>
  <c r="M4" i="46" s="1"/>
  <c r="D3" i="46"/>
  <c r="J3" i="46" s="1"/>
  <c r="K3" i="46" s="1"/>
  <c r="M3" i="46" s="1"/>
  <c r="D2" i="46"/>
  <c r="J2" i="46" s="1"/>
  <c r="K2" i="46" s="1"/>
  <c r="D51" i="45"/>
  <c r="J51" i="45" s="1"/>
  <c r="K51" i="45" s="1"/>
  <c r="M51" i="45" s="1"/>
  <c r="D50" i="45"/>
  <c r="J50" i="45" s="1"/>
  <c r="K50" i="45" s="1"/>
  <c r="M50" i="45" s="1"/>
  <c r="D49" i="45"/>
  <c r="J49" i="45" s="1"/>
  <c r="K49" i="45" s="1"/>
  <c r="M49" i="45" s="1"/>
  <c r="D48" i="45"/>
  <c r="J48" i="45" s="1"/>
  <c r="K48" i="45" s="1"/>
  <c r="M48" i="45" s="1"/>
  <c r="D47" i="45"/>
  <c r="J47" i="45" s="1"/>
  <c r="K47" i="45" s="1"/>
  <c r="M47" i="45" s="1"/>
  <c r="D46" i="45"/>
  <c r="J46" i="45" s="1"/>
  <c r="K46" i="45" s="1"/>
  <c r="M46" i="45" s="1"/>
  <c r="D45" i="45"/>
  <c r="J45" i="45" s="1"/>
  <c r="K45" i="45" s="1"/>
  <c r="M45" i="45" s="1"/>
  <c r="D44" i="45"/>
  <c r="J44" i="45" s="1"/>
  <c r="K44" i="45" s="1"/>
  <c r="M44" i="45" s="1"/>
  <c r="D43" i="45"/>
  <c r="J43" i="45" s="1"/>
  <c r="K43" i="45" s="1"/>
  <c r="M43" i="45" s="1"/>
  <c r="S42" i="45"/>
  <c r="D42" i="45"/>
  <c r="J42" i="45" s="1"/>
  <c r="K42" i="45" s="1"/>
  <c r="M42" i="45" s="1"/>
  <c r="S41" i="45"/>
  <c r="D41" i="45"/>
  <c r="J41" i="45" s="1"/>
  <c r="K41" i="45" s="1"/>
  <c r="M41" i="45" s="1"/>
  <c r="S40" i="45"/>
  <c r="D40" i="45"/>
  <c r="J40" i="45" s="1"/>
  <c r="K40" i="45" s="1"/>
  <c r="M40" i="45" s="1"/>
  <c r="S39" i="45"/>
  <c r="D39" i="45"/>
  <c r="J39" i="45" s="1"/>
  <c r="K39" i="45" s="1"/>
  <c r="M39" i="45" s="1"/>
  <c r="S38" i="45"/>
  <c r="D38" i="45"/>
  <c r="J38" i="45" s="1"/>
  <c r="K38" i="45" s="1"/>
  <c r="M38" i="45" s="1"/>
  <c r="S37" i="45"/>
  <c r="D37" i="45"/>
  <c r="J37" i="45" s="1"/>
  <c r="K37" i="45" s="1"/>
  <c r="M37" i="45" s="1"/>
  <c r="S36" i="45"/>
  <c r="D36" i="45"/>
  <c r="J36" i="45" s="1"/>
  <c r="K36" i="45" s="1"/>
  <c r="M36" i="45" s="1"/>
  <c r="S35" i="45"/>
  <c r="S34" i="45"/>
  <c r="D34" i="45"/>
  <c r="J34" i="45" s="1"/>
  <c r="K34" i="45" s="1"/>
  <c r="M34" i="45" s="1"/>
  <c r="S33" i="45"/>
  <c r="D33" i="45"/>
  <c r="J33" i="45" s="1"/>
  <c r="K33" i="45" s="1"/>
  <c r="M33" i="45" s="1"/>
  <c r="S32" i="45"/>
  <c r="D32" i="45"/>
  <c r="J32" i="45" s="1"/>
  <c r="K32" i="45" s="1"/>
  <c r="M32" i="45" s="1"/>
  <c r="S31" i="45"/>
  <c r="D31" i="45"/>
  <c r="J31" i="45" s="1"/>
  <c r="K31" i="45" s="1"/>
  <c r="M31" i="45" s="1"/>
  <c r="S30" i="45"/>
  <c r="D30" i="45"/>
  <c r="J30" i="45" s="1"/>
  <c r="K30" i="45" s="1"/>
  <c r="M30" i="45" s="1"/>
  <c r="S29" i="45"/>
  <c r="D29" i="45"/>
  <c r="J29" i="45" s="1"/>
  <c r="K29" i="45" s="1"/>
  <c r="M29" i="45" s="1"/>
  <c r="S28" i="45"/>
  <c r="D28" i="45"/>
  <c r="J28" i="45" s="1"/>
  <c r="K28" i="45" s="1"/>
  <c r="M28" i="45" s="1"/>
  <c r="S27" i="45"/>
  <c r="D27" i="45"/>
  <c r="J27" i="45" s="1"/>
  <c r="K27" i="45" s="1"/>
  <c r="M27" i="45" s="1"/>
  <c r="S26" i="45"/>
  <c r="S25" i="45"/>
  <c r="D25" i="45"/>
  <c r="J25" i="45" s="1"/>
  <c r="K25" i="45" s="1"/>
  <c r="M25" i="45" s="1"/>
  <c r="D24" i="45"/>
  <c r="J24" i="45" s="1"/>
  <c r="K24" i="45" s="1"/>
  <c r="M24" i="45" s="1"/>
  <c r="D23" i="45"/>
  <c r="J23" i="45" s="1"/>
  <c r="K23" i="45" s="1"/>
  <c r="M23" i="45" s="1"/>
  <c r="D22" i="45"/>
  <c r="J22" i="45" s="1"/>
  <c r="K22" i="45" s="1"/>
  <c r="M22" i="45" s="1"/>
  <c r="D21" i="45"/>
  <c r="J21" i="45" s="1"/>
  <c r="K21" i="45" s="1"/>
  <c r="M21" i="45" s="1"/>
  <c r="D20" i="45"/>
  <c r="J20" i="45" s="1"/>
  <c r="K20" i="45" s="1"/>
  <c r="M20" i="45" s="1"/>
  <c r="S19" i="45"/>
  <c r="Q19" i="45"/>
  <c r="D19" i="45"/>
  <c r="J19" i="45" s="1"/>
  <c r="K19" i="45" s="1"/>
  <c r="M19" i="45" s="1"/>
  <c r="S18" i="45"/>
  <c r="S20" i="45" s="1"/>
  <c r="Q18" i="45"/>
  <c r="D18" i="45"/>
  <c r="J18" i="45" s="1"/>
  <c r="K18" i="45" s="1"/>
  <c r="M18" i="45" s="1"/>
  <c r="D17" i="45"/>
  <c r="J17" i="45" s="1"/>
  <c r="K17" i="45" s="1"/>
  <c r="M17" i="45" s="1"/>
  <c r="J16" i="45"/>
  <c r="K16" i="45" s="1"/>
  <c r="M16" i="45" s="1"/>
  <c r="D16" i="45"/>
  <c r="D15" i="45"/>
  <c r="J15" i="45" s="1"/>
  <c r="K15" i="45" s="1"/>
  <c r="M15" i="45" s="1"/>
  <c r="S14" i="45"/>
  <c r="Q14" i="45"/>
  <c r="D14" i="45"/>
  <c r="J14" i="45" s="1"/>
  <c r="K14" i="45" s="1"/>
  <c r="M14" i="45" s="1"/>
  <c r="S13" i="45"/>
  <c r="Q13" i="45"/>
  <c r="S12" i="45"/>
  <c r="Q12" i="45"/>
  <c r="D12" i="45"/>
  <c r="J12" i="45" s="1"/>
  <c r="K12" i="45" s="1"/>
  <c r="M12" i="45" s="1"/>
  <c r="S11" i="45"/>
  <c r="Q11" i="45"/>
  <c r="D11" i="45"/>
  <c r="J11" i="45" s="1"/>
  <c r="K11" i="45" s="1"/>
  <c r="M11" i="45" s="1"/>
  <c r="S10" i="45"/>
  <c r="Q10" i="45"/>
  <c r="D10" i="45"/>
  <c r="J10" i="45" s="1"/>
  <c r="K10" i="45" s="1"/>
  <c r="M10" i="45" s="1"/>
  <c r="D9" i="45"/>
  <c r="J9" i="45" s="1"/>
  <c r="K9" i="45" s="1"/>
  <c r="M9" i="45" s="1"/>
  <c r="D8" i="45"/>
  <c r="J8" i="45" s="1"/>
  <c r="K8" i="45" s="1"/>
  <c r="M8" i="45" s="1"/>
  <c r="D7" i="45"/>
  <c r="J7" i="45" s="1"/>
  <c r="K7" i="45" s="1"/>
  <c r="M7" i="45" s="1"/>
  <c r="D6" i="45"/>
  <c r="J6" i="45" s="1"/>
  <c r="K6" i="45" s="1"/>
  <c r="M6" i="45" s="1"/>
  <c r="D5" i="45"/>
  <c r="J5" i="45" s="1"/>
  <c r="K5" i="45" s="1"/>
  <c r="M5" i="45" s="1"/>
  <c r="D4" i="45"/>
  <c r="J4" i="45" s="1"/>
  <c r="K4" i="45" s="1"/>
  <c r="M4" i="45" s="1"/>
  <c r="D3" i="45"/>
  <c r="J3" i="45" s="1"/>
  <c r="K3" i="45" s="1"/>
  <c r="M3" i="45" s="1"/>
  <c r="D2" i="45"/>
  <c r="J2" i="45" s="1"/>
  <c r="K2" i="45" s="1"/>
  <c r="D51" i="44"/>
  <c r="J51" i="44" s="1"/>
  <c r="K51" i="44" s="1"/>
  <c r="M51" i="44" s="1"/>
  <c r="D50" i="44"/>
  <c r="J50" i="44" s="1"/>
  <c r="K50" i="44" s="1"/>
  <c r="M50" i="44" s="1"/>
  <c r="D49" i="44"/>
  <c r="J49" i="44" s="1"/>
  <c r="K49" i="44" s="1"/>
  <c r="M49" i="44" s="1"/>
  <c r="D48" i="44"/>
  <c r="J48" i="44" s="1"/>
  <c r="K48" i="44" s="1"/>
  <c r="M48" i="44" s="1"/>
  <c r="D47" i="44"/>
  <c r="J47" i="44" s="1"/>
  <c r="K47" i="44" s="1"/>
  <c r="M47" i="44" s="1"/>
  <c r="D46" i="44"/>
  <c r="J46" i="44" s="1"/>
  <c r="K46" i="44" s="1"/>
  <c r="M46" i="44" s="1"/>
  <c r="D45" i="44"/>
  <c r="J45" i="44" s="1"/>
  <c r="K45" i="44" s="1"/>
  <c r="M45" i="44" s="1"/>
  <c r="D44" i="44"/>
  <c r="J44" i="44" s="1"/>
  <c r="K44" i="44" s="1"/>
  <c r="M44" i="44" s="1"/>
  <c r="D43" i="44"/>
  <c r="J43" i="44" s="1"/>
  <c r="K43" i="44" s="1"/>
  <c r="M43" i="44" s="1"/>
  <c r="S42" i="44"/>
  <c r="D42" i="44"/>
  <c r="J42" i="44" s="1"/>
  <c r="K42" i="44" s="1"/>
  <c r="M42" i="44" s="1"/>
  <c r="S41" i="44"/>
  <c r="D41" i="44"/>
  <c r="J41" i="44" s="1"/>
  <c r="K41" i="44" s="1"/>
  <c r="M41" i="44" s="1"/>
  <c r="S40" i="44"/>
  <c r="D40" i="44"/>
  <c r="J40" i="44" s="1"/>
  <c r="K40" i="44" s="1"/>
  <c r="M40" i="44" s="1"/>
  <c r="S39" i="44"/>
  <c r="D39" i="44"/>
  <c r="J39" i="44" s="1"/>
  <c r="K39" i="44" s="1"/>
  <c r="M39" i="44" s="1"/>
  <c r="S38" i="44"/>
  <c r="D38" i="44"/>
  <c r="J38" i="44" s="1"/>
  <c r="K38" i="44" s="1"/>
  <c r="M38" i="44" s="1"/>
  <c r="S37" i="44"/>
  <c r="D37" i="44"/>
  <c r="J37" i="44" s="1"/>
  <c r="K37" i="44" s="1"/>
  <c r="M37" i="44" s="1"/>
  <c r="S36" i="44"/>
  <c r="D36" i="44"/>
  <c r="J36" i="44" s="1"/>
  <c r="K36" i="44" s="1"/>
  <c r="M36" i="44" s="1"/>
  <c r="S35" i="44"/>
  <c r="S34" i="44"/>
  <c r="D34" i="44"/>
  <c r="J34" i="44" s="1"/>
  <c r="K34" i="44" s="1"/>
  <c r="M34" i="44" s="1"/>
  <c r="S33" i="44"/>
  <c r="D33" i="44"/>
  <c r="J33" i="44" s="1"/>
  <c r="K33" i="44" s="1"/>
  <c r="M33" i="44" s="1"/>
  <c r="S32" i="44"/>
  <c r="D32" i="44"/>
  <c r="J32" i="44" s="1"/>
  <c r="K32" i="44" s="1"/>
  <c r="M32" i="44" s="1"/>
  <c r="S31" i="44"/>
  <c r="D31" i="44"/>
  <c r="J31" i="44" s="1"/>
  <c r="K31" i="44" s="1"/>
  <c r="M31" i="44" s="1"/>
  <c r="S30" i="44"/>
  <c r="D30" i="44"/>
  <c r="J30" i="44" s="1"/>
  <c r="K30" i="44" s="1"/>
  <c r="M30" i="44" s="1"/>
  <c r="S29" i="44"/>
  <c r="D29" i="44"/>
  <c r="J29" i="44" s="1"/>
  <c r="K29" i="44" s="1"/>
  <c r="M29" i="44" s="1"/>
  <c r="S28" i="44"/>
  <c r="D28" i="44"/>
  <c r="J28" i="44" s="1"/>
  <c r="K28" i="44" s="1"/>
  <c r="M28" i="44" s="1"/>
  <c r="S27" i="44"/>
  <c r="D27" i="44"/>
  <c r="J27" i="44" s="1"/>
  <c r="K27" i="44" s="1"/>
  <c r="M27" i="44" s="1"/>
  <c r="S26" i="44"/>
  <c r="S25" i="44"/>
  <c r="D25" i="44"/>
  <c r="J25" i="44" s="1"/>
  <c r="K25" i="44" s="1"/>
  <c r="M25" i="44" s="1"/>
  <c r="D24" i="44"/>
  <c r="J24" i="44" s="1"/>
  <c r="K24" i="44" s="1"/>
  <c r="M24" i="44" s="1"/>
  <c r="D23" i="44"/>
  <c r="J23" i="44" s="1"/>
  <c r="K23" i="44" s="1"/>
  <c r="M23" i="44" s="1"/>
  <c r="D22" i="44"/>
  <c r="J22" i="44" s="1"/>
  <c r="K22" i="44" s="1"/>
  <c r="M22" i="44" s="1"/>
  <c r="D21" i="44"/>
  <c r="J21" i="44" s="1"/>
  <c r="K21" i="44" s="1"/>
  <c r="M21" i="44" s="1"/>
  <c r="D20" i="44"/>
  <c r="J20" i="44" s="1"/>
  <c r="K20" i="44" s="1"/>
  <c r="M20" i="44" s="1"/>
  <c r="S19" i="44"/>
  <c r="Q19" i="44"/>
  <c r="D19" i="44"/>
  <c r="J19" i="44" s="1"/>
  <c r="K19" i="44" s="1"/>
  <c r="M19" i="44" s="1"/>
  <c r="S18" i="44"/>
  <c r="Q18" i="44"/>
  <c r="D18" i="44"/>
  <c r="J18" i="44" s="1"/>
  <c r="K18" i="44" s="1"/>
  <c r="M18" i="44" s="1"/>
  <c r="D17" i="44"/>
  <c r="J17" i="44" s="1"/>
  <c r="K17" i="44" s="1"/>
  <c r="M17" i="44" s="1"/>
  <c r="D16" i="44"/>
  <c r="J16" i="44" s="1"/>
  <c r="K16" i="44" s="1"/>
  <c r="M16" i="44" s="1"/>
  <c r="D15" i="44"/>
  <c r="J15" i="44" s="1"/>
  <c r="K15" i="44" s="1"/>
  <c r="M15" i="44" s="1"/>
  <c r="S14" i="44"/>
  <c r="Q14" i="44"/>
  <c r="D14" i="44"/>
  <c r="J14" i="44" s="1"/>
  <c r="K14" i="44" s="1"/>
  <c r="M14" i="44" s="1"/>
  <c r="S13" i="44"/>
  <c r="Q13" i="44"/>
  <c r="S12" i="44"/>
  <c r="Q12" i="44"/>
  <c r="D12" i="44"/>
  <c r="J12" i="44" s="1"/>
  <c r="K12" i="44" s="1"/>
  <c r="M12" i="44" s="1"/>
  <c r="S11" i="44"/>
  <c r="Q11" i="44"/>
  <c r="D11" i="44"/>
  <c r="J11" i="44" s="1"/>
  <c r="K11" i="44" s="1"/>
  <c r="M11" i="44" s="1"/>
  <c r="S10" i="44"/>
  <c r="Q10" i="44"/>
  <c r="D10" i="44"/>
  <c r="J10" i="44" s="1"/>
  <c r="K10" i="44" s="1"/>
  <c r="M10" i="44" s="1"/>
  <c r="D9" i="44"/>
  <c r="J9" i="44" s="1"/>
  <c r="K9" i="44" s="1"/>
  <c r="M9" i="44" s="1"/>
  <c r="D8" i="44"/>
  <c r="J8" i="44" s="1"/>
  <c r="K8" i="44" s="1"/>
  <c r="M8" i="44" s="1"/>
  <c r="D7" i="44"/>
  <c r="J7" i="44" s="1"/>
  <c r="K7" i="44" s="1"/>
  <c r="M7" i="44" s="1"/>
  <c r="D6" i="44"/>
  <c r="J6" i="44" s="1"/>
  <c r="K6" i="44" s="1"/>
  <c r="M6" i="44" s="1"/>
  <c r="D5" i="44"/>
  <c r="J5" i="44" s="1"/>
  <c r="K5" i="44" s="1"/>
  <c r="M5" i="44" s="1"/>
  <c r="D4" i="44"/>
  <c r="J4" i="44" s="1"/>
  <c r="K4" i="44" s="1"/>
  <c r="M4" i="44" s="1"/>
  <c r="D3" i="44"/>
  <c r="J3" i="44" s="1"/>
  <c r="K3" i="44" s="1"/>
  <c r="M3" i="44" s="1"/>
  <c r="D2" i="44"/>
  <c r="J2" i="44" s="1"/>
  <c r="K2" i="44" s="1"/>
  <c r="D51" i="42"/>
  <c r="J51" i="42" s="1"/>
  <c r="K51" i="42" s="1"/>
  <c r="M51" i="42" s="1"/>
  <c r="D50" i="42"/>
  <c r="J50" i="42" s="1"/>
  <c r="K50" i="42" s="1"/>
  <c r="M50" i="42" s="1"/>
  <c r="D49" i="42"/>
  <c r="J49" i="42" s="1"/>
  <c r="K49" i="42" s="1"/>
  <c r="M49" i="42" s="1"/>
  <c r="D48" i="42"/>
  <c r="J48" i="42" s="1"/>
  <c r="K48" i="42" s="1"/>
  <c r="M48" i="42" s="1"/>
  <c r="D47" i="42"/>
  <c r="J47" i="42" s="1"/>
  <c r="K47" i="42" s="1"/>
  <c r="M47" i="42" s="1"/>
  <c r="D46" i="42"/>
  <c r="J46" i="42" s="1"/>
  <c r="K46" i="42" s="1"/>
  <c r="M46" i="42" s="1"/>
  <c r="D45" i="42"/>
  <c r="J45" i="42" s="1"/>
  <c r="K45" i="42" s="1"/>
  <c r="M45" i="42" s="1"/>
  <c r="D44" i="42"/>
  <c r="J44" i="42" s="1"/>
  <c r="K44" i="42" s="1"/>
  <c r="M44" i="42" s="1"/>
  <c r="D43" i="42"/>
  <c r="J43" i="42" s="1"/>
  <c r="K43" i="42" s="1"/>
  <c r="M43" i="42" s="1"/>
  <c r="S42" i="42"/>
  <c r="D42" i="42"/>
  <c r="J42" i="42" s="1"/>
  <c r="K42" i="42" s="1"/>
  <c r="M42" i="42" s="1"/>
  <c r="S41" i="42"/>
  <c r="D41" i="42"/>
  <c r="J41" i="42" s="1"/>
  <c r="K41" i="42" s="1"/>
  <c r="M41" i="42" s="1"/>
  <c r="S40" i="42"/>
  <c r="D40" i="42"/>
  <c r="J40" i="42" s="1"/>
  <c r="K40" i="42" s="1"/>
  <c r="M40" i="42" s="1"/>
  <c r="S39" i="42"/>
  <c r="D39" i="42"/>
  <c r="J39" i="42" s="1"/>
  <c r="K39" i="42" s="1"/>
  <c r="M39" i="42" s="1"/>
  <c r="S38" i="42"/>
  <c r="D38" i="42"/>
  <c r="J38" i="42" s="1"/>
  <c r="K38" i="42" s="1"/>
  <c r="M38" i="42" s="1"/>
  <c r="S37" i="42"/>
  <c r="D37" i="42"/>
  <c r="J37" i="42" s="1"/>
  <c r="K37" i="42" s="1"/>
  <c r="M37" i="42" s="1"/>
  <c r="S36" i="42"/>
  <c r="D36" i="42"/>
  <c r="J36" i="42" s="1"/>
  <c r="K36" i="42" s="1"/>
  <c r="M36" i="42" s="1"/>
  <c r="S35" i="42"/>
  <c r="S34" i="42"/>
  <c r="D34" i="42"/>
  <c r="J34" i="42" s="1"/>
  <c r="K34" i="42" s="1"/>
  <c r="M34" i="42" s="1"/>
  <c r="S33" i="42"/>
  <c r="D33" i="42"/>
  <c r="J33" i="42" s="1"/>
  <c r="K33" i="42" s="1"/>
  <c r="M33" i="42" s="1"/>
  <c r="S32" i="42"/>
  <c r="D32" i="42"/>
  <c r="J32" i="42" s="1"/>
  <c r="K32" i="42" s="1"/>
  <c r="M32" i="42" s="1"/>
  <c r="S31" i="42"/>
  <c r="D31" i="42"/>
  <c r="J31" i="42" s="1"/>
  <c r="K31" i="42" s="1"/>
  <c r="M31" i="42" s="1"/>
  <c r="S30" i="42"/>
  <c r="D30" i="42"/>
  <c r="J30" i="42" s="1"/>
  <c r="K30" i="42" s="1"/>
  <c r="M30" i="42" s="1"/>
  <c r="S29" i="42"/>
  <c r="D29" i="42"/>
  <c r="J29" i="42" s="1"/>
  <c r="K29" i="42" s="1"/>
  <c r="M29" i="42" s="1"/>
  <c r="S28" i="42"/>
  <c r="D28" i="42"/>
  <c r="J28" i="42" s="1"/>
  <c r="K28" i="42" s="1"/>
  <c r="M28" i="42" s="1"/>
  <c r="S27" i="42"/>
  <c r="D27" i="42"/>
  <c r="J27" i="42" s="1"/>
  <c r="K27" i="42" s="1"/>
  <c r="M27" i="42" s="1"/>
  <c r="S26" i="42"/>
  <c r="S25" i="42"/>
  <c r="D25" i="42"/>
  <c r="J25" i="42" s="1"/>
  <c r="K25" i="42" s="1"/>
  <c r="M25" i="42" s="1"/>
  <c r="D24" i="42"/>
  <c r="J24" i="42" s="1"/>
  <c r="K24" i="42" s="1"/>
  <c r="M24" i="42" s="1"/>
  <c r="D23" i="42"/>
  <c r="J23" i="42" s="1"/>
  <c r="K23" i="42" s="1"/>
  <c r="M23" i="42" s="1"/>
  <c r="D22" i="42"/>
  <c r="J22" i="42" s="1"/>
  <c r="K22" i="42" s="1"/>
  <c r="M22" i="42" s="1"/>
  <c r="D21" i="42"/>
  <c r="J21" i="42" s="1"/>
  <c r="K21" i="42" s="1"/>
  <c r="M21" i="42" s="1"/>
  <c r="D20" i="42"/>
  <c r="J20" i="42" s="1"/>
  <c r="K20" i="42" s="1"/>
  <c r="M20" i="42" s="1"/>
  <c r="S19" i="42"/>
  <c r="Q19" i="42"/>
  <c r="D19" i="42"/>
  <c r="J19" i="42" s="1"/>
  <c r="K19" i="42" s="1"/>
  <c r="M19" i="42" s="1"/>
  <c r="S18" i="42"/>
  <c r="Q18" i="42"/>
  <c r="D18" i="42"/>
  <c r="J18" i="42" s="1"/>
  <c r="K18" i="42" s="1"/>
  <c r="M18" i="42" s="1"/>
  <c r="D17" i="42"/>
  <c r="J17" i="42" s="1"/>
  <c r="K17" i="42" s="1"/>
  <c r="M17" i="42" s="1"/>
  <c r="D16" i="42"/>
  <c r="J16" i="42" s="1"/>
  <c r="K16" i="42" s="1"/>
  <c r="M16" i="42" s="1"/>
  <c r="D15" i="42"/>
  <c r="J15" i="42" s="1"/>
  <c r="K15" i="42" s="1"/>
  <c r="M15" i="42" s="1"/>
  <c r="S14" i="42"/>
  <c r="Q14" i="42"/>
  <c r="D14" i="42"/>
  <c r="J14" i="42" s="1"/>
  <c r="K14" i="42" s="1"/>
  <c r="M14" i="42" s="1"/>
  <c r="S13" i="42"/>
  <c r="Q13" i="42"/>
  <c r="S12" i="42"/>
  <c r="Q12" i="42"/>
  <c r="D12" i="42"/>
  <c r="J12" i="42" s="1"/>
  <c r="K12" i="42" s="1"/>
  <c r="M12" i="42" s="1"/>
  <c r="S11" i="42"/>
  <c r="Q11" i="42"/>
  <c r="D11" i="42"/>
  <c r="J11" i="42" s="1"/>
  <c r="K11" i="42" s="1"/>
  <c r="M11" i="42" s="1"/>
  <c r="S10" i="42"/>
  <c r="Q10" i="42"/>
  <c r="D10" i="42"/>
  <c r="J10" i="42" s="1"/>
  <c r="K10" i="42" s="1"/>
  <c r="M10" i="42" s="1"/>
  <c r="D9" i="42"/>
  <c r="J9" i="42" s="1"/>
  <c r="K9" i="42" s="1"/>
  <c r="M9" i="42" s="1"/>
  <c r="D8" i="42"/>
  <c r="J8" i="42" s="1"/>
  <c r="K8" i="42" s="1"/>
  <c r="M8" i="42" s="1"/>
  <c r="D7" i="42"/>
  <c r="J7" i="42" s="1"/>
  <c r="K7" i="42" s="1"/>
  <c r="M7" i="42" s="1"/>
  <c r="D6" i="42"/>
  <c r="J6" i="42" s="1"/>
  <c r="K6" i="42" s="1"/>
  <c r="M6" i="42" s="1"/>
  <c r="D5" i="42"/>
  <c r="J5" i="42" s="1"/>
  <c r="K5" i="42" s="1"/>
  <c r="M5" i="42" s="1"/>
  <c r="D4" i="42"/>
  <c r="J4" i="42" s="1"/>
  <c r="K4" i="42" s="1"/>
  <c r="M4" i="42" s="1"/>
  <c r="D3" i="42"/>
  <c r="J3" i="42" s="1"/>
  <c r="K3" i="42" s="1"/>
  <c r="M3" i="42" s="1"/>
  <c r="D2" i="42"/>
  <c r="J2" i="42" s="1"/>
  <c r="K2" i="42" s="1"/>
  <c r="D51" i="30"/>
  <c r="J51" i="30" s="1"/>
  <c r="K51" i="30" s="1"/>
  <c r="M51" i="30" s="1"/>
  <c r="D50" i="30"/>
  <c r="J50" i="30" s="1"/>
  <c r="K50" i="30" s="1"/>
  <c r="M50" i="30" s="1"/>
  <c r="D49" i="30"/>
  <c r="J49" i="30" s="1"/>
  <c r="K49" i="30" s="1"/>
  <c r="M49" i="30" s="1"/>
  <c r="D48" i="30"/>
  <c r="J48" i="30" s="1"/>
  <c r="K48" i="30" s="1"/>
  <c r="M48" i="30" s="1"/>
  <c r="D47" i="30"/>
  <c r="J47" i="30" s="1"/>
  <c r="K47" i="30" s="1"/>
  <c r="M47" i="30" s="1"/>
  <c r="D46" i="30"/>
  <c r="J46" i="30" s="1"/>
  <c r="K46" i="30" s="1"/>
  <c r="M46" i="30" s="1"/>
  <c r="D45" i="30"/>
  <c r="J45" i="30" s="1"/>
  <c r="K45" i="30" s="1"/>
  <c r="M45" i="30" s="1"/>
  <c r="D44" i="30"/>
  <c r="J44" i="30" s="1"/>
  <c r="K44" i="30" s="1"/>
  <c r="M44" i="30" s="1"/>
  <c r="D43" i="30"/>
  <c r="J43" i="30" s="1"/>
  <c r="K43" i="30" s="1"/>
  <c r="M43" i="30" s="1"/>
  <c r="S42" i="30"/>
  <c r="D42" i="30"/>
  <c r="J42" i="30" s="1"/>
  <c r="K42" i="30" s="1"/>
  <c r="M42" i="30" s="1"/>
  <c r="S41" i="30"/>
  <c r="D41" i="30"/>
  <c r="J41" i="30" s="1"/>
  <c r="K41" i="30" s="1"/>
  <c r="M41" i="30" s="1"/>
  <c r="S40" i="30"/>
  <c r="D40" i="30"/>
  <c r="J40" i="30" s="1"/>
  <c r="K40" i="30" s="1"/>
  <c r="M40" i="30" s="1"/>
  <c r="S39" i="30"/>
  <c r="D39" i="30"/>
  <c r="J39" i="30" s="1"/>
  <c r="K39" i="30" s="1"/>
  <c r="M39" i="30" s="1"/>
  <c r="S38" i="30"/>
  <c r="D38" i="30"/>
  <c r="J38" i="30" s="1"/>
  <c r="K38" i="30" s="1"/>
  <c r="M38" i="30" s="1"/>
  <c r="S37" i="30"/>
  <c r="D37" i="30"/>
  <c r="J37" i="30" s="1"/>
  <c r="K37" i="30" s="1"/>
  <c r="M37" i="30" s="1"/>
  <c r="S36" i="30"/>
  <c r="D36" i="30"/>
  <c r="J36" i="30" s="1"/>
  <c r="K36" i="30" s="1"/>
  <c r="M36" i="30" s="1"/>
  <c r="S35" i="30"/>
  <c r="S34" i="30"/>
  <c r="D34" i="30"/>
  <c r="J34" i="30" s="1"/>
  <c r="K34" i="30" s="1"/>
  <c r="M34" i="30" s="1"/>
  <c r="S33" i="30"/>
  <c r="D33" i="30"/>
  <c r="J33" i="30" s="1"/>
  <c r="K33" i="30" s="1"/>
  <c r="M33" i="30" s="1"/>
  <c r="S32" i="30"/>
  <c r="D32" i="30"/>
  <c r="J32" i="30" s="1"/>
  <c r="K32" i="30" s="1"/>
  <c r="M32" i="30" s="1"/>
  <c r="S31" i="30"/>
  <c r="D31" i="30"/>
  <c r="J31" i="30" s="1"/>
  <c r="K31" i="30" s="1"/>
  <c r="M31" i="30" s="1"/>
  <c r="S30" i="30"/>
  <c r="D30" i="30"/>
  <c r="J30" i="30" s="1"/>
  <c r="K30" i="30" s="1"/>
  <c r="M30" i="30" s="1"/>
  <c r="S29" i="30"/>
  <c r="D29" i="30"/>
  <c r="J29" i="30" s="1"/>
  <c r="K29" i="30" s="1"/>
  <c r="M29" i="30" s="1"/>
  <c r="S28" i="30"/>
  <c r="D28" i="30"/>
  <c r="J28" i="30" s="1"/>
  <c r="K28" i="30" s="1"/>
  <c r="M28" i="30" s="1"/>
  <c r="S27" i="30"/>
  <c r="D27" i="30"/>
  <c r="J27" i="30" s="1"/>
  <c r="K27" i="30" s="1"/>
  <c r="M27" i="30" s="1"/>
  <c r="S26" i="30"/>
  <c r="S25" i="30"/>
  <c r="D25" i="30"/>
  <c r="J25" i="30" s="1"/>
  <c r="K25" i="30" s="1"/>
  <c r="M25" i="30" s="1"/>
  <c r="D24" i="30"/>
  <c r="J24" i="30" s="1"/>
  <c r="K24" i="30" s="1"/>
  <c r="M24" i="30" s="1"/>
  <c r="D23" i="30"/>
  <c r="J23" i="30" s="1"/>
  <c r="K23" i="30" s="1"/>
  <c r="M23" i="30" s="1"/>
  <c r="D22" i="30"/>
  <c r="J22" i="30" s="1"/>
  <c r="K22" i="30" s="1"/>
  <c r="M22" i="30" s="1"/>
  <c r="D21" i="30"/>
  <c r="J21" i="30" s="1"/>
  <c r="K21" i="30" s="1"/>
  <c r="M21" i="30" s="1"/>
  <c r="D20" i="30"/>
  <c r="J20" i="30" s="1"/>
  <c r="K20" i="30" s="1"/>
  <c r="M20" i="30" s="1"/>
  <c r="S19" i="30"/>
  <c r="Q19" i="30"/>
  <c r="D19" i="30"/>
  <c r="J19" i="30" s="1"/>
  <c r="K19" i="30" s="1"/>
  <c r="M19" i="30" s="1"/>
  <c r="S18" i="30"/>
  <c r="S20" i="30" s="1"/>
  <c r="Q18" i="30"/>
  <c r="D18" i="30"/>
  <c r="J18" i="30" s="1"/>
  <c r="K18" i="30" s="1"/>
  <c r="M18" i="30" s="1"/>
  <c r="D17" i="30"/>
  <c r="J17" i="30" s="1"/>
  <c r="K17" i="30" s="1"/>
  <c r="M17" i="30" s="1"/>
  <c r="J16" i="30"/>
  <c r="K16" i="30" s="1"/>
  <c r="M16" i="30" s="1"/>
  <c r="D16" i="30"/>
  <c r="D15" i="30"/>
  <c r="J15" i="30" s="1"/>
  <c r="K15" i="30" s="1"/>
  <c r="M15" i="30" s="1"/>
  <c r="S14" i="30"/>
  <c r="Q14" i="30"/>
  <c r="D14" i="30"/>
  <c r="J14" i="30" s="1"/>
  <c r="K14" i="30" s="1"/>
  <c r="M14" i="30" s="1"/>
  <c r="S13" i="30"/>
  <c r="Q13" i="30"/>
  <c r="S12" i="30"/>
  <c r="Q12" i="30"/>
  <c r="D12" i="30"/>
  <c r="J12" i="30" s="1"/>
  <c r="K12" i="30" s="1"/>
  <c r="M12" i="30" s="1"/>
  <c r="S11" i="30"/>
  <c r="Q11" i="30"/>
  <c r="D11" i="30"/>
  <c r="J11" i="30" s="1"/>
  <c r="K11" i="30" s="1"/>
  <c r="M11" i="30" s="1"/>
  <c r="S10" i="30"/>
  <c r="Q10" i="30"/>
  <c r="D10" i="30"/>
  <c r="J10" i="30" s="1"/>
  <c r="K10" i="30" s="1"/>
  <c r="M10" i="30" s="1"/>
  <c r="D9" i="30"/>
  <c r="J9" i="30" s="1"/>
  <c r="K9" i="30" s="1"/>
  <c r="M9" i="30" s="1"/>
  <c r="D8" i="30"/>
  <c r="J8" i="30" s="1"/>
  <c r="K8" i="30" s="1"/>
  <c r="M8" i="30" s="1"/>
  <c r="D7" i="30"/>
  <c r="J7" i="30" s="1"/>
  <c r="K7" i="30" s="1"/>
  <c r="M7" i="30" s="1"/>
  <c r="D6" i="30"/>
  <c r="J6" i="30" s="1"/>
  <c r="K6" i="30" s="1"/>
  <c r="M6" i="30" s="1"/>
  <c r="D5" i="30"/>
  <c r="J5" i="30" s="1"/>
  <c r="K5" i="30" s="1"/>
  <c r="M5" i="30" s="1"/>
  <c r="D4" i="30"/>
  <c r="J4" i="30" s="1"/>
  <c r="K4" i="30" s="1"/>
  <c r="M4" i="30" s="1"/>
  <c r="D3" i="30"/>
  <c r="J3" i="30" s="1"/>
  <c r="K3" i="30" s="1"/>
  <c r="M3" i="30" s="1"/>
  <c r="D2" i="30"/>
  <c r="J2" i="30" s="1"/>
  <c r="K2" i="30" s="1"/>
  <c r="D51" i="29"/>
  <c r="J51" i="29" s="1"/>
  <c r="K51" i="29" s="1"/>
  <c r="M51" i="29" s="1"/>
  <c r="D50" i="29"/>
  <c r="J50" i="29" s="1"/>
  <c r="K50" i="29" s="1"/>
  <c r="M50" i="29" s="1"/>
  <c r="D49" i="29"/>
  <c r="J49" i="29" s="1"/>
  <c r="K49" i="29" s="1"/>
  <c r="M49" i="29" s="1"/>
  <c r="D48" i="29"/>
  <c r="J48" i="29" s="1"/>
  <c r="K48" i="29" s="1"/>
  <c r="M48" i="29" s="1"/>
  <c r="D47" i="29"/>
  <c r="J47" i="29" s="1"/>
  <c r="K47" i="29" s="1"/>
  <c r="M47" i="29" s="1"/>
  <c r="D46" i="29"/>
  <c r="J46" i="29" s="1"/>
  <c r="K46" i="29" s="1"/>
  <c r="M46" i="29" s="1"/>
  <c r="D45" i="29"/>
  <c r="J45" i="29" s="1"/>
  <c r="K45" i="29" s="1"/>
  <c r="M45" i="29" s="1"/>
  <c r="D44" i="29"/>
  <c r="J44" i="29" s="1"/>
  <c r="K44" i="29" s="1"/>
  <c r="M44" i="29" s="1"/>
  <c r="D43" i="29"/>
  <c r="J43" i="29" s="1"/>
  <c r="K43" i="29" s="1"/>
  <c r="M43" i="29" s="1"/>
  <c r="S42" i="29"/>
  <c r="D42" i="29"/>
  <c r="J42" i="29" s="1"/>
  <c r="K42" i="29" s="1"/>
  <c r="M42" i="29" s="1"/>
  <c r="S41" i="29"/>
  <c r="D41" i="29"/>
  <c r="J41" i="29" s="1"/>
  <c r="K41" i="29" s="1"/>
  <c r="M41" i="29" s="1"/>
  <c r="S40" i="29"/>
  <c r="D40" i="29"/>
  <c r="J40" i="29" s="1"/>
  <c r="K40" i="29" s="1"/>
  <c r="M40" i="29" s="1"/>
  <c r="S39" i="29"/>
  <c r="D39" i="29"/>
  <c r="J39" i="29" s="1"/>
  <c r="K39" i="29" s="1"/>
  <c r="M39" i="29" s="1"/>
  <c r="S38" i="29"/>
  <c r="D38" i="29"/>
  <c r="J38" i="29" s="1"/>
  <c r="K38" i="29" s="1"/>
  <c r="M38" i="29" s="1"/>
  <c r="S37" i="29"/>
  <c r="D37" i="29"/>
  <c r="J37" i="29" s="1"/>
  <c r="K37" i="29" s="1"/>
  <c r="M37" i="29" s="1"/>
  <c r="S36" i="29"/>
  <c r="D36" i="29"/>
  <c r="J36" i="29" s="1"/>
  <c r="K36" i="29" s="1"/>
  <c r="M36" i="29" s="1"/>
  <c r="S35" i="29"/>
  <c r="S34" i="29"/>
  <c r="D34" i="29"/>
  <c r="J34" i="29" s="1"/>
  <c r="K34" i="29" s="1"/>
  <c r="M34" i="29" s="1"/>
  <c r="S33" i="29"/>
  <c r="D33" i="29"/>
  <c r="J33" i="29" s="1"/>
  <c r="K33" i="29" s="1"/>
  <c r="M33" i="29" s="1"/>
  <c r="S32" i="29"/>
  <c r="D32" i="29"/>
  <c r="J32" i="29" s="1"/>
  <c r="K32" i="29" s="1"/>
  <c r="M32" i="29" s="1"/>
  <c r="S31" i="29"/>
  <c r="D31" i="29"/>
  <c r="J31" i="29" s="1"/>
  <c r="K31" i="29" s="1"/>
  <c r="M31" i="29" s="1"/>
  <c r="S30" i="29"/>
  <c r="D30" i="29"/>
  <c r="J30" i="29" s="1"/>
  <c r="K30" i="29" s="1"/>
  <c r="M30" i="29" s="1"/>
  <c r="S29" i="29"/>
  <c r="D29" i="29"/>
  <c r="J29" i="29" s="1"/>
  <c r="K29" i="29" s="1"/>
  <c r="M29" i="29" s="1"/>
  <c r="S28" i="29"/>
  <c r="D28" i="29"/>
  <c r="J28" i="29" s="1"/>
  <c r="K28" i="29" s="1"/>
  <c r="M28" i="29" s="1"/>
  <c r="S27" i="29"/>
  <c r="D27" i="29"/>
  <c r="J27" i="29" s="1"/>
  <c r="K27" i="29" s="1"/>
  <c r="M27" i="29" s="1"/>
  <c r="S26" i="29"/>
  <c r="S25" i="29"/>
  <c r="D25" i="29"/>
  <c r="J25" i="29" s="1"/>
  <c r="K25" i="29" s="1"/>
  <c r="M25" i="29" s="1"/>
  <c r="D24" i="29"/>
  <c r="J24" i="29" s="1"/>
  <c r="K24" i="29" s="1"/>
  <c r="M24" i="29" s="1"/>
  <c r="D23" i="29"/>
  <c r="J23" i="29" s="1"/>
  <c r="K23" i="29" s="1"/>
  <c r="M23" i="29" s="1"/>
  <c r="D22" i="29"/>
  <c r="J22" i="29" s="1"/>
  <c r="K22" i="29" s="1"/>
  <c r="M22" i="29" s="1"/>
  <c r="D21" i="29"/>
  <c r="J21" i="29" s="1"/>
  <c r="K21" i="29" s="1"/>
  <c r="M21" i="29" s="1"/>
  <c r="D20" i="29"/>
  <c r="J20" i="29" s="1"/>
  <c r="K20" i="29" s="1"/>
  <c r="M20" i="29" s="1"/>
  <c r="S19" i="29"/>
  <c r="Q19" i="29"/>
  <c r="D19" i="29"/>
  <c r="J19" i="29" s="1"/>
  <c r="K19" i="29" s="1"/>
  <c r="M19" i="29" s="1"/>
  <c r="S18" i="29"/>
  <c r="Q18" i="29"/>
  <c r="D18" i="29"/>
  <c r="J18" i="29" s="1"/>
  <c r="K18" i="29" s="1"/>
  <c r="M18" i="29" s="1"/>
  <c r="D17" i="29"/>
  <c r="J17" i="29" s="1"/>
  <c r="K17" i="29" s="1"/>
  <c r="M17" i="29" s="1"/>
  <c r="D16" i="29"/>
  <c r="J16" i="29" s="1"/>
  <c r="K16" i="29" s="1"/>
  <c r="M16" i="29" s="1"/>
  <c r="D15" i="29"/>
  <c r="J15" i="29" s="1"/>
  <c r="K15" i="29" s="1"/>
  <c r="M15" i="29" s="1"/>
  <c r="S14" i="29"/>
  <c r="Q14" i="29"/>
  <c r="D14" i="29"/>
  <c r="J14" i="29" s="1"/>
  <c r="K14" i="29" s="1"/>
  <c r="M14" i="29" s="1"/>
  <c r="S13" i="29"/>
  <c r="Q13" i="29"/>
  <c r="S12" i="29"/>
  <c r="Q12" i="29"/>
  <c r="D12" i="29"/>
  <c r="J12" i="29" s="1"/>
  <c r="K12" i="29" s="1"/>
  <c r="M12" i="29" s="1"/>
  <c r="S11" i="29"/>
  <c r="Q11" i="29"/>
  <c r="D11" i="29"/>
  <c r="J11" i="29" s="1"/>
  <c r="K11" i="29" s="1"/>
  <c r="M11" i="29" s="1"/>
  <c r="S10" i="29"/>
  <c r="Q10" i="29"/>
  <c r="D10" i="29"/>
  <c r="J10" i="29" s="1"/>
  <c r="K10" i="29" s="1"/>
  <c r="M10" i="29" s="1"/>
  <c r="D9" i="29"/>
  <c r="J9" i="29" s="1"/>
  <c r="K9" i="29" s="1"/>
  <c r="M9" i="29" s="1"/>
  <c r="D8" i="29"/>
  <c r="J8" i="29" s="1"/>
  <c r="K8" i="29" s="1"/>
  <c r="M8" i="29" s="1"/>
  <c r="D7" i="29"/>
  <c r="J7" i="29" s="1"/>
  <c r="K7" i="29" s="1"/>
  <c r="M7" i="29" s="1"/>
  <c r="D6" i="29"/>
  <c r="J6" i="29" s="1"/>
  <c r="K6" i="29" s="1"/>
  <c r="M6" i="29" s="1"/>
  <c r="D5" i="29"/>
  <c r="J5" i="29" s="1"/>
  <c r="K5" i="29" s="1"/>
  <c r="M5" i="29" s="1"/>
  <c r="D4" i="29"/>
  <c r="J4" i="29" s="1"/>
  <c r="K4" i="29" s="1"/>
  <c r="M4" i="29" s="1"/>
  <c r="D3" i="29"/>
  <c r="J3" i="29" s="1"/>
  <c r="K3" i="29" s="1"/>
  <c r="M3" i="29" s="1"/>
  <c r="D2" i="29"/>
  <c r="J2" i="29" s="1"/>
  <c r="K2" i="29" s="1"/>
  <c r="D51" i="28"/>
  <c r="J51" i="28" s="1"/>
  <c r="K51" i="28" s="1"/>
  <c r="M51" i="28" s="1"/>
  <c r="D50" i="28"/>
  <c r="J50" i="28" s="1"/>
  <c r="K50" i="28" s="1"/>
  <c r="M50" i="28" s="1"/>
  <c r="D49" i="28"/>
  <c r="J49" i="28" s="1"/>
  <c r="K49" i="28" s="1"/>
  <c r="M49" i="28" s="1"/>
  <c r="D48" i="28"/>
  <c r="J48" i="28" s="1"/>
  <c r="K48" i="28" s="1"/>
  <c r="M48" i="28" s="1"/>
  <c r="D47" i="28"/>
  <c r="J47" i="28" s="1"/>
  <c r="K47" i="28" s="1"/>
  <c r="M47" i="28" s="1"/>
  <c r="D46" i="28"/>
  <c r="J46" i="28" s="1"/>
  <c r="K46" i="28" s="1"/>
  <c r="M46" i="28" s="1"/>
  <c r="D45" i="28"/>
  <c r="J45" i="28" s="1"/>
  <c r="K45" i="28" s="1"/>
  <c r="M45" i="28" s="1"/>
  <c r="D44" i="28"/>
  <c r="J44" i="28" s="1"/>
  <c r="K44" i="28" s="1"/>
  <c r="M44" i="28" s="1"/>
  <c r="D43" i="28"/>
  <c r="J43" i="28" s="1"/>
  <c r="K43" i="28" s="1"/>
  <c r="M43" i="28" s="1"/>
  <c r="S42" i="28"/>
  <c r="D42" i="28"/>
  <c r="J42" i="28" s="1"/>
  <c r="K42" i="28" s="1"/>
  <c r="M42" i="28" s="1"/>
  <c r="S41" i="28"/>
  <c r="D41" i="28"/>
  <c r="J41" i="28" s="1"/>
  <c r="K41" i="28" s="1"/>
  <c r="M41" i="28" s="1"/>
  <c r="S40" i="28"/>
  <c r="D40" i="28"/>
  <c r="J40" i="28" s="1"/>
  <c r="K40" i="28" s="1"/>
  <c r="M40" i="28" s="1"/>
  <c r="S39" i="28"/>
  <c r="D39" i="28"/>
  <c r="J39" i="28" s="1"/>
  <c r="K39" i="28" s="1"/>
  <c r="M39" i="28" s="1"/>
  <c r="S38" i="28"/>
  <c r="D38" i="28"/>
  <c r="J38" i="28" s="1"/>
  <c r="K38" i="28" s="1"/>
  <c r="M38" i="28" s="1"/>
  <c r="S37" i="28"/>
  <c r="D37" i="28"/>
  <c r="J37" i="28" s="1"/>
  <c r="K37" i="28" s="1"/>
  <c r="M37" i="28" s="1"/>
  <c r="S36" i="28"/>
  <c r="D36" i="28"/>
  <c r="J36" i="28" s="1"/>
  <c r="K36" i="28" s="1"/>
  <c r="M36" i="28" s="1"/>
  <c r="S35" i="28"/>
  <c r="S34" i="28"/>
  <c r="D34" i="28"/>
  <c r="J34" i="28" s="1"/>
  <c r="K34" i="28" s="1"/>
  <c r="M34" i="28" s="1"/>
  <c r="S33" i="28"/>
  <c r="D33" i="28"/>
  <c r="J33" i="28" s="1"/>
  <c r="K33" i="28" s="1"/>
  <c r="M33" i="28" s="1"/>
  <c r="S32" i="28"/>
  <c r="D32" i="28"/>
  <c r="J32" i="28" s="1"/>
  <c r="K32" i="28" s="1"/>
  <c r="M32" i="28" s="1"/>
  <c r="S31" i="28"/>
  <c r="D31" i="28"/>
  <c r="J31" i="28" s="1"/>
  <c r="K31" i="28" s="1"/>
  <c r="M31" i="28" s="1"/>
  <c r="S30" i="28"/>
  <c r="D30" i="28"/>
  <c r="J30" i="28" s="1"/>
  <c r="K30" i="28" s="1"/>
  <c r="M30" i="28" s="1"/>
  <c r="S29" i="28"/>
  <c r="D29" i="28"/>
  <c r="J29" i="28" s="1"/>
  <c r="K29" i="28" s="1"/>
  <c r="M29" i="28" s="1"/>
  <c r="S28" i="28"/>
  <c r="D28" i="28"/>
  <c r="J28" i="28" s="1"/>
  <c r="K28" i="28" s="1"/>
  <c r="M28" i="28" s="1"/>
  <c r="S27" i="28"/>
  <c r="D27" i="28"/>
  <c r="J27" i="28" s="1"/>
  <c r="K27" i="28" s="1"/>
  <c r="M27" i="28" s="1"/>
  <c r="S26" i="28"/>
  <c r="S25" i="28"/>
  <c r="D25" i="28"/>
  <c r="J25" i="28" s="1"/>
  <c r="K25" i="28" s="1"/>
  <c r="M25" i="28" s="1"/>
  <c r="D24" i="28"/>
  <c r="J24" i="28" s="1"/>
  <c r="K24" i="28" s="1"/>
  <c r="M24" i="28" s="1"/>
  <c r="D23" i="28"/>
  <c r="J23" i="28" s="1"/>
  <c r="K23" i="28" s="1"/>
  <c r="M23" i="28" s="1"/>
  <c r="D22" i="28"/>
  <c r="J22" i="28" s="1"/>
  <c r="K22" i="28" s="1"/>
  <c r="M22" i="28" s="1"/>
  <c r="D21" i="28"/>
  <c r="J21" i="28" s="1"/>
  <c r="K21" i="28" s="1"/>
  <c r="M21" i="28" s="1"/>
  <c r="D20" i="28"/>
  <c r="J20" i="28" s="1"/>
  <c r="K20" i="28" s="1"/>
  <c r="M20" i="28" s="1"/>
  <c r="S19" i="28"/>
  <c r="Q19" i="28"/>
  <c r="D19" i="28"/>
  <c r="J19" i="28" s="1"/>
  <c r="K19" i="28" s="1"/>
  <c r="M19" i="28" s="1"/>
  <c r="S18" i="28"/>
  <c r="S20" i="28" s="1"/>
  <c r="Q18" i="28"/>
  <c r="D18" i="28"/>
  <c r="J18" i="28" s="1"/>
  <c r="K18" i="28" s="1"/>
  <c r="M18" i="28" s="1"/>
  <c r="D17" i="28"/>
  <c r="J17" i="28" s="1"/>
  <c r="K17" i="28" s="1"/>
  <c r="M17" i="28" s="1"/>
  <c r="D16" i="28"/>
  <c r="J16" i="28" s="1"/>
  <c r="K16" i="28" s="1"/>
  <c r="M16" i="28" s="1"/>
  <c r="D15" i="28"/>
  <c r="J15" i="28" s="1"/>
  <c r="K15" i="28" s="1"/>
  <c r="M15" i="28" s="1"/>
  <c r="S14" i="28"/>
  <c r="Q14" i="28"/>
  <c r="D14" i="28"/>
  <c r="J14" i="28" s="1"/>
  <c r="K14" i="28" s="1"/>
  <c r="M14" i="28" s="1"/>
  <c r="S13" i="28"/>
  <c r="Q13" i="28"/>
  <c r="S12" i="28"/>
  <c r="Q12" i="28"/>
  <c r="D12" i="28"/>
  <c r="J12" i="28" s="1"/>
  <c r="K12" i="28" s="1"/>
  <c r="M12" i="28" s="1"/>
  <c r="S11" i="28"/>
  <c r="Q11" i="28"/>
  <c r="D11" i="28"/>
  <c r="J11" i="28" s="1"/>
  <c r="K11" i="28" s="1"/>
  <c r="M11" i="28" s="1"/>
  <c r="S10" i="28"/>
  <c r="Q10" i="28"/>
  <c r="D10" i="28"/>
  <c r="J10" i="28" s="1"/>
  <c r="K10" i="28" s="1"/>
  <c r="M10" i="28" s="1"/>
  <c r="D9" i="28"/>
  <c r="J9" i="28" s="1"/>
  <c r="K9" i="28" s="1"/>
  <c r="M9" i="28" s="1"/>
  <c r="D8" i="28"/>
  <c r="J8" i="28" s="1"/>
  <c r="K8" i="28" s="1"/>
  <c r="M8" i="28" s="1"/>
  <c r="D7" i="28"/>
  <c r="J7" i="28" s="1"/>
  <c r="K7" i="28" s="1"/>
  <c r="M7" i="28" s="1"/>
  <c r="D6" i="28"/>
  <c r="J6" i="28" s="1"/>
  <c r="K6" i="28" s="1"/>
  <c r="M6" i="28" s="1"/>
  <c r="D5" i="28"/>
  <c r="J5" i="28" s="1"/>
  <c r="K5" i="28" s="1"/>
  <c r="M5" i="28" s="1"/>
  <c r="D4" i="28"/>
  <c r="J4" i="28" s="1"/>
  <c r="K4" i="28" s="1"/>
  <c r="M4" i="28" s="1"/>
  <c r="D3" i="28"/>
  <c r="J3" i="28" s="1"/>
  <c r="K3" i="28" s="1"/>
  <c r="M3" i="28" s="1"/>
  <c r="D2" i="28"/>
  <c r="J2" i="28" s="1"/>
  <c r="K2" i="28" s="1"/>
  <c r="D51" i="27"/>
  <c r="J51" i="27" s="1"/>
  <c r="K51" i="27" s="1"/>
  <c r="M51" i="27" s="1"/>
  <c r="D50" i="27"/>
  <c r="J50" i="27" s="1"/>
  <c r="K50" i="27" s="1"/>
  <c r="M50" i="27" s="1"/>
  <c r="D49" i="27"/>
  <c r="J49" i="27" s="1"/>
  <c r="K49" i="27" s="1"/>
  <c r="M49" i="27" s="1"/>
  <c r="D48" i="27"/>
  <c r="J48" i="27" s="1"/>
  <c r="K48" i="27" s="1"/>
  <c r="M48" i="27" s="1"/>
  <c r="D47" i="27"/>
  <c r="J47" i="27" s="1"/>
  <c r="K47" i="27" s="1"/>
  <c r="M47" i="27" s="1"/>
  <c r="D46" i="27"/>
  <c r="J46" i="27" s="1"/>
  <c r="K46" i="27" s="1"/>
  <c r="M46" i="27" s="1"/>
  <c r="D45" i="27"/>
  <c r="J45" i="27" s="1"/>
  <c r="K45" i="27" s="1"/>
  <c r="M45" i="27" s="1"/>
  <c r="D44" i="27"/>
  <c r="J44" i="27" s="1"/>
  <c r="K44" i="27" s="1"/>
  <c r="M44" i="27" s="1"/>
  <c r="D43" i="27"/>
  <c r="J43" i="27" s="1"/>
  <c r="K43" i="27" s="1"/>
  <c r="M43" i="27" s="1"/>
  <c r="S42" i="27"/>
  <c r="D42" i="27"/>
  <c r="J42" i="27" s="1"/>
  <c r="K42" i="27" s="1"/>
  <c r="M42" i="27" s="1"/>
  <c r="S41" i="27"/>
  <c r="D41" i="27"/>
  <c r="J41" i="27" s="1"/>
  <c r="K41" i="27" s="1"/>
  <c r="M41" i="27" s="1"/>
  <c r="S40" i="27"/>
  <c r="D40" i="27"/>
  <c r="J40" i="27" s="1"/>
  <c r="K40" i="27" s="1"/>
  <c r="M40" i="27" s="1"/>
  <c r="S39" i="27"/>
  <c r="D39" i="27"/>
  <c r="J39" i="27" s="1"/>
  <c r="K39" i="27" s="1"/>
  <c r="M39" i="27" s="1"/>
  <c r="S38" i="27"/>
  <c r="D38" i="27"/>
  <c r="J38" i="27" s="1"/>
  <c r="K38" i="27" s="1"/>
  <c r="M38" i="27" s="1"/>
  <c r="S37" i="27"/>
  <c r="D37" i="27"/>
  <c r="J37" i="27" s="1"/>
  <c r="K37" i="27" s="1"/>
  <c r="M37" i="27" s="1"/>
  <c r="S36" i="27"/>
  <c r="D36" i="27"/>
  <c r="J36" i="27" s="1"/>
  <c r="K36" i="27" s="1"/>
  <c r="M36" i="27" s="1"/>
  <c r="S35" i="27"/>
  <c r="S34" i="27"/>
  <c r="D34" i="27"/>
  <c r="J34" i="27" s="1"/>
  <c r="K34" i="27" s="1"/>
  <c r="M34" i="27" s="1"/>
  <c r="S33" i="27"/>
  <c r="D33" i="27"/>
  <c r="J33" i="27" s="1"/>
  <c r="K33" i="27" s="1"/>
  <c r="M33" i="27" s="1"/>
  <c r="S32" i="27"/>
  <c r="D32" i="27"/>
  <c r="J32" i="27" s="1"/>
  <c r="K32" i="27" s="1"/>
  <c r="M32" i="27" s="1"/>
  <c r="S31" i="27"/>
  <c r="D31" i="27"/>
  <c r="J31" i="27" s="1"/>
  <c r="K31" i="27" s="1"/>
  <c r="M31" i="27" s="1"/>
  <c r="S30" i="27"/>
  <c r="D30" i="27"/>
  <c r="J30" i="27" s="1"/>
  <c r="K30" i="27" s="1"/>
  <c r="M30" i="27" s="1"/>
  <c r="S29" i="27"/>
  <c r="D29" i="27"/>
  <c r="J29" i="27" s="1"/>
  <c r="K29" i="27" s="1"/>
  <c r="M29" i="27" s="1"/>
  <c r="S28" i="27"/>
  <c r="D28" i="27"/>
  <c r="J28" i="27" s="1"/>
  <c r="K28" i="27" s="1"/>
  <c r="M28" i="27" s="1"/>
  <c r="S27" i="27"/>
  <c r="D27" i="27"/>
  <c r="J27" i="27" s="1"/>
  <c r="K27" i="27" s="1"/>
  <c r="M27" i="27" s="1"/>
  <c r="S26" i="27"/>
  <c r="S25" i="27"/>
  <c r="D25" i="27"/>
  <c r="J25" i="27" s="1"/>
  <c r="K25" i="27" s="1"/>
  <c r="M25" i="27" s="1"/>
  <c r="D24" i="27"/>
  <c r="J24" i="27" s="1"/>
  <c r="K24" i="27" s="1"/>
  <c r="M24" i="27" s="1"/>
  <c r="D23" i="27"/>
  <c r="J23" i="27" s="1"/>
  <c r="K23" i="27" s="1"/>
  <c r="M23" i="27" s="1"/>
  <c r="D22" i="27"/>
  <c r="J22" i="27" s="1"/>
  <c r="K22" i="27" s="1"/>
  <c r="M22" i="27" s="1"/>
  <c r="D21" i="27"/>
  <c r="J21" i="27" s="1"/>
  <c r="K21" i="27" s="1"/>
  <c r="M21" i="27" s="1"/>
  <c r="D20" i="27"/>
  <c r="J20" i="27" s="1"/>
  <c r="K20" i="27" s="1"/>
  <c r="M20" i="27" s="1"/>
  <c r="S19" i="27"/>
  <c r="Q19" i="27"/>
  <c r="D19" i="27"/>
  <c r="J19" i="27" s="1"/>
  <c r="K19" i="27" s="1"/>
  <c r="M19" i="27" s="1"/>
  <c r="S18" i="27"/>
  <c r="S20" i="27" s="1"/>
  <c r="Q18" i="27"/>
  <c r="D18" i="27"/>
  <c r="J18" i="27" s="1"/>
  <c r="K18" i="27" s="1"/>
  <c r="M18" i="27" s="1"/>
  <c r="D17" i="27"/>
  <c r="J17" i="27" s="1"/>
  <c r="K17" i="27" s="1"/>
  <c r="M17" i="27" s="1"/>
  <c r="D16" i="27"/>
  <c r="J16" i="27" s="1"/>
  <c r="K16" i="27" s="1"/>
  <c r="M16" i="27" s="1"/>
  <c r="D15" i="27"/>
  <c r="J15" i="27" s="1"/>
  <c r="K15" i="27" s="1"/>
  <c r="M15" i="27" s="1"/>
  <c r="S14" i="27"/>
  <c r="Q14" i="27"/>
  <c r="D14" i="27"/>
  <c r="J14" i="27" s="1"/>
  <c r="K14" i="27" s="1"/>
  <c r="M14" i="27" s="1"/>
  <c r="S13" i="27"/>
  <c r="Q13" i="27"/>
  <c r="S12" i="27"/>
  <c r="Q12" i="27"/>
  <c r="D12" i="27"/>
  <c r="J12" i="27" s="1"/>
  <c r="K12" i="27" s="1"/>
  <c r="M12" i="27" s="1"/>
  <c r="S11" i="27"/>
  <c r="Q11" i="27"/>
  <c r="D11" i="27"/>
  <c r="J11" i="27" s="1"/>
  <c r="K11" i="27" s="1"/>
  <c r="M11" i="27" s="1"/>
  <c r="S10" i="27"/>
  <c r="Q10" i="27"/>
  <c r="D10" i="27"/>
  <c r="J10" i="27" s="1"/>
  <c r="K10" i="27" s="1"/>
  <c r="M10" i="27" s="1"/>
  <c r="D9" i="27"/>
  <c r="J9" i="27" s="1"/>
  <c r="K9" i="27" s="1"/>
  <c r="M9" i="27" s="1"/>
  <c r="D8" i="27"/>
  <c r="J8" i="27" s="1"/>
  <c r="K8" i="27" s="1"/>
  <c r="M8" i="27" s="1"/>
  <c r="D7" i="27"/>
  <c r="J7" i="27" s="1"/>
  <c r="K7" i="27" s="1"/>
  <c r="M7" i="27" s="1"/>
  <c r="D6" i="27"/>
  <c r="J6" i="27" s="1"/>
  <c r="K6" i="27" s="1"/>
  <c r="M6" i="27" s="1"/>
  <c r="D5" i="27"/>
  <c r="J5" i="27" s="1"/>
  <c r="K5" i="27" s="1"/>
  <c r="M5" i="27" s="1"/>
  <c r="D4" i="27"/>
  <c r="J4" i="27" s="1"/>
  <c r="K4" i="27" s="1"/>
  <c r="M4" i="27" s="1"/>
  <c r="D3" i="27"/>
  <c r="J3" i="27" s="1"/>
  <c r="K3" i="27" s="1"/>
  <c r="M3" i="27" s="1"/>
  <c r="D2" i="27"/>
  <c r="J2" i="27" s="1"/>
  <c r="K2" i="27" s="1"/>
  <c r="D51" i="26"/>
  <c r="J51" i="26" s="1"/>
  <c r="K51" i="26" s="1"/>
  <c r="M51" i="26" s="1"/>
  <c r="D50" i="26"/>
  <c r="J50" i="26" s="1"/>
  <c r="K50" i="26" s="1"/>
  <c r="M50" i="26" s="1"/>
  <c r="D49" i="26"/>
  <c r="J49" i="26" s="1"/>
  <c r="K49" i="26" s="1"/>
  <c r="M49" i="26" s="1"/>
  <c r="D48" i="26"/>
  <c r="J48" i="26" s="1"/>
  <c r="K48" i="26" s="1"/>
  <c r="M48" i="26" s="1"/>
  <c r="D47" i="26"/>
  <c r="J47" i="26" s="1"/>
  <c r="K47" i="26" s="1"/>
  <c r="M47" i="26" s="1"/>
  <c r="D46" i="26"/>
  <c r="J46" i="26" s="1"/>
  <c r="K46" i="26" s="1"/>
  <c r="M46" i="26" s="1"/>
  <c r="D45" i="26"/>
  <c r="J45" i="26" s="1"/>
  <c r="K45" i="26" s="1"/>
  <c r="M45" i="26" s="1"/>
  <c r="D44" i="26"/>
  <c r="J44" i="26" s="1"/>
  <c r="K44" i="26" s="1"/>
  <c r="M44" i="26" s="1"/>
  <c r="D43" i="26"/>
  <c r="J43" i="26" s="1"/>
  <c r="K43" i="26" s="1"/>
  <c r="M43" i="26" s="1"/>
  <c r="S42" i="26"/>
  <c r="D42" i="26"/>
  <c r="J42" i="26" s="1"/>
  <c r="K42" i="26" s="1"/>
  <c r="M42" i="26" s="1"/>
  <c r="S41" i="26"/>
  <c r="D41" i="26"/>
  <c r="J41" i="26" s="1"/>
  <c r="K41" i="26" s="1"/>
  <c r="M41" i="26" s="1"/>
  <c r="S40" i="26"/>
  <c r="D40" i="26"/>
  <c r="J40" i="26" s="1"/>
  <c r="K40" i="26" s="1"/>
  <c r="M40" i="26" s="1"/>
  <c r="S39" i="26"/>
  <c r="D39" i="26"/>
  <c r="J39" i="26" s="1"/>
  <c r="K39" i="26" s="1"/>
  <c r="M39" i="26" s="1"/>
  <c r="S38" i="26"/>
  <c r="D38" i="26"/>
  <c r="J38" i="26" s="1"/>
  <c r="K38" i="26" s="1"/>
  <c r="M38" i="26" s="1"/>
  <c r="S37" i="26"/>
  <c r="D37" i="26"/>
  <c r="J37" i="26" s="1"/>
  <c r="K37" i="26" s="1"/>
  <c r="M37" i="26" s="1"/>
  <c r="S36" i="26"/>
  <c r="D36" i="26"/>
  <c r="J36" i="26" s="1"/>
  <c r="K36" i="26" s="1"/>
  <c r="M36" i="26" s="1"/>
  <c r="S35" i="26"/>
  <c r="S34" i="26"/>
  <c r="D34" i="26"/>
  <c r="J34" i="26" s="1"/>
  <c r="K34" i="26" s="1"/>
  <c r="M34" i="26" s="1"/>
  <c r="S33" i="26"/>
  <c r="D33" i="26"/>
  <c r="J33" i="26" s="1"/>
  <c r="K33" i="26" s="1"/>
  <c r="M33" i="26" s="1"/>
  <c r="S32" i="26"/>
  <c r="D32" i="26"/>
  <c r="J32" i="26" s="1"/>
  <c r="K32" i="26" s="1"/>
  <c r="M32" i="26" s="1"/>
  <c r="S31" i="26"/>
  <c r="D31" i="26"/>
  <c r="J31" i="26" s="1"/>
  <c r="K31" i="26" s="1"/>
  <c r="M31" i="26" s="1"/>
  <c r="S30" i="26"/>
  <c r="D30" i="26"/>
  <c r="J30" i="26" s="1"/>
  <c r="K30" i="26" s="1"/>
  <c r="M30" i="26" s="1"/>
  <c r="S29" i="26"/>
  <c r="D29" i="26"/>
  <c r="J29" i="26" s="1"/>
  <c r="K29" i="26" s="1"/>
  <c r="M29" i="26" s="1"/>
  <c r="S28" i="26"/>
  <c r="D28" i="26"/>
  <c r="J28" i="26" s="1"/>
  <c r="K28" i="26" s="1"/>
  <c r="M28" i="26" s="1"/>
  <c r="S27" i="26"/>
  <c r="D27" i="26"/>
  <c r="J27" i="26" s="1"/>
  <c r="K27" i="26" s="1"/>
  <c r="M27" i="26" s="1"/>
  <c r="S26" i="26"/>
  <c r="S25" i="26"/>
  <c r="D25" i="26"/>
  <c r="J25" i="26" s="1"/>
  <c r="K25" i="26" s="1"/>
  <c r="M25" i="26" s="1"/>
  <c r="D24" i="26"/>
  <c r="J24" i="26" s="1"/>
  <c r="K24" i="26" s="1"/>
  <c r="M24" i="26" s="1"/>
  <c r="D23" i="26"/>
  <c r="J23" i="26" s="1"/>
  <c r="K23" i="26" s="1"/>
  <c r="M23" i="26" s="1"/>
  <c r="D22" i="26"/>
  <c r="J22" i="26" s="1"/>
  <c r="K22" i="26" s="1"/>
  <c r="M22" i="26" s="1"/>
  <c r="D21" i="26"/>
  <c r="J21" i="26" s="1"/>
  <c r="K21" i="26" s="1"/>
  <c r="M21" i="26" s="1"/>
  <c r="D20" i="26"/>
  <c r="J20" i="26" s="1"/>
  <c r="K20" i="26" s="1"/>
  <c r="M20" i="26" s="1"/>
  <c r="S19" i="26"/>
  <c r="Q19" i="26"/>
  <c r="D19" i="26"/>
  <c r="J19" i="26" s="1"/>
  <c r="K19" i="26" s="1"/>
  <c r="M19" i="26" s="1"/>
  <c r="S18" i="26"/>
  <c r="Q18" i="26"/>
  <c r="D18" i="26"/>
  <c r="J18" i="26" s="1"/>
  <c r="K18" i="26" s="1"/>
  <c r="M18" i="26" s="1"/>
  <c r="D17" i="26"/>
  <c r="J17" i="26" s="1"/>
  <c r="K17" i="26" s="1"/>
  <c r="M17" i="26" s="1"/>
  <c r="D16" i="26"/>
  <c r="J16" i="26" s="1"/>
  <c r="K16" i="26" s="1"/>
  <c r="M16" i="26" s="1"/>
  <c r="D15" i="26"/>
  <c r="J15" i="26" s="1"/>
  <c r="K15" i="26" s="1"/>
  <c r="M15" i="26" s="1"/>
  <c r="S14" i="26"/>
  <c r="Q14" i="26"/>
  <c r="D14" i="26"/>
  <c r="J14" i="26" s="1"/>
  <c r="K14" i="26" s="1"/>
  <c r="M14" i="26" s="1"/>
  <c r="S13" i="26"/>
  <c r="Q13" i="26"/>
  <c r="S12" i="26"/>
  <c r="Q12" i="26"/>
  <c r="D12" i="26"/>
  <c r="J12" i="26" s="1"/>
  <c r="K12" i="26" s="1"/>
  <c r="M12" i="26" s="1"/>
  <c r="S11" i="26"/>
  <c r="Q11" i="26"/>
  <c r="D11" i="26"/>
  <c r="J11" i="26" s="1"/>
  <c r="K11" i="26" s="1"/>
  <c r="M11" i="26" s="1"/>
  <c r="S10" i="26"/>
  <c r="Q10" i="26"/>
  <c r="D10" i="26"/>
  <c r="J10" i="26" s="1"/>
  <c r="K10" i="26" s="1"/>
  <c r="M10" i="26" s="1"/>
  <c r="D9" i="26"/>
  <c r="J9" i="26" s="1"/>
  <c r="K9" i="26" s="1"/>
  <c r="M9" i="26" s="1"/>
  <c r="D8" i="26"/>
  <c r="J8" i="26" s="1"/>
  <c r="K8" i="26" s="1"/>
  <c r="M8" i="26" s="1"/>
  <c r="D7" i="26"/>
  <c r="J7" i="26" s="1"/>
  <c r="K7" i="26" s="1"/>
  <c r="M7" i="26" s="1"/>
  <c r="D6" i="26"/>
  <c r="J6" i="26" s="1"/>
  <c r="K6" i="26" s="1"/>
  <c r="M6" i="26" s="1"/>
  <c r="D5" i="26"/>
  <c r="J5" i="26" s="1"/>
  <c r="K5" i="26" s="1"/>
  <c r="M5" i="26" s="1"/>
  <c r="D4" i="26"/>
  <c r="J4" i="26" s="1"/>
  <c r="K4" i="26" s="1"/>
  <c r="M4" i="26" s="1"/>
  <c r="D3" i="26"/>
  <c r="J3" i="26" s="1"/>
  <c r="K3" i="26" s="1"/>
  <c r="M3" i="26" s="1"/>
  <c r="D2" i="26"/>
  <c r="J2" i="26" s="1"/>
  <c r="K2" i="26" s="1"/>
  <c r="D51" i="25"/>
  <c r="J51" i="25" s="1"/>
  <c r="K51" i="25" s="1"/>
  <c r="M51" i="25" s="1"/>
  <c r="D50" i="25"/>
  <c r="J50" i="25" s="1"/>
  <c r="K50" i="25" s="1"/>
  <c r="M50" i="25" s="1"/>
  <c r="D49" i="25"/>
  <c r="J49" i="25" s="1"/>
  <c r="K49" i="25" s="1"/>
  <c r="M49" i="25" s="1"/>
  <c r="D48" i="25"/>
  <c r="J48" i="25" s="1"/>
  <c r="K48" i="25" s="1"/>
  <c r="M48" i="25" s="1"/>
  <c r="D47" i="25"/>
  <c r="J47" i="25" s="1"/>
  <c r="K47" i="25" s="1"/>
  <c r="M47" i="25" s="1"/>
  <c r="D46" i="25"/>
  <c r="J46" i="25" s="1"/>
  <c r="K46" i="25" s="1"/>
  <c r="M46" i="25" s="1"/>
  <c r="D45" i="25"/>
  <c r="J45" i="25" s="1"/>
  <c r="K45" i="25" s="1"/>
  <c r="M45" i="25" s="1"/>
  <c r="D44" i="25"/>
  <c r="J44" i="25" s="1"/>
  <c r="K44" i="25" s="1"/>
  <c r="M44" i="25" s="1"/>
  <c r="D43" i="25"/>
  <c r="J43" i="25" s="1"/>
  <c r="K43" i="25" s="1"/>
  <c r="M43" i="25" s="1"/>
  <c r="S42" i="25"/>
  <c r="D42" i="25"/>
  <c r="J42" i="25" s="1"/>
  <c r="K42" i="25" s="1"/>
  <c r="M42" i="25" s="1"/>
  <c r="S41" i="25"/>
  <c r="D41" i="25"/>
  <c r="J41" i="25" s="1"/>
  <c r="K41" i="25" s="1"/>
  <c r="M41" i="25" s="1"/>
  <c r="S40" i="25"/>
  <c r="D40" i="25"/>
  <c r="J40" i="25" s="1"/>
  <c r="K40" i="25" s="1"/>
  <c r="M40" i="25" s="1"/>
  <c r="S39" i="25"/>
  <c r="D39" i="25"/>
  <c r="J39" i="25" s="1"/>
  <c r="K39" i="25" s="1"/>
  <c r="M39" i="25" s="1"/>
  <c r="S38" i="25"/>
  <c r="D38" i="25"/>
  <c r="J38" i="25" s="1"/>
  <c r="K38" i="25" s="1"/>
  <c r="M38" i="25" s="1"/>
  <c r="S37" i="25"/>
  <c r="D37" i="25"/>
  <c r="J37" i="25" s="1"/>
  <c r="K37" i="25" s="1"/>
  <c r="M37" i="25" s="1"/>
  <c r="S36" i="25"/>
  <c r="D36" i="25"/>
  <c r="J36" i="25" s="1"/>
  <c r="K36" i="25" s="1"/>
  <c r="M36" i="25" s="1"/>
  <c r="S35" i="25"/>
  <c r="S34" i="25"/>
  <c r="D34" i="25"/>
  <c r="J34" i="25" s="1"/>
  <c r="K34" i="25" s="1"/>
  <c r="M34" i="25" s="1"/>
  <c r="S33" i="25"/>
  <c r="D33" i="25"/>
  <c r="J33" i="25" s="1"/>
  <c r="K33" i="25" s="1"/>
  <c r="M33" i="25" s="1"/>
  <c r="S32" i="25"/>
  <c r="D32" i="25"/>
  <c r="J32" i="25" s="1"/>
  <c r="K32" i="25" s="1"/>
  <c r="M32" i="25" s="1"/>
  <c r="S31" i="25"/>
  <c r="D31" i="25"/>
  <c r="J31" i="25" s="1"/>
  <c r="K31" i="25" s="1"/>
  <c r="M31" i="25" s="1"/>
  <c r="S30" i="25"/>
  <c r="D30" i="25"/>
  <c r="J30" i="25" s="1"/>
  <c r="K30" i="25" s="1"/>
  <c r="M30" i="25" s="1"/>
  <c r="S29" i="25"/>
  <c r="D29" i="25"/>
  <c r="J29" i="25" s="1"/>
  <c r="K29" i="25" s="1"/>
  <c r="M29" i="25" s="1"/>
  <c r="S28" i="25"/>
  <c r="D28" i="25"/>
  <c r="J28" i="25" s="1"/>
  <c r="K28" i="25" s="1"/>
  <c r="M28" i="25" s="1"/>
  <c r="S27" i="25"/>
  <c r="D27" i="25"/>
  <c r="J27" i="25" s="1"/>
  <c r="K27" i="25" s="1"/>
  <c r="M27" i="25" s="1"/>
  <c r="S26" i="25"/>
  <c r="S25" i="25"/>
  <c r="D25" i="25"/>
  <c r="J25" i="25" s="1"/>
  <c r="K25" i="25" s="1"/>
  <c r="M25" i="25" s="1"/>
  <c r="D24" i="25"/>
  <c r="J24" i="25" s="1"/>
  <c r="K24" i="25" s="1"/>
  <c r="M24" i="25" s="1"/>
  <c r="D23" i="25"/>
  <c r="J23" i="25" s="1"/>
  <c r="K23" i="25" s="1"/>
  <c r="M23" i="25" s="1"/>
  <c r="D22" i="25"/>
  <c r="J22" i="25" s="1"/>
  <c r="K22" i="25" s="1"/>
  <c r="M22" i="25" s="1"/>
  <c r="D21" i="25"/>
  <c r="J21" i="25" s="1"/>
  <c r="K21" i="25" s="1"/>
  <c r="M21" i="25" s="1"/>
  <c r="D20" i="25"/>
  <c r="J20" i="25" s="1"/>
  <c r="K20" i="25" s="1"/>
  <c r="M20" i="25" s="1"/>
  <c r="S19" i="25"/>
  <c r="Q19" i="25"/>
  <c r="D19" i="25"/>
  <c r="J19" i="25" s="1"/>
  <c r="K19" i="25" s="1"/>
  <c r="M19" i="25" s="1"/>
  <c r="S18" i="25"/>
  <c r="Q18" i="25"/>
  <c r="D18" i="25"/>
  <c r="J18" i="25" s="1"/>
  <c r="K18" i="25" s="1"/>
  <c r="M18" i="25" s="1"/>
  <c r="D17" i="25"/>
  <c r="J17" i="25" s="1"/>
  <c r="K17" i="25" s="1"/>
  <c r="M17" i="25" s="1"/>
  <c r="D16" i="25"/>
  <c r="J16" i="25" s="1"/>
  <c r="K16" i="25" s="1"/>
  <c r="M16" i="25" s="1"/>
  <c r="D15" i="25"/>
  <c r="J15" i="25" s="1"/>
  <c r="K15" i="25" s="1"/>
  <c r="M15" i="25" s="1"/>
  <c r="S14" i="25"/>
  <c r="Q14" i="25"/>
  <c r="D14" i="25"/>
  <c r="J14" i="25" s="1"/>
  <c r="K14" i="25" s="1"/>
  <c r="M14" i="25" s="1"/>
  <c r="S13" i="25"/>
  <c r="Q13" i="25"/>
  <c r="S12" i="25"/>
  <c r="Q12" i="25"/>
  <c r="D12" i="25"/>
  <c r="J12" i="25" s="1"/>
  <c r="K12" i="25" s="1"/>
  <c r="M12" i="25" s="1"/>
  <c r="S11" i="25"/>
  <c r="Q11" i="25"/>
  <c r="D11" i="25"/>
  <c r="J11" i="25" s="1"/>
  <c r="K11" i="25" s="1"/>
  <c r="M11" i="25" s="1"/>
  <c r="S10" i="25"/>
  <c r="Q10" i="25"/>
  <c r="D10" i="25"/>
  <c r="J10" i="25" s="1"/>
  <c r="K10" i="25" s="1"/>
  <c r="M10" i="25" s="1"/>
  <c r="D9" i="25"/>
  <c r="J9" i="25" s="1"/>
  <c r="K9" i="25" s="1"/>
  <c r="M9" i="25" s="1"/>
  <c r="D8" i="25"/>
  <c r="J8" i="25" s="1"/>
  <c r="K8" i="25" s="1"/>
  <c r="M8" i="25" s="1"/>
  <c r="D7" i="25"/>
  <c r="J7" i="25" s="1"/>
  <c r="K7" i="25" s="1"/>
  <c r="M7" i="25" s="1"/>
  <c r="D6" i="25"/>
  <c r="J6" i="25" s="1"/>
  <c r="K6" i="25" s="1"/>
  <c r="M6" i="25" s="1"/>
  <c r="D5" i="25"/>
  <c r="J5" i="25" s="1"/>
  <c r="K5" i="25" s="1"/>
  <c r="M5" i="25" s="1"/>
  <c r="D4" i="25"/>
  <c r="J4" i="25" s="1"/>
  <c r="K4" i="25" s="1"/>
  <c r="M4" i="25" s="1"/>
  <c r="D3" i="25"/>
  <c r="J3" i="25" s="1"/>
  <c r="K3" i="25" s="1"/>
  <c r="M3" i="25" s="1"/>
  <c r="D2" i="25"/>
  <c r="J2" i="25" s="1"/>
  <c r="K2" i="25" s="1"/>
  <c r="D51" i="24"/>
  <c r="J51" i="24" s="1"/>
  <c r="K51" i="24" s="1"/>
  <c r="M51" i="24" s="1"/>
  <c r="D50" i="24"/>
  <c r="J50" i="24" s="1"/>
  <c r="K50" i="24" s="1"/>
  <c r="M50" i="24" s="1"/>
  <c r="D49" i="24"/>
  <c r="J49" i="24" s="1"/>
  <c r="K49" i="24" s="1"/>
  <c r="M49" i="24" s="1"/>
  <c r="D48" i="24"/>
  <c r="J48" i="24" s="1"/>
  <c r="K48" i="24" s="1"/>
  <c r="M48" i="24" s="1"/>
  <c r="D47" i="24"/>
  <c r="J47" i="24" s="1"/>
  <c r="K47" i="24" s="1"/>
  <c r="M47" i="24" s="1"/>
  <c r="D46" i="24"/>
  <c r="J46" i="24" s="1"/>
  <c r="K46" i="24" s="1"/>
  <c r="M46" i="24" s="1"/>
  <c r="D45" i="24"/>
  <c r="J45" i="24" s="1"/>
  <c r="K45" i="24" s="1"/>
  <c r="M45" i="24" s="1"/>
  <c r="D44" i="24"/>
  <c r="J44" i="24" s="1"/>
  <c r="K44" i="24" s="1"/>
  <c r="M44" i="24" s="1"/>
  <c r="D43" i="24"/>
  <c r="J43" i="24" s="1"/>
  <c r="K43" i="24" s="1"/>
  <c r="M43" i="24" s="1"/>
  <c r="S42" i="24"/>
  <c r="D42" i="24"/>
  <c r="J42" i="24" s="1"/>
  <c r="K42" i="24" s="1"/>
  <c r="M42" i="24" s="1"/>
  <c r="S41" i="24"/>
  <c r="D41" i="24"/>
  <c r="J41" i="24" s="1"/>
  <c r="K41" i="24" s="1"/>
  <c r="M41" i="24" s="1"/>
  <c r="S40" i="24"/>
  <c r="D40" i="24"/>
  <c r="J40" i="24" s="1"/>
  <c r="K40" i="24" s="1"/>
  <c r="M40" i="24" s="1"/>
  <c r="S39" i="24"/>
  <c r="D39" i="24"/>
  <c r="J39" i="24" s="1"/>
  <c r="K39" i="24" s="1"/>
  <c r="M39" i="24" s="1"/>
  <c r="S38" i="24"/>
  <c r="D38" i="24"/>
  <c r="J38" i="24" s="1"/>
  <c r="K38" i="24" s="1"/>
  <c r="M38" i="24" s="1"/>
  <c r="S37" i="24"/>
  <c r="D37" i="24"/>
  <c r="J37" i="24" s="1"/>
  <c r="K37" i="24" s="1"/>
  <c r="M37" i="24" s="1"/>
  <c r="S36" i="24"/>
  <c r="D36" i="24"/>
  <c r="J36" i="24" s="1"/>
  <c r="K36" i="24" s="1"/>
  <c r="M36" i="24" s="1"/>
  <c r="S35" i="24"/>
  <c r="S34" i="24"/>
  <c r="D34" i="24"/>
  <c r="J34" i="24" s="1"/>
  <c r="K34" i="24" s="1"/>
  <c r="M34" i="24" s="1"/>
  <c r="S33" i="24"/>
  <c r="D33" i="24"/>
  <c r="J33" i="24" s="1"/>
  <c r="K33" i="24" s="1"/>
  <c r="M33" i="24" s="1"/>
  <c r="S32" i="24"/>
  <c r="D32" i="24"/>
  <c r="J32" i="24" s="1"/>
  <c r="K32" i="24" s="1"/>
  <c r="M32" i="24" s="1"/>
  <c r="S31" i="24"/>
  <c r="D31" i="24"/>
  <c r="J31" i="24" s="1"/>
  <c r="K31" i="24" s="1"/>
  <c r="M31" i="24" s="1"/>
  <c r="S30" i="24"/>
  <c r="D30" i="24"/>
  <c r="J30" i="24" s="1"/>
  <c r="K30" i="24" s="1"/>
  <c r="M30" i="24" s="1"/>
  <c r="S29" i="24"/>
  <c r="D29" i="24"/>
  <c r="J29" i="24" s="1"/>
  <c r="K29" i="24" s="1"/>
  <c r="M29" i="24" s="1"/>
  <c r="S28" i="24"/>
  <c r="D28" i="24"/>
  <c r="J28" i="24" s="1"/>
  <c r="K28" i="24" s="1"/>
  <c r="M28" i="24" s="1"/>
  <c r="S27" i="24"/>
  <c r="D27" i="24"/>
  <c r="J27" i="24" s="1"/>
  <c r="K27" i="24" s="1"/>
  <c r="M27" i="24" s="1"/>
  <c r="S26" i="24"/>
  <c r="S25" i="24"/>
  <c r="D25" i="24"/>
  <c r="J25" i="24" s="1"/>
  <c r="K25" i="24" s="1"/>
  <c r="M25" i="24" s="1"/>
  <c r="D24" i="24"/>
  <c r="J24" i="24" s="1"/>
  <c r="K24" i="24" s="1"/>
  <c r="M24" i="24" s="1"/>
  <c r="D23" i="24"/>
  <c r="J23" i="24" s="1"/>
  <c r="K23" i="24" s="1"/>
  <c r="M23" i="24" s="1"/>
  <c r="D22" i="24"/>
  <c r="J22" i="24" s="1"/>
  <c r="K22" i="24" s="1"/>
  <c r="M22" i="24" s="1"/>
  <c r="D21" i="24"/>
  <c r="J21" i="24" s="1"/>
  <c r="K21" i="24" s="1"/>
  <c r="M21" i="24" s="1"/>
  <c r="D20" i="24"/>
  <c r="J20" i="24" s="1"/>
  <c r="K20" i="24" s="1"/>
  <c r="M20" i="24" s="1"/>
  <c r="S19" i="24"/>
  <c r="Q19" i="24"/>
  <c r="D19" i="24"/>
  <c r="J19" i="24" s="1"/>
  <c r="K19" i="24" s="1"/>
  <c r="M19" i="24" s="1"/>
  <c r="S18" i="24"/>
  <c r="S20" i="24" s="1"/>
  <c r="Q18" i="24"/>
  <c r="D18" i="24"/>
  <c r="J18" i="24" s="1"/>
  <c r="K18" i="24" s="1"/>
  <c r="M18" i="24" s="1"/>
  <c r="D17" i="24"/>
  <c r="J17" i="24" s="1"/>
  <c r="K17" i="24" s="1"/>
  <c r="M17" i="24" s="1"/>
  <c r="D16" i="24"/>
  <c r="J16" i="24" s="1"/>
  <c r="K16" i="24" s="1"/>
  <c r="M16" i="24" s="1"/>
  <c r="D15" i="24"/>
  <c r="J15" i="24" s="1"/>
  <c r="K15" i="24" s="1"/>
  <c r="M15" i="24" s="1"/>
  <c r="S14" i="24"/>
  <c r="Q14" i="24"/>
  <c r="D14" i="24"/>
  <c r="J14" i="24" s="1"/>
  <c r="K14" i="24" s="1"/>
  <c r="M14" i="24" s="1"/>
  <c r="S13" i="24"/>
  <c r="Q13" i="24"/>
  <c r="S12" i="24"/>
  <c r="Q12" i="24"/>
  <c r="D12" i="24"/>
  <c r="J12" i="24" s="1"/>
  <c r="K12" i="24" s="1"/>
  <c r="M12" i="24" s="1"/>
  <c r="S11" i="24"/>
  <c r="Q11" i="24"/>
  <c r="D11" i="24"/>
  <c r="J11" i="24" s="1"/>
  <c r="K11" i="24" s="1"/>
  <c r="M11" i="24" s="1"/>
  <c r="S10" i="24"/>
  <c r="Q10" i="24"/>
  <c r="D10" i="24"/>
  <c r="J10" i="24" s="1"/>
  <c r="K10" i="24" s="1"/>
  <c r="M10" i="24" s="1"/>
  <c r="D9" i="24"/>
  <c r="J9" i="24" s="1"/>
  <c r="K9" i="24" s="1"/>
  <c r="M9" i="24" s="1"/>
  <c r="D8" i="24"/>
  <c r="J8" i="24" s="1"/>
  <c r="K8" i="24" s="1"/>
  <c r="M8" i="24" s="1"/>
  <c r="D7" i="24"/>
  <c r="J7" i="24" s="1"/>
  <c r="K7" i="24" s="1"/>
  <c r="M7" i="24" s="1"/>
  <c r="D6" i="24"/>
  <c r="J6" i="24" s="1"/>
  <c r="K6" i="24" s="1"/>
  <c r="M6" i="24" s="1"/>
  <c r="D5" i="24"/>
  <c r="J5" i="24" s="1"/>
  <c r="K5" i="24" s="1"/>
  <c r="M5" i="24" s="1"/>
  <c r="D4" i="24"/>
  <c r="J4" i="24" s="1"/>
  <c r="K4" i="24" s="1"/>
  <c r="M4" i="24" s="1"/>
  <c r="D3" i="24"/>
  <c r="J3" i="24" s="1"/>
  <c r="K3" i="24" s="1"/>
  <c r="M3" i="24" s="1"/>
  <c r="D2" i="24"/>
  <c r="J2" i="24" s="1"/>
  <c r="K2" i="24" s="1"/>
  <c r="D51" i="23"/>
  <c r="J51" i="23" s="1"/>
  <c r="K51" i="23" s="1"/>
  <c r="M51" i="23" s="1"/>
  <c r="D50" i="23"/>
  <c r="J50" i="23" s="1"/>
  <c r="K50" i="23" s="1"/>
  <c r="M50" i="23" s="1"/>
  <c r="D49" i="23"/>
  <c r="J49" i="23" s="1"/>
  <c r="K49" i="23" s="1"/>
  <c r="M49" i="23" s="1"/>
  <c r="D48" i="23"/>
  <c r="J48" i="23" s="1"/>
  <c r="K48" i="23" s="1"/>
  <c r="M48" i="23" s="1"/>
  <c r="D47" i="23"/>
  <c r="J47" i="23" s="1"/>
  <c r="K47" i="23" s="1"/>
  <c r="M47" i="23" s="1"/>
  <c r="D46" i="23"/>
  <c r="J46" i="23" s="1"/>
  <c r="K46" i="23" s="1"/>
  <c r="M46" i="23" s="1"/>
  <c r="D45" i="23"/>
  <c r="J45" i="23" s="1"/>
  <c r="K45" i="23" s="1"/>
  <c r="M45" i="23" s="1"/>
  <c r="D44" i="23"/>
  <c r="J44" i="23" s="1"/>
  <c r="K44" i="23" s="1"/>
  <c r="M44" i="23" s="1"/>
  <c r="D43" i="23"/>
  <c r="J43" i="23" s="1"/>
  <c r="K43" i="23" s="1"/>
  <c r="M43" i="23" s="1"/>
  <c r="S42" i="23"/>
  <c r="D42" i="23"/>
  <c r="J42" i="23" s="1"/>
  <c r="K42" i="23" s="1"/>
  <c r="M42" i="23" s="1"/>
  <c r="S41" i="23"/>
  <c r="D41" i="23"/>
  <c r="J41" i="23" s="1"/>
  <c r="K41" i="23" s="1"/>
  <c r="M41" i="23" s="1"/>
  <c r="S40" i="23"/>
  <c r="D40" i="23"/>
  <c r="J40" i="23" s="1"/>
  <c r="K40" i="23" s="1"/>
  <c r="M40" i="23" s="1"/>
  <c r="S39" i="23"/>
  <c r="D39" i="23"/>
  <c r="J39" i="23" s="1"/>
  <c r="K39" i="23" s="1"/>
  <c r="M39" i="23" s="1"/>
  <c r="S38" i="23"/>
  <c r="D38" i="23"/>
  <c r="J38" i="23" s="1"/>
  <c r="K38" i="23" s="1"/>
  <c r="M38" i="23" s="1"/>
  <c r="S37" i="23"/>
  <c r="D37" i="23"/>
  <c r="J37" i="23" s="1"/>
  <c r="K37" i="23" s="1"/>
  <c r="M37" i="23" s="1"/>
  <c r="S36" i="23"/>
  <c r="D36" i="23"/>
  <c r="J36" i="23" s="1"/>
  <c r="K36" i="23" s="1"/>
  <c r="M36" i="23" s="1"/>
  <c r="S35" i="23"/>
  <c r="S34" i="23"/>
  <c r="D34" i="23"/>
  <c r="J34" i="23" s="1"/>
  <c r="K34" i="23" s="1"/>
  <c r="M34" i="23" s="1"/>
  <c r="S33" i="23"/>
  <c r="D33" i="23"/>
  <c r="J33" i="23" s="1"/>
  <c r="K33" i="23" s="1"/>
  <c r="M33" i="23" s="1"/>
  <c r="S32" i="23"/>
  <c r="D32" i="23"/>
  <c r="J32" i="23" s="1"/>
  <c r="K32" i="23" s="1"/>
  <c r="M32" i="23" s="1"/>
  <c r="S31" i="23"/>
  <c r="D31" i="23"/>
  <c r="J31" i="23" s="1"/>
  <c r="K31" i="23" s="1"/>
  <c r="M31" i="23" s="1"/>
  <c r="S30" i="23"/>
  <c r="D30" i="23"/>
  <c r="J30" i="23" s="1"/>
  <c r="K30" i="23" s="1"/>
  <c r="M30" i="23" s="1"/>
  <c r="S29" i="23"/>
  <c r="D29" i="23"/>
  <c r="J29" i="23" s="1"/>
  <c r="K29" i="23" s="1"/>
  <c r="M29" i="23" s="1"/>
  <c r="S28" i="23"/>
  <c r="D28" i="23"/>
  <c r="J28" i="23" s="1"/>
  <c r="K28" i="23" s="1"/>
  <c r="M28" i="23" s="1"/>
  <c r="S27" i="23"/>
  <c r="D27" i="23"/>
  <c r="J27" i="23" s="1"/>
  <c r="K27" i="23" s="1"/>
  <c r="M27" i="23" s="1"/>
  <c r="S26" i="23"/>
  <c r="S25" i="23"/>
  <c r="D25" i="23"/>
  <c r="J25" i="23" s="1"/>
  <c r="K25" i="23" s="1"/>
  <c r="M25" i="23" s="1"/>
  <c r="D24" i="23"/>
  <c r="J24" i="23" s="1"/>
  <c r="K24" i="23" s="1"/>
  <c r="M24" i="23" s="1"/>
  <c r="D23" i="23"/>
  <c r="J23" i="23" s="1"/>
  <c r="K23" i="23" s="1"/>
  <c r="M23" i="23" s="1"/>
  <c r="D22" i="23"/>
  <c r="J22" i="23" s="1"/>
  <c r="K22" i="23" s="1"/>
  <c r="M22" i="23" s="1"/>
  <c r="D21" i="23"/>
  <c r="J21" i="23" s="1"/>
  <c r="K21" i="23" s="1"/>
  <c r="M21" i="23" s="1"/>
  <c r="D20" i="23"/>
  <c r="J20" i="23" s="1"/>
  <c r="K20" i="23" s="1"/>
  <c r="M20" i="23" s="1"/>
  <c r="S19" i="23"/>
  <c r="Q19" i="23"/>
  <c r="D19" i="23"/>
  <c r="J19" i="23" s="1"/>
  <c r="K19" i="23" s="1"/>
  <c r="M19" i="23" s="1"/>
  <c r="S18" i="23"/>
  <c r="S20" i="23" s="1"/>
  <c r="Q18" i="23"/>
  <c r="D18" i="23"/>
  <c r="J18" i="23" s="1"/>
  <c r="K18" i="23" s="1"/>
  <c r="M18" i="23" s="1"/>
  <c r="D17" i="23"/>
  <c r="J17" i="23" s="1"/>
  <c r="K17" i="23" s="1"/>
  <c r="M17" i="23" s="1"/>
  <c r="D16" i="23"/>
  <c r="J16" i="23" s="1"/>
  <c r="K16" i="23" s="1"/>
  <c r="M16" i="23" s="1"/>
  <c r="D15" i="23"/>
  <c r="J15" i="23" s="1"/>
  <c r="K15" i="23" s="1"/>
  <c r="M15" i="23" s="1"/>
  <c r="S14" i="23"/>
  <c r="Q14" i="23"/>
  <c r="D14" i="23"/>
  <c r="J14" i="23" s="1"/>
  <c r="K14" i="23" s="1"/>
  <c r="M14" i="23" s="1"/>
  <c r="S13" i="23"/>
  <c r="Q13" i="23"/>
  <c r="S12" i="23"/>
  <c r="Q12" i="23"/>
  <c r="D12" i="23"/>
  <c r="J12" i="23" s="1"/>
  <c r="K12" i="23" s="1"/>
  <c r="M12" i="23" s="1"/>
  <c r="S11" i="23"/>
  <c r="Q11" i="23"/>
  <c r="D11" i="23"/>
  <c r="J11" i="23" s="1"/>
  <c r="K11" i="23" s="1"/>
  <c r="M11" i="23" s="1"/>
  <c r="S10" i="23"/>
  <c r="Q10" i="23"/>
  <c r="D10" i="23"/>
  <c r="J10" i="23" s="1"/>
  <c r="K10" i="23" s="1"/>
  <c r="M10" i="23" s="1"/>
  <c r="D9" i="23"/>
  <c r="J9" i="23" s="1"/>
  <c r="K9" i="23" s="1"/>
  <c r="M9" i="23" s="1"/>
  <c r="D8" i="23"/>
  <c r="J8" i="23" s="1"/>
  <c r="K8" i="23" s="1"/>
  <c r="M8" i="23" s="1"/>
  <c r="D7" i="23"/>
  <c r="J7" i="23" s="1"/>
  <c r="K7" i="23" s="1"/>
  <c r="M7" i="23" s="1"/>
  <c r="D6" i="23"/>
  <c r="J6" i="23" s="1"/>
  <c r="K6" i="23" s="1"/>
  <c r="M6" i="23" s="1"/>
  <c r="D5" i="23"/>
  <c r="J5" i="23" s="1"/>
  <c r="K5" i="23" s="1"/>
  <c r="M5" i="23" s="1"/>
  <c r="D4" i="23"/>
  <c r="J4" i="23" s="1"/>
  <c r="K4" i="23" s="1"/>
  <c r="M4" i="23" s="1"/>
  <c r="D3" i="23"/>
  <c r="J3" i="23" s="1"/>
  <c r="K3" i="23" s="1"/>
  <c r="M3" i="23" s="1"/>
  <c r="D2" i="23"/>
  <c r="J2" i="23" s="1"/>
  <c r="K2" i="23" s="1"/>
  <c r="D51" i="22"/>
  <c r="J51" i="22" s="1"/>
  <c r="K51" i="22" s="1"/>
  <c r="M51" i="22" s="1"/>
  <c r="D50" i="22"/>
  <c r="J50" i="22" s="1"/>
  <c r="K50" i="22" s="1"/>
  <c r="M50" i="22" s="1"/>
  <c r="D49" i="22"/>
  <c r="J49" i="22" s="1"/>
  <c r="K49" i="22" s="1"/>
  <c r="M49" i="22" s="1"/>
  <c r="D48" i="22"/>
  <c r="J48" i="22" s="1"/>
  <c r="K48" i="22" s="1"/>
  <c r="M48" i="22" s="1"/>
  <c r="D47" i="22"/>
  <c r="J47" i="22" s="1"/>
  <c r="K47" i="22" s="1"/>
  <c r="M47" i="22" s="1"/>
  <c r="D46" i="22"/>
  <c r="J46" i="22" s="1"/>
  <c r="K46" i="22" s="1"/>
  <c r="M46" i="22" s="1"/>
  <c r="D45" i="22"/>
  <c r="J45" i="22" s="1"/>
  <c r="K45" i="22" s="1"/>
  <c r="M45" i="22" s="1"/>
  <c r="D44" i="22"/>
  <c r="J44" i="22" s="1"/>
  <c r="K44" i="22" s="1"/>
  <c r="M44" i="22" s="1"/>
  <c r="D43" i="22"/>
  <c r="J43" i="22" s="1"/>
  <c r="K43" i="22" s="1"/>
  <c r="M43" i="22" s="1"/>
  <c r="S42" i="22"/>
  <c r="D42" i="22"/>
  <c r="J42" i="22" s="1"/>
  <c r="K42" i="22" s="1"/>
  <c r="M42" i="22" s="1"/>
  <c r="S41" i="22"/>
  <c r="D41" i="22"/>
  <c r="J41" i="22" s="1"/>
  <c r="K41" i="22" s="1"/>
  <c r="M41" i="22" s="1"/>
  <c r="S40" i="22"/>
  <c r="D40" i="22"/>
  <c r="J40" i="22" s="1"/>
  <c r="K40" i="22" s="1"/>
  <c r="M40" i="22" s="1"/>
  <c r="S39" i="22"/>
  <c r="D39" i="22"/>
  <c r="J39" i="22" s="1"/>
  <c r="K39" i="22" s="1"/>
  <c r="M39" i="22" s="1"/>
  <c r="S38" i="22"/>
  <c r="D38" i="22"/>
  <c r="J38" i="22" s="1"/>
  <c r="K38" i="22" s="1"/>
  <c r="M38" i="22" s="1"/>
  <c r="S37" i="22"/>
  <c r="D37" i="22"/>
  <c r="J37" i="22" s="1"/>
  <c r="K37" i="22" s="1"/>
  <c r="M37" i="22" s="1"/>
  <c r="S36" i="22"/>
  <c r="D36" i="22"/>
  <c r="J36" i="22" s="1"/>
  <c r="K36" i="22" s="1"/>
  <c r="M36" i="22" s="1"/>
  <c r="S35" i="22"/>
  <c r="S34" i="22"/>
  <c r="D34" i="22"/>
  <c r="J34" i="22" s="1"/>
  <c r="K34" i="22" s="1"/>
  <c r="M34" i="22" s="1"/>
  <c r="S33" i="22"/>
  <c r="D33" i="22"/>
  <c r="J33" i="22" s="1"/>
  <c r="K33" i="22" s="1"/>
  <c r="M33" i="22" s="1"/>
  <c r="S32" i="22"/>
  <c r="J32" i="22"/>
  <c r="K32" i="22" s="1"/>
  <c r="M32" i="22" s="1"/>
  <c r="D32" i="22"/>
  <c r="S31" i="22"/>
  <c r="D31" i="22"/>
  <c r="J31" i="22" s="1"/>
  <c r="K31" i="22" s="1"/>
  <c r="M31" i="22" s="1"/>
  <c r="S30" i="22"/>
  <c r="D30" i="22"/>
  <c r="J30" i="22" s="1"/>
  <c r="K30" i="22" s="1"/>
  <c r="M30" i="22" s="1"/>
  <c r="S29" i="22"/>
  <c r="D29" i="22"/>
  <c r="J29" i="22" s="1"/>
  <c r="K29" i="22" s="1"/>
  <c r="M29" i="22" s="1"/>
  <c r="S28" i="22"/>
  <c r="D28" i="22"/>
  <c r="J28" i="22" s="1"/>
  <c r="K28" i="22" s="1"/>
  <c r="M28" i="22" s="1"/>
  <c r="S27" i="22"/>
  <c r="D27" i="22"/>
  <c r="J27" i="22" s="1"/>
  <c r="K27" i="22" s="1"/>
  <c r="M27" i="22" s="1"/>
  <c r="S26" i="22"/>
  <c r="S25" i="22"/>
  <c r="D25" i="22"/>
  <c r="J25" i="22" s="1"/>
  <c r="K25" i="22" s="1"/>
  <c r="M25" i="22" s="1"/>
  <c r="D24" i="22"/>
  <c r="J24" i="22" s="1"/>
  <c r="K24" i="22" s="1"/>
  <c r="M24" i="22" s="1"/>
  <c r="D23" i="22"/>
  <c r="J23" i="22" s="1"/>
  <c r="K23" i="22" s="1"/>
  <c r="M23" i="22" s="1"/>
  <c r="D22" i="22"/>
  <c r="J22" i="22" s="1"/>
  <c r="K22" i="22" s="1"/>
  <c r="M22" i="22" s="1"/>
  <c r="D21" i="22"/>
  <c r="J21" i="22" s="1"/>
  <c r="K21" i="22" s="1"/>
  <c r="M21" i="22" s="1"/>
  <c r="D20" i="22"/>
  <c r="J20" i="22" s="1"/>
  <c r="K20" i="22" s="1"/>
  <c r="M20" i="22" s="1"/>
  <c r="S19" i="22"/>
  <c r="Q19" i="22"/>
  <c r="D19" i="22"/>
  <c r="J19" i="22" s="1"/>
  <c r="K19" i="22" s="1"/>
  <c r="M19" i="22" s="1"/>
  <c r="S18" i="22"/>
  <c r="S20" i="22" s="1"/>
  <c r="Q18" i="22"/>
  <c r="D18" i="22"/>
  <c r="J18" i="22" s="1"/>
  <c r="K18" i="22" s="1"/>
  <c r="M18" i="22" s="1"/>
  <c r="D17" i="22"/>
  <c r="J17" i="22" s="1"/>
  <c r="K17" i="22" s="1"/>
  <c r="M17" i="22" s="1"/>
  <c r="D16" i="22"/>
  <c r="J16" i="22" s="1"/>
  <c r="K16" i="22" s="1"/>
  <c r="M16" i="22" s="1"/>
  <c r="D15" i="22"/>
  <c r="J15" i="22" s="1"/>
  <c r="K15" i="22" s="1"/>
  <c r="M15" i="22" s="1"/>
  <c r="S14" i="22"/>
  <c r="Q14" i="22"/>
  <c r="D14" i="22"/>
  <c r="J14" i="22" s="1"/>
  <c r="K14" i="22" s="1"/>
  <c r="M14" i="22" s="1"/>
  <c r="S13" i="22"/>
  <c r="Q13" i="22"/>
  <c r="S12" i="22"/>
  <c r="Q12" i="22"/>
  <c r="D12" i="22"/>
  <c r="J12" i="22" s="1"/>
  <c r="K12" i="22" s="1"/>
  <c r="M12" i="22" s="1"/>
  <c r="S11" i="22"/>
  <c r="Q11" i="22"/>
  <c r="D11" i="22"/>
  <c r="J11" i="22" s="1"/>
  <c r="K11" i="22" s="1"/>
  <c r="M11" i="22" s="1"/>
  <c r="S10" i="22"/>
  <c r="Q10" i="22"/>
  <c r="D10" i="22"/>
  <c r="J10" i="22" s="1"/>
  <c r="K10" i="22" s="1"/>
  <c r="M10" i="22" s="1"/>
  <c r="D9" i="22"/>
  <c r="J9" i="22" s="1"/>
  <c r="K9" i="22" s="1"/>
  <c r="M9" i="22" s="1"/>
  <c r="D8" i="22"/>
  <c r="J8" i="22" s="1"/>
  <c r="K8" i="22" s="1"/>
  <c r="M8" i="22" s="1"/>
  <c r="D7" i="22"/>
  <c r="J7" i="22" s="1"/>
  <c r="K7" i="22" s="1"/>
  <c r="M7" i="22" s="1"/>
  <c r="D6" i="22"/>
  <c r="J6" i="22" s="1"/>
  <c r="K6" i="22" s="1"/>
  <c r="M6" i="22" s="1"/>
  <c r="D5" i="22"/>
  <c r="J5" i="22" s="1"/>
  <c r="K5" i="22" s="1"/>
  <c r="M5" i="22" s="1"/>
  <c r="D4" i="22"/>
  <c r="J4" i="22" s="1"/>
  <c r="K4" i="22" s="1"/>
  <c r="M4" i="22" s="1"/>
  <c r="D3" i="22"/>
  <c r="J3" i="22" s="1"/>
  <c r="K3" i="22" s="1"/>
  <c r="M3" i="22" s="1"/>
  <c r="D2" i="22"/>
  <c r="J2" i="22" s="1"/>
  <c r="K2" i="22" s="1"/>
  <c r="D51" i="21"/>
  <c r="J51" i="21" s="1"/>
  <c r="K51" i="21" s="1"/>
  <c r="M51" i="21" s="1"/>
  <c r="D50" i="21"/>
  <c r="J50" i="21" s="1"/>
  <c r="K50" i="21" s="1"/>
  <c r="M50" i="21" s="1"/>
  <c r="D49" i="21"/>
  <c r="J49" i="21" s="1"/>
  <c r="K49" i="21" s="1"/>
  <c r="M49" i="21" s="1"/>
  <c r="D48" i="21"/>
  <c r="J48" i="21" s="1"/>
  <c r="K48" i="21" s="1"/>
  <c r="M48" i="21" s="1"/>
  <c r="D47" i="21"/>
  <c r="J47" i="21" s="1"/>
  <c r="K47" i="21" s="1"/>
  <c r="M47" i="21" s="1"/>
  <c r="D46" i="21"/>
  <c r="J46" i="21" s="1"/>
  <c r="K46" i="21" s="1"/>
  <c r="M46" i="21" s="1"/>
  <c r="D45" i="21"/>
  <c r="J45" i="21" s="1"/>
  <c r="K45" i="21" s="1"/>
  <c r="M45" i="21" s="1"/>
  <c r="D44" i="21"/>
  <c r="J44" i="21" s="1"/>
  <c r="K44" i="21" s="1"/>
  <c r="M44" i="21" s="1"/>
  <c r="J43" i="21"/>
  <c r="K43" i="21" s="1"/>
  <c r="M43" i="21" s="1"/>
  <c r="D43" i="21"/>
  <c r="S42" i="21"/>
  <c r="D42" i="21"/>
  <c r="J42" i="21" s="1"/>
  <c r="K42" i="21" s="1"/>
  <c r="M42" i="21" s="1"/>
  <c r="S41" i="21"/>
  <c r="D41" i="21"/>
  <c r="J41" i="21" s="1"/>
  <c r="K41" i="21" s="1"/>
  <c r="M41" i="21" s="1"/>
  <c r="S40" i="21"/>
  <c r="D40" i="21"/>
  <c r="J40" i="21" s="1"/>
  <c r="K40" i="21" s="1"/>
  <c r="M40" i="21" s="1"/>
  <c r="S39" i="21"/>
  <c r="D39" i="21"/>
  <c r="J39" i="21" s="1"/>
  <c r="K39" i="21" s="1"/>
  <c r="M39" i="21" s="1"/>
  <c r="S38" i="21"/>
  <c r="D38" i="21"/>
  <c r="J38" i="21" s="1"/>
  <c r="K38" i="21" s="1"/>
  <c r="M38" i="21" s="1"/>
  <c r="S37" i="21"/>
  <c r="D37" i="21"/>
  <c r="J37" i="21" s="1"/>
  <c r="K37" i="21" s="1"/>
  <c r="M37" i="21" s="1"/>
  <c r="S36" i="21"/>
  <c r="D36" i="21"/>
  <c r="J36" i="21" s="1"/>
  <c r="K36" i="21" s="1"/>
  <c r="M36" i="21" s="1"/>
  <c r="S35" i="21"/>
  <c r="S34" i="21"/>
  <c r="D34" i="21"/>
  <c r="J34" i="21" s="1"/>
  <c r="K34" i="21" s="1"/>
  <c r="M34" i="21" s="1"/>
  <c r="S33" i="21"/>
  <c r="D33" i="21"/>
  <c r="J33" i="21" s="1"/>
  <c r="K33" i="21" s="1"/>
  <c r="M33" i="21" s="1"/>
  <c r="S32" i="21"/>
  <c r="D32" i="21"/>
  <c r="J32" i="21" s="1"/>
  <c r="K32" i="21" s="1"/>
  <c r="M32" i="21" s="1"/>
  <c r="S31" i="21"/>
  <c r="D31" i="21"/>
  <c r="J31" i="21" s="1"/>
  <c r="K31" i="21" s="1"/>
  <c r="M31" i="21" s="1"/>
  <c r="S30" i="21"/>
  <c r="D30" i="21"/>
  <c r="J30" i="21" s="1"/>
  <c r="K30" i="21" s="1"/>
  <c r="M30" i="21" s="1"/>
  <c r="S29" i="21"/>
  <c r="D29" i="21"/>
  <c r="J29" i="21" s="1"/>
  <c r="K29" i="21" s="1"/>
  <c r="M29" i="21" s="1"/>
  <c r="S28" i="21"/>
  <c r="D28" i="21"/>
  <c r="J28" i="21" s="1"/>
  <c r="K28" i="21" s="1"/>
  <c r="M28" i="21" s="1"/>
  <c r="S27" i="21"/>
  <c r="J27" i="21"/>
  <c r="K27" i="21" s="1"/>
  <c r="M27" i="21" s="1"/>
  <c r="D27" i="21"/>
  <c r="S26" i="21"/>
  <c r="S25" i="21"/>
  <c r="D25" i="21"/>
  <c r="J25" i="21" s="1"/>
  <c r="K25" i="21" s="1"/>
  <c r="M25" i="21" s="1"/>
  <c r="D24" i="21"/>
  <c r="J24" i="21" s="1"/>
  <c r="K24" i="21" s="1"/>
  <c r="M24" i="21" s="1"/>
  <c r="D23" i="21"/>
  <c r="J23" i="21" s="1"/>
  <c r="K23" i="21" s="1"/>
  <c r="M23" i="21" s="1"/>
  <c r="D22" i="21"/>
  <c r="J22" i="21" s="1"/>
  <c r="K22" i="21" s="1"/>
  <c r="M22" i="21" s="1"/>
  <c r="D21" i="21"/>
  <c r="J21" i="21" s="1"/>
  <c r="K21" i="21" s="1"/>
  <c r="M21" i="21" s="1"/>
  <c r="D20" i="21"/>
  <c r="J20" i="21" s="1"/>
  <c r="K20" i="21" s="1"/>
  <c r="M20" i="21" s="1"/>
  <c r="S19" i="21"/>
  <c r="Q19" i="21"/>
  <c r="D19" i="21"/>
  <c r="J19" i="21" s="1"/>
  <c r="K19" i="21" s="1"/>
  <c r="M19" i="21" s="1"/>
  <c r="S18" i="21"/>
  <c r="Q18" i="21"/>
  <c r="D18" i="21"/>
  <c r="J18" i="21" s="1"/>
  <c r="K18" i="21" s="1"/>
  <c r="M18" i="21" s="1"/>
  <c r="D17" i="21"/>
  <c r="J17" i="21" s="1"/>
  <c r="K17" i="21" s="1"/>
  <c r="M17" i="21" s="1"/>
  <c r="D16" i="21"/>
  <c r="J16" i="21" s="1"/>
  <c r="K16" i="21" s="1"/>
  <c r="M16" i="21" s="1"/>
  <c r="D15" i="21"/>
  <c r="J15" i="21" s="1"/>
  <c r="K15" i="21" s="1"/>
  <c r="M15" i="21" s="1"/>
  <c r="S14" i="21"/>
  <c r="Q14" i="21"/>
  <c r="D14" i="21"/>
  <c r="J14" i="21" s="1"/>
  <c r="K14" i="21" s="1"/>
  <c r="M14" i="21" s="1"/>
  <c r="S13" i="21"/>
  <c r="Q13" i="21"/>
  <c r="S12" i="21"/>
  <c r="Q12" i="21"/>
  <c r="D12" i="21"/>
  <c r="J12" i="21" s="1"/>
  <c r="K12" i="21" s="1"/>
  <c r="M12" i="21" s="1"/>
  <c r="S11" i="21"/>
  <c r="Q11" i="21"/>
  <c r="D11" i="21"/>
  <c r="J11" i="21" s="1"/>
  <c r="K11" i="21" s="1"/>
  <c r="M11" i="21" s="1"/>
  <c r="S10" i="21"/>
  <c r="Q10" i="21"/>
  <c r="J10" i="21"/>
  <c r="K10" i="21" s="1"/>
  <c r="M10" i="21" s="1"/>
  <c r="D10" i="21"/>
  <c r="D9" i="21"/>
  <c r="J9" i="21" s="1"/>
  <c r="K9" i="21" s="1"/>
  <c r="M9" i="21" s="1"/>
  <c r="D8" i="21"/>
  <c r="J8" i="21" s="1"/>
  <c r="K8" i="21" s="1"/>
  <c r="M8" i="21" s="1"/>
  <c r="D7" i="21"/>
  <c r="J7" i="21" s="1"/>
  <c r="K7" i="21" s="1"/>
  <c r="M7" i="21" s="1"/>
  <c r="D6" i="21"/>
  <c r="J6" i="21" s="1"/>
  <c r="K6" i="21" s="1"/>
  <c r="M6" i="21" s="1"/>
  <c r="D5" i="21"/>
  <c r="J5" i="21" s="1"/>
  <c r="K5" i="21" s="1"/>
  <c r="M5" i="21" s="1"/>
  <c r="D4" i="21"/>
  <c r="J4" i="21" s="1"/>
  <c r="K4" i="21" s="1"/>
  <c r="M4" i="21" s="1"/>
  <c r="D3" i="21"/>
  <c r="J3" i="21" s="1"/>
  <c r="K3" i="21" s="1"/>
  <c r="M3" i="21" s="1"/>
  <c r="D2" i="21"/>
  <c r="J2" i="21" s="1"/>
  <c r="K2" i="21" s="1"/>
  <c r="D51" i="20"/>
  <c r="J51" i="20" s="1"/>
  <c r="K51" i="20" s="1"/>
  <c r="M51" i="20" s="1"/>
  <c r="D50" i="20"/>
  <c r="J50" i="20" s="1"/>
  <c r="K50" i="20" s="1"/>
  <c r="M50" i="20" s="1"/>
  <c r="D49" i="20"/>
  <c r="J49" i="20" s="1"/>
  <c r="K49" i="20" s="1"/>
  <c r="M49" i="20" s="1"/>
  <c r="D48" i="20"/>
  <c r="J48" i="20" s="1"/>
  <c r="K48" i="20" s="1"/>
  <c r="M48" i="20" s="1"/>
  <c r="D47" i="20"/>
  <c r="J47" i="20" s="1"/>
  <c r="K47" i="20" s="1"/>
  <c r="M47" i="20" s="1"/>
  <c r="D46" i="20"/>
  <c r="J46" i="20" s="1"/>
  <c r="K46" i="20" s="1"/>
  <c r="M46" i="20" s="1"/>
  <c r="D45" i="20"/>
  <c r="J45" i="20" s="1"/>
  <c r="K45" i="20" s="1"/>
  <c r="M45" i="20" s="1"/>
  <c r="D44" i="20"/>
  <c r="J44" i="20" s="1"/>
  <c r="K44" i="20" s="1"/>
  <c r="M44" i="20" s="1"/>
  <c r="D43" i="20"/>
  <c r="J43" i="20" s="1"/>
  <c r="K43" i="20" s="1"/>
  <c r="M43" i="20" s="1"/>
  <c r="S42" i="20"/>
  <c r="D42" i="20"/>
  <c r="J42" i="20" s="1"/>
  <c r="K42" i="20" s="1"/>
  <c r="M42" i="20" s="1"/>
  <c r="S41" i="20"/>
  <c r="D41" i="20"/>
  <c r="J41" i="20" s="1"/>
  <c r="K41" i="20" s="1"/>
  <c r="M41" i="20" s="1"/>
  <c r="S40" i="20"/>
  <c r="D40" i="20"/>
  <c r="J40" i="20" s="1"/>
  <c r="K40" i="20" s="1"/>
  <c r="M40" i="20" s="1"/>
  <c r="S39" i="20"/>
  <c r="D39" i="20"/>
  <c r="J39" i="20" s="1"/>
  <c r="K39" i="20" s="1"/>
  <c r="M39" i="20" s="1"/>
  <c r="S38" i="20"/>
  <c r="D38" i="20"/>
  <c r="J38" i="20" s="1"/>
  <c r="K38" i="20" s="1"/>
  <c r="M38" i="20" s="1"/>
  <c r="S37" i="20"/>
  <c r="D37" i="20"/>
  <c r="J37" i="20" s="1"/>
  <c r="K37" i="20" s="1"/>
  <c r="M37" i="20" s="1"/>
  <c r="S36" i="20"/>
  <c r="D36" i="20"/>
  <c r="J36" i="20" s="1"/>
  <c r="K36" i="20" s="1"/>
  <c r="M36" i="20" s="1"/>
  <c r="S35" i="20"/>
  <c r="S34" i="20"/>
  <c r="D34" i="20"/>
  <c r="J34" i="20" s="1"/>
  <c r="K34" i="20" s="1"/>
  <c r="M34" i="20" s="1"/>
  <c r="S33" i="20"/>
  <c r="D33" i="20"/>
  <c r="J33" i="20" s="1"/>
  <c r="K33" i="20" s="1"/>
  <c r="M33" i="20" s="1"/>
  <c r="S32" i="20"/>
  <c r="D32" i="20"/>
  <c r="J32" i="20" s="1"/>
  <c r="K32" i="20" s="1"/>
  <c r="M32" i="20" s="1"/>
  <c r="S31" i="20"/>
  <c r="D31" i="20"/>
  <c r="J31" i="20" s="1"/>
  <c r="K31" i="20" s="1"/>
  <c r="M31" i="20" s="1"/>
  <c r="S30" i="20"/>
  <c r="D30" i="20"/>
  <c r="J30" i="20" s="1"/>
  <c r="K30" i="20" s="1"/>
  <c r="M30" i="20" s="1"/>
  <c r="S29" i="20"/>
  <c r="D29" i="20"/>
  <c r="J29" i="20" s="1"/>
  <c r="K29" i="20" s="1"/>
  <c r="M29" i="20" s="1"/>
  <c r="S28" i="20"/>
  <c r="D28" i="20"/>
  <c r="J28" i="20" s="1"/>
  <c r="K28" i="20" s="1"/>
  <c r="M28" i="20" s="1"/>
  <c r="S27" i="20"/>
  <c r="D27" i="20"/>
  <c r="J27" i="20" s="1"/>
  <c r="K27" i="20" s="1"/>
  <c r="M27" i="20" s="1"/>
  <c r="S26" i="20"/>
  <c r="S25" i="20"/>
  <c r="D25" i="20"/>
  <c r="J25" i="20" s="1"/>
  <c r="K25" i="20" s="1"/>
  <c r="M25" i="20" s="1"/>
  <c r="D24" i="20"/>
  <c r="J24" i="20" s="1"/>
  <c r="K24" i="20" s="1"/>
  <c r="M24" i="20" s="1"/>
  <c r="D23" i="20"/>
  <c r="J23" i="20" s="1"/>
  <c r="K23" i="20" s="1"/>
  <c r="M23" i="20" s="1"/>
  <c r="D22" i="20"/>
  <c r="J22" i="20" s="1"/>
  <c r="K22" i="20" s="1"/>
  <c r="M22" i="20" s="1"/>
  <c r="D21" i="20"/>
  <c r="J21" i="20" s="1"/>
  <c r="K21" i="20" s="1"/>
  <c r="M21" i="20" s="1"/>
  <c r="D20" i="20"/>
  <c r="J20" i="20" s="1"/>
  <c r="K20" i="20" s="1"/>
  <c r="M20" i="20" s="1"/>
  <c r="S19" i="20"/>
  <c r="Q19" i="20"/>
  <c r="D19" i="20"/>
  <c r="J19" i="20" s="1"/>
  <c r="K19" i="20" s="1"/>
  <c r="M19" i="20" s="1"/>
  <c r="S18" i="20"/>
  <c r="Q18" i="20"/>
  <c r="D18" i="20"/>
  <c r="J18" i="20" s="1"/>
  <c r="K18" i="20" s="1"/>
  <c r="M18" i="20" s="1"/>
  <c r="D17" i="20"/>
  <c r="J17" i="20" s="1"/>
  <c r="K17" i="20" s="1"/>
  <c r="M17" i="20" s="1"/>
  <c r="D16" i="20"/>
  <c r="J16" i="20" s="1"/>
  <c r="K16" i="20" s="1"/>
  <c r="M16" i="20" s="1"/>
  <c r="D15" i="20"/>
  <c r="J15" i="20" s="1"/>
  <c r="K15" i="20" s="1"/>
  <c r="M15" i="20" s="1"/>
  <c r="S14" i="20"/>
  <c r="Q14" i="20"/>
  <c r="D14" i="20"/>
  <c r="J14" i="20" s="1"/>
  <c r="K14" i="20" s="1"/>
  <c r="M14" i="20" s="1"/>
  <c r="S13" i="20"/>
  <c r="Q13" i="20"/>
  <c r="S12" i="20"/>
  <c r="Q12" i="20"/>
  <c r="D12" i="20"/>
  <c r="J12" i="20" s="1"/>
  <c r="K12" i="20" s="1"/>
  <c r="M12" i="20" s="1"/>
  <c r="S11" i="20"/>
  <c r="Q11" i="20"/>
  <c r="D11" i="20"/>
  <c r="J11" i="20" s="1"/>
  <c r="K11" i="20" s="1"/>
  <c r="M11" i="20" s="1"/>
  <c r="S10" i="20"/>
  <c r="Q10" i="20"/>
  <c r="D10" i="20"/>
  <c r="J10" i="20" s="1"/>
  <c r="K10" i="20" s="1"/>
  <c r="M10" i="20" s="1"/>
  <c r="D9" i="20"/>
  <c r="J9" i="20" s="1"/>
  <c r="K9" i="20" s="1"/>
  <c r="M9" i="20" s="1"/>
  <c r="D8" i="20"/>
  <c r="J8" i="20" s="1"/>
  <c r="K8" i="20" s="1"/>
  <c r="M8" i="20" s="1"/>
  <c r="D7" i="20"/>
  <c r="J7" i="20" s="1"/>
  <c r="K7" i="20" s="1"/>
  <c r="M7" i="20" s="1"/>
  <c r="D6" i="20"/>
  <c r="J6" i="20" s="1"/>
  <c r="K6" i="20" s="1"/>
  <c r="M6" i="20" s="1"/>
  <c r="D5" i="20"/>
  <c r="J5" i="20" s="1"/>
  <c r="K5" i="20" s="1"/>
  <c r="M5" i="20" s="1"/>
  <c r="D4" i="20"/>
  <c r="J4" i="20" s="1"/>
  <c r="K4" i="20" s="1"/>
  <c r="M4" i="20" s="1"/>
  <c r="D3" i="20"/>
  <c r="J3" i="20" s="1"/>
  <c r="K3" i="20" s="1"/>
  <c r="M3" i="20" s="1"/>
  <c r="D2" i="20"/>
  <c r="J2" i="20" s="1"/>
  <c r="K2" i="20" s="1"/>
  <c r="D51" i="19"/>
  <c r="J51" i="19" s="1"/>
  <c r="K51" i="19" s="1"/>
  <c r="M51" i="19" s="1"/>
  <c r="D50" i="19"/>
  <c r="J50" i="19" s="1"/>
  <c r="K50" i="19" s="1"/>
  <c r="M50" i="19" s="1"/>
  <c r="D49" i="19"/>
  <c r="J49" i="19" s="1"/>
  <c r="K49" i="19" s="1"/>
  <c r="M49" i="19" s="1"/>
  <c r="D48" i="19"/>
  <c r="J48" i="19" s="1"/>
  <c r="K48" i="19" s="1"/>
  <c r="M48" i="19" s="1"/>
  <c r="D47" i="19"/>
  <c r="J47" i="19" s="1"/>
  <c r="K47" i="19" s="1"/>
  <c r="M47" i="19" s="1"/>
  <c r="D46" i="19"/>
  <c r="J46" i="19" s="1"/>
  <c r="K46" i="19" s="1"/>
  <c r="M46" i="19" s="1"/>
  <c r="D45" i="19"/>
  <c r="J45" i="19" s="1"/>
  <c r="K45" i="19" s="1"/>
  <c r="M45" i="19" s="1"/>
  <c r="D44" i="19"/>
  <c r="J44" i="19" s="1"/>
  <c r="K44" i="19" s="1"/>
  <c r="M44" i="19" s="1"/>
  <c r="D43" i="19"/>
  <c r="J43" i="19" s="1"/>
  <c r="K43" i="19" s="1"/>
  <c r="M43" i="19" s="1"/>
  <c r="S42" i="19"/>
  <c r="D42" i="19"/>
  <c r="J42" i="19" s="1"/>
  <c r="K42" i="19" s="1"/>
  <c r="M42" i="19" s="1"/>
  <c r="S41" i="19"/>
  <c r="D41" i="19"/>
  <c r="J41" i="19" s="1"/>
  <c r="K41" i="19" s="1"/>
  <c r="M41" i="19" s="1"/>
  <c r="S40" i="19"/>
  <c r="D40" i="19"/>
  <c r="J40" i="19" s="1"/>
  <c r="K40" i="19" s="1"/>
  <c r="M40" i="19" s="1"/>
  <c r="S39" i="19"/>
  <c r="D39" i="19"/>
  <c r="J39" i="19" s="1"/>
  <c r="K39" i="19" s="1"/>
  <c r="M39" i="19" s="1"/>
  <c r="S38" i="19"/>
  <c r="D38" i="19"/>
  <c r="J38" i="19" s="1"/>
  <c r="K38" i="19" s="1"/>
  <c r="M38" i="19" s="1"/>
  <c r="S37" i="19"/>
  <c r="D37" i="19"/>
  <c r="J37" i="19" s="1"/>
  <c r="K37" i="19" s="1"/>
  <c r="M37" i="19" s="1"/>
  <c r="S36" i="19"/>
  <c r="J36" i="19"/>
  <c r="K36" i="19" s="1"/>
  <c r="M36" i="19" s="1"/>
  <c r="D36" i="19"/>
  <c r="S35" i="19"/>
  <c r="S34" i="19"/>
  <c r="D34" i="19"/>
  <c r="J34" i="19" s="1"/>
  <c r="K34" i="19" s="1"/>
  <c r="M34" i="19" s="1"/>
  <c r="S33" i="19"/>
  <c r="D33" i="19"/>
  <c r="J33" i="19" s="1"/>
  <c r="K33" i="19" s="1"/>
  <c r="M33" i="19" s="1"/>
  <c r="S32" i="19"/>
  <c r="J32" i="19"/>
  <c r="K32" i="19" s="1"/>
  <c r="M32" i="19" s="1"/>
  <c r="D32" i="19"/>
  <c r="S31" i="19"/>
  <c r="D31" i="19"/>
  <c r="J31" i="19" s="1"/>
  <c r="K31" i="19" s="1"/>
  <c r="M31" i="19" s="1"/>
  <c r="S30" i="19"/>
  <c r="D30" i="19"/>
  <c r="J30" i="19" s="1"/>
  <c r="K30" i="19" s="1"/>
  <c r="M30" i="19" s="1"/>
  <c r="S29" i="19"/>
  <c r="D29" i="19"/>
  <c r="J29" i="19" s="1"/>
  <c r="K29" i="19" s="1"/>
  <c r="M29" i="19" s="1"/>
  <c r="S28" i="19"/>
  <c r="D28" i="19"/>
  <c r="J28" i="19" s="1"/>
  <c r="K28" i="19" s="1"/>
  <c r="M28" i="19" s="1"/>
  <c r="S27" i="19"/>
  <c r="D27" i="19"/>
  <c r="J27" i="19" s="1"/>
  <c r="K27" i="19" s="1"/>
  <c r="M27" i="19" s="1"/>
  <c r="S26" i="19"/>
  <c r="S25" i="19"/>
  <c r="D25" i="19"/>
  <c r="J25" i="19" s="1"/>
  <c r="K25" i="19" s="1"/>
  <c r="M25" i="19" s="1"/>
  <c r="D24" i="19"/>
  <c r="J24" i="19" s="1"/>
  <c r="K24" i="19" s="1"/>
  <c r="M24" i="19" s="1"/>
  <c r="D23" i="19"/>
  <c r="J23" i="19" s="1"/>
  <c r="K23" i="19" s="1"/>
  <c r="M23" i="19" s="1"/>
  <c r="D22" i="19"/>
  <c r="J22" i="19" s="1"/>
  <c r="K22" i="19" s="1"/>
  <c r="M22" i="19" s="1"/>
  <c r="D21" i="19"/>
  <c r="J21" i="19" s="1"/>
  <c r="K21" i="19" s="1"/>
  <c r="M21" i="19" s="1"/>
  <c r="D20" i="19"/>
  <c r="J20" i="19" s="1"/>
  <c r="K20" i="19" s="1"/>
  <c r="M20" i="19" s="1"/>
  <c r="S19" i="19"/>
  <c r="Q19" i="19"/>
  <c r="D19" i="19"/>
  <c r="J19" i="19" s="1"/>
  <c r="K19" i="19" s="1"/>
  <c r="M19" i="19" s="1"/>
  <c r="S18" i="19"/>
  <c r="Q18" i="19"/>
  <c r="D18" i="19"/>
  <c r="J18" i="19" s="1"/>
  <c r="K18" i="19" s="1"/>
  <c r="M18" i="19" s="1"/>
  <c r="D17" i="19"/>
  <c r="J17" i="19" s="1"/>
  <c r="K17" i="19" s="1"/>
  <c r="M17" i="19" s="1"/>
  <c r="D16" i="19"/>
  <c r="J16" i="19" s="1"/>
  <c r="K16" i="19" s="1"/>
  <c r="M16" i="19" s="1"/>
  <c r="D15" i="19"/>
  <c r="J15" i="19" s="1"/>
  <c r="K15" i="19" s="1"/>
  <c r="M15" i="19" s="1"/>
  <c r="S14" i="19"/>
  <c r="Q14" i="19"/>
  <c r="D14" i="19"/>
  <c r="J14" i="19" s="1"/>
  <c r="K14" i="19" s="1"/>
  <c r="M14" i="19" s="1"/>
  <c r="S13" i="19"/>
  <c r="Q13" i="19"/>
  <c r="S12" i="19"/>
  <c r="Q12" i="19"/>
  <c r="D12" i="19"/>
  <c r="J12" i="19" s="1"/>
  <c r="K12" i="19" s="1"/>
  <c r="M12" i="19" s="1"/>
  <c r="S11" i="19"/>
  <c r="Q11" i="19"/>
  <c r="D11" i="19"/>
  <c r="J11" i="19" s="1"/>
  <c r="K11" i="19" s="1"/>
  <c r="M11" i="19" s="1"/>
  <c r="S10" i="19"/>
  <c r="Q10" i="19"/>
  <c r="D10" i="19"/>
  <c r="J10" i="19" s="1"/>
  <c r="K10" i="19" s="1"/>
  <c r="M10" i="19" s="1"/>
  <c r="D9" i="19"/>
  <c r="J9" i="19" s="1"/>
  <c r="K9" i="19" s="1"/>
  <c r="M9" i="19" s="1"/>
  <c r="D8" i="19"/>
  <c r="J8" i="19" s="1"/>
  <c r="K8" i="19" s="1"/>
  <c r="M8" i="19" s="1"/>
  <c r="D7" i="19"/>
  <c r="J7" i="19" s="1"/>
  <c r="K7" i="19" s="1"/>
  <c r="M7" i="19" s="1"/>
  <c r="D6" i="19"/>
  <c r="J6" i="19" s="1"/>
  <c r="K6" i="19" s="1"/>
  <c r="M6" i="19" s="1"/>
  <c r="D5" i="19"/>
  <c r="J5" i="19" s="1"/>
  <c r="K5" i="19" s="1"/>
  <c r="M5" i="19" s="1"/>
  <c r="D4" i="19"/>
  <c r="J4" i="19" s="1"/>
  <c r="K4" i="19" s="1"/>
  <c r="M4" i="19" s="1"/>
  <c r="D3" i="19"/>
  <c r="J3" i="19" s="1"/>
  <c r="K3" i="19" s="1"/>
  <c r="M3" i="19" s="1"/>
  <c r="D2" i="19"/>
  <c r="J2" i="19" s="1"/>
  <c r="K2" i="19" s="1"/>
  <c r="M2" i="19" s="1"/>
  <c r="D51" i="18"/>
  <c r="J51" i="18" s="1"/>
  <c r="K51" i="18" s="1"/>
  <c r="M51" i="18" s="1"/>
  <c r="D50" i="18"/>
  <c r="J50" i="18" s="1"/>
  <c r="K50" i="18" s="1"/>
  <c r="M50" i="18" s="1"/>
  <c r="D49" i="18"/>
  <c r="J49" i="18" s="1"/>
  <c r="K49" i="18" s="1"/>
  <c r="M49" i="18" s="1"/>
  <c r="D48" i="18"/>
  <c r="J48" i="18" s="1"/>
  <c r="K48" i="18" s="1"/>
  <c r="M48" i="18" s="1"/>
  <c r="D47" i="18"/>
  <c r="J47" i="18" s="1"/>
  <c r="K47" i="18" s="1"/>
  <c r="M47" i="18" s="1"/>
  <c r="D46" i="18"/>
  <c r="J46" i="18" s="1"/>
  <c r="K46" i="18" s="1"/>
  <c r="M46" i="18" s="1"/>
  <c r="D45" i="18"/>
  <c r="J45" i="18" s="1"/>
  <c r="K45" i="18" s="1"/>
  <c r="M45" i="18" s="1"/>
  <c r="D44" i="18"/>
  <c r="J44" i="18" s="1"/>
  <c r="K44" i="18" s="1"/>
  <c r="M44" i="18" s="1"/>
  <c r="D43" i="18"/>
  <c r="J43" i="18" s="1"/>
  <c r="K43" i="18" s="1"/>
  <c r="M43" i="18" s="1"/>
  <c r="S42" i="18"/>
  <c r="D42" i="18"/>
  <c r="J42" i="18" s="1"/>
  <c r="K42" i="18" s="1"/>
  <c r="M42" i="18" s="1"/>
  <c r="S41" i="18"/>
  <c r="D41" i="18"/>
  <c r="J41" i="18" s="1"/>
  <c r="K41" i="18" s="1"/>
  <c r="M41" i="18" s="1"/>
  <c r="S40" i="18"/>
  <c r="D40" i="18"/>
  <c r="J40" i="18" s="1"/>
  <c r="K40" i="18" s="1"/>
  <c r="M40" i="18" s="1"/>
  <c r="S39" i="18"/>
  <c r="D39" i="18"/>
  <c r="J39" i="18" s="1"/>
  <c r="K39" i="18" s="1"/>
  <c r="M39" i="18" s="1"/>
  <c r="S38" i="18"/>
  <c r="D38" i="18"/>
  <c r="J38" i="18" s="1"/>
  <c r="K38" i="18" s="1"/>
  <c r="M38" i="18" s="1"/>
  <c r="S37" i="18"/>
  <c r="D37" i="18"/>
  <c r="J37" i="18" s="1"/>
  <c r="K37" i="18" s="1"/>
  <c r="M37" i="18" s="1"/>
  <c r="S36" i="18"/>
  <c r="D36" i="18"/>
  <c r="J36" i="18" s="1"/>
  <c r="K36" i="18" s="1"/>
  <c r="M36" i="18" s="1"/>
  <c r="S35" i="18"/>
  <c r="S34" i="18"/>
  <c r="D34" i="18"/>
  <c r="J34" i="18" s="1"/>
  <c r="K34" i="18" s="1"/>
  <c r="M34" i="18" s="1"/>
  <c r="S33" i="18"/>
  <c r="D33" i="18"/>
  <c r="J33" i="18" s="1"/>
  <c r="K33" i="18" s="1"/>
  <c r="M33" i="18" s="1"/>
  <c r="S32" i="18"/>
  <c r="D32" i="18"/>
  <c r="J32" i="18" s="1"/>
  <c r="K32" i="18" s="1"/>
  <c r="M32" i="18" s="1"/>
  <c r="S31" i="18"/>
  <c r="D31" i="18"/>
  <c r="J31" i="18" s="1"/>
  <c r="K31" i="18" s="1"/>
  <c r="M31" i="18" s="1"/>
  <c r="S30" i="18"/>
  <c r="D30" i="18"/>
  <c r="J30" i="18" s="1"/>
  <c r="K30" i="18" s="1"/>
  <c r="M30" i="18" s="1"/>
  <c r="S29" i="18"/>
  <c r="D29" i="18"/>
  <c r="J29" i="18" s="1"/>
  <c r="K29" i="18" s="1"/>
  <c r="M29" i="18" s="1"/>
  <c r="S28" i="18"/>
  <c r="D28" i="18"/>
  <c r="J28" i="18" s="1"/>
  <c r="K28" i="18" s="1"/>
  <c r="M28" i="18" s="1"/>
  <c r="S27" i="18"/>
  <c r="D27" i="18"/>
  <c r="J27" i="18" s="1"/>
  <c r="K27" i="18" s="1"/>
  <c r="M27" i="18" s="1"/>
  <c r="S26" i="18"/>
  <c r="S25" i="18"/>
  <c r="D25" i="18"/>
  <c r="J25" i="18" s="1"/>
  <c r="K25" i="18" s="1"/>
  <c r="M25" i="18" s="1"/>
  <c r="D24" i="18"/>
  <c r="J24" i="18" s="1"/>
  <c r="K24" i="18" s="1"/>
  <c r="M24" i="18" s="1"/>
  <c r="D23" i="18"/>
  <c r="J23" i="18" s="1"/>
  <c r="K23" i="18" s="1"/>
  <c r="M23" i="18" s="1"/>
  <c r="D22" i="18"/>
  <c r="J22" i="18" s="1"/>
  <c r="K22" i="18" s="1"/>
  <c r="M22" i="18" s="1"/>
  <c r="D21" i="18"/>
  <c r="J21" i="18" s="1"/>
  <c r="K21" i="18" s="1"/>
  <c r="M21" i="18" s="1"/>
  <c r="D20" i="18"/>
  <c r="J20" i="18" s="1"/>
  <c r="K20" i="18" s="1"/>
  <c r="M20" i="18" s="1"/>
  <c r="S19" i="18"/>
  <c r="Q19" i="18"/>
  <c r="D19" i="18"/>
  <c r="J19" i="18" s="1"/>
  <c r="K19" i="18" s="1"/>
  <c r="M19" i="18" s="1"/>
  <c r="S18" i="18"/>
  <c r="Q18" i="18"/>
  <c r="D18" i="18"/>
  <c r="J18" i="18" s="1"/>
  <c r="K18" i="18" s="1"/>
  <c r="M18" i="18" s="1"/>
  <c r="D17" i="18"/>
  <c r="J17" i="18" s="1"/>
  <c r="K17" i="18" s="1"/>
  <c r="M17" i="18" s="1"/>
  <c r="D16" i="18"/>
  <c r="J16" i="18" s="1"/>
  <c r="K16" i="18" s="1"/>
  <c r="M16" i="18" s="1"/>
  <c r="D15" i="18"/>
  <c r="J15" i="18" s="1"/>
  <c r="K15" i="18" s="1"/>
  <c r="M15" i="18" s="1"/>
  <c r="S14" i="18"/>
  <c r="Q14" i="18"/>
  <c r="D14" i="18"/>
  <c r="J14" i="18" s="1"/>
  <c r="K14" i="18" s="1"/>
  <c r="M14" i="18" s="1"/>
  <c r="S13" i="18"/>
  <c r="Q13" i="18"/>
  <c r="S12" i="18"/>
  <c r="Q12" i="18"/>
  <c r="D12" i="18"/>
  <c r="J12" i="18" s="1"/>
  <c r="K12" i="18" s="1"/>
  <c r="M12" i="18" s="1"/>
  <c r="S11" i="18"/>
  <c r="Q11" i="18"/>
  <c r="D11" i="18"/>
  <c r="J11" i="18" s="1"/>
  <c r="K11" i="18" s="1"/>
  <c r="M11" i="18" s="1"/>
  <c r="S10" i="18"/>
  <c r="Q10" i="18"/>
  <c r="D10" i="18"/>
  <c r="J10" i="18" s="1"/>
  <c r="K10" i="18" s="1"/>
  <c r="M10" i="18" s="1"/>
  <c r="D9" i="18"/>
  <c r="J9" i="18" s="1"/>
  <c r="K9" i="18" s="1"/>
  <c r="M9" i="18" s="1"/>
  <c r="D8" i="18"/>
  <c r="J8" i="18" s="1"/>
  <c r="K8" i="18" s="1"/>
  <c r="M8" i="18" s="1"/>
  <c r="D7" i="18"/>
  <c r="J7" i="18" s="1"/>
  <c r="K7" i="18" s="1"/>
  <c r="M7" i="18" s="1"/>
  <c r="J6" i="18"/>
  <c r="K6" i="18" s="1"/>
  <c r="M6" i="18" s="1"/>
  <c r="D6" i="18"/>
  <c r="D5" i="18"/>
  <c r="J5" i="18" s="1"/>
  <c r="K5" i="18" s="1"/>
  <c r="M5" i="18" s="1"/>
  <c r="D4" i="18"/>
  <c r="J4" i="18" s="1"/>
  <c r="K4" i="18" s="1"/>
  <c r="M4" i="18" s="1"/>
  <c r="D3" i="18"/>
  <c r="J3" i="18" s="1"/>
  <c r="K3" i="18" s="1"/>
  <c r="M3" i="18" s="1"/>
  <c r="D2" i="18"/>
  <c r="J2" i="18" s="1"/>
  <c r="K2" i="18" s="1"/>
  <c r="M2" i="18" s="1"/>
  <c r="D51" i="17"/>
  <c r="J51" i="17" s="1"/>
  <c r="K51" i="17" s="1"/>
  <c r="M51" i="17" s="1"/>
  <c r="D50" i="17"/>
  <c r="J50" i="17" s="1"/>
  <c r="K50" i="17" s="1"/>
  <c r="M50" i="17" s="1"/>
  <c r="D49" i="17"/>
  <c r="J49" i="17" s="1"/>
  <c r="K49" i="17" s="1"/>
  <c r="M49" i="17" s="1"/>
  <c r="D48" i="17"/>
  <c r="J48" i="17" s="1"/>
  <c r="K48" i="17" s="1"/>
  <c r="M48" i="17" s="1"/>
  <c r="D47" i="17"/>
  <c r="J47" i="17" s="1"/>
  <c r="K47" i="17" s="1"/>
  <c r="M47" i="17" s="1"/>
  <c r="D46" i="17"/>
  <c r="J46" i="17" s="1"/>
  <c r="K46" i="17" s="1"/>
  <c r="M46" i="17" s="1"/>
  <c r="D45" i="17"/>
  <c r="J45" i="17" s="1"/>
  <c r="K45" i="17" s="1"/>
  <c r="M45" i="17" s="1"/>
  <c r="D44" i="17"/>
  <c r="J44" i="17" s="1"/>
  <c r="K44" i="17" s="1"/>
  <c r="M44" i="17" s="1"/>
  <c r="D43" i="17"/>
  <c r="J43" i="17" s="1"/>
  <c r="K43" i="17" s="1"/>
  <c r="M43" i="17" s="1"/>
  <c r="S42" i="17"/>
  <c r="D42" i="17"/>
  <c r="J42" i="17" s="1"/>
  <c r="K42" i="17" s="1"/>
  <c r="M42" i="17" s="1"/>
  <c r="S41" i="17"/>
  <c r="D41" i="17"/>
  <c r="J41" i="17" s="1"/>
  <c r="K41" i="17" s="1"/>
  <c r="M41" i="17" s="1"/>
  <c r="S40" i="17"/>
  <c r="D40" i="17"/>
  <c r="J40" i="17" s="1"/>
  <c r="K40" i="17" s="1"/>
  <c r="M40" i="17" s="1"/>
  <c r="S39" i="17"/>
  <c r="D39" i="17"/>
  <c r="J39" i="17" s="1"/>
  <c r="K39" i="17" s="1"/>
  <c r="M39" i="17" s="1"/>
  <c r="S38" i="17"/>
  <c r="D38" i="17"/>
  <c r="J38" i="17" s="1"/>
  <c r="K38" i="17" s="1"/>
  <c r="M38" i="17" s="1"/>
  <c r="S37" i="17"/>
  <c r="D37" i="17"/>
  <c r="J37" i="17" s="1"/>
  <c r="K37" i="17" s="1"/>
  <c r="M37" i="17" s="1"/>
  <c r="S36" i="17"/>
  <c r="D36" i="17"/>
  <c r="J36" i="17" s="1"/>
  <c r="K36" i="17" s="1"/>
  <c r="M36" i="17" s="1"/>
  <c r="S35" i="17"/>
  <c r="S34" i="17"/>
  <c r="D34" i="17"/>
  <c r="J34" i="17" s="1"/>
  <c r="K34" i="17" s="1"/>
  <c r="M34" i="17" s="1"/>
  <c r="S33" i="17"/>
  <c r="D33" i="17"/>
  <c r="J33" i="17" s="1"/>
  <c r="K33" i="17" s="1"/>
  <c r="M33" i="17" s="1"/>
  <c r="S32" i="17"/>
  <c r="D32" i="17"/>
  <c r="J32" i="17" s="1"/>
  <c r="K32" i="17" s="1"/>
  <c r="M32" i="17" s="1"/>
  <c r="S31" i="17"/>
  <c r="D31" i="17"/>
  <c r="J31" i="17" s="1"/>
  <c r="K31" i="17" s="1"/>
  <c r="M31" i="17" s="1"/>
  <c r="S30" i="17"/>
  <c r="D30" i="17"/>
  <c r="J30" i="17" s="1"/>
  <c r="K30" i="17" s="1"/>
  <c r="M30" i="17" s="1"/>
  <c r="S29" i="17"/>
  <c r="D29" i="17"/>
  <c r="J29" i="17" s="1"/>
  <c r="K29" i="17" s="1"/>
  <c r="M29" i="17" s="1"/>
  <c r="S28" i="17"/>
  <c r="D28" i="17"/>
  <c r="J28" i="17" s="1"/>
  <c r="K28" i="17" s="1"/>
  <c r="M28" i="17" s="1"/>
  <c r="S27" i="17"/>
  <c r="D27" i="17"/>
  <c r="J27" i="17" s="1"/>
  <c r="K27" i="17" s="1"/>
  <c r="M27" i="17" s="1"/>
  <c r="S26" i="17"/>
  <c r="S25" i="17"/>
  <c r="D25" i="17"/>
  <c r="J25" i="17" s="1"/>
  <c r="K25" i="17" s="1"/>
  <c r="M25" i="17" s="1"/>
  <c r="D24" i="17"/>
  <c r="J24" i="17" s="1"/>
  <c r="K24" i="17" s="1"/>
  <c r="M24" i="17" s="1"/>
  <c r="D23" i="17"/>
  <c r="J23" i="17" s="1"/>
  <c r="K23" i="17" s="1"/>
  <c r="M23" i="17" s="1"/>
  <c r="D22" i="17"/>
  <c r="J22" i="17" s="1"/>
  <c r="K22" i="17" s="1"/>
  <c r="M22" i="17" s="1"/>
  <c r="D21" i="17"/>
  <c r="J21" i="17" s="1"/>
  <c r="K21" i="17" s="1"/>
  <c r="M21" i="17" s="1"/>
  <c r="D20" i="17"/>
  <c r="J20" i="17" s="1"/>
  <c r="K20" i="17" s="1"/>
  <c r="M20" i="17" s="1"/>
  <c r="S19" i="17"/>
  <c r="Q19" i="17"/>
  <c r="D19" i="17"/>
  <c r="J19" i="17" s="1"/>
  <c r="K19" i="17" s="1"/>
  <c r="M19" i="17" s="1"/>
  <c r="S18" i="17"/>
  <c r="Q18" i="17"/>
  <c r="D18" i="17"/>
  <c r="J18" i="17" s="1"/>
  <c r="K18" i="17" s="1"/>
  <c r="M18" i="17" s="1"/>
  <c r="D17" i="17"/>
  <c r="J17" i="17" s="1"/>
  <c r="K17" i="17" s="1"/>
  <c r="M17" i="17" s="1"/>
  <c r="D16" i="17"/>
  <c r="J16" i="17" s="1"/>
  <c r="K16" i="17" s="1"/>
  <c r="M16" i="17" s="1"/>
  <c r="D15" i="17"/>
  <c r="J15" i="17" s="1"/>
  <c r="K15" i="17" s="1"/>
  <c r="M15" i="17" s="1"/>
  <c r="S14" i="17"/>
  <c r="Q14" i="17"/>
  <c r="D14" i="17"/>
  <c r="J14" i="17" s="1"/>
  <c r="K14" i="17" s="1"/>
  <c r="M14" i="17" s="1"/>
  <c r="S13" i="17"/>
  <c r="Q13" i="17"/>
  <c r="S12" i="17"/>
  <c r="Q12" i="17"/>
  <c r="D12" i="17"/>
  <c r="J12" i="17" s="1"/>
  <c r="K12" i="17" s="1"/>
  <c r="M12" i="17" s="1"/>
  <c r="S11" i="17"/>
  <c r="Q11" i="17"/>
  <c r="D11" i="17"/>
  <c r="J11" i="17" s="1"/>
  <c r="K11" i="17" s="1"/>
  <c r="M11" i="17" s="1"/>
  <c r="S10" i="17"/>
  <c r="Q10" i="17"/>
  <c r="D10" i="17"/>
  <c r="J10" i="17" s="1"/>
  <c r="K10" i="17" s="1"/>
  <c r="M10" i="17" s="1"/>
  <c r="D9" i="17"/>
  <c r="J9" i="17" s="1"/>
  <c r="K9" i="17" s="1"/>
  <c r="M9" i="17" s="1"/>
  <c r="D8" i="17"/>
  <c r="J8" i="17" s="1"/>
  <c r="K8" i="17" s="1"/>
  <c r="M8" i="17" s="1"/>
  <c r="D7" i="17"/>
  <c r="J7" i="17" s="1"/>
  <c r="K7" i="17" s="1"/>
  <c r="M7" i="17" s="1"/>
  <c r="D6" i="17"/>
  <c r="J6" i="17" s="1"/>
  <c r="K6" i="17" s="1"/>
  <c r="M6" i="17" s="1"/>
  <c r="D5" i="17"/>
  <c r="J5" i="17" s="1"/>
  <c r="K5" i="17" s="1"/>
  <c r="M5" i="17" s="1"/>
  <c r="D4" i="17"/>
  <c r="J4" i="17" s="1"/>
  <c r="K4" i="17" s="1"/>
  <c r="M4" i="17" s="1"/>
  <c r="D3" i="17"/>
  <c r="J3" i="17" s="1"/>
  <c r="K3" i="17" s="1"/>
  <c r="M3" i="17" s="1"/>
  <c r="D2" i="17"/>
  <c r="J2" i="17" s="1"/>
  <c r="K2" i="17" s="1"/>
  <c r="D51" i="16"/>
  <c r="J51" i="16" s="1"/>
  <c r="K51" i="16" s="1"/>
  <c r="M51" i="16" s="1"/>
  <c r="D50" i="16"/>
  <c r="J50" i="16" s="1"/>
  <c r="K50" i="16" s="1"/>
  <c r="M50" i="16" s="1"/>
  <c r="D49" i="16"/>
  <c r="J49" i="16" s="1"/>
  <c r="K49" i="16" s="1"/>
  <c r="M49" i="16" s="1"/>
  <c r="D48" i="16"/>
  <c r="J48" i="16" s="1"/>
  <c r="K48" i="16" s="1"/>
  <c r="M48" i="16" s="1"/>
  <c r="D47" i="16"/>
  <c r="J47" i="16" s="1"/>
  <c r="K47" i="16" s="1"/>
  <c r="M47" i="16" s="1"/>
  <c r="D46" i="16"/>
  <c r="J46" i="16" s="1"/>
  <c r="K46" i="16" s="1"/>
  <c r="M46" i="16" s="1"/>
  <c r="D45" i="16"/>
  <c r="J45" i="16" s="1"/>
  <c r="K45" i="16" s="1"/>
  <c r="M45" i="16" s="1"/>
  <c r="D44" i="16"/>
  <c r="J44" i="16" s="1"/>
  <c r="K44" i="16" s="1"/>
  <c r="M44" i="16" s="1"/>
  <c r="D43" i="16"/>
  <c r="J43" i="16" s="1"/>
  <c r="K43" i="16" s="1"/>
  <c r="M43" i="16" s="1"/>
  <c r="S42" i="16"/>
  <c r="D42" i="16"/>
  <c r="J42" i="16" s="1"/>
  <c r="K42" i="16" s="1"/>
  <c r="M42" i="16" s="1"/>
  <c r="S41" i="16"/>
  <c r="D41" i="16"/>
  <c r="J41" i="16" s="1"/>
  <c r="K41" i="16" s="1"/>
  <c r="M41" i="16" s="1"/>
  <c r="S40" i="16"/>
  <c r="D40" i="16"/>
  <c r="J40" i="16" s="1"/>
  <c r="K40" i="16" s="1"/>
  <c r="M40" i="16" s="1"/>
  <c r="S39" i="16"/>
  <c r="D39" i="16"/>
  <c r="J39" i="16" s="1"/>
  <c r="K39" i="16" s="1"/>
  <c r="M39" i="16" s="1"/>
  <c r="S38" i="16"/>
  <c r="D38" i="16"/>
  <c r="J38" i="16" s="1"/>
  <c r="K38" i="16" s="1"/>
  <c r="M38" i="16" s="1"/>
  <c r="S37" i="16"/>
  <c r="D37" i="16"/>
  <c r="J37" i="16" s="1"/>
  <c r="K37" i="16" s="1"/>
  <c r="M37" i="16" s="1"/>
  <c r="S36" i="16"/>
  <c r="D36" i="16"/>
  <c r="J36" i="16" s="1"/>
  <c r="K36" i="16" s="1"/>
  <c r="M36" i="16" s="1"/>
  <c r="S35" i="16"/>
  <c r="S34" i="16"/>
  <c r="D34" i="16"/>
  <c r="J34" i="16" s="1"/>
  <c r="K34" i="16" s="1"/>
  <c r="M34" i="16" s="1"/>
  <c r="S33" i="16"/>
  <c r="D33" i="16"/>
  <c r="J33" i="16" s="1"/>
  <c r="K33" i="16" s="1"/>
  <c r="M33" i="16" s="1"/>
  <c r="S32" i="16"/>
  <c r="D32" i="16"/>
  <c r="J32" i="16" s="1"/>
  <c r="K32" i="16" s="1"/>
  <c r="M32" i="16" s="1"/>
  <c r="S31" i="16"/>
  <c r="D31" i="16"/>
  <c r="J31" i="16" s="1"/>
  <c r="K31" i="16" s="1"/>
  <c r="M31" i="16" s="1"/>
  <c r="S30" i="16"/>
  <c r="D30" i="16"/>
  <c r="J30" i="16" s="1"/>
  <c r="K30" i="16" s="1"/>
  <c r="M30" i="16" s="1"/>
  <c r="S29" i="16"/>
  <c r="D29" i="16"/>
  <c r="J29" i="16" s="1"/>
  <c r="K29" i="16" s="1"/>
  <c r="M29" i="16" s="1"/>
  <c r="S28" i="16"/>
  <c r="D28" i="16"/>
  <c r="J28" i="16" s="1"/>
  <c r="K28" i="16" s="1"/>
  <c r="M28" i="16" s="1"/>
  <c r="S27" i="16"/>
  <c r="D27" i="16"/>
  <c r="J27" i="16" s="1"/>
  <c r="K27" i="16" s="1"/>
  <c r="M27" i="16" s="1"/>
  <c r="S26" i="16"/>
  <c r="S25" i="16"/>
  <c r="D25" i="16"/>
  <c r="J25" i="16" s="1"/>
  <c r="K25" i="16" s="1"/>
  <c r="M25" i="16" s="1"/>
  <c r="D24" i="16"/>
  <c r="J24" i="16" s="1"/>
  <c r="K24" i="16" s="1"/>
  <c r="M24" i="16" s="1"/>
  <c r="D23" i="16"/>
  <c r="J23" i="16" s="1"/>
  <c r="K23" i="16" s="1"/>
  <c r="M23" i="16" s="1"/>
  <c r="D22" i="16"/>
  <c r="J22" i="16" s="1"/>
  <c r="K22" i="16" s="1"/>
  <c r="M22" i="16" s="1"/>
  <c r="D21" i="16"/>
  <c r="J21" i="16" s="1"/>
  <c r="K21" i="16" s="1"/>
  <c r="M21" i="16" s="1"/>
  <c r="D20" i="16"/>
  <c r="J20" i="16" s="1"/>
  <c r="K20" i="16" s="1"/>
  <c r="M20" i="16" s="1"/>
  <c r="S19" i="16"/>
  <c r="Q19" i="16"/>
  <c r="D19" i="16"/>
  <c r="J19" i="16" s="1"/>
  <c r="K19" i="16" s="1"/>
  <c r="M19" i="16" s="1"/>
  <c r="S18" i="16"/>
  <c r="Q18" i="16"/>
  <c r="D18" i="16"/>
  <c r="J18" i="16" s="1"/>
  <c r="K18" i="16" s="1"/>
  <c r="M18" i="16" s="1"/>
  <c r="D17" i="16"/>
  <c r="J17" i="16" s="1"/>
  <c r="K17" i="16" s="1"/>
  <c r="M17" i="16" s="1"/>
  <c r="D16" i="16"/>
  <c r="J16" i="16" s="1"/>
  <c r="K16" i="16" s="1"/>
  <c r="M16" i="16" s="1"/>
  <c r="D15" i="16"/>
  <c r="J15" i="16" s="1"/>
  <c r="K15" i="16" s="1"/>
  <c r="M15" i="16" s="1"/>
  <c r="S14" i="16"/>
  <c r="Q14" i="16"/>
  <c r="D14" i="16"/>
  <c r="J14" i="16" s="1"/>
  <c r="K14" i="16" s="1"/>
  <c r="M14" i="16" s="1"/>
  <c r="S13" i="16"/>
  <c r="Q13" i="16"/>
  <c r="S12" i="16"/>
  <c r="Q12" i="16"/>
  <c r="D12" i="16"/>
  <c r="J12" i="16" s="1"/>
  <c r="K12" i="16" s="1"/>
  <c r="M12" i="16" s="1"/>
  <c r="S11" i="16"/>
  <c r="Q11" i="16"/>
  <c r="D11" i="16"/>
  <c r="J11" i="16" s="1"/>
  <c r="K11" i="16" s="1"/>
  <c r="M11" i="16" s="1"/>
  <c r="S10" i="16"/>
  <c r="Q10" i="16"/>
  <c r="D10" i="16"/>
  <c r="J10" i="16" s="1"/>
  <c r="K10" i="16" s="1"/>
  <c r="M10" i="16" s="1"/>
  <c r="D9" i="16"/>
  <c r="J9" i="16" s="1"/>
  <c r="K9" i="16" s="1"/>
  <c r="M9" i="16" s="1"/>
  <c r="D8" i="16"/>
  <c r="J8" i="16" s="1"/>
  <c r="K8" i="16" s="1"/>
  <c r="M8" i="16" s="1"/>
  <c r="D7" i="16"/>
  <c r="J7" i="16" s="1"/>
  <c r="K7" i="16" s="1"/>
  <c r="M7" i="16" s="1"/>
  <c r="D6" i="16"/>
  <c r="J6" i="16" s="1"/>
  <c r="K6" i="16" s="1"/>
  <c r="M6" i="16" s="1"/>
  <c r="D5" i="16"/>
  <c r="J5" i="16" s="1"/>
  <c r="K5" i="16" s="1"/>
  <c r="M5" i="16" s="1"/>
  <c r="D4" i="16"/>
  <c r="J4" i="16" s="1"/>
  <c r="K4" i="16" s="1"/>
  <c r="M4" i="16" s="1"/>
  <c r="D3" i="16"/>
  <c r="J3" i="16" s="1"/>
  <c r="K3" i="16" s="1"/>
  <c r="M3" i="16" s="1"/>
  <c r="D2" i="16"/>
  <c r="J2" i="16" s="1"/>
  <c r="K2" i="16" s="1"/>
  <c r="D51" i="15"/>
  <c r="J51" i="15" s="1"/>
  <c r="K51" i="15" s="1"/>
  <c r="M51" i="15" s="1"/>
  <c r="D50" i="15"/>
  <c r="J50" i="15" s="1"/>
  <c r="K50" i="15" s="1"/>
  <c r="M50" i="15" s="1"/>
  <c r="D49" i="15"/>
  <c r="J49" i="15" s="1"/>
  <c r="K49" i="15" s="1"/>
  <c r="M49" i="15" s="1"/>
  <c r="D48" i="15"/>
  <c r="J48" i="15" s="1"/>
  <c r="K48" i="15" s="1"/>
  <c r="M48" i="15" s="1"/>
  <c r="D47" i="15"/>
  <c r="J47" i="15" s="1"/>
  <c r="K47" i="15" s="1"/>
  <c r="M47" i="15" s="1"/>
  <c r="D46" i="15"/>
  <c r="J46" i="15" s="1"/>
  <c r="K46" i="15" s="1"/>
  <c r="M46" i="15" s="1"/>
  <c r="D45" i="15"/>
  <c r="J45" i="15" s="1"/>
  <c r="K45" i="15" s="1"/>
  <c r="M45" i="15" s="1"/>
  <c r="D44" i="15"/>
  <c r="J44" i="15" s="1"/>
  <c r="K44" i="15" s="1"/>
  <c r="M44" i="15" s="1"/>
  <c r="D43" i="15"/>
  <c r="J43" i="15" s="1"/>
  <c r="K43" i="15" s="1"/>
  <c r="M43" i="15" s="1"/>
  <c r="S42" i="15"/>
  <c r="D42" i="15"/>
  <c r="J42" i="15" s="1"/>
  <c r="K42" i="15" s="1"/>
  <c r="M42" i="15" s="1"/>
  <c r="S41" i="15"/>
  <c r="D41" i="15"/>
  <c r="J41" i="15" s="1"/>
  <c r="K41" i="15" s="1"/>
  <c r="M41" i="15" s="1"/>
  <c r="S40" i="15"/>
  <c r="J40" i="15"/>
  <c r="K40" i="15" s="1"/>
  <c r="M40" i="15" s="1"/>
  <c r="D40" i="15"/>
  <c r="S39" i="15"/>
  <c r="D39" i="15"/>
  <c r="J39" i="15" s="1"/>
  <c r="K39" i="15" s="1"/>
  <c r="M39" i="15" s="1"/>
  <c r="S38" i="15"/>
  <c r="D38" i="15"/>
  <c r="J38" i="15" s="1"/>
  <c r="K38" i="15" s="1"/>
  <c r="M38" i="15" s="1"/>
  <c r="S37" i="15"/>
  <c r="D37" i="15"/>
  <c r="J37" i="15" s="1"/>
  <c r="K37" i="15" s="1"/>
  <c r="M37" i="15" s="1"/>
  <c r="S36" i="15"/>
  <c r="D36" i="15"/>
  <c r="J36" i="15" s="1"/>
  <c r="K36" i="15" s="1"/>
  <c r="M36" i="15" s="1"/>
  <c r="S35" i="15"/>
  <c r="S34" i="15"/>
  <c r="D34" i="15"/>
  <c r="J34" i="15" s="1"/>
  <c r="K34" i="15" s="1"/>
  <c r="M34" i="15" s="1"/>
  <c r="S33" i="15"/>
  <c r="D33" i="15"/>
  <c r="J33" i="15" s="1"/>
  <c r="K33" i="15" s="1"/>
  <c r="M33" i="15" s="1"/>
  <c r="S32" i="15"/>
  <c r="D32" i="15"/>
  <c r="J32" i="15" s="1"/>
  <c r="K32" i="15" s="1"/>
  <c r="M32" i="15" s="1"/>
  <c r="S31" i="15"/>
  <c r="D31" i="15"/>
  <c r="J31" i="15" s="1"/>
  <c r="K31" i="15" s="1"/>
  <c r="M31" i="15" s="1"/>
  <c r="S30" i="15"/>
  <c r="D30" i="15"/>
  <c r="J30" i="15" s="1"/>
  <c r="K30" i="15" s="1"/>
  <c r="M30" i="15" s="1"/>
  <c r="S29" i="15"/>
  <c r="D29" i="15"/>
  <c r="J29" i="15" s="1"/>
  <c r="K29" i="15" s="1"/>
  <c r="M29" i="15" s="1"/>
  <c r="S28" i="15"/>
  <c r="D28" i="15"/>
  <c r="J28" i="15" s="1"/>
  <c r="K28" i="15" s="1"/>
  <c r="M28" i="15" s="1"/>
  <c r="S27" i="15"/>
  <c r="D27" i="15"/>
  <c r="J27" i="15" s="1"/>
  <c r="K27" i="15" s="1"/>
  <c r="M27" i="15" s="1"/>
  <c r="S26" i="15"/>
  <c r="S25" i="15"/>
  <c r="D25" i="15"/>
  <c r="J25" i="15" s="1"/>
  <c r="K25" i="15" s="1"/>
  <c r="M25" i="15" s="1"/>
  <c r="D24" i="15"/>
  <c r="J24" i="15" s="1"/>
  <c r="K24" i="15" s="1"/>
  <c r="M24" i="15" s="1"/>
  <c r="D23" i="15"/>
  <c r="J23" i="15" s="1"/>
  <c r="K23" i="15" s="1"/>
  <c r="M23" i="15" s="1"/>
  <c r="D22" i="15"/>
  <c r="J22" i="15" s="1"/>
  <c r="K22" i="15" s="1"/>
  <c r="M22" i="15" s="1"/>
  <c r="D21" i="15"/>
  <c r="J21" i="15" s="1"/>
  <c r="K21" i="15" s="1"/>
  <c r="M21" i="15" s="1"/>
  <c r="D20" i="15"/>
  <c r="J20" i="15" s="1"/>
  <c r="K20" i="15" s="1"/>
  <c r="M20" i="15" s="1"/>
  <c r="S19" i="15"/>
  <c r="Q19" i="15"/>
  <c r="D19" i="15"/>
  <c r="J19" i="15" s="1"/>
  <c r="K19" i="15" s="1"/>
  <c r="M19" i="15" s="1"/>
  <c r="S18" i="15"/>
  <c r="S20" i="15" s="1"/>
  <c r="Q18" i="15"/>
  <c r="D18" i="15"/>
  <c r="J18" i="15" s="1"/>
  <c r="K18" i="15" s="1"/>
  <c r="M18" i="15" s="1"/>
  <c r="D17" i="15"/>
  <c r="J17" i="15" s="1"/>
  <c r="K17" i="15" s="1"/>
  <c r="M17" i="15" s="1"/>
  <c r="J16" i="15"/>
  <c r="K16" i="15" s="1"/>
  <c r="M16" i="15" s="1"/>
  <c r="D16" i="15"/>
  <c r="D15" i="15"/>
  <c r="J15" i="15" s="1"/>
  <c r="K15" i="15" s="1"/>
  <c r="M15" i="15" s="1"/>
  <c r="S14" i="15"/>
  <c r="Q14" i="15"/>
  <c r="D14" i="15"/>
  <c r="J14" i="15" s="1"/>
  <c r="K14" i="15" s="1"/>
  <c r="M14" i="15" s="1"/>
  <c r="S13" i="15"/>
  <c r="Q13" i="15"/>
  <c r="S12" i="15"/>
  <c r="Q12" i="15"/>
  <c r="D12" i="15"/>
  <c r="J12" i="15" s="1"/>
  <c r="K12" i="15" s="1"/>
  <c r="M12" i="15" s="1"/>
  <c r="S11" i="15"/>
  <c r="Q11" i="15"/>
  <c r="D11" i="15"/>
  <c r="J11" i="15" s="1"/>
  <c r="K11" i="15" s="1"/>
  <c r="M11" i="15" s="1"/>
  <c r="S10" i="15"/>
  <c r="Q10" i="15"/>
  <c r="D10" i="15"/>
  <c r="J10" i="15" s="1"/>
  <c r="K10" i="15" s="1"/>
  <c r="M10" i="15" s="1"/>
  <c r="D9" i="15"/>
  <c r="J9" i="15" s="1"/>
  <c r="K9" i="15" s="1"/>
  <c r="M9" i="15" s="1"/>
  <c r="D8" i="15"/>
  <c r="J8" i="15" s="1"/>
  <c r="K8" i="15" s="1"/>
  <c r="M8" i="15" s="1"/>
  <c r="D7" i="15"/>
  <c r="J7" i="15" s="1"/>
  <c r="K7" i="15" s="1"/>
  <c r="M7" i="15" s="1"/>
  <c r="D6" i="15"/>
  <c r="J6" i="15" s="1"/>
  <c r="K6" i="15" s="1"/>
  <c r="M6" i="15" s="1"/>
  <c r="D5" i="15"/>
  <c r="J5" i="15" s="1"/>
  <c r="K5" i="15" s="1"/>
  <c r="M5" i="15" s="1"/>
  <c r="D4" i="15"/>
  <c r="J4" i="15" s="1"/>
  <c r="K4" i="15" s="1"/>
  <c r="M4" i="15" s="1"/>
  <c r="D3" i="15"/>
  <c r="J3" i="15" s="1"/>
  <c r="K3" i="15" s="1"/>
  <c r="M3" i="15" s="1"/>
  <c r="D2" i="15"/>
  <c r="J2" i="15" s="1"/>
  <c r="K2" i="15" s="1"/>
  <c r="D51" i="14"/>
  <c r="J51" i="14" s="1"/>
  <c r="K51" i="14" s="1"/>
  <c r="M51" i="14" s="1"/>
  <c r="D50" i="14"/>
  <c r="J50" i="14" s="1"/>
  <c r="K50" i="14" s="1"/>
  <c r="M50" i="14" s="1"/>
  <c r="D49" i="14"/>
  <c r="J49" i="14" s="1"/>
  <c r="K49" i="14" s="1"/>
  <c r="M49" i="14" s="1"/>
  <c r="D48" i="14"/>
  <c r="J48" i="14" s="1"/>
  <c r="K48" i="14" s="1"/>
  <c r="M48" i="14" s="1"/>
  <c r="D47" i="14"/>
  <c r="J47" i="14" s="1"/>
  <c r="K47" i="14" s="1"/>
  <c r="M47" i="14" s="1"/>
  <c r="D46" i="14"/>
  <c r="J46" i="14" s="1"/>
  <c r="K46" i="14" s="1"/>
  <c r="M46" i="14" s="1"/>
  <c r="D45" i="14"/>
  <c r="J45" i="14" s="1"/>
  <c r="K45" i="14" s="1"/>
  <c r="M45" i="14" s="1"/>
  <c r="D44" i="14"/>
  <c r="J44" i="14" s="1"/>
  <c r="K44" i="14" s="1"/>
  <c r="M44" i="14" s="1"/>
  <c r="D43" i="14"/>
  <c r="J43" i="14" s="1"/>
  <c r="K43" i="14" s="1"/>
  <c r="M43" i="14" s="1"/>
  <c r="S42" i="14"/>
  <c r="D42" i="14"/>
  <c r="J42" i="14" s="1"/>
  <c r="K42" i="14" s="1"/>
  <c r="M42" i="14" s="1"/>
  <c r="S41" i="14"/>
  <c r="D41" i="14"/>
  <c r="J41" i="14" s="1"/>
  <c r="K41" i="14" s="1"/>
  <c r="M41" i="14" s="1"/>
  <c r="S40" i="14"/>
  <c r="D40" i="14"/>
  <c r="J40" i="14" s="1"/>
  <c r="K40" i="14" s="1"/>
  <c r="M40" i="14" s="1"/>
  <c r="S39" i="14"/>
  <c r="D39" i="14"/>
  <c r="J39" i="14" s="1"/>
  <c r="K39" i="14" s="1"/>
  <c r="M39" i="14" s="1"/>
  <c r="S38" i="14"/>
  <c r="D38" i="14"/>
  <c r="J38" i="14" s="1"/>
  <c r="K38" i="14" s="1"/>
  <c r="M38" i="14" s="1"/>
  <c r="S37" i="14"/>
  <c r="D37" i="14"/>
  <c r="J37" i="14" s="1"/>
  <c r="K37" i="14" s="1"/>
  <c r="M37" i="14" s="1"/>
  <c r="S36" i="14"/>
  <c r="J36" i="14"/>
  <c r="K36" i="14" s="1"/>
  <c r="M36" i="14" s="1"/>
  <c r="D36" i="14"/>
  <c r="S35" i="14"/>
  <c r="S34" i="14"/>
  <c r="J34" i="14"/>
  <c r="K34" i="14" s="1"/>
  <c r="M34" i="14" s="1"/>
  <c r="D34" i="14"/>
  <c r="S33" i="14"/>
  <c r="D33" i="14"/>
  <c r="J33" i="14" s="1"/>
  <c r="K33" i="14" s="1"/>
  <c r="M33" i="14" s="1"/>
  <c r="S32" i="14"/>
  <c r="D32" i="14"/>
  <c r="J32" i="14" s="1"/>
  <c r="K32" i="14" s="1"/>
  <c r="M32" i="14" s="1"/>
  <c r="S31" i="14"/>
  <c r="D31" i="14"/>
  <c r="J31" i="14" s="1"/>
  <c r="K31" i="14" s="1"/>
  <c r="M31" i="14" s="1"/>
  <c r="S30" i="14"/>
  <c r="D30" i="14"/>
  <c r="J30" i="14" s="1"/>
  <c r="K30" i="14" s="1"/>
  <c r="M30" i="14" s="1"/>
  <c r="S29" i="14"/>
  <c r="D29" i="14"/>
  <c r="J29" i="14" s="1"/>
  <c r="K29" i="14" s="1"/>
  <c r="M29" i="14" s="1"/>
  <c r="S28" i="14"/>
  <c r="D28" i="14"/>
  <c r="J28" i="14" s="1"/>
  <c r="K28" i="14" s="1"/>
  <c r="M28" i="14" s="1"/>
  <c r="S27" i="14"/>
  <c r="D27" i="14"/>
  <c r="J27" i="14" s="1"/>
  <c r="K27" i="14" s="1"/>
  <c r="M27" i="14" s="1"/>
  <c r="S26" i="14"/>
  <c r="S25" i="14"/>
  <c r="D25" i="14"/>
  <c r="J25" i="14" s="1"/>
  <c r="K25" i="14" s="1"/>
  <c r="M25" i="14" s="1"/>
  <c r="D24" i="14"/>
  <c r="J24" i="14" s="1"/>
  <c r="K24" i="14" s="1"/>
  <c r="M24" i="14" s="1"/>
  <c r="D23" i="14"/>
  <c r="J23" i="14" s="1"/>
  <c r="K23" i="14" s="1"/>
  <c r="M23" i="14" s="1"/>
  <c r="D22" i="14"/>
  <c r="J22" i="14" s="1"/>
  <c r="K22" i="14" s="1"/>
  <c r="M22" i="14" s="1"/>
  <c r="D21" i="14"/>
  <c r="J21" i="14" s="1"/>
  <c r="K21" i="14" s="1"/>
  <c r="M21" i="14" s="1"/>
  <c r="D20" i="14"/>
  <c r="J20" i="14" s="1"/>
  <c r="K20" i="14" s="1"/>
  <c r="M20" i="14" s="1"/>
  <c r="S19" i="14"/>
  <c r="Q19" i="14"/>
  <c r="D19" i="14"/>
  <c r="J19" i="14" s="1"/>
  <c r="K19" i="14" s="1"/>
  <c r="M19" i="14" s="1"/>
  <c r="S18" i="14"/>
  <c r="Q18" i="14"/>
  <c r="D18" i="14"/>
  <c r="J18" i="14" s="1"/>
  <c r="K18" i="14" s="1"/>
  <c r="M18" i="14" s="1"/>
  <c r="D17" i="14"/>
  <c r="J17" i="14" s="1"/>
  <c r="K17" i="14" s="1"/>
  <c r="M17" i="14" s="1"/>
  <c r="D16" i="14"/>
  <c r="J16" i="14" s="1"/>
  <c r="K16" i="14" s="1"/>
  <c r="M16" i="14" s="1"/>
  <c r="D15" i="14"/>
  <c r="J15" i="14" s="1"/>
  <c r="K15" i="14" s="1"/>
  <c r="M15" i="14" s="1"/>
  <c r="S14" i="14"/>
  <c r="Q14" i="14"/>
  <c r="D14" i="14"/>
  <c r="J14" i="14" s="1"/>
  <c r="K14" i="14" s="1"/>
  <c r="M14" i="14" s="1"/>
  <c r="S13" i="14"/>
  <c r="Q13" i="14"/>
  <c r="S12" i="14"/>
  <c r="Q12" i="14"/>
  <c r="D12" i="14"/>
  <c r="J12" i="14" s="1"/>
  <c r="K12" i="14" s="1"/>
  <c r="M12" i="14" s="1"/>
  <c r="S11" i="14"/>
  <c r="Q11" i="14"/>
  <c r="D11" i="14"/>
  <c r="J11" i="14" s="1"/>
  <c r="K11" i="14" s="1"/>
  <c r="M11" i="14" s="1"/>
  <c r="S10" i="14"/>
  <c r="Q10" i="14"/>
  <c r="D10" i="14"/>
  <c r="J10" i="14" s="1"/>
  <c r="K10" i="14" s="1"/>
  <c r="M10" i="14" s="1"/>
  <c r="D9" i="14"/>
  <c r="J9" i="14" s="1"/>
  <c r="K9" i="14" s="1"/>
  <c r="M9" i="14" s="1"/>
  <c r="D8" i="14"/>
  <c r="J8" i="14" s="1"/>
  <c r="K8" i="14" s="1"/>
  <c r="M8" i="14" s="1"/>
  <c r="D7" i="14"/>
  <c r="J7" i="14" s="1"/>
  <c r="K7" i="14" s="1"/>
  <c r="M7" i="14" s="1"/>
  <c r="D6" i="14"/>
  <c r="J6" i="14" s="1"/>
  <c r="K6" i="14" s="1"/>
  <c r="M6" i="14" s="1"/>
  <c r="D5" i="14"/>
  <c r="J5" i="14" s="1"/>
  <c r="K5" i="14" s="1"/>
  <c r="M5" i="14" s="1"/>
  <c r="D4" i="14"/>
  <c r="J4" i="14" s="1"/>
  <c r="K4" i="14" s="1"/>
  <c r="M4" i="14" s="1"/>
  <c r="D3" i="14"/>
  <c r="J3" i="14" s="1"/>
  <c r="K3" i="14" s="1"/>
  <c r="M3" i="14" s="1"/>
  <c r="D2" i="14"/>
  <c r="J2" i="14" s="1"/>
  <c r="K2" i="14" s="1"/>
  <c r="D51" i="13"/>
  <c r="J51" i="13" s="1"/>
  <c r="K51" i="13" s="1"/>
  <c r="M51" i="13" s="1"/>
  <c r="D50" i="13"/>
  <c r="J50" i="13" s="1"/>
  <c r="K50" i="13" s="1"/>
  <c r="M50" i="13" s="1"/>
  <c r="D49" i="13"/>
  <c r="J49" i="13" s="1"/>
  <c r="K49" i="13" s="1"/>
  <c r="M49" i="13" s="1"/>
  <c r="D48" i="13"/>
  <c r="J48" i="13" s="1"/>
  <c r="K48" i="13" s="1"/>
  <c r="M48" i="13" s="1"/>
  <c r="D47" i="13"/>
  <c r="J47" i="13" s="1"/>
  <c r="K47" i="13" s="1"/>
  <c r="M47" i="13" s="1"/>
  <c r="D46" i="13"/>
  <c r="J46" i="13" s="1"/>
  <c r="K46" i="13" s="1"/>
  <c r="M46" i="13" s="1"/>
  <c r="D45" i="13"/>
  <c r="J45" i="13" s="1"/>
  <c r="K45" i="13" s="1"/>
  <c r="M45" i="13" s="1"/>
  <c r="D44" i="13"/>
  <c r="J44" i="13" s="1"/>
  <c r="K44" i="13" s="1"/>
  <c r="M44" i="13" s="1"/>
  <c r="D43" i="13"/>
  <c r="J43" i="13" s="1"/>
  <c r="K43" i="13" s="1"/>
  <c r="M43" i="13" s="1"/>
  <c r="S42" i="13"/>
  <c r="D42" i="13"/>
  <c r="J42" i="13" s="1"/>
  <c r="K42" i="13" s="1"/>
  <c r="M42" i="13" s="1"/>
  <c r="S41" i="13"/>
  <c r="D41" i="13"/>
  <c r="J41" i="13" s="1"/>
  <c r="K41" i="13" s="1"/>
  <c r="M41" i="13" s="1"/>
  <c r="S40" i="13"/>
  <c r="D40" i="13"/>
  <c r="J40" i="13" s="1"/>
  <c r="K40" i="13" s="1"/>
  <c r="M40" i="13" s="1"/>
  <c r="S39" i="13"/>
  <c r="D39" i="13"/>
  <c r="J39" i="13" s="1"/>
  <c r="K39" i="13" s="1"/>
  <c r="M39" i="13" s="1"/>
  <c r="S38" i="13"/>
  <c r="D38" i="13"/>
  <c r="J38" i="13" s="1"/>
  <c r="K38" i="13" s="1"/>
  <c r="M38" i="13" s="1"/>
  <c r="S37" i="13"/>
  <c r="D37" i="13"/>
  <c r="J37" i="13" s="1"/>
  <c r="K37" i="13" s="1"/>
  <c r="M37" i="13" s="1"/>
  <c r="S36" i="13"/>
  <c r="D36" i="13"/>
  <c r="J36" i="13" s="1"/>
  <c r="K36" i="13" s="1"/>
  <c r="M36" i="13" s="1"/>
  <c r="S35" i="13"/>
  <c r="S34" i="13"/>
  <c r="D34" i="13"/>
  <c r="J34" i="13" s="1"/>
  <c r="K34" i="13" s="1"/>
  <c r="M34" i="13" s="1"/>
  <c r="S33" i="13"/>
  <c r="D33" i="13"/>
  <c r="J33" i="13" s="1"/>
  <c r="K33" i="13" s="1"/>
  <c r="M33" i="13" s="1"/>
  <c r="S32" i="13"/>
  <c r="D32" i="13"/>
  <c r="J32" i="13" s="1"/>
  <c r="K32" i="13" s="1"/>
  <c r="M32" i="13" s="1"/>
  <c r="S31" i="13"/>
  <c r="D31" i="13"/>
  <c r="J31" i="13" s="1"/>
  <c r="K31" i="13" s="1"/>
  <c r="M31" i="13" s="1"/>
  <c r="S30" i="13"/>
  <c r="D30" i="13"/>
  <c r="J30" i="13" s="1"/>
  <c r="K30" i="13" s="1"/>
  <c r="M30" i="13" s="1"/>
  <c r="S29" i="13"/>
  <c r="D29" i="13"/>
  <c r="J29" i="13" s="1"/>
  <c r="K29" i="13" s="1"/>
  <c r="M29" i="13" s="1"/>
  <c r="S28" i="13"/>
  <c r="D28" i="13"/>
  <c r="J28" i="13" s="1"/>
  <c r="K28" i="13" s="1"/>
  <c r="M28" i="13" s="1"/>
  <c r="S27" i="13"/>
  <c r="D27" i="13"/>
  <c r="J27" i="13" s="1"/>
  <c r="K27" i="13" s="1"/>
  <c r="M27" i="13" s="1"/>
  <c r="S26" i="13"/>
  <c r="S25" i="13"/>
  <c r="D25" i="13"/>
  <c r="J25" i="13" s="1"/>
  <c r="K25" i="13" s="1"/>
  <c r="M25" i="13" s="1"/>
  <c r="D24" i="13"/>
  <c r="J24" i="13" s="1"/>
  <c r="K24" i="13" s="1"/>
  <c r="M24" i="13" s="1"/>
  <c r="D23" i="13"/>
  <c r="J23" i="13" s="1"/>
  <c r="K23" i="13" s="1"/>
  <c r="M23" i="13" s="1"/>
  <c r="D22" i="13"/>
  <c r="J22" i="13" s="1"/>
  <c r="K22" i="13" s="1"/>
  <c r="M22" i="13" s="1"/>
  <c r="D21" i="13"/>
  <c r="J21" i="13" s="1"/>
  <c r="K21" i="13" s="1"/>
  <c r="M21" i="13" s="1"/>
  <c r="D20" i="13"/>
  <c r="J20" i="13" s="1"/>
  <c r="K20" i="13" s="1"/>
  <c r="M20" i="13" s="1"/>
  <c r="S19" i="13"/>
  <c r="Q19" i="13"/>
  <c r="D19" i="13"/>
  <c r="J19" i="13" s="1"/>
  <c r="K19" i="13" s="1"/>
  <c r="M19" i="13" s="1"/>
  <c r="S18" i="13"/>
  <c r="Q18" i="13"/>
  <c r="D18" i="13"/>
  <c r="J18" i="13" s="1"/>
  <c r="K18" i="13" s="1"/>
  <c r="M18" i="13" s="1"/>
  <c r="D17" i="13"/>
  <c r="J17" i="13" s="1"/>
  <c r="K17" i="13" s="1"/>
  <c r="M17" i="13" s="1"/>
  <c r="D16" i="13"/>
  <c r="J16" i="13" s="1"/>
  <c r="K16" i="13" s="1"/>
  <c r="M16" i="13" s="1"/>
  <c r="D15" i="13"/>
  <c r="J15" i="13" s="1"/>
  <c r="K15" i="13" s="1"/>
  <c r="M15" i="13" s="1"/>
  <c r="S14" i="13"/>
  <c r="Q14" i="13"/>
  <c r="D14" i="13"/>
  <c r="J14" i="13" s="1"/>
  <c r="K14" i="13" s="1"/>
  <c r="M14" i="13" s="1"/>
  <c r="S13" i="13"/>
  <c r="Q13" i="13"/>
  <c r="S12" i="13"/>
  <c r="Q12" i="13"/>
  <c r="D12" i="13"/>
  <c r="J12" i="13" s="1"/>
  <c r="K12" i="13" s="1"/>
  <c r="M12" i="13" s="1"/>
  <c r="S11" i="13"/>
  <c r="Q11" i="13"/>
  <c r="D11" i="13"/>
  <c r="J11" i="13" s="1"/>
  <c r="K11" i="13" s="1"/>
  <c r="M11" i="13" s="1"/>
  <c r="S10" i="13"/>
  <c r="Q10" i="13"/>
  <c r="D10" i="13"/>
  <c r="J10" i="13" s="1"/>
  <c r="K10" i="13" s="1"/>
  <c r="M10" i="13" s="1"/>
  <c r="D9" i="13"/>
  <c r="J9" i="13" s="1"/>
  <c r="K9" i="13" s="1"/>
  <c r="M9" i="13" s="1"/>
  <c r="D8" i="13"/>
  <c r="J8" i="13" s="1"/>
  <c r="K8" i="13" s="1"/>
  <c r="M8" i="13" s="1"/>
  <c r="D7" i="13"/>
  <c r="J7" i="13" s="1"/>
  <c r="K7" i="13" s="1"/>
  <c r="M7" i="13" s="1"/>
  <c r="D6" i="13"/>
  <c r="J6" i="13" s="1"/>
  <c r="K6" i="13" s="1"/>
  <c r="M6" i="13" s="1"/>
  <c r="D5" i="13"/>
  <c r="J5" i="13" s="1"/>
  <c r="K5" i="13" s="1"/>
  <c r="M5" i="13" s="1"/>
  <c r="D4" i="13"/>
  <c r="J4" i="13" s="1"/>
  <c r="K4" i="13" s="1"/>
  <c r="M4" i="13" s="1"/>
  <c r="D3" i="13"/>
  <c r="J3" i="13" s="1"/>
  <c r="K3" i="13" s="1"/>
  <c r="M3" i="13" s="1"/>
  <c r="D2" i="13"/>
  <c r="J2" i="13" s="1"/>
  <c r="K2" i="13" s="1"/>
  <c r="D51" i="12"/>
  <c r="J51" i="12" s="1"/>
  <c r="K51" i="12" s="1"/>
  <c r="M51" i="12" s="1"/>
  <c r="D50" i="12"/>
  <c r="J50" i="12" s="1"/>
  <c r="K50" i="12" s="1"/>
  <c r="M50" i="12" s="1"/>
  <c r="D49" i="12"/>
  <c r="J49" i="12" s="1"/>
  <c r="K49" i="12" s="1"/>
  <c r="M49" i="12" s="1"/>
  <c r="D48" i="12"/>
  <c r="J48" i="12" s="1"/>
  <c r="K48" i="12" s="1"/>
  <c r="M48" i="12" s="1"/>
  <c r="D47" i="12"/>
  <c r="J47" i="12" s="1"/>
  <c r="K47" i="12" s="1"/>
  <c r="M47" i="12" s="1"/>
  <c r="D46" i="12"/>
  <c r="J46" i="12" s="1"/>
  <c r="K46" i="12" s="1"/>
  <c r="M46" i="12" s="1"/>
  <c r="D45" i="12"/>
  <c r="J45" i="12" s="1"/>
  <c r="K45" i="12" s="1"/>
  <c r="M45" i="12" s="1"/>
  <c r="D44" i="12"/>
  <c r="J44" i="12" s="1"/>
  <c r="K44" i="12" s="1"/>
  <c r="M44" i="12" s="1"/>
  <c r="D43" i="12"/>
  <c r="J43" i="12" s="1"/>
  <c r="K43" i="12" s="1"/>
  <c r="M43" i="12" s="1"/>
  <c r="S42" i="12"/>
  <c r="D42" i="12"/>
  <c r="J42" i="12" s="1"/>
  <c r="K42" i="12" s="1"/>
  <c r="M42" i="12" s="1"/>
  <c r="S41" i="12"/>
  <c r="D41" i="12"/>
  <c r="J41" i="12" s="1"/>
  <c r="K41" i="12" s="1"/>
  <c r="M41" i="12" s="1"/>
  <c r="S40" i="12"/>
  <c r="D40" i="12"/>
  <c r="J40" i="12" s="1"/>
  <c r="K40" i="12" s="1"/>
  <c r="M40" i="12" s="1"/>
  <c r="S39" i="12"/>
  <c r="D39" i="12"/>
  <c r="J39" i="12" s="1"/>
  <c r="K39" i="12" s="1"/>
  <c r="M39" i="12" s="1"/>
  <c r="S38" i="12"/>
  <c r="D38" i="12"/>
  <c r="J38" i="12" s="1"/>
  <c r="K38" i="12" s="1"/>
  <c r="M38" i="12" s="1"/>
  <c r="S37" i="12"/>
  <c r="D37" i="12"/>
  <c r="J37" i="12" s="1"/>
  <c r="K37" i="12" s="1"/>
  <c r="M37" i="12" s="1"/>
  <c r="S36" i="12"/>
  <c r="D36" i="12"/>
  <c r="J36" i="12" s="1"/>
  <c r="K36" i="12" s="1"/>
  <c r="M36" i="12" s="1"/>
  <c r="S35" i="12"/>
  <c r="S34" i="12"/>
  <c r="D34" i="12"/>
  <c r="J34" i="12" s="1"/>
  <c r="K34" i="12" s="1"/>
  <c r="M34" i="12" s="1"/>
  <c r="S33" i="12"/>
  <c r="D33" i="12"/>
  <c r="J33" i="12" s="1"/>
  <c r="K33" i="12" s="1"/>
  <c r="M33" i="12" s="1"/>
  <c r="S32" i="12"/>
  <c r="D32" i="12"/>
  <c r="J32" i="12" s="1"/>
  <c r="K32" i="12" s="1"/>
  <c r="M32" i="12" s="1"/>
  <c r="S31" i="12"/>
  <c r="D31" i="12"/>
  <c r="J31" i="12" s="1"/>
  <c r="K31" i="12" s="1"/>
  <c r="M31" i="12" s="1"/>
  <c r="S30" i="12"/>
  <c r="D30" i="12"/>
  <c r="J30" i="12" s="1"/>
  <c r="K30" i="12" s="1"/>
  <c r="M30" i="12" s="1"/>
  <c r="S29" i="12"/>
  <c r="D29" i="12"/>
  <c r="J29" i="12" s="1"/>
  <c r="K29" i="12" s="1"/>
  <c r="M29" i="12" s="1"/>
  <c r="S28" i="12"/>
  <c r="D28" i="12"/>
  <c r="J28" i="12" s="1"/>
  <c r="K28" i="12" s="1"/>
  <c r="M28" i="12" s="1"/>
  <c r="S27" i="12"/>
  <c r="D27" i="12"/>
  <c r="J27" i="12" s="1"/>
  <c r="K27" i="12" s="1"/>
  <c r="M27" i="12" s="1"/>
  <c r="S26" i="12"/>
  <c r="S25" i="12"/>
  <c r="D25" i="12"/>
  <c r="J25" i="12" s="1"/>
  <c r="K25" i="12" s="1"/>
  <c r="M25" i="12" s="1"/>
  <c r="D24" i="12"/>
  <c r="J24" i="12" s="1"/>
  <c r="K24" i="12" s="1"/>
  <c r="M24" i="12" s="1"/>
  <c r="D23" i="12"/>
  <c r="J23" i="12" s="1"/>
  <c r="K23" i="12" s="1"/>
  <c r="M23" i="12" s="1"/>
  <c r="D22" i="12"/>
  <c r="J22" i="12" s="1"/>
  <c r="K22" i="12" s="1"/>
  <c r="M22" i="12" s="1"/>
  <c r="D21" i="12"/>
  <c r="J21" i="12" s="1"/>
  <c r="K21" i="12" s="1"/>
  <c r="M21" i="12" s="1"/>
  <c r="D20" i="12"/>
  <c r="J20" i="12" s="1"/>
  <c r="K20" i="12" s="1"/>
  <c r="M20" i="12" s="1"/>
  <c r="S19" i="12"/>
  <c r="Q19" i="12"/>
  <c r="D19" i="12"/>
  <c r="J19" i="12" s="1"/>
  <c r="K19" i="12" s="1"/>
  <c r="M19" i="12" s="1"/>
  <c r="S18" i="12"/>
  <c r="S20" i="12" s="1"/>
  <c r="Q18" i="12"/>
  <c r="D18" i="12"/>
  <c r="J18" i="12" s="1"/>
  <c r="K18" i="12" s="1"/>
  <c r="M18" i="12" s="1"/>
  <c r="D17" i="12"/>
  <c r="J17" i="12" s="1"/>
  <c r="K17" i="12" s="1"/>
  <c r="M17" i="12" s="1"/>
  <c r="D16" i="12"/>
  <c r="J16" i="12" s="1"/>
  <c r="K16" i="12" s="1"/>
  <c r="M16" i="12" s="1"/>
  <c r="D15" i="12"/>
  <c r="J15" i="12" s="1"/>
  <c r="K15" i="12" s="1"/>
  <c r="M15" i="12" s="1"/>
  <c r="S14" i="12"/>
  <c r="Q14" i="12"/>
  <c r="D14" i="12"/>
  <c r="J14" i="12" s="1"/>
  <c r="K14" i="12" s="1"/>
  <c r="M14" i="12" s="1"/>
  <c r="S13" i="12"/>
  <c r="Q13" i="12"/>
  <c r="S12" i="12"/>
  <c r="Q12" i="12"/>
  <c r="D12" i="12"/>
  <c r="J12" i="12" s="1"/>
  <c r="K12" i="12" s="1"/>
  <c r="M12" i="12" s="1"/>
  <c r="S11" i="12"/>
  <c r="Q11" i="12"/>
  <c r="D11" i="12"/>
  <c r="J11" i="12" s="1"/>
  <c r="K11" i="12" s="1"/>
  <c r="M11" i="12" s="1"/>
  <c r="S10" i="12"/>
  <c r="Q10" i="12"/>
  <c r="D10" i="12"/>
  <c r="J10" i="12" s="1"/>
  <c r="K10" i="12" s="1"/>
  <c r="M10" i="12" s="1"/>
  <c r="D9" i="12"/>
  <c r="J9" i="12" s="1"/>
  <c r="K9" i="12" s="1"/>
  <c r="M9" i="12" s="1"/>
  <c r="D8" i="12"/>
  <c r="J8" i="12" s="1"/>
  <c r="K8" i="12" s="1"/>
  <c r="M8" i="12" s="1"/>
  <c r="D7" i="12"/>
  <c r="J7" i="12" s="1"/>
  <c r="K7" i="12" s="1"/>
  <c r="M7" i="12" s="1"/>
  <c r="D6" i="12"/>
  <c r="J6" i="12" s="1"/>
  <c r="K6" i="12" s="1"/>
  <c r="M6" i="12" s="1"/>
  <c r="D5" i="12"/>
  <c r="J5" i="12" s="1"/>
  <c r="K5" i="12" s="1"/>
  <c r="M5" i="12" s="1"/>
  <c r="D4" i="12"/>
  <c r="J4" i="12" s="1"/>
  <c r="K4" i="12" s="1"/>
  <c r="M4" i="12" s="1"/>
  <c r="D3" i="12"/>
  <c r="J3" i="12" s="1"/>
  <c r="K3" i="12" s="1"/>
  <c r="M3" i="12" s="1"/>
  <c r="D2" i="12"/>
  <c r="J2" i="12" s="1"/>
  <c r="K2" i="12" s="1"/>
  <c r="D51" i="11"/>
  <c r="J51" i="11" s="1"/>
  <c r="K51" i="11" s="1"/>
  <c r="M51" i="11" s="1"/>
  <c r="D50" i="11"/>
  <c r="J50" i="11" s="1"/>
  <c r="K50" i="11" s="1"/>
  <c r="M50" i="11" s="1"/>
  <c r="D49" i="11"/>
  <c r="J49" i="11" s="1"/>
  <c r="K49" i="11" s="1"/>
  <c r="M49" i="11" s="1"/>
  <c r="D48" i="11"/>
  <c r="J48" i="11" s="1"/>
  <c r="K48" i="11" s="1"/>
  <c r="M48" i="11" s="1"/>
  <c r="D47" i="11"/>
  <c r="J47" i="11" s="1"/>
  <c r="K47" i="11" s="1"/>
  <c r="M47" i="11" s="1"/>
  <c r="D46" i="11"/>
  <c r="J46" i="11" s="1"/>
  <c r="K46" i="11" s="1"/>
  <c r="M46" i="11" s="1"/>
  <c r="D45" i="11"/>
  <c r="J45" i="11" s="1"/>
  <c r="K45" i="11" s="1"/>
  <c r="M45" i="11" s="1"/>
  <c r="D44" i="11"/>
  <c r="J44" i="11" s="1"/>
  <c r="K44" i="11" s="1"/>
  <c r="M44" i="11" s="1"/>
  <c r="D43" i="11"/>
  <c r="J43" i="11" s="1"/>
  <c r="K43" i="11" s="1"/>
  <c r="M43" i="11" s="1"/>
  <c r="S42" i="11"/>
  <c r="D42" i="11"/>
  <c r="J42" i="11" s="1"/>
  <c r="K42" i="11" s="1"/>
  <c r="M42" i="11" s="1"/>
  <c r="S41" i="11"/>
  <c r="D41" i="11"/>
  <c r="J41" i="11" s="1"/>
  <c r="K41" i="11" s="1"/>
  <c r="M41" i="11" s="1"/>
  <c r="S40" i="11"/>
  <c r="D40" i="11"/>
  <c r="J40" i="11" s="1"/>
  <c r="K40" i="11" s="1"/>
  <c r="M40" i="11" s="1"/>
  <c r="S39" i="11"/>
  <c r="D39" i="11"/>
  <c r="J39" i="11" s="1"/>
  <c r="K39" i="11" s="1"/>
  <c r="M39" i="11" s="1"/>
  <c r="S38" i="11"/>
  <c r="D38" i="11"/>
  <c r="J38" i="11" s="1"/>
  <c r="K38" i="11" s="1"/>
  <c r="M38" i="11" s="1"/>
  <c r="S37" i="11"/>
  <c r="D37" i="11"/>
  <c r="J37" i="11" s="1"/>
  <c r="K37" i="11" s="1"/>
  <c r="M37" i="11" s="1"/>
  <c r="S36" i="11"/>
  <c r="D36" i="11"/>
  <c r="J36" i="11" s="1"/>
  <c r="K36" i="11" s="1"/>
  <c r="M36" i="11" s="1"/>
  <c r="S35" i="11"/>
  <c r="S34" i="11"/>
  <c r="D34" i="11"/>
  <c r="J34" i="11" s="1"/>
  <c r="K34" i="11" s="1"/>
  <c r="M34" i="11" s="1"/>
  <c r="S33" i="11"/>
  <c r="D33" i="11"/>
  <c r="J33" i="11" s="1"/>
  <c r="K33" i="11" s="1"/>
  <c r="M33" i="11" s="1"/>
  <c r="S32" i="11"/>
  <c r="D32" i="11"/>
  <c r="J32" i="11" s="1"/>
  <c r="K32" i="11" s="1"/>
  <c r="M32" i="11" s="1"/>
  <c r="S31" i="11"/>
  <c r="D31" i="11"/>
  <c r="J31" i="11" s="1"/>
  <c r="K31" i="11" s="1"/>
  <c r="M31" i="11" s="1"/>
  <c r="S30" i="11"/>
  <c r="D30" i="11"/>
  <c r="J30" i="11" s="1"/>
  <c r="K30" i="11" s="1"/>
  <c r="M30" i="11" s="1"/>
  <c r="S29" i="11"/>
  <c r="D29" i="11"/>
  <c r="J29" i="11" s="1"/>
  <c r="K29" i="11" s="1"/>
  <c r="M29" i="11" s="1"/>
  <c r="S28" i="11"/>
  <c r="D28" i="11"/>
  <c r="J28" i="11" s="1"/>
  <c r="K28" i="11" s="1"/>
  <c r="M28" i="11" s="1"/>
  <c r="S27" i="11"/>
  <c r="D27" i="11"/>
  <c r="J27" i="11" s="1"/>
  <c r="K27" i="11" s="1"/>
  <c r="M27" i="11" s="1"/>
  <c r="S26" i="11"/>
  <c r="S25" i="11"/>
  <c r="D25" i="11"/>
  <c r="J25" i="11" s="1"/>
  <c r="K25" i="11" s="1"/>
  <c r="M25" i="11" s="1"/>
  <c r="D24" i="11"/>
  <c r="J24" i="11" s="1"/>
  <c r="K24" i="11" s="1"/>
  <c r="M24" i="11" s="1"/>
  <c r="D23" i="11"/>
  <c r="J23" i="11" s="1"/>
  <c r="K23" i="11" s="1"/>
  <c r="M23" i="11" s="1"/>
  <c r="D22" i="11"/>
  <c r="J22" i="11" s="1"/>
  <c r="K22" i="11" s="1"/>
  <c r="M22" i="11" s="1"/>
  <c r="D21" i="11"/>
  <c r="J21" i="11" s="1"/>
  <c r="K21" i="11" s="1"/>
  <c r="M21" i="11" s="1"/>
  <c r="D20" i="11"/>
  <c r="J20" i="11" s="1"/>
  <c r="K20" i="11" s="1"/>
  <c r="M20" i="11" s="1"/>
  <c r="S19" i="11"/>
  <c r="Q19" i="11"/>
  <c r="D19" i="11"/>
  <c r="J19" i="11" s="1"/>
  <c r="K19" i="11" s="1"/>
  <c r="M19" i="11" s="1"/>
  <c r="S18" i="11"/>
  <c r="Q18" i="11"/>
  <c r="D18" i="11"/>
  <c r="J18" i="11" s="1"/>
  <c r="K18" i="11" s="1"/>
  <c r="M18" i="11" s="1"/>
  <c r="D17" i="11"/>
  <c r="J17" i="11" s="1"/>
  <c r="K17" i="11" s="1"/>
  <c r="M17" i="11" s="1"/>
  <c r="D16" i="11"/>
  <c r="J16" i="11" s="1"/>
  <c r="K16" i="11" s="1"/>
  <c r="M16" i="11" s="1"/>
  <c r="D15" i="11"/>
  <c r="J15" i="11" s="1"/>
  <c r="K15" i="11" s="1"/>
  <c r="M15" i="11" s="1"/>
  <c r="S14" i="11"/>
  <c r="Q14" i="11"/>
  <c r="D14" i="11"/>
  <c r="J14" i="11" s="1"/>
  <c r="K14" i="11" s="1"/>
  <c r="M14" i="11" s="1"/>
  <c r="S13" i="11"/>
  <c r="Q13" i="11"/>
  <c r="S12" i="11"/>
  <c r="Q12" i="11"/>
  <c r="D12" i="11"/>
  <c r="J12" i="11" s="1"/>
  <c r="K12" i="11" s="1"/>
  <c r="M12" i="11" s="1"/>
  <c r="S11" i="11"/>
  <c r="Q11" i="11"/>
  <c r="D11" i="11"/>
  <c r="J11" i="11" s="1"/>
  <c r="K11" i="11" s="1"/>
  <c r="M11" i="11" s="1"/>
  <c r="S10" i="11"/>
  <c r="Q10" i="11"/>
  <c r="D10" i="11"/>
  <c r="J10" i="11" s="1"/>
  <c r="K10" i="11" s="1"/>
  <c r="M10" i="11" s="1"/>
  <c r="D9" i="11"/>
  <c r="J9" i="11" s="1"/>
  <c r="K9" i="11" s="1"/>
  <c r="M9" i="11" s="1"/>
  <c r="D8" i="11"/>
  <c r="J8" i="11" s="1"/>
  <c r="K8" i="11" s="1"/>
  <c r="M8" i="11" s="1"/>
  <c r="D7" i="11"/>
  <c r="J7" i="11" s="1"/>
  <c r="K7" i="11" s="1"/>
  <c r="M7" i="11" s="1"/>
  <c r="D6" i="11"/>
  <c r="J6" i="11" s="1"/>
  <c r="K6" i="11" s="1"/>
  <c r="M6" i="11" s="1"/>
  <c r="D5" i="11"/>
  <c r="J5" i="11" s="1"/>
  <c r="K5" i="11" s="1"/>
  <c r="M5" i="11" s="1"/>
  <c r="D4" i="11"/>
  <c r="J4" i="11" s="1"/>
  <c r="K4" i="11" s="1"/>
  <c r="M4" i="11" s="1"/>
  <c r="D3" i="11"/>
  <c r="J3" i="11" s="1"/>
  <c r="K3" i="11" s="1"/>
  <c r="M3" i="11" s="1"/>
  <c r="D2" i="11"/>
  <c r="J2" i="11" s="1"/>
  <c r="K2" i="11" s="1"/>
  <c r="D51" i="10"/>
  <c r="J51" i="10" s="1"/>
  <c r="K51" i="10" s="1"/>
  <c r="M51" i="10" s="1"/>
  <c r="D50" i="10"/>
  <c r="J50" i="10" s="1"/>
  <c r="K50" i="10" s="1"/>
  <c r="M50" i="10" s="1"/>
  <c r="D49" i="10"/>
  <c r="J49" i="10" s="1"/>
  <c r="K49" i="10" s="1"/>
  <c r="M49" i="10" s="1"/>
  <c r="D48" i="10"/>
  <c r="J48" i="10" s="1"/>
  <c r="K48" i="10" s="1"/>
  <c r="M48" i="10" s="1"/>
  <c r="D47" i="10"/>
  <c r="J47" i="10" s="1"/>
  <c r="K47" i="10" s="1"/>
  <c r="M47" i="10" s="1"/>
  <c r="D46" i="10"/>
  <c r="J46" i="10" s="1"/>
  <c r="K46" i="10" s="1"/>
  <c r="M46" i="10" s="1"/>
  <c r="D45" i="10"/>
  <c r="J45" i="10" s="1"/>
  <c r="K45" i="10" s="1"/>
  <c r="M45" i="10" s="1"/>
  <c r="D44" i="10"/>
  <c r="J44" i="10" s="1"/>
  <c r="K44" i="10" s="1"/>
  <c r="M44" i="10" s="1"/>
  <c r="D43" i="10"/>
  <c r="J43" i="10" s="1"/>
  <c r="K43" i="10" s="1"/>
  <c r="M43" i="10" s="1"/>
  <c r="S42" i="10"/>
  <c r="D42" i="10"/>
  <c r="J42" i="10" s="1"/>
  <c r="K42" i="10" s="1"/>
  <c r="M42" i="10" s="1"/>
  <c r="S41" i="10"/>
  <c r="D41" i="10"/>
  <c r="J41" i="10" s="1"/>
  <c r="K41" i="10" s="1"/>
  <c r="M41" i="10" s="1"/>
  <c r="S40" i="10"/>
  <c r="D40" i="10"/>
  <c r="J40" i="10" s="1"/>
  <c r="K40" i="10" s="1"/>
  <c r="M40" i="10" s="1"/>
  <c r="S39" i="10"/>
  <c r="D39" i="10"/>
  <c r="J39" i="10" s="1"/>
  <c r="K39" i="10" s="1"/>
  <c r="M39" i="10" s="1"/>
  <c r="S38" i="10"/>
  <c r="D38" i="10"/>
  <c r="J38" i="10" s="1"/>
  <c r="K38" i="10" s="1"/>
  <c r="M38" i="10" s="1"/>
  <c r="S37" i="10"/>
  <c r="D37" i="10"/>
  <c r="J37" i="10" s="1"/>
  <c r="K37" i="10" s="1"/>
  <c r="M37" i="10" s="1"/>
  <c r="S36" i="10"/>
  <c r="D36" i="10"/>
  <c r="J36" i="10" s="1"/>
  <c r="K36" i="10" s="1"/>
  <c r="M36" i="10" s="1"/>
  <c r="S35" i="10"/>
  <c r="S34" i="10"/>
  <c r="D34" i="10"/>
  <c r="J34" i="10" s="1"/>
  <c r="K34" i="10" s="1"/>
  <c r="M34" i="10" s="1"/>
  <c r="S33" i="10"/>
  <c r="D33" i="10"/>
  <c r="J33" i="10" s="1"/>
  <c r="K33" i="10" s="1"/>
  <c r="M33" i="10" s="1"/>
  <c r="S32" i="10"/>
  <c r="D32" i="10"/>
  <c r="J32" i="10" s="1"/>
  <c r="K32" i="10" s="1"/>
  <c r="M32" i="10" s="1"/>
  <c r="S31" i="10"/>
  <c r="D31" i="10"/>
  <c r="J31" i="10" s="1"/>
  <c r="K31" i="10" s="1"/>
  <c r="M31" i="10" s="1"/>
  <c r="S30" i="10"/>
  <c r="D30" i="10"/>
  <c r="J30" i="10" s="1"/>
  <c r="K30" i="10" s="1"/>
  <c r="M30" i="10" s="1"/>
  <c r="S29" i="10"/>
  <c r="D29" i="10"/>
  <c r="J29" i="10" s="1"/>
  <c r="K29" i="10" s="1"/>
  <c r="M29" i="10" s="1"/>
  <c r="S28" i="10"/>
  <c r="D28" i="10"/>
  <c r="J28" i="10" s="1"/>
  <c r="K28" i="10" s="1"/>
  <c r="M28" i="10" s="1"/>
  <c r="S27" i="10"/>
  <c r="D27" i="10"/>
  <c r="J27" i="10" s="1"/>
  <c r="K27" i="10" s="1"/>
  <c r="M27" i="10" s="1"/>
  <c r="S26" i="10"/>
  <c r="S25" i="10"/>
  <c r="D25" i="10"/>
  <c r="J25" i="10" s="1"/>
  <c r="K25" i="10" s="1"/>
  <c r="M25" i="10" s="1"/>
  <c r="D24" i="10"/>
  <c r="J24" i="10" s="1"/>
  <c r="K24" i="10" s="1"/>
  <c r="M24" i="10" s="1"/>
  <c r="D23" i="10"/>
  <c r="J23" i="10" s="1"/>
  <c r="K23" i="10" s="1"/>
  <c r="M23" i="10" s="1"/>
  <c r="D22" i="10"/>
  <c r="J22" i="10" s="1"/>
  <c r="K22" i="10" s="1"/>
  <c r="M22" i="10" s="1"/>
  <c r="D21" i="10"/>
  <c r="J21" i="10" s="1"/>
  <c r="K21" i="10" s="1"/>
  <c r="M21" i="10" s="1"/>
  <c r="D20" i="10"/>
  <c r="J20" i="10" s="1"/>
  <c r="K20" i="10" s="1"/>
  <c r="M20" i="10" s="1"/>
  <c r="S19" i="10"/>
  <c r="Q19" i="10"/>
  <c r="D19" i="10"/>
  <c r="J19" i="10" s="1"/>
  <c r="K19" i="10" s="1"/>
  <c r="M19" i="10" s="1"/>
  <c r="S18" i="10"/>
  <c r="Q18" i="10"/>
  <c r="D18" i="10"/>
  <c r="J18" i="10" s="1"/>
  <c r="K18" i="10" s="1"/>
  <c r="M18" i="10" s="1"/>
  <c r="D17" i="10"/>
  <c r="J17" i="10" s="1"/>
  <c r="K17" i="10" s="1"/>
  <c r="M17" i="10" s="1"/>
  <c r="D16" i="10"/>
  <c r="J16" i="10" s="1"/>
  <c r="K16" i="10" s="1"/>
  <c r="M16" i="10" s="1"/>
  <c r="D15" i="10"/>
  <c r="J15" i="10" s="1"/>
  <c r="K15" i="10" s="1"/>
  <c r="M15" i="10" s="1"/>
  <c r="S14" i="10"/>
  <c r="Q14" i="10"/>
  <c r="D14" i="10"/>
  <c r="J14" i="10" s="1"/>
  <c r="K14" i="10" s="1"/>
  <c r="M14" i="10" s="1"/>
  <c r="S13" i="10"/>
  <c r="Q13" i="10"/>
  <c r="S12" i="10"/>
  <c r="Q12" i="10"/>
  <c r="D12" i="10"/>
  <c r="J12" i="10" s="1"/>
  <c r="K12" i="10" s="1"/>
  <c r="M12" i="10" s="1"/>
  <c r="S11" i="10"/>
  <c r="Q11" i="10"/>
  <c r="D11" i="10"/>
  <c r="J11" i="10" s="1"/>
  <c r="K11" i="10" s="1"/>
  <c r="M11" i="10" s="1"/>
  <c r="S10" i="10"/>
  <c r="Q10" i="10"/>
  <c r="D10" i="10"/>
  <c r="J10" i="10" s="1"/>
  <c r="K10" i="10" s="1"/>
  <c r="M10" i="10" s="1"/>
  <c r="D9" i="10"/>
  <c r="J9" i="10" s="1"/>
  <c r="K9" i="10" s="1"/>
  <c r="M9" i="10" s="1"/>
  <c r="D8" i="10"/>
  <c r="J8" i="10" s="1"/>
  <c r="K8" i="10" s="1"/>
  <c r="M8" i="10" s="1"/>
  <c r="D7" i="10"/>
  <c r="J7" i="10" s="1"/>
  <c r="K7" i="10" s="1"/>
  <c r="M7" i="10" s="1"/>
  <c r="D6" i="10"/>
  <c r="J6" i="10" s="1"/>
  <c r="K6" i="10" s="1"/>
  <c r="M6" i="10" s="1"/>
  <c r="D5" i="10"/>
  <c r="J5" i="10" s="1"/>
  <c r="K5" i="10" s="1"/>
  <c r="M5" i="10" s="1"/>
  <c r="D4" i="10"/>
  <c r="J4" i="10" s="1"/>
  <c r="K4" i="10" s="1"/>
  <c r="M4" i="10" s="1"/>
  <c r="D3" i="10"/>
  <c r="J3" i="10" s="1"/>
  <c r="K3" i="10" s="1"/>
  <c r="M3" i="10" s="1"/>
  <c r="D2" i="10"/>
  <c r="J2" i="10" s="1"/>
  <c r="K2" i="10" s="1"/>
  <c r="D51" i="9"/>
  <c r="J51" i="9" s="1"/>
  <c r="K51" i="9" s="1"/>
  <c r="M51" i="9" s="1"/>
  <c r="D50" i="9"/>
  <c r="J50" i="9" s="1"/>
  <c r="K50" i="9" s="1"/>
  <c r="M50" i="9" s="1"/>
  <c r="D49" i="9"/>
  <c r="J49" i="9" s="1"/>
  <c r="K49" i="9" s="1"/>
  <c r="M49" i="9" s="1"/>
  <c r="D48" i="9"/>
  <c r="J48" i="9" s="1"/>
  <c r="K48" i="9" s="1"/>
  <c r="M48" i="9" s="1"/>
  <c r="D47" i="9"/>
  <c r="J47" i="9" s="1"/>
  <c r="K47" i="9" s="1"/>
  <c r="M47" i="9" s="1"/>
  <c r="D46" i="9"/>
  <c r="J46" i="9" s="1"/>
  <c r="K46" i="9" s="1"/>
  <c r="M46" i="9" s="1"/>
  <c r="D45" i="9"/>
  <c r="J45" i="9" s="1"/>
  <c r="K45" i="9" s="1"/>
  <c r="M45" i="9" s="1"/>
  <c r="D44" i="9"/>
  <c r="J44" i="9" s="1"/>
  <c r="K44" i="9" s="1"/>
  <c r="M44" i="9" s="1"/>
  <c r="D43" i="9"/>
  <c r="J43" i="9" s="1"/>
  <c r="K43" i="9" s="1"/>
  <c r="M43" i="9" s="1"/>
  <c r="S42" i="9"/>
  <c r="D42" i="9"/>
  <c r="J42" i="9" s="1"/>
  <c r="K42" i="9" s="1"/>
  <c r="M42" i="9" s="1"/>
  <c r="S41" i="9"/>
  <c r="D41" i="9"/>
  <c r="J41" i="9" s="1"/>
  <c r="K41" i="9" s="1"/>
  <c r="M41" i="9" s="1"/>
  <c r="S40" i="9"/>
  <c r="D40" i="9"/>
  <c r="J40" i="9" s="1"/>
  <c r="K40" i="9" s="1"/>
  <c r="M40" i="9" s="1"/>
  <c r="S39" i="9"/>
  <c r="D39" i="9"/>
  <c r="J39" i="9" s="1"/>
  <c r="K39" i="9" s="1"/>
  <c r="M39" i="9" s="1"/>
  <c r="S38" i="9"/>
  <c r="D38" i="9"/>
  <c r="J38" i="9" s="1"/>
  <c r="K38" i="9" s="1"/>
  <c r="M38" i="9" s="1"/>
  <c r="S37" i="9"/>
  <c r="D37" i="9"/>
  <c r="J37" i="9" s="1"/>
  <c r="K37" i="9" s="1"/>
  <c r="M37" i="9" s="1"/>
  <c r="S36" i="9"/>
  <c r="D36" i="9"/>
  <c r="J36" i="9" s="1"/>
  <c r="K36" i="9" s="1"/>
  <c r="M36" i="9" s="1"/>
  <c r="S35" i="9"/>
  <c r="S34" i="9"/>
  <c r="D34" i="9"/>
  <c r="J34" i="9" s="1"/>
  <c r="K34" i="9" s="1"/>
  <c r="M34" i="9" s="1"/>
  <c r="S33" i="9"/>
  <c r="D33" i="9"/>
  <c r="J33" i="9" s="1"/>
  <c r="K33" i="9" s="1"/>
  <c r="M33" i="9" s="1"/>
  <c r="S32" i="9"/>
  <c r="D32" i="9"/>
  <c r="J32" i="9" s="1"/>
  <c r="K32" i="9" s="1"/>
  <c r="M32" i="9" s="1"/>
  <c r="S31" i="9"/>
  <c r="D31" i="9"/>
  <c r="J31" i="9" s="1"/>
  <c r="K31" i="9" s="1"/>
  <c r="M31" i="9" s="1"/>
  <c r="S30" i="9"/>
  <c r="D30" i="9"/>
  <c r="J30" i="9" s="1"/>
  <c r="K30" i="9" s="1"/>
  <c r="M30" i="9" s="1"/>
  <c r="S29" i="9"/>
  <c r="D29" i="9"/>
  <c r="J29" i="9" s="1"/>
  <c r="K29" i="9" s="1"/>
  <c r="M29" i="9" s="1"/>
  <c r="S28" i="9"/>
  <c r="D28" i="9"/>
  <c r="J28" i="9" s="1"/>
  <c r="K28" i="9" s="1"/>
  <c r="M28" i="9" s="1"/>
  <c r="S27" i="9"/>
  <c r="D27" i="9"/>
  <c r="J27" i="9" s="1"/>
  <c r="K27" i="9" s="1"/>
  <c r="M27" i="9" s="1"/>
  <c r="S26" i="9"/>
  <c r="S25" i="9"/>
  <c r="D25" i="9"/>
  <c r="J25" i="9" s="1"/>
  <c r="K25" i="9" s="1"/>
  <c r="M25" i="9" s="1"/>
  <c r="D24" i="9"/>
  <c r="J24" i="9" s="1"/>
  <c r="K24" i="9" s="1"/>
  <c r="M24" i="9" s="1"/>
  <c r="D23" i="9"/>
  <c r="J23" i="9" s="1"/>
  <c r="K23" i="9" s="1"/>
  <c r="M23" i="9" s="1"/>
  <c r="D22" i="9"/>
  <c r="J22" i="9" s="1"/>
  <c r="K22" i="9" s="1"/>
  <c r="M22" i="9" s="1"/>
  <c r="D21" i="9"/>
  <c r="J21" i="9" s="1"/>
  <c r="K21" i="9" s="1"/>
  <c r="M21" i="9" s="1"/>
  <c r="D20" i="9"/>
  <c r="J20" i="9" s="1"/>
  <c r="K20" i="9" s="1"/>
  <c r="M20" i="9" s="1"/>
  <c r="S19" i="9"/>
  <c r="Q19" i="9"/>
  <c r="D19" i="9"/>
  <c r="J19" i="9" s="1"/>
  <c r="K19" i="9" s="1"/>
  <c r="M19" i="9" s="1"/>
  <c r="S18" i="9"/>
  <c r="Q18" i="9"/>
  <c r="D18" i="9"/>
  <c r="J18" i="9" s="1"/>
  <c r="K18" i="9" s="1"/>
  <c r="M18" i="9" s="1"/>
  <c r="D17" i="9"/>
  <c r="J17" i="9" s="1"/>
  <c r="K17" i="9" s="1"/>
  <c r="M17" i="9" s="1"/>
  <c r="D16" i="9"/>
  <c r="J16" i="9" s="1"/>
  <c r="K16" i="9" s="1"/>
  <c r="M16" i="9" s="1"/>
  <c r="D15" i="9"/>
  <c r="J15" i="9" s="1"/>
  <c r="K15" i="9" s="1"/>
  <c r="M15" i="9" s="1"/>
  <c r="S14" i="9"/>
  <c r="Q14" i="9"/>
  <c r="D14" i="9"/>
  <c r="J14" i="9" s="1"/>
  <c r="K14" i="9" s="1"/>
  <c r="M14" i="9" s="1"/>
  <c r="S13" i="9"/>
  <c r="Q13" i="9"/>
  <c r="S12" i="9"/>
  <c r="Q12" i="9"/>
  <c r="D12" i="9"/>
  <c r="J12" i="9" s="1"/>
  <c r="K12" i="9" s="1"/>
  <c r="M12" i="9" s="1"/>
  <c r="S11" i="9"/>
  <c r="Q11" i="9"/>
  <c r="D11" i="9"/>
  <c r="J11" i="9" s="1"/>
  <c r="K11" i="9" s="1"/>
  <c r="M11" i="9" s="1"/>
  <c r="S10" i="9"/>
  <c r="Q10" i="9"/>
  <c r="D10" i="9"/>
  <c r="J10" i="9" s="1"/>
  <c r="K10" i="9" s="1"/>
  <c r="M10" i="9" s="1"/>
  <c r="D9" i="9"/>
  <c r="J9" i="9" s="1"/>
  <c r="K9" i="9" s="1"/>
  <c r="M9" i="9" s="1"/>
  <c r="D8" i="9"/>
  <c r="J8" i="9" s="1"/>
  <c r="K8" i="9" s="1"/>
  <c r="M8" i="9" s="1"/>
  <c r="D7" i="9"/>
  <c r="J7" i="9" s="1"/>
  <c r="K7" i="9" s="1"/>
  <c r="M7" i="9" s="1"/>
  <c r="D6" i="9"/>
  <c r="J6" i="9" s="1"/>
  <c r="K6" i="9" s="1"/>
  <c r="M6" i="9" s="1"/>
  <c r="D5" i="9"/>
  <c r="J5" i="9" s="1"/>
  <c r="K5" i="9" s="1"/>
  <c r="M5" i="9" s="1"/>
  <c r="D4" i="9"/>
  <c r="J4" i="9" s="1"/>
  <c r="K4" i="9" s="1"/>
  <c r="M4" i="9" s="1"/>
  <c r="D3" i="9"/>
  <c r="J3" i="9" s="1"/>
  <c r="K3" i="9" s="1"/>
  <c r="M3" i="9" s="1"/>
  <c r="D2" i="9"/>
  <c r="J2" i="9" s="1"/>
  <c r="K2" i="9" s="1"/>
  <c r="D51" i="8"/>
  <c r="J51" i="8" s="1"/>
  <c r="K51" i="8" s="1"/>
  <c r="M51" i="8" s="1"/>
  <c r="D50" i="8"/>
  <c r="J50" i="8" s="1"/>
  <c r="K50" i="8" s="1"/>
  <c r="M50" i="8" s="1"/>
  <c r="D49" i="8"/>
  <c r="J49" i="8" s="1"/>
  <c r="K49" i="8" s="1"/>
  <c r="M49" i="8" s="1"/>
  <c r="D48" i="8"/>
  <c r="J48" i="8" s="1"/>
  <c r="K48" i="8" s="1"/>
  <c r="M48" i="8" s="1"/>
  <c r="D47" i="8"/>
  <c r="J47" i="8" s="1"/>
  <c r="K47" i="8" s="1"/>
  <c r="M47" i="8" s="1"/>
  <c r="D46" i="8"/>
  <c r="J46" i="8" s="1"/>
  <c r="K46" i="8" s="1"/>
  <c r="M46" i="8" s="1"/>
  <c r="D45" i="8"/>
  <c r="J45" i="8" s="1"/>
  <c r="K45" i="8" s="1"/>
  <c r="M45" i="8" s="1"/>
  <c r="D44" i="8"/>
  <c r="J44" i="8" s="1"/>
  <c r="K44" i="8" s="1"/>
  <c r="M44" i="8" s="1"/>
  <c r="D43" i="8"/>
  <c r="J43" i="8" s="1"/>
  <c r="K43" i="8" s="1"/>
  <c r="M43" i="8" s="1"/>
  <c r="S42" i="8"/>
  <c r="D42" i="8"/>
  <c r="J42" i="8" s="1"/>
  <c r="K42" i="8" s="1"/>
  <c r="M42" i="8" s="1"/>
  <c r="S41" i="8"/>
  <c r="D41" i="8"/>
  <c r="J41" i="8" s="1"/>
  <c r="K41" i="8" s="1"/>
  <c r="M41" i="8" s="1"/>
  <c r="S40" i="8"/>
  <c r="D40" i="8"/>
  <c r="J40" i="8" s="1"/>
  <c r="K40" i="8" s="1"/>
  <c r="M40" i="8" s="1"/>
  <c r="S39" i="8"/>
  <c r="D39" i="8"/>
  <c r="J39" i="8" s="1"/>
  <c r="K39" i="8" s="1"/>
  <c r="M39" i="8" s="1"/>
  <c r="S38" i="8"/>
  <c r="D38" i="8"/>
  <c r="J38" i="8" s="1"/>
  <c r="K38" i="8" s="1"/>
  <c r="M38" i="8" s="1"/>
  <c r="S37" i="8"/>
  <c r="D37" i="8"/>
  <c r="J37" i="8" s="1"/>
  <c r="K37" i="8" s="1"/>
  <c r="M37" i="8" s="1"/>
  <c r="S36" i="8"/>
  <c r="D36" i="8"/>
  <c r="J36" i="8" s="1"/>
  <c r="K36" i="8" s="1"/>
  <c r="M36" i="8" s="1"/>
  <c r="S35" i="8"/>
  <c r="S34" i="8"/>
  <c r="D34" i="8"/>
  <c r="J34" i="8" s="1"/>
  <c r="K34" i="8" s="1"/>
  <c r="M34" i="8" s="1"/>
  <c r="S33" i="8"/>
  <c r="D33" i="8"/>
  <c r="J33" i="8" s="1"/>
  <c r="K33" i="8" s="1"/>
  <c r="M33" i="8" s="1"/>
  <c r="S32" i="8"/>
  <c r="D32" i="8"/>
  <c r="J32" i="8" s="1"/>
  <c r="K32" i="8" s="1"/>
  <c r="M32" i="8" s="1"/>
  <c r="S31" i="8"/>
  <c r="D31" i="8"/>
  <c r="J31" i="8" s="1"/>
  <c r="K31" i="8" s="1"/>
  <c r="M31" i="8" s="1"/>
  <c r="S30" i="8"/>
  <c r="D30" i="8"/>
  <c r="J30" i="8" s="1"/>
  <c r="K30" i="8" s="1"/>
  <c r="M30" i="8" s="1"/>
  <c r="S29" i="8"/>
  <c r="D29" i="8"/>
  <c r="J29" i="8" s="1"/>
  <c r="K29" i="8" s="1"/>
  <c r="M29" i="8" s="1"/>
  <c r="S28" i="8"/>
  <c r="D28" i="8"/>
  <c r="J28" i="8" s="1"/>
  <c r="K28" i="8" s="1"/>
  <c r="M28" i="8" s="1"/>
  <c r="S27" i="8"/>
  <c r="D27" i="8"/>
  <c r="J27" i="8" s="1"/>
  <c r="K27" i="8" s="1"/>
  <c r="M27" i="8" s="1"/>
  <c r="S26" i="8"/>
  <c r="S25" i="8"/>
  <c r="D25" i="8"/>
  <c r="J25" i="8" s="1"/>
  <c r="K25" i="8" s="1"/>
  <c r="M25" i="8" s="1"/>
  <c r="D24" i="8"/>
  <c r="J24" i="8" s="1"/>
  <c r="K24" i="8" s="1"/>
  <c r="M24" i="8" s="1"/>
  <c r="D23" i="8"/>
  <c r="J23" i="8" s="1"/>
  <c r="K23" i="8" s="1"/>
  <c r="M23" i="8" s="1"/>
  <c r="D22" i="8"/>
  <c r="J22" i="8" s="1"/>
  <c r="K22" i="8" s="1"/>
  <c r="M22" i="8" s="1"/>
  <c r="D21" i="8"/>
  <c r="J21" i="8" s="1"/>
  <c r="K21" i="8" s="1"/>
  <c r="M21" i="8" s="1"/>
  <c r="D20" i="8"/>
  <c r="J20" i="8" s="1"/>
  <c r="K20" i="8" s="1"/>
  <c r="M20" i="8" s="1"/>
  <c r="S19" i="8"/>
  <c r="Q19" i="8"/>
  <c r="D19" i="8"/>
  <c r="J19" i="8" s="1"/>
  <c r="K19" i="8" s="1"/>
  <c r="M19" i="8" s="1"/>
  <c r="S18" i="8"/>
  <c r="Q18" i="8"/>
  <c r="D18" i="8"/>
  <c r="J18" i="8" s="1"/>
  <c r="K18" i="8" s="1"/>
  <c r="M18" i="8" s="1"/>
  <c r="D17" i="8"/>
  <c r="J17" i="8" s="1"/>
  <c r="K17" i="8" s="1"/>
  <c r="M17" i="8" s="1"/>
  <c r="D16" i="8"/>
  <c r="J16" i="8" s="1"/>
  <c r="K16" i="8" s="1"/>
  <c r="M16" i="8" s="1"/>
  <c r="D15" i="8"/>
  <c r="J15" i="8" s="1"/>
  <c r="K15" i="8" s="1"/>
  <c r="M15" i="8" s="1"/>
  <c r="S14" i="8"/>
  <c r="Q14" i="8"/>
  <c r="D14" i="8"/>
  <c r="J14" i="8" s="1"/>
  <c r="K14" i="8" s="1"/>
  <c r="M14" i="8" s="1"/>
  <c r="S13" i="8"/>
  <c r="Q13" i="8"/>
  <c r="S12" i="8"/>
  <c r="Q12" i="8"/>
  <c r="D12" i="8"/>
  <c r="J12" i="8" s="1"/>
  <c r="K12" i="8" s="1"/>
  <c r="M12" i="8" s="1"/>
  <c r="S11" i="8"/>
  <c r="Q11" i="8"/>
  <c r="D11" i="8"/>
  <c r="J11" i="8" s="1"/>
  <c r="K11" i="8" s="1"/>
  <c r="M11" i="8" s="1"/>
  <c r="S10" i="8"/>
  <c r="Q10" i="8"/>
  <c r="D10" i="8"/>
  <c r="J10" i="8" s="1"/>
  <c r="K10" i="8" s="1"/>
  <c r="M10" i="8" s="1"/>
  <c r="D9" i="8"/>
  <c r="J9" i="8" s="1"/>
  <c r="K9" i="8" s="1"/>
  <c r="M9" i="8" s="1"/>
  <c r="D8" i="8"/>
  <c r="J8" i="8" s="1"/>
  <c r="K8" i="8" s="1"/>
  <c r="M8" i="8" s="1"/>
  <c r="D7" i="8"/>
  <c r="J7" i="8" s="1"/>
  <c r="K7" i="8" s="1"/>
  <c r="M7" i="8" s="1"/>
  <c r="D6" i="8"/>
  <c r="J6" i="8" s="1"/>
  <c r="K6" i="8" s="1"/>
  <c r="M6" i="8" s="1"/>
  <c r="D5" i="8"/>
  <c r="J5" i="8" s="1"/>
  <c r="K5" i="8" s="1"/>
  <c r="M5" i="8" s="1"/>
  <c r="D4" i="8"/>
  <c r="J4" i="8" s="1"/>
  <c r="K4" i="8" s="1"/>
  <c r="M4" i="8" s="1"/>
  <c r="D3" i="8"/>
  <c r="J3" i="8" s="1"/>
  <c r="K3" i="8" s="1"/>
  <c r="M3" i="8" s="1"/>
  <c r="D2" i="8"/>
  <c r="J2" i="8" s="1"/>
  <c r="K2" i="8" s="1"/>
  <c r="D51" i="7"/>
  <c r="J51" i="7" s="1"/>
  <c r="K51" i="7" s="1"/>
  <c r="M51" i="7" s="1"/>
  <c r="D50" i="7"/>
  <c r="J50" i="7" s="1"/>
  <c r="K50" i="7" s="1"/>
  <c r="M50" i="7" s="1"/>
  <c r="D49" i="7"/>
  <c r="J49" i="7" s="1"/>
  <c r="K49" i="7" s="1"/>
  <c r="M49" i="7" s="1"/>
  <c r="D48" i="7"/>
  <c r="J48" i="7" s="1"/>
  <c r="K48" i="7" s="1"/>
  <c r="M48" i="7" s="1"/>
  <c r="D47" i="7"/>
  <c r="J47" i="7" s="1"/>
  <c r="K47" i="7" s="1"/>
  <c r="M47" i="7" s="1"/>
  <c r="D46" i="7"/>
  <c r="J46" i="7" s="1"/>
  <c r="K46" i="7" s="1"/>
  <c r="M46" i="7" s="1"/>
  <c r="D45" i="7"/>
  <c r="J45" i="7" s="1"/>
  <c r="K45" i="7" s="1"/>
  <c r="M45" i="7" s="1"/>
  <c r="D44" i="7"/>
  <c r="J44" i="7" s="1"/>
  <c r="K44" i="7" s="1"/>
  <c r="M44" i="7" s="1"/>
  <c r="D43" i="7"/>
  <c r="J43" i="7" s="1"/>
  <c r="K43" i="7" s="1"/>
  <c r="M43" i="7" s="1"/>
  <c r="S42" i="7"/>
  <c r="D42" i="7"/>
  <c r="J42" i="7" s="1"/>
  <c r="K42" i="7" s="1"/>
  <c r="M42" i="7" s="1"/>
  <c r="S41" i="7"/>
  <c r="D41" i="7"/>
  <c r="J41" i="7" s="1"/>
  <c r="K41" i="7" s="1"/>
  <c r="M41" i="7" s="1"/>
  <c r="S40" i="7"/>
  <c r="D40" i="7"/>
  <c r="J40" i="7" s="1"/>
  <c r="K40" i="7" s="1"/>
  <c r="M40" i="7" s="1"/>
  <c r="S39" i="7"/>
  <c r="D39" i="7"/>
  <c r="J39" i="7" s="1"/>
  <c r="K39" i="7" s="1"/>
  <c r="M39" i="7" s="1"/>
  <c r="S38" i="7"/>
  <c r="D38" i="7"/>
  <c r="J38" i="7" s="1"/>
  <c r="K38" i="7" s="1"/>
  <c r="M38" i="7" s="1"/>
  <c r="S37" i="7"/>
  <c r="D37" i="7"/>
  <c r="J37" i="7" s="1"/>
  <c r="K37" i="7" s="1"/>
  <c r="M37" i="7" s="1"/>
  <c r="S36" i="7"/>
  <c r="D36" i="7"/>
  <c r="J36" i="7" s="1"/>
  <c r="K36" i="7" s="1"/>
  <c r="M36" i="7" s="1"/>
  <c r="S35" i="7"/>
  <c r="S34" i="7"/>
  <c r="D34" i="7"/>
  <c r="J34" i="7" s="1"/>
  <c r="K34" i="7" s="1"/>
  <c r="M34" i="7" s="1"/>
  <c r="S33" i="7"/>
  <c r="D33" i="7"/>
  <c r="J33" i="7" s="1"/>
  <c r="K33" i="7" s="1"/>
  <c r="M33" i="7" s="1"/>
  <c r="S32" i="7"/>
  <c r="D32" i="7"/>
  <c r="J32" i="7" s="1"/>
  <c r="K32" i="7" s="1"/>
  <c r="M32" i="7" s="1"/>
  <c r="S31" i="7"/>
  <c r="D31" i="7"/>
  <c r="J31" i="7" s="1"/>
  <c r="K31" i="7" s="1"/>
  <c r="M31" i="7" s="1"/>
  <c r="S30" i="7"/>
  <c r="D30" i="7"/>
  <c r="J30" i="7" s="1"/>
  <c r="K30" i="7" s="1"/>
  <c r="M30" i="7" s="1"/>
  <c r="S29" i="7"/>
  <c r="D29" i="7"/>
  <c r="J29" i="7" s="1"/>
  <c r="K29" i="7" s="1"/>
  <c r="M29" i="7" s="1"/>
  <c r="S28" i="7"/>
  <c r="D28" i="7"/>
  <c r="J28" i="7" s="1"/>
  <c r="K28" i="7" s="1"/>
  <c r="M28" i="7" s="1"/>
  <c r="S27" i="7"/>
  <c r="D27" i="7"/>
  <c r="J27" i="7" s="1"/>
  <c r="K27" i="7" s="1"/>
  <c r="M27" i="7" s="1"/>
  <c r="S26" i="7"/>
  <c r="S25" i="7"/>
  <c r="D25" i="7"/>
  <c r="J25" i="7" s="1"/>
  <c r="K25" i="7" s="1"/>
  <c r="M25" i="7" s="1"/>
  <c r="D24" i="7"/>
  <c r="J24" i="7" s="1"/>
  <c r="K24" i="7" s="1"/>
  <c r="M24" i="7" s="1"/>
  <c r="D23" i="7"/>
  <c r="J23" i="7" s="1"/>
  <c r="K23" i="7" s="1"/>
  <c r="M23" i="7" s="1"/>
  <c r="D22" i="7"/>
  <c r="J22" i="7" s="1"/>
  <c r="K22" i="7" s="1"/>
  <c r="M22" i="7" s="1"/>
  <c r="D21" i="7"/>
  <c r="J21" i="7" s="1"/>
  <c r="K21" i="7" s="1"/>
  <c r="M21" i="7" s="1"/>
  <c r="D20" i="7"/>
  <c r="J20" i="7" s="1"/>
  <c r="K20" i="7" s="1"/>
  <c r="M20" i="7" s="1"/>
  <c r="S19" i="7"/>
  <c r="Q19" i="7"/>
  <c r="D19" i="7"/>
  <c r="J19" i="7" s="1"/>
  <c r="K19" i="7" s="1"/>
  <c r="M19" i="7" s="1"/>
  <c r="S18" i="7"/>
  <c r="Q18" i="7"/>
  <c r="D18" i="7"/>
  <c r="J18" i="7" s="1"/>
  <c r="K18" i="7" s="1"/>
  <c r="M18" i="7" s="1"/>
  <c r="D17" i="7"/>
  <c r="J17" i="7" s="1"/>
  <c r="K17" i="7" s="1"/>
  <c r="M17" i="7" s="1"/>
  <c r="D16" i="7"/>
  <c r="J16" i="7" s="1"/>
  <c r="K16" i="7" s="1"/>
  <c r="M16" i="7" s="1"/>
  <c r="D15" i="7"/>
  <c r="J15" i="7" s="1"/>
  <c r="K15" i="7" s="1"/>
  <c r="M15" i="7" s="1"/>
  <c r="S14" i="7"/>
  <c r="Q14" i="7"/>
  <c r="D14" i="7"/>
  <c r="J14" i="7" s="1"/>
  <c r="K14" i="7" s="1"/>
  <c r="M14" i="7" s="1"/>
  <c r="S13" i="7"/>
  <c r="Q13" i="7"/>
  <c r="S12" i="7"/>
  <c r="Q12" i="7"/>
  <c r="D12" i="7"/>
  <c r="J12" i="7" s="1"/>
  <c r="K12" i="7" s="1"/>
  <c r="M12" i="7" s="1"/>
  <c r="S11" i="7"/>
  <c r="Q11" i="7"/>
  <c r="D11" i="7"/>
  <c r="J11" i="7" s="1"/>
  <c r="K11" i="7" s="1"/>
  <c r="M11" i="7" s="1"/>
  <c r="S10" i="7"/>
  <c r="Q10" i="7"/>
  <c r="D10" i="7"/>
  <c r="J10" i="7" s="1"/>
  <c r="K10" i="7" s="1"/>
  <c r="M10" i="7" s="1"/>
  <c r="D9" i="7"/>
  <c r="J9" i="7" s="1"/>
  <c r="K9" i="7" s="1"/>
  <c r="M9" i="7" s="1"/>
  <c r="D8" i="7"/>
  <c r="J8" i="7" s="1"/>
  <c r="K8" i="7" s="1"/>
  <c r="M8" i="7" s="1"/>
  <c r="D7" i="7"/>
  <c r="J7" i="7" s="1"/>
  <c r="K7" i="7" s="1"/>
  <c r="M7" i="7" s="1"/>
  <c r="D6" i="7"/>
  <c r="J6" i="7" s="1"/>
  <c r="K6" i="7" s="1"/>
  <c r="M6" i="7" s="1"/>
  <c r="D5" i="7"/>
  <c r="J5" i="7" s="1"/>
  <c r="K5" i="7" s="1"/>
  <c r="M5" i="7" s="1"/>
  <c r="D4" i="7"/>
  <c r="J4" i="7" s="1"/>
  <c r="K4" i="7" s="1"/>
  <c r="M4" i="7" s="1"/>
  <c r="D3" i="7"/>
  <c r="J3" i="7" s="1"/>
  <c r="K3" i="7" s="1"/>
  <c r="M3" i="7" s="1"/>
  <c r="D2" i="7"/>
  <c r="J2" i="7" s="1"/>
  <c r="K2" i="7" s="1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19" i="3"/>
  <c r="T19" i="3"/>
  <c r="V18" i="3"/>
  <c r="V14" i="3"/>
  <c r="T14" i="3"/>
  <c r="V13" i="3"/>
  <c r="T13" i="3"/>
  <c r="V12" i="3"/>
  <c r="T12" i="3"/>
  <c r="V11" i="3"/>
  <c r="V10" i="3"/>
  <c r="T10" i="3"/>
  <c r="D51" i="2"/>
  <c r="J51" i="2" s="1"/>
  <c r="K51" i="2" s="1"/>
  <c r="M51" i="2" s="1"/>
  <c r="D50" i="2"/>
  <c r="J50" i="2" s="1"/>
  <c r="K50" i="2" s="1"/>
  <c r="M50" i="2" s="1"/>
  <c r="D49" i="2"/>
  <c r="J49" i="2" s="1"/>
  <c r="K49" i="2" s="1"/>
  <c r="M49" i="2" s="1"/>
  <c r="D48" i="2"/>
  <c r="J48" i="2" s="1"/>
  <c r="K48" i="2" s="1"/>
  <c r="M48" i="2" s="1"/>
  <c r="D47" i="2"/>
  <c r="J47" i="2" s="1"/>
  <c r="K47" i="2" s="1"/>
  <c r="M47" i="2" s="1"/>
  <c r="D46" i="2"/>
  <c r="J46" i="2" s="1"/>
  <c r="K46" i="2" s="1"/>
  <c r="M46" i="2" s="1"/>
  <c r="D45" i="2"/>
  <c r="J45" i="2" s="1"/>
  <c r="K45" i="2" s="1"/>
  <c r="M45" i="2" s="1"/>
  <c r="D44" i="2"/>
  <c r="J44" i="2" s="1"/>
  <c r="K44" i="2" s="1"/>
  <c r="M44" i="2" s="1"/>
  <c r="D43" i="2"/>
  <c r="J43" i="2" s="1"/>
  <c r="K43" i="2" s="1"/>
  <c r="M43" i="2" s="1"/>
  <c r="S42" i="2"/>
  <c r="D42" i="2"/>
  <c r="J42" i="2" s="1"/>
  <c r="K42" i="2" s="1"/>
  <c r="M42" i="2" s="1"/>
  <c r="S41" i="2"/>
  <c r="D41" i="2"/>
  <c r="J41" i="2" s="1"/>
  <c r="K41" i="2" s="1"/>
  <c r="M41" i="2" s="1"/>
  <c r="S40" i="2"/>
  <c r="D40" i="2"/>
  <c r="J40" i="2" s="1"/>
  <c r="K40" i="2" s="1"/>
  <c r="M40" i="2" s="1"/>
  <c r="S39" i="2"/>
  <c r="D39" i="2"/>
  <c r="J39" i="2" s="1"/>
  <c r="K39" i="2" s="1"/>
  <c r="M39" i="2" s="1"/>
  <c r="S38" i="2"/>
  <c r="D38" i="2"/>
  <c r="J38" i="2" s="1"/>
  <c r="K38" i="2" s="1"/>
  <c r="M38" i="2" s="1"/>
  <c r="S37" i="2"/>
  <c r="J37" i="2"/>
  <c r="K37" i="2" s="1"/>
  <c r="M37" i="2" s="1"/>
  <c r="D37" i="2"/>
  <c r="S36" i="2"/>
  <c r="D36" i="2"/>
  <c r="J36" i="2" s="1"/>
  <c r="K36" i="2" s="1"/>
  <c r="M36" i="2" s="1"/>
  <c r="S35" i="2"/>
  <c r="S34" i="2"/>
  <c r="D34" i="2"/>
  <c r="J34" i="2" s="1"/>
  <c r="K34" i="2" s="1"/>
  <c r="M34" i="2" s="1"/>
  <c r="S33" i="2"/>
  <c r="D33" i="2"/>
  <c r="J33" i="2" s="1"/>
  <c r="K33" i="2" s="1"/>
  <c r="M33" i="2" s="1"/>
  <c r="S32" i="2"/>
  <c r="D32" i="2"/>
  <c r="J32" i="2" s="1"/>
  <c r="K32" i="2" s="1"/>
  <c r="M32" i="2" s="1"/>
  <c r="S31" i="2"/>
  <c r="D31" i="2"/>
  <c r="J31" i="2" s="1"/>
  <c r="K31" i="2" s="1"/>
  <c r="M31" i="2" s="1"/>
  <c r="S30" i="2"/>
  <c r="D30" i="2"/>
  <c r="J30" i="2" s="1"/>
  <c r="K30" i="2" s="1"/>
  <c r="M30" i="2" s="1"/>
  <c r="S29" i="2"/>
  <c r="D29" i="2"/>
  <c r="J29" i="2" s="1"/>
  <c r="K29" i="2" s="1"/>
  <c r="M29" i="2" s="1"/>
  <c r="S28" i="2"/>
  <c r="D28" i="2"/>
  <c r="J28" i="2" s="1"/>
  <c r="K28" i="2" s="1"/>
  <c r="M28" i="2" s="1"/>
  <c r="S27" i="2"/>
  <c r="D27" i="2"/>
  <c r="J27" i="2" s="1"/>
  <c r="K27" i="2" s="1"/>
  <c r="M27" i="2" s="1"/>
  <c r="S26" i="2"/>
  <c r="S25" i="2"/>
  <c r="D25" i="2"/>
  <c r="J25" i="2" s="1"/>
  <c r="K25" i="2" s="1"/>
  <c r="M25" i="2" s="1"/>
  <c r="D24" i="2"/>
  <c r="J24" i="2" s="1"/>
  <c r="K24" i="2" s="1"/>
  <c r="M24" i="2" s="1"/>
  <c r="D23" i="2"/>
  <c r="J23" i="2" s="1"/>
  <c r="K23" i="2" s="1"/>
  <c r="M23" i="2" s="1"/>
  <c r="D22" i="2"/>
  <c r="J22" i="2" s="1"/>
  <c r="K22" i="2" s="1"/>
  <c r="M22" i="2" s="1"/>
  <c r="J21" i="2"/>
  <c r="K21" i="2" s="1"/>
  <c r="M21" i="2" s="1"/>
  <c r="D21" i="2"/>
  <c r="D20" i="2"/>
  <c r="J20" i="2" s="1"/>
  <c r="K20" i="2" s="1"/>
  <c r="M20" i="2" s="1"/>
  <c r="S19" i="2"/>
  <c r="S20" i="2" s="1"/>
  <c r="Q19" i="2"/>
  <c r="D19" i="2"/>
  <c r="J19" i="2" s="1"/>
  <c r="K19" i="2" s="1"/>
  <c r="M19" i="2" s="1"/>
  <c r="S18" i="2"/>
  <c r="Q18" i="2"/>
  <c r="D18" i="2"/>
  <c r="J18" i="2" s="1"/>
  <c r="K18" i="2" s="1"/>
  <c r="M18" i="2" s="1"/>
  <c r="D17" i="2"/>
  <c r="J17" i="2" s="1"/>
  <c r="K17" i="2" s="1"/>
  <c r="M17" i="2" s="1"/>
  <c r="D16" i="2"/>
  <c r="J16" i="2" s="1"/>
  <c r="K16" i="2" s="1"/>
  <c r="M16" i="2" s="1"/>
  <c r="D15" i="2"/>
  <c r="J15" i="2" s="1"/>
  <c r="K15" i="2" s="1"/>
  <c r="M15" i="2" s="1"/>
  <c r="S14" i="2"/>
  <c r="Q14" i="2"/>
  <c r="D14" i="2"/>
  <c r="J14" i="2" s="1"/>
  <c r="K14" i="2" s="1"/>
  <c r="M14" i="2" s="1"/>
  <c r="S13" i="2"/>
  <c r="Q13" i="2"/>
  <c r="S12" i="2"/>
  <c r="Q12" i="2"/>
  <c r="D12" i="2"/>
  <c r="J12" i="2" s="1"/>
  <c r="K12" i="2" s="1"/>
  <c r="M12" i="2" s="1"/>
  <c r="S11" i="2"/>
  <c r="Q11" i="2"/>
  <c r="D11" i="2"/>
  <c r="J11" i="2" s="1"/>
  <c r="K11" i="2" s="1"/>
  <c r="M11" i="2" s="1"/>
  <c r="S10" i="2"/>
  <c r="Q10" i="2"/>
  <c r="D10" i="2"/>
  <c r="J10" i="2" s="1"/>
  <c r="K10" i="2" s="1"/>
  <c r="M10" i="2" s="1"/>
  <c r="D9" i="2"/>
  <c r="J9" i="2" s="1"/>
  <c r="K9" i="2" s="1"/>
  <c r="M9" i="2" s="1"/>
  <c r="D8" i="2"/>
  <c r="J8" i="2" s="1"/>
  <c r="K8" i="2" s="1"/>
  <c r="M8" i="2" s="1"/>
  <c r="D7" i="2"/>
  <c r="J7" i="2" s="1"/>
  <c r="K7" i="2" s="1"/>
  <c r="M7" i="2" s="1"/>
  <c r="D6" i="2"/>
  <c r="J6" i="2" s="1"/>
  <c r="K6" i="2" s="1"/>
  <c r="M6" i="2" s="1"/>
  <c r="D5" i="2"/>
  <c r="J5" i="2" s="1"/>
  <c r="K5" i="2" s="1"/>
  <c r="M5" i="2" s="1"/>
  <c r="D4" i="2"/>
  <c r="J4" i="2" s="1"/>
  <c r="K4" i="2" s="1"/>
  <c r="M4" i="2" s="1"/>
  <c r="D3" i="2"/>
  <c r="J3" i="2" s="1"/>
  <c r="K3" i="2" s="1"/>
  <c r="M3" i="2" s="1"/>
  <c r="D2" i="2"/>
  <c r="J2" i="2" s="1"/>
  <c r="K2" i="2" s="1"/>
  <c r="S20" i="26" l="1"/>
  <c r="S20" i="50"/>
  <c r="S20" i="65"/>
  <c r="S20" i="8"/>
  <c r="S20" i="16"/>
  <c r="S20" i="29"/>
  <c r="S20" i="56"/>
  <c r="S20" i="59"/>
  <c r="S20" i="62"/>
  <c r="S20" i="13"/>
  <c r="S20" i="20"/>
  <c r="S20" i="10"/>
  <c r="S20" i="21"/>
  <c r="S20" i="48"/>
  <c r="S20" i="51"/>
  <c r="S20" i="53"/>
  <c r="S20" i="55"/>
  <c r="S20" i="64"/>
  <c r="S20" i="69"/>
  <c r="S20" i="18"/>
  <c r="S20" i="7"/>
  <c r="S20" i="9"/>
  <c r="S20" i="11"/>
  <c r="S20" i="14"/>
  <c r="S20" i="17"/>
  <c r="S20" i="19"/>
  <c r="S20" i="25"/>
  <c r="S20" i="42"/>
  <c r="S20" i="44"/>
  <c r="S20" i="49"/>
  <c r="S20" i="52"/>
  <c r="S20" i="57"/>
  <c r="S20" i="67"/>
  <c r="S20" i="66"/>
  <c r="S20" i="68"/>
  <c r="V20" i="3"/>
  <c r="M2" i="72"/>
  <c r="Q15" i="72"/>
  <c r="M2" i="71"/>
  <c r="Q15" i="71"/>
  <c r="M2" i="70"/>
  <c r="Q15" i="70"/>
  <c r="S21" i="69"/>
  <c r="Q21" i="69"/>
  <c r="Q15" i="69"/>
  <c r="S21" i="68"/>
  <c r="Q21" i="68"/>
  <c r="Q15" i="68"/>
  <c r="M2" i="67"/>
  <c r="Q15" i="67"/>
  <c r="M2" i="66"/>
  <c r="Q15" i="66"/>
  <c r="M2" i="65"/>
  <c r="Q15" i="65"/>
  <c r="M2" i="64"/>
  <c r="Q15" i="64"/>
  <c r="M2" i="63"/>
  <c r="Q15" i="63"/>
  <c r="M2" i="62"/>
  <c r="Q15" i="62"/>
  <c r="M2" i="61"/>
  <c r="Q15" i="61"/>
  <c r="M2" i="60"/>
  <c r="Q15" i="60"/>
  <c r="M2" i="59"/>
  <c r="Q15" i="59"/>
  <c r="M2" i="58"/>
  <c r="Q15" i="58"/>
  <c r="M2" i="57"/>
  <c r="Q15" i="57"/>
  <c r="M2" i="56"/>
  <c r="Q15" i="56"/>
  <c r="M2" i="55"/>
  <c r="Q15" i="55"/>
  <c r="M2" i="54"/>
  <c r="Q15" i="54"/>
  <c r="M2" i="53"/>
  <c r="Q15" i="53"/>
  <c r="M2" i="52"/>
  <c r="Q15" i="52"/>
  <c r="M2" i="51"/>
  <c r="Q15" i="51"/>
  <c r="M2" i="50"/>
  <c r="Q15" i="50"/>
  <c r="M2" i="49"/>
  <c r="Q15" i="49"/>
  <c r="M2" i="48"/>
  <c r="Q15" i="48"/>
  <c r="M2" i="47"/>
  <c r="Q15" i="47"/>
  <c r="M2" i="46"/>
  <c r="Q15" i="46"/>
  <c r="M2" i="45"/>
  <c r="Q15" i="45"/>
  <c r="M2" i="44"/>
  <c r="Q15" i="44"/>
  <c r="M2" i="42"/>
  <c r="Q15" i="42"/>
  <c r="M2" i="30"/>
  <c r="Q15" i="30"/>
  <c r="M2" i="29"/>
  <c r="Q15" i="29"/>
  <c r="M2" i="28"/>
  <c r="Q15" i="28"/>
  <c r="M2" i="27"/>
  <c r="Q15" i="27"/>
  <c r="M2" i="26"/>
  <c r="Q15" i="26"/>
  <c r="M2" i="25"/>
  <c r="Q15" i="25"/>
  <c r="M2" i="24"/>
  <c r="Q15" i="24"/>
  <c r="M2" i="23"/>
  <c r="Q15" i="23"/>
  <c r="M2" i="22"/>
  <c r="Q15" i="22"/>
  <c r="M2" i="21"/>
  <c r="Q15" i="21"/>
  <c r="M2" i="20"/>
  <c r="Q15" i="20"/>
  <c r="S21" i="19"/>
  <c r="Q21" i="19"/>
  <c r="Q15" i="19"/>
  <c r="S21" i="18"/>
  <c r="Q21" i="18"/>
  <c r="Q15" i="18"/>
  <c r="M2" i="17"/>
  <c r="Q15" i="17"/>
  <c r="M2" i="16"/>
  <c r="Q15" i="16"/>
  <c r="M2" i="15"/>
  <c r="Q15" i="15"/>
  <c r="M2" i="14"/>
  <c r="Q15" i="14"/>
  <c r="M2" i="13"/>
  <c r="Q15" i="13"/>
  <c r="M2" i="12"/>
  <c r="Q15" i="12"/>
  <c r="M2" i="11"/>
  <c r="Q15" i="11"/>
  <c r="M2" i="10"/>
  <c r="Q15" i="10"/>
  <c r="M2" i="9"/>
  <c r="Q15" i="9"/>
  <c r="M2" i="8"/>
  <c r="Q15" i="8"/>
  <c r="M2" i="7"/>
  <c r="Q15" i="7"/>
  <c r="M2" i="2"/>
  <c r="Q15" i="2"/>
  <c r="J64" i="31"/>
  <c r="I64" i="31"/>
  <c r="H5" i="31"/>
  <c r="S21" i="72" l="1"/>
  <c r="Q21" i="72"/>
  <c r="S21" i="71"/>
  <c r="Q21" i="71"/>
  <c r="S21" i="70"/>
  <c r="Q21" i="70"/>
  <c r="S21" i="67"/>
  <c r="Q21" i="67"/>
  <c r="S21" i="66"/>
  <c r="Q21" i="66"/>
  <c r="S21" i="65"/>
  <c r="Q21" i="65"/>
  <c r="Q21" i="64"/>
  <c r="S21" i="64"/>
  <c r="S21" i="63"/>
  <c r="Q21" i="63"/>
  <c r="S21" i="62"/>
  <c r="Q21" i="62"/>
  <c r="S21" i="61"/>
  <c r="Q21" i="61"/>
  <c r="S21" i="60"/>
  <c r="Q21" i="60"/>
  <c r="Q21" i="59"/>
  <c r="S21" i="59"/>
  <c r="S21" i="58"/>
  <c r="Q21" i="58"/>
  <c r="S21" i="57"/>
  <c r="Q21" i="57"/>
  <c r="Q21" i="56"/>
  <c r="S21" i="56"/>
  <c r="Q21" i="55"/>
  <c r="S21" i="55"/>
  <c r="S21" i="54"/>
  <c r="Q21" i="54"/>
  <c r="S21" i="53"/>
  <c r="Q21" i="53"/>
  <c r="S21" i="52"/>
  <c r="Q21" i="52"/>
  <c r="S21" i="51"/>
  <c r="Q21" i="51"/>
  <c r="S21" i="50"/>
  <c r="Q21" i="50"/>
  <c r="S21" i="49"/>
  <c r="Q21" i="49"/>
  <c r="Q21" i="48"/>
  <c r="S21" i="48"/>
  <c r="Q21" i="47"/>
  <c r="S21" i="47"/>
  <c r="Q21" i="46"/>
  <c r="S21" i="46"/>
  <c r="S21" i="45"/>
  <c r="Q21" i="45"/>
  <c r="S21" i="44"/>
  <c r="Q21" i="44"/>
  <c r="S21" i="42"/>
  <c r="Q21" i="42"/>
  <c r="Q21" i="30"/>
  <c r="S21" i="30"/>
  <c r="Q21" i="29"/>
  <c r="S21" i="29"/>
  <c r="S21" i="28"/>
  <c r="Q21" i="28"/>
  <c r="S21" i="27"/>
  <c r="Q21" i="27"/>
  <c r="S21" i="26"/>
  <c r="Q21" i="26"/>
  <c r="S21" i="25"/>
  <c r="Q21" i="25"/>
  <c r="Q21" i="24"/>
  <c r="S21" i="24"/>
  <c r="S21" i="23"/>
  <c r="Q21" i="23"/>
  <c r="Q21" i="22"/>
  <c r="S21" i="22"/>
  <c r="S21" i="21"/>
  <c r="Q21" i="21"/>
  <c r="S21" i="20"/>
  <c r="Q21" i="20"/>
  <c r="S21" i="17"/>
  <c r="Q21" i="17"/>
  <c r="Q21" i="16"/>
  <c r="S21" i="16"/>
  <c r="Q21" i="15"/>
  <c r="S21" i="15"/>
  <c r="Q21" i="14"/>
  <c r="S21" i="14"/>
  <c r="Q21" i="13"/>
  <c r="S21" i="13"/>
  <c r="Q21" i="12"/>
  <c r="S21" i="12"/>
  <c r="S21" i="11"/>
  <c r="Q21" i="11"/>
  <c r="S21" i="10"/>
  <c r="Q21" i="10"/>
  <c r="S21" i="9"/>
  <c r="Q21" i="9"/>
  <c r="Q21" i="8"/>
  <c r="S21" i="8"/>
  <c r="S21" i="7"/>
  <c r="Q21" i="7"/>
  <c r="S21" i="2"/>
  <c r="Q21" i="2"/>
  <c r="K5" i="31"/>
  <c r="D5" i="31"/>
  <c r="B5" i="31"/>
  <c r="G5" i="31"/>
  <c r="B7" i="31"/>
  <c r="E5" i="31"/>
  <c r="B6" i="31"/>
  <c r="C5" i="31"/>
  <c r="K7" i="31" l="1"/>
  <c r="K6" i="31"/>
  <c r="K8" i="31"/>
  <c r="K9" i="31"/>
  <c r="K10" i="31"/>
  <c r="K11" i="31"/>
  <c r="K12" i="31"/>
  <c r="K13" i="31"/>
  <c r="K14" i="31"/>
  <c r="K15" i="31"/>
  <c r="K16" i="31"/>
  <c r="K17" i="31"/>
  <c r="K18" i="31"/>
  <c r="K19" i="31"/>
  <c r="K20" i="31"/>
  <c r="K21" i="31"/>
  <c r="K22" i="31"/>
  <c r="K23" i="31"/>
  <c r="K24" i="31"/>
  <c r="K25" i="31"/>
  <c r="K26" i="31"/>
  <c r="K27" i="31"/>
  <c r="K28" i="31"/>
  <c r="K29" i="31"/>
  <c r="K30" i="31"/>
  <c r="K31" i="31"/>
  <c r="K32" i="31"/>
  <c r="K33" i="31"/>
  <c r="K34" i="31"/>
  <c r="K35" i="31"/>
  <c r="K36" i="31"/>
  <c r="K37" i="31"/>
  <c r="K38" i="31"/>
  <c r="K39" i="31"/>
  <c r="K40" i="31"/>
  <c r="K41" i="31"/>
  <c r="K42" i="31"/>
  <c r="K43" i="31"/>
  <c r="K44" i="31"/>
  <c r="K45" i="31"/>
  <c r="K46" i="31"/>
  <c r="K47" i="31"/>
  <c r="K48" i="31"/>
  <c r="K49" i="31"/>
  <c r="K50" i="31"/>
  <c r="K51" i="31"/>
  <c r="K52" i="31"/>
  <c r="K53" i="31"/>
  <c r="K54" i="31"/>
  <c r="K55" i="31"/>
  <c r="K56" i="31"/>
  <c r="K57" i="31"/>
  <c r="K58" i="31"/>
  <c r="K59" i="31"/>
  <c r="K60" i="31"/>
  <c r="K61" i="31"/>
  <c r="K62" i="31"/>
  <c r="K63" i="31"/>
  <c r="K4" i="31"/>
  <c r="F5" i="31"/>
  <c r="K64" i="31" l="1"/>
  <c r="S14" i="1"/>
  <c r="P6" i="31" s="1"/>
  <c r="S13" i="1"/>
  <c r="P5" i="31" s="1"/>
  <c r="S11" i="1"/>
  <c r="Q13" i="1"/>
  <c r="N5" i="31" s="1"/>
  <c r="Q14" i="1"/>
  <c r="N6" i="31" s="1"/>
  <c r="S26" i="1" l="1"/>
  <c r="P18" i="31" s="1"/>
  <c r="S35" i="1"/>
  <c r="P27" i="31" s="1"/>
  <c r="D5" i="1" l="1"/>
  <c r="D4" i="1"/>
  <c r="S42" i="1" l="1"/>
  <c r="P34" i="31" s="1"/>
  <c r="S41" i="1"/>
  <c r="P33" i="31" s="1"/>
  <c r="S40" i="1"/>
  <c r="P32" i="31" s="1"/>
  <c r="S39" i="1"/>
  <c r="P31" i="31" s="1"/>
  <c r="S38" i="1"/>
  <c r="P30" i="31" s="1"/>
  <c r="S37" i="1"/>
  <c r="P29" i="31" s="1"/>
  <c r="S36" i="1"/>
  <c r="P28" i="31" s="1"/>
  <c r="S34" i="1"/>
  <c r="P26" i="31" s="1"/>
  <c r="S33" i="1"/>
  <c r="P25" i="31" s="1"/>
  <c r="S32" i="1"/>
  <c r="P24" i="31" s="1"/>
  <c r="S31" i="1"/>
  <c r="P23" i="31" s="1"/>
  <c r="S30" i="1"/>
  <c r="P22" i="31" s="1"/>
  <c r="S29" i="1"/>
  <c r="P21" i="31" s="1"/>
  <c r="S28" i="1"/>
  <c r="P20" i="31" s="1"/>
  <c r="S27" i="1"/>
  <c r="P19" i="31" s="1"/>
  <c r="S25" i="1"/>
  <c r="P17" i="31" s="1"/>
  <c r="S12" i="1"/>
  <c r="Q12" i="1"/>
  <c r="D3" i="1"/>
  <c r="J4" i="1"/>
  <c r="K4" i="1" s="1"/>
  <c r="D6" i="1"/>
  <c r="D7" i="1"/>
  <c r="J7" i="1" s="1"/>
  <c r="K7" i="1" s="1"/>
  <c r="D8" i="1"/>
  <c r="J8" i="1" s="1"/>
  <c r="K8" i="1" s="1"/>
  <c r="D9" i="1"/>
  <c r="J9" i="1" s="1"/>
  <c r="K9" i="1" s="1"/>
  <c r="D10" i="1"/>
  <c r="J10" i="1" s="1"/>
  <c r="K10" i="1" s="1"/>
  <c r="D11" i="1"/>
  <c r="J11" i="1" s="1"/>
  <c r="K11" i="1" s="1"/>
  <c r="D12" i="1"/>
  <c r="J12" i="1" s="1"/>
  <c r="K12" i="1" s="1"/>
  <c r="D14" i="1"/>
  <c r="J14" i="1" s="1"/>
  <c r="K14" i="1" s="1"/>
  <c r="D15" i="1"/>
  <c r="J15" i="1" s="1"/>
  <c r="K15" i="1" s="1"/>
  <c r="D16" i="1"/>
  <c r="J16" i="1" s="1"/>
  <c r="K16" i="1" s="1"/>
  <c r="D17" i="1"/>
  <c r="J17" i="1" s="1"/>
  <c r="K17" i="1" s="1"/>
  <c r="D18" i="1"/>
  <c r="J18" i="1" s="1"/>
  <c r="K18" i="1" s="1"/>
  <c r="D19" i="1"/>
  <c r="J19" i="1" s="1"/>
  <c r="K19" i="1" s="1"/>
  <c r="D20" i="1"/>
  <c r="J20" i="1" s="1"/>
  <c r="K20" i="1" s="1"/>
  <c r="D21" i="1"/>
  <c r="J21" i="1" s="1"/>
  <c r="K21" i="1" s="1"/>
  <c r="D22" i="1"/>
  <c r="J22" i="1" s="1"/>
  <c r="K22" i="1" s="1"/>
  <c r="D23" i="1"/>
  <c r="J23" i="1" s="1"/>
  <c r="K23" i="1" s="1"/>
  <c r="D24" i="1"/>
  <c r="J24" i="1" s="1"/>
  <c r="K24" i="1" s="1"/>
  <c r="D25" i="1"/>
  <c r="J25" i="1" s="1"/>
  <c r="K25" i="1" s="1"/>
  <c r="D27" i="1"/>
  <c r="J27" i="1" s="1"/>
  <c r="K27" i="1" s="1"/>
  <c r="D28" i="1"/>
  <c r="J28" i="1" s="1"/>
  <c r="K28" i="1" s="1"/>
  <c r="D29" i="1"/>
  <c r="J29" i="1" s="1"/>
  <c r="K29" i="1" s="1"/>
  <c r="D30" i="1"/>
  <c r="J30" i="1" s="1"/>
  <c r="K30" i="1" s="1"/>
  <c r="D31" i="1"/>
  <c r="J31" i="1" s="1"/>
  <c r="K31" i="1" s="1"/>
  <c r="D32" i="1"/>
  <c r="J32" i="1" s="1"/>
  <c r="K32" i="1" s="1"/>
  <c r="D33" i="1"/>
  <c r="J33" i="1" s="1"/>
  <c r="K33" i="1" s="1"/>
  <c r="D34" i="1"/>
  <c r="J34" i="1" s="1"/>
  <c r="K34" i="1" s="1"/>
  <c r="D36" i="1"/>
  <c r="J36" i="1" s="1"/>
  <c r="K36" i="1" s="1"/>
  <c r="D37" i="1"/>
  <c r="J37" i="1" s="1"/>
  <c r="K37" i="1" s="1"/>
  <c r="D38" i="1"/>
  <c r="J38" i="1" s="1"/>
  <c r="K38" i="1" s="1"/>
  <c r="D39" i="1"/>
  <c r="J39" i="1" s="1"/>
  <c r="K39" i="1" s="1"/>
  <c r="D40" i="1"/>
  <c r="J40" i="1" s="1"/>
  <c r="K40" i="1" s="1"/>
  <c r="D41" i="1"/>
  <c r="J41" i="1" s="1"/>
  <c r="K41" i="1" s="1"/>
  <c r="D42" i="1"/>
  <c r="J42" i="1" s="1"/>
  <c r="K42" i="1" s="1"/>
  <c r="D43" i="1"/>
  <c r="J43" i="1" s="1"/>
  <c r="K43" i="1" s="1"/>
  <c r="D44" i="1"/>
  <c r="J44" i="1" s="1"/>
  <c r="K44" i="1" s="1"/>
  <c r="D45" i="1"/>
  <c r="J45" i="1" s="1"/>
  <c r="K45" i="1" s="1"/>
  <c r="D46" i="1"/>
  <c r="J46" i="1" s="1"/>
  <c r="K46" i="1" s="1"/>
  <c r="D47" i="1"/>
  <c r="J47" i="1" s="1"/>
  <c r="K47" i="1" s="1"/>
  <c r="D48" i="1"/>
  <c r="J48" i="1" s="1"/>
  <c r="K48" i="1" s="1"/>
  <c r="D49" i="1"/>
  <c r="J49" i="1" s="1"/>
  <c r="K49" i="1" s="1"/>
  <c r="D50" i="1"/>
  <c r="J50" i="1" s="1"/>
  <c r="K50" i="1" s="1"/>
  <c r="D51" i="1"/>
  <c r="J51" i="1" s="1"/>
  <c r="K51" i="1" s="1"/>
  <c r="D2" i="1"/>
  <c r="J2" i="1" s="1"/>
  <c r="J5" i="1" l="1"/>
  <c r="K5" i="1" s="1"/>
  <c r="J3" i="1"/>
  <c r="K3" i="1" s="1"/>
  <c r="J6" i="1"/>
  <c r="K6" i="1" s="1"/>
  <c r="M6" i="1" s="1"/>
  <c r="P4" i="31"/>
  <c r="N4" i="31"/>
  <c r="S19" i="1"/>
  <c r="Q19" i="1"/>
  <c r="S18" i="1"/>
  <c r="P3" i="31"/>
  <c r="S10" i="1"/>
  <c r="P2" i="31" s="1"/>
  <c r="M9" i="1"/>
  <c r="M8" i="1"/>
  <c r="M7" i="1"/>
  <c r="F4" i="31"/>
  <c r="P10" i="31" l="1"/>
  <c r="M5" i="1"/>
  <c r="Q11" i="1"/>
  <c r="N3" i="31" s="1"/>
  <c r="P11" i="31"/>
  <c r="K2" i="1"/>
  <c r="Q15" i="1" s="1"/>
  <c r="N7" i="31" s="1"/>
  <c r="M17" i="1"/>
  <c r="M25" i="1"/>
  <c r="M28" i="1"/>
  <c r="M39" i="1"/>
  <c r="M47" i="1"/>
  <c r="M14" i="1"/>
  <c r="M31" i="1"/>
  <c r="M40" i="1"/>
  <c r="M44" i="1"/>
  <c r="M10" i="1"/>
  <c r="M12" i="1"/>
  <c r="M15" i="1"/>
  <c r="M18" i="1"/>
  <c r="M20" i="1"/>
  <c r="M24" i="1"/>
  <c r="M27" i="1"/>
  <c r="M29" i="1"/>
  <c r="M32" i="1"/>
  <c r="M37" i="1"/>
  <c r="M41" i="1"/>
  <c r="M45" i="1"/>
  <c r="M49" i="1"/>
  <c r="M11" i="1"/>
  <c r="M22" i="1"/>
  <c r="M30" i="1"/>
  <c r="M34" i="1"/>
  <c r="M43" i="1"/>
  <c r="M51" i="1"/>
  <c r="M19" i="1"/>
  <c r="M23" i="1"/>
  <c r="M36" i="1"/>
  <c r="M48" i="1"/>
  <c r="M16" i="1"/>
  <c r="M21" i="1"/>
  <c r="M33" i="1"/>
  <c r="M38" i="1"/>
  <c r="M42" i="1"/>
  <c r="M46" i="1"/>
  <c r="M50" i="1"/>
  <c r="S20" i="1"/>
  <c r="P12" i="31" s="1"/>
  <c r="Q18" i="1"/>
  <c r="N10" i="31" s="1"/>
  <c r="M3" i="1"/>
  <c r="M4" i="1"/>
  <c r="N11" i="31" l="1"/>
  <c r="Q10" i="1"/>
  <c r="N2" i="31" s="1"/>
  <c r="M2" i="1"/>
  <c r="Q21" i="1" s="1"/>
  <c r="N13" i="31" l="1"/>
  <c r="S21" i="1"/>
  <c r="P13" i="31" s="1"/>
  <c r="N2" i="3" l="1"/>
  <c r="T11" i="3" l="1"/>
  <c r="P2" i="3"/>
  <c r="T18" i="3"/>
  <c r="N3" i="3"/>
  <c r="T15" i="3" s="1"/>
  <c r="P3" i="3" l="1"/>
  <c r="V21" i="3" s="1"/>
  <c r="H28" i="31"/>
  <c r="B59" i="31"/>
  <c r="F63" i="31"/>
  <c r="D62" i="31"/>
  <c r="E38" i="31"/>
  <c r="E14" i="31"/>
  <c r="B49" i="31"/>
  <c r="F32" i="31"/>
  <c r="D39" i="31"/>
  <c r="F57" i="31"/>
  <c r="D22" i="31"/>
  <c r="G4" i="31"/>
  <c r="C21" i="31"/>
  <c r="H11" i="31"/>
  <c r="D4" i="31"/>
  <c r="F40" i="31"/>
  <c r="C33" i="31"/>
  <c r="E48" i="31"/>
  <c r="D6" i="31"/>
  <c r="F9" i="31"/>
  <c r="G50" i="31"/>
  <c r="D32" i="31"/>
  <c r="C43" i="31"/>
  <c r="D58" i="31"/>
  <c r="D34" i="31"/>
  <c r="B21" i="31"/>
  <c r="E34" i="31"/>
  <c r="E46" i="31"/>
  <c r="D12" i="31"/>
  <c r="G40" i="31"/>
  <c r="F22" i="31"/>
  <c r="C24" i="31"/>
  <c r="B16" i="31"/>
  <c r="H59" i="31"/>
  <c r="B42" i="31"/>
  <c r="G54" i="31"/>
  <c r="F8" i="31"/>
  <c r="B38" i="31"/>
  <c r="D10" i="31"/>
  <c r="G42" i="31"/>
  <c r="B30" i="31"/>
  <c r="C38" i="31"/>
  <c r="E60" i="31"/>
  <c r="F15" i="31"/>
  <c r="B61" i="31"/>
  <c r="D53" i="31"/>
  <c r="B22" i="31"/>
  <c r="D49" i="31"/>
  <c r="D36" i="31"/>
  <c r="F56" i="31"/>
  <c r="E23" i="31"/>
  <c r="H35" i="31"/>
  <c r="H23" i="31"/>
  <c r="G11" i="31"/>
  <c r="G48" i="31"/>
  <c r="B50" i="31"/>
  <c r="G37" i="31"/>
  <c r="F30" i="31"/>
  <c r="C12" i="31"/>
  <c r="B12" i="31"/>
  <c r="E12" i="31"/>
  <c r="H19" i="31"/>
  <c r="G52" i="31"/>
  <c r="B9" i="31"/>
  <c r="F49" i="31"/>
  <c r="C15" i="31"/>
  <c r="H57" i="31"/>
  <c r="B36" i="31"/>
  <c r="E26" i="31"/>
  <c r="E62" i="31"/>
  <c r="H58" i="31"/>
  <c r="C29" i="31"/>
  <c r="B37" i="31"/>
  <c r="G9" i="31"/>
  <c r="H46" i="31"/>
  <c r="B25" i="31"/>
  <c r="F29" i="31"/>
  <c r="E44" i="31"/>
  <c r="B52" i="31"/>
  <c r="E37" i="31"/>
  <c r="G55" i="31"/>
  <c r="F43" i="31"/>
  <c r="D61" i="31"/>
  <c r="C26" i="31"/>
  <c r="B10" i="31"/>
  <c r="D33" i="31"/>
  <c r="F33" i="31"/>
  <c r="F38" i="31"/>
  <c r="G25" i="31"/>
  <c r="F60" i="31"/>
  <c r="H9" i="31"/>
  <c r="D30" i="31"/>
  <c r="H12" i="31"/>
  <c r="B11" i="31"/>
  <c r="G53" i="31"/>
  <c r="E47" i="31"/>
  <c r="D7" i="31"/>
  <c r="G60" i="31"/>
  <c r="F42" i="31"/>
  <c r="F12" i="31"/>
  <c r="D40" i="31"/>
  <c r="H42" i="31"/>
  <c r="H13" i="31"/>
  <c r="E25" i="31"/>
  <c r="F44" i="31"/>
  <c r="F31" i="31"/>
  <c r="C6" i="31"/>
  <c r="D45" i="31"/>
  <c r="C49" i="31"/>
  <c r="D20" i="31"/>
  <c r="F61" i="31"/>
  <c r="E21" i="31"/>
  <c r="G46" i="31"/>
  <c r="F55" i="31"/>
  <c r="H17" i="31"/>
  <c r="G57" i="31"/>
  <c r="D29" i="31"/>
  <c r="D48" i="31"/>
  <c r="F45" i="31"/>
  <c r="D31" i="31"/>
  <c r="E59" i="31"/>
  <c r="B63" i="31"/>
  <c r="H25" i="31"/>
  <c r="E50" i="31"/>
  <c r="G32" i="31"/>
  <c r="C59" i="31"/>
  <c r="E36" i="31"/>
  <c r="B54" i="31"/>
  <c r="F20" i="31"/>
  <c r="C44" i="31"/>
  <c r="H14" i="31"/>
  <c r="E16" i="31"/>
  <c r="F34" i="31"/>
  <c r="C63" i="31"/>
  <c r="C61" i="31"/>
  <c r="C30" i="31"/>
  <c r="H61" i="31"/>
  <c r="C41" i="31"/>
  <c r="C19" i="31"/>
  <c r="C55" i="31"/>
  <c r="F39" i="31"/>
  <c r="B51" i="31"/>
  <c r="E6" i="31"/>
  <c r="C14" i="31"/>
  <c r="H55" i="31"/>
  <c r="F10" i="31"/>
  <c r="B24" i="31"/>
  <c r="D41" i="31"/>
  <c r="E29" i="31"/>
  <c r="H32" i="31"/>
  <c r="E53" i="31"/>
  <c r="F7" i="31"/>
  <c r="G20" i="31"/>
  <c r="E63" i="31"/>
  <c r="F48" i="31"/>
  <c r="H52" i="31"/>
  <c r="H50" i="31"/>
  <c r="D28" i="31"/>
  <c r="B33" i="31"/>
  <c r="H31" i="31"/>
  <c r="G61" i="31"/>
  <c r="F26" i="31"/>
  <c r="C37" i="31"/>
  <c r="B13" i="31"/>
  <c r="C32" i="31"/>
  <c r="D26" i="31"/>
  <c r="G17" i="31"/>
  <c r="E57" i="31"/>
  <c r="G58" i="31"/>
  <c r="D60" i="31"/>
  <c r="G33" i="31"/>
  <c r="C60" i="31"/>
  <c r="F24" i="31"/>
  <c r="D23" i="31"/>
  <c r="D9" i="31"/>
  <c r="E61" i="31"/>
  <c r="E11" i="31"/>
  <c r="G21" i="31"/>
  <c r="B26" i="31"/>
  <c r="H63" i="31"/>
  <c r="G36" i="31"/>
  <c r="F37" i="31"/>
  <c r="E7" i="31"/>
  <c r="F50" i="31"/>
  <c r="G38" i="31"/>
  <c r="C40" i="31"/>
  <c r="C35" i="31"/>
  <c r="C7" i="31"/>
  <c r="F35" i="31"/>
  <c r="B19" i="31"/>
  <c r="G62" i="31"/>
  <c r="G47" i="31"/>
  <c r="D11" i="31"/>
  <c r="C48" i="31"/>
  <c r="C28" i="31"/>
  <c r="D57" i="31"/>
  <c r="G31" i="31"/>
  <c r="C47" i="31"/>
  <c r="H44" i="31"/>
  <c r="E42" i="31"/>
  <c r="E32" i="31"/>
  <c r="C17" i="31"/>
  <c r="E56" i="31"/>
  <c r="H53" i="31"/>
  <c r="G7" i="31"/>
  <c r="B39" i="31"/>
  <c r="B20" i="31"/>
  <c r="E35" i="31"/>
  <c r="C8" i="31"/>
  <c r="B53" i="31"/>
  <c r="E17" i="31"/>
  <c r="B62" i="31"/>
  <c r="G22" i="31"/>
  <c r="F59" i="31"/>
  <c r="C51" i="31"/>
  <c r="B45" i="31"/>
  <c r="F51" i="31"/>
  <c r="E55" i="31"/>
  <c r="F28" i="31"/>
  <c r="F62" i="31"/>
  <c r="D43" i="31"/>
  <c r="D59" i="31"/>
  <c r="D54" i="31"/>
  <c r="G44" i="31"/>
  <c r="H39" i="31"/>
  <c r="D52" i="31"/>
  <c r="B31" i="31"/>
  <c r="E52" i="31"/>
  <c r="D21" i="31"/>
  <c r="E40" i="31"/>
  <c r="B56" i="31"/>
  <c r="E20" i="31"/>
  <c r="H37" i="31"/>
  <c r="D13" i="31"/>
  <c r="B28" i="31"/>
  <c r="C13" i="31"/>
  <c r="C45" i="31"/>
  <c r="D8" i="31"/>
  <c r="C46" i="31"/>
  <c r="D44" i="31"/>
  <c r="H48" i="31"/>
  <c r="B58" i="31"/>
  <c r="B35" i="31"/>
  <c r="G35" i="31"/>
  <c r="H60" i="31"/>
  <c r="E58" i="31"/>
  <c r="B57" i="31"/>
  <c r="H40" i="31"/>
  <c r="B14" i="31"/>
  <c r="G56" i="31"/>
  <c r="G14" i="31"/>
  <c r="H54" i="31"/>
  <c r="E51" i="31"/>
  <c r="H47" i="31"/>
  <c r="D55" i="31"/>
  <c r="B43" i="31"/>
  <c r="B34" i="31"/>
  <c r="C36" i="31"/>
  <c r="G6" i="31"/>
  <c r="F46" i="31"/>
  <c r="H20" i="31"/>
  <c r="C11" i="31"/>
  <c r="H8" i="31"/>
  <c r="G24" i="31"/>
  <c r="H38" i="31"/>
  <c r="G39" i="31"/>
  <c r="C57" i="31"/>
  <c r="H30" i="31"/>
  <c r="C9" i="31"/>
  <c r="C62" i="31"/>
  <c r="E10" i="31"/>
  <c r="H22" i="31"/>
  <c r="H24" i="31"/>
  <c r="E43" i="31"/>
  <c r="G41" i="31"/>
  <c r="G34" i="31"/>
  <c r="C34" i="31"/>
  <c r="F53" i="31"/>
  <c r="D15" i="31"/>
  <c r="E13" i="31"/>
  <c r="E41" i="31"/>
  <c r="E4" i="31"/>
  <c r="E22" i="31"/>
  <c r="D14" i="31"/>
  <c r="E49" i="31"/>
  <c r="G13" i="31"/>
  <c r="G12" i="31"/>
  <c r="F58" i="31"/>
  <c r="G8" i="31"/>
  <c r="C4" i="31"/>
  <c r="F13" i="31"/>
  <c r="F47" i="31"/>
  <c r="C31" i="31"/>
  <c r="B15" i="31"/>
  <c r="G29" i="31"/>
  <c r="B44" i="31"/>
  <c r="H45" i="31"/>
  <c r="F19" i="31"/>
  <c r="C56" i="31"/>
  <c r="F21" i="31"/>
  <c r="H62" i="31"/>
  <c r="D63" i="31"/>
  <c r="E39" i="31"/>
  <c r="C58" i="31"/>
  <c r="G16" i="31"/>
  <c r="D24" i="31"/>
  <c r="F52" i="31"/>
  <c r="H10" i="31"/>
  <c r="B46" i="31"/>
  <c r="B40" i="31"/>
  <c r="E19" i="31"/>
  <c r="F23" i="31"/>
  <c r="C39" i="31"/>
  <c r="F36" i="31"/>
  <c r="B60" i="31"/>
  <c r="D35" i="31"/>
  <c r="E45" i="31"/>
  <c r="C42" i="31"/>
  <c r="G30" i="31"/>
  <c r="E15" i="31"/>
  <c r="D19" i="31"/>
  <c r="H29" i="31"/>
  <c r="E30" i="31"/>
  <c r="G63" i="31"/>
  <c r="H34" i="31"/>
  <c r="D42" i="31"/>
  <c r="H6" i="31"/>
  <c r="D16" i="31"/>
  <c r="E31" i="31"/>
  <c r="F6" i="31"/>
  <c r="D46" i="31"/>
  <c r="H33" i="31"/>
  <c r="F11" i="31"/>
  <c r="D38" i="31"/>
  <c r="F17" i="31"/>
  <c r="B55" i="31"/>
  <c r="H7" i="31"/>
  <c r="G23" i="31"/>
  <c r="B17" i="31"/>
  <c r="D17" i="31"/>
  <c r="D56" i="31"/>
  <c r="G59" i="31"/>
  <c r="G43" i="31"/>
  <c r="C25" i="31"/>
  <c r="E9" i="31"/>
  <c r="F25" i="31"/>
  <c r="C20" i="31"/>
  <c r="H36" i="31"/>
  <c r="G45" i="31"/>
  <c r="G10" i="31"/>
  <c r="G26" i="31"/>
  <c r="E28" i="31"/>
  <c r="F14" i="31"/>
  <c r="G15" i="31"/>
  <c r="H16" i="31"/>
  <c r="C16" i="31"/>
  <c r="H41" i="31"/>
  <c r="C22" i="31"/>
  <c r="D25" i="31"/>
  <c r="C50" i="31"/>
  <c r="B29" i="31"/>
  <c r="F41" i="31"/>
  <c r="H26" i="31"/>
  <c r="B48" i="31"/>
  <c r="B8" i="31"/>
  <c r="G49" i="31"/>
  <c r="C54" i="31"/>
  <c r="G28" i="31"/>
  <c r="C52" i="31"/>
  <c r="D51" i="31"/>
  <c r="H43" i="31"/>
  <c r="G19" i="31"/>
  <c r="H51" i="31"/>
  <c r="G51" i="31"/>
  <c r="B32" i="31"/>
  <c r="E24" i="31"/>
  <c r="C23" i="31"/>
  <c r="D50" i="31"/>
  <c r="D37" i="31"/>
  <c r="F16" i="31"/>
  <c r="E33" i="31"/>
  <c r="E8" i="31"/>
  <c r="H56" i="31"/>
  <c r="F54" i="31"/>
  <c r="E54" i="31"/>
  <c r="H21" i="31"/>
  <c r="B41" i="31"/>
  <c r="B47" i="31"/>
  <c r="D47" i="31"/>
  <c r="H15" i="31"/>
  <c r="B23" i="31"/>
  <c r="H49" i="31"/>
  <c r="C53" i="31"/>
  <c r="T21" i="3" l="1"/>
</calcChain>
</file>

<file path=xl/sharedStrings.xml><?xml version="1.0" encoding="utf-8"?>
<sst xmlns="http://schemas.openxmlformats.org/spreadsheetml/2006/main" count="3244" uniqueCount="150">
  <si>
    <t>DATE</t>
  </si>
  <si>
    <t>CODE</t>
  </si>
  <si>
    <t>N°</t>
  </si>
  <si>
    <t>Commentaires éventuels</t>
  </si>
  <si>
    <t>MEDECIN</t>
  </si>
  <si>
    <t>Prénom</t>
  </si>
  <si>
    <t>Nom</t>
  </si>
  <si>
    <t>DONNÉES</t>
  </si>
  <si>
    <t>MONTANTS DE BASE</t>
  </si>
  <si>
    <t>COMPTES</t>
  </si>
  <si>
    <t>Attestation</t>
  </si>
  <si>
    <t>Type d'Acte</t>
  </si>
  <si>
    <t>Type de différé</t>
  </si>
  <si>
    <t>Montant TM</t>
  </si>
  <si>
    <t>Montant de base</t>
  </si>
  <si>
    <t>Type de Paiement</t>
  </si>
  <si>
    <t>INDEX</t>
  </si>
  <si>
    <t>Feuille</t>
  </si>
  <si>
    <t>Date</t>
  </si>
  <si>
    <t>Code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</si>
  <si>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</si>
  <si>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</si>
  <si>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</si>
  <si>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</si>
  <si>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</si>
  <si>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</si>
  <si>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</si>
  <si>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</si>
  <si>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</si>
  <si>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</si>
  <si>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</si>
  <si>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</si>
  <si>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</si>
  <si>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</si>
  <si>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</si>
  <si>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</si>
  <si>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</si>
  <si>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</si>
  <si>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</si>
  <si>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</si>
  <si>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</si>
  <si>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</si>
  <si>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</si>
  <si>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</si>
  <si>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</si>
  <si>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</si>
  <si>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</si>
  <si>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</si>
  <si>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</si>
  <si>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</si>
  <si>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Montant Dépl.</t>
  </si>
  <si>
    <t>Montant modifié</t>
  </si>
  <si>
    <t>Montant à reverser</t>
  </si>
  <si>
    <t>Montant LTD3 reçu</t>
  </si>
  <si>
    <t>DIFFERES</t>
  </si>
  <si>
    <t>A VERSER AU MEDECIN</t>
  </si>
  <si>
    <t>A PERCEVOIR (moy)</t>
  </si>
  <si>
    <t>Total à verser</t>
  </si>
  <si>
    <t>Cloturé</t>
  </si>
  <si>
    <t>NON</t>
  </si>
  <si>
    <t>Différés non perçus</t>
  </si>
  <si>
    <t>Montant perçus</t>
  </si>
  <si>
    <t>NON PERCUS</t>
  </si>
  <si>
    <t>A VERSER AUX MEDECINS</t>
  </si>
  <si>
    <t>RECUS LTD3</t>
  </si>
  <si>
    <t>Vend et veille JF - JOUR - Consultation</t>
  </si>
  <si>
    <t>Vend et veille JF - JOUR - Visite 1 bénéficiare</t>
  </si>
  <si>
    <t>Vend et veille JF - JOUR - Visite 2 bénéficiaires</t>
  </si>
  <si>
    <t>Vend et veille JF - JOUR - Visite 3 bénéficiaires</t>
  </si>
  <si>
    <t>Vend et veille JF - NUIT - Consultation</t>
  </si>
  <si>
    <t>Vend et veille JF - NUIT - Visite 1 bénéficiare</t>
  </si>
  <si>
    <t>Vend et veille JF - NUIT - Visite 1 bénéficiaire</t>
  </si>
  <si>
    <t>Vend et veille JF - NUIT - Visite 3 bénéficiaires</t>
  </si>
  <si>
    <t>Sam, dim et JF - JOUR - Consultation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</si>
  <si>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</si>
  <si>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</si>
  <si>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</si>
  <si>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</si>
  <si>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</si>
  <si>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</si>
  <si>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</si>
  <si>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Choix montant</t>
  </si>
  <si>
    <t>DEPLACEMENTS</t>
  </si>
  <si>
    <t>TOTAUX PERCUS RETOUR DE GARDE</t>
  </si>
  <si>
    <t>CASH</t>
  </si>
  <si>
    <t>BANCONTACT</t>
  </si>
  <si>
    <t>GRAND TOTAL</t>
  </si>
  <si>
    <t>TYPES D'ACTES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</si>
  <si>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</si>
  <si>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</si>
  <si>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</si>
  <si>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</si>
  <si>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</si>
  <si>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</si>
  <si>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</si>
  <si>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</si>
  <si>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</si>
  <si>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</si>
  <si>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</si>
  <si>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</si>
  <si>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</si>
  <si>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</si>
  <si>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</si>
  <si>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</si>
  <si>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</si>
  <si>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</si>
  <si>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</si>
  <si>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</si>
  <si>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</si>
  <si>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</si>
  <si>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</si>
  <si>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</si>
  <si>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</si>
  <si>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</si>
  <si>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</si>
  <si>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</si>
  <si>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</si>
  <si>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</si>
  <si>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VERIFICATIONS</t>
  </si>
  <si>
    <t>Cash</t>
  </si>
  <si>
    <t>Bancontact</t>
  </si>
  <si>
    <t>Total</t>
  </si>
  <si>
    <t>Vend et veille JF - JOUR - Consultation NA</t>
  </si>
  <si>
    <t>Sam, dim et JF - JOUR - Consultation NA</t>
  </si>
  <si>
    <t>TICKETS MODERATEURS C</t>
  </si>
  <si>
    <t>TICKETS MODERATEURS BC</t>
  </si>
  <si>
    <t>gfgt</t>
  </si>
  <si>
    <t>dgfs</t>
  </si>
  <si>
    <t>Nom et prénom du patient</t>
  </si>
  <si>
    <t>Cloture</t>
  </si>
  <si>
    <t>Ticket modérateur</t>
  </si>
  <si>
    <t>Cloturer?</t>
  </si>
  <si>
    <t>Somme</t>
  </si>
  <si>
    <t>fg</t>
  </si>
  <si>
    <t>Attestation récupérée</t>
  </si>
  <si>
    <t>Types de paiement</t>
  </si>
  <si>
    <t>Date de paiement</t>
  </si>
  <si>
    <t/>
  </si>
  <si>
    <t>Facella</t>
  </si>
  <si>
    <t>Daniel</t>
  </si>
  <si>
    <t>Coordonnées Institution</t>
  </si>
  <si>
    <t>Nom et prénom du médecin</t>
  </si>
  <si>
    <t>Nom du patient</t>
  </si>
  <si>
    <t>Montant disponible à la fin de la garde</t>
  </si>
  <si>
    <t>Montant mutuelle</t>
  </si>
  <si>
    <t xml:space="preserve">Honoraire </t>
  </si>
  <si>
    <t>Total reçu</t>
  </si>
  <si>
    <t>Détail des paiements</t>
  </si>
  <si>
    <t>Types d'actes</t>
  </si>
  <si>
    <t>CODE 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</si>
</sst>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&quot;€&quot;\ #,##0.00;&quot;€&quot;\ \-#,##0.00"/>
    <numFmt numFmtId="164" formatCode="&quot;€&quot;\ #,##0.00"/>
    <numFmt numFmtId="165" formatCode="#,##0.00\ &quot;€&quot;"/>
    <numFmt numFmtId="166" formatCode="#,##0.00\ &quot;€&quot;;\-#,##0.00\ &quot;€&quot;;* &quot;&quot;\ "/>
    <numFmt numFmtId="167" formatCode="dd/mm/yy;\-dd/mm/yy;* &quot;&quot;"/>
    <numFmt numFmtId="168" formatCode="#,##0_ ;\-#,##0\ "/>
    <numFmt numFmtId="169" formatCode="[$-80C]dddd\ d\ mmmm\ yyyy;@"/>
    <numFmt numFmtId="170" formatCode="_ [$€-80C]\ * #,##0.00_ ;_ [$€-80C]\ * \-#,##0.00_ ;_ [$€-80C]\ * &quot;-&quot;??_ ;_ @_ "/>
  </numFmts>
  <fonts count="16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00FF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86">
    <border>
      <left/>
      <right/>
      <top/>
      <bottom/>
      <diagonal/>
    </border>
    <border>
      <left style="medium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medium">
        <color rgb="FF002060"/>
      </right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thin">
        <color rgb="FF002060"/>
      </right>
      <top style="dotted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dotted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/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 style="dotted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/>
      <bottom style="dotted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hair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hair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hair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hair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 style="dotted">
        <color rgb="FF002060"/>
      </top>
      <bottom style="medium">
        <color rgb="FF002060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/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/>
      <top style="dashDotDot">
        <color theme="8" tint="-0.499984740745262"/>
      </top>
      <bottom style="medium">
        <color theme="8" tint="-0.499984740745262"/>
      </bottom>
      <diagonal/>
    </border>
    <border>
      <left/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/>
      <top style="medium">
        <color rgb="FF002060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medium">
        <color rgb="FF002060"/>
      </top>
      <bottom style="dashDotDot">
        <color theme="8" tint="-0.499984740745262"/>
      </bottom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/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165" fontId="2" fillId="2" borderId="15" xfId="0" applyNumberFormat="1" applyFont="1" applyFill="1" applyBorder="1" applyAlignment="1">
      <alignment horizontal="right" vertical="center" indent="1"/>
    </xf>
    <xf numFmtId="165" fontId="2" fillId="2" borderId="17" xfId="0" applyNumberFormat="1" applyFont="1" applyFill="1" applyBorder="1" applyAlignment="1">
      <alignment horizontal="right" vertical="center" indent="1"/>
    </xf>
    <xf numFmtId="165" fontId="2" fillId="2" borderId="16" xfId="0" applyNumberFormat="1" applyFont="1" applyFill="1" applyBorder="1" applyAlignment="1">
      <alignment horizontal="right" vertical="center" indent="1"/>
    </xf>
    <xf numFmtId="165" fontId="2" fillId="2" borderId="14" xfId="0" applyNumberFormat="1" applyFont="1" applyFill="1" applyBorder="1" applyAlignment="1">
      <alignment horizontal="right" vertical="center" indent="1"/>
    </xf>
    <xf numFmtId="0" fontId="2" fillId="2" borderId="15" xfId="0" applyNumberFormat="1" applyFont="1" applyFill="1" applyBorder="1" applyAlignment="1">
      <alignment horizontal="right" vertical="center" indent="3"/>
    </xf>
    <xf numFmtId="0" fontId="2" fillId="2" borderId="16" xfId="0" applyNumberFormat="1" applyFont="1" applyFill="1" applyBorder="1" applyAlignment="1">
      <alignment horizontal="right" vertical="center" indent="3"/>
    </xf>
    <xf numFmtId="0" fontId="2" fillId="2" borderId="14" xfId="0" applyNumberFormat="1" applyFont="1" applyFill="1" applyBorder="1" applyAlignment="1">
      <alignment horizontal="right" vertical="center" indent="3"/>
    </xf>
    <xf numFmtId="0" fontId="2" fillId="2" borderId="55" xfId="0" applyFont="1" applyFill="1" applyBorder="1" applyAlignment="1">
      <alignment horizontal="right" indent="3"/>
    </xf>
    <xf numFmtId="0" fontId="2" fillId="2" borderId="56" xfId="0" applyFont="1" applyFill="1" applyBorder="1" applyAlignment="1">
      <alignment horizontal="right" indent="3"/>
    </xf>
    <xf numFmtId="0" fontId="2" fillId="2" borderId="57" xfId="0" applyFont="1" applyFill="1" applyBorder="1" applyAlignment="1">
      <alignment horizontal="right" indent="3"/>
    </xf>
    <xf numFmtId="0" fontId="5" fillId="3" borderId="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0" xfId="0" applyFont="1"/>
    <xf numFmtId="0" fontId="6" fillId="4" borderId="21" xfId="0" applyFont="1" applyFill="1" applyBorder="1" applyAlignment="1">
      <alignment horizontal="center" vertical="center"/>
    </xf>
    <xf numFmtId="0" fontId="6" fillId="0" borderId="22" xfId="0" applyFont="1" applyBorder="1" applyAlignment="1" applyProtection="1">
      <alignment horizontal="right" vertical="center" indent="1"/>
      <protection locked="0"/>
    </xf>
    <xf numFmtId="0" fontId="6" fillId="0" borderId="23" xfId="0" applyFont="1" applyBorder="1" applyAlignment="1" applyProtection="1">
      <alignment horizontal="left" vertical="center" indent="1"/>
      <protection locked="0"/>
    </xf>
    <xf numFmtId="4" fontId="6" fillId="2" borderId="23" xfId="0" applyNumberFormat="1" applyFont="1" applyFill="1" applyBorder="1" applyAlignment="1">
      <alignment horizontal="right" vertical="center" indent="1"/>
    </xf>
    <xf numFmtId="4" fontId="6" fillId="0" borderId="23" xfId="0" applyNumberFormat="1" applyFont="1" applyFill="1" applyBorder="1" applyAlignment="1" applyProtection="1">
      <alignment horizontal="right" vertical="center" indent="1"/>
      <protection locked="0"/>
    </xf>
    <xf numFmtId="4" fontId="6" fillId="0" borderId="23" xfId="0" applyNumberFormat="1" applyFont="1" applyBorder="1" applyAlignment="1" applyProtection="1">
      <alignment horizontal="right" vertical="center" indent="1"/>
      <protection locked="0"/>
    </xf>
    <xf numFmtId="0" fontId="6" fillId="0" borderId="24" xfId="0" applyFont="1" applyBorder="1" applyAlignment="1" applyProtection="1">
      <alignment horizontal="left" vertical="center" indent="1"/>
      <protection locked="0"/>
    </xf>
    <xf numFmtId="0" fontId="6" fillId="0" borderId="11" xfId="0" applyFont="1" applyBorder="1" applyAlignment="1" applyProtection="1">
      <alignment horizontal="left" vertical="center" indent="1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right" vertical="center" indent="1"/>
      <protection locked="0"/>
    </xf>
    <xf numFmtId="4" fontId="6" fillId="0" borderId="2" xfId="0" applyNumberFormat="1" applyFont="1" applyFill="1" applyBorder="1" applyAlignment="1" applyProtection="1">
      <alignment horizontal="right" vertical="center" indent="1"/>
      <protection locked="0"/>
    </xf>
    <xf numFmtId="4" fontId="6" fillId="0" borderId="2" xfId="0" applyNumberFormat="1" applyFont="1" applyBorder="1" applyAlignment="1" applyProtection="1">
      <alignment horizontal="right" vertical="center" indent="1"/>
      <protection locked="0"/>
    </xf>
    <xf numFmtId="0" fontId="6" fillId="0" borderId="3" xfId="0" applyFont="1" applyBorder="1" applyAlignment="1" applyProtection="1">
      <alignment horizontal="left" vertical="center" indent="1"/>
      <protection locked="0"/>
    </xf>
    <xf numFmtId="0" fontId="8" fillId="4" borderId="31" xfId="0" applyFont="1" applyFill="1" applyBorder="1" applyAlignment="1">
      <alignment horizontal="left" vertical="center" indent="3"/>
    </xf>
    <xf numFmtId="0" fontId="9" fillId="0" borderId="34" xfId="0" applyFont="1" applyBorder="1" applyAlignment="1" applyProtection="1">
      <alignment horizontal="right" vertical="center" indent="1"/>
      <protection locked="0"/>
    </xf>
    <xf numFmtId="0" fontId="6" fillId="0" borderId="0" xfId="0" applyFont="1" applyFill="1"/>
    <xf numFmtId="0" fontId="8" fillId="4" borderId="38" xfId="0" applyFont="1" applyFill="1" applyBorder="1" applyAlignment="1">
      <alignment horizontal="left" vertical="center" indent="3"/>
    </xf>
    <xf numFmtId="0" fontId="9" fillId="0" borderId="27" xfId="0" applyFont="1" applyBorder="1" applyAlignment="1" applyProtection="1">
      <alignment horizontal="right" vertical="center" indent="1"/>
      <protection locked="0"/>
    </xf>
    <xf numFmtId="0" fontId="7" fillId="4" borderId="12" xfId="0" applyFont="1" applyFill="1" applyBorder="1" applyAlignment="1">
      <alignment horizontal="left" vertical="center" indent="1"/>
    </xf>
    <xf numFmtId="169" fontId="9" fillId="0" borderId="14" xfId="0" applyNumberFormat="1" applyFont="1" applyBorder="1" applyAlignment="1" applyProtection="1">
      <alignment horizontal="right" vertical="center" indent="1"/>
      <protection locked="0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6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5" fontId="7" fillId="4" borderId="28" xfId="0" applyNumberFormat="1" applyFont="1" applyFill="1" applyBorder="1" applyAlignment="1">
      <alignment horizontal="left" vertical="center" indent="1"/>
    </xf>
    <xf numFmtId="165" fontId="7" fillId="4" borderId="32" xfId="0" applyNumberFormat="1" applyFont="1" applyFill="1" applyBorder="1" applyAlignment="1">
      <alignment horizontal="left" vertical="center" indent="1"/>
    </xf>
    <xf numFmtId="0" fontId="11" fillId="0" borderId="0" xfId="0" applyFont="1"/>
    <xf numFmtId="165" fontId="7" fillId="4" borderId="12" xfId="0" applyNumberFormat="1" applyFont="1" applyFill="1" applyBorder="1" applyAlignment="1">
      <alignment horizontal="left" vertical="center" indent="1"/>
    </xf>
    <xf numFmtId="165" fontId="7" fillId="4" borderId="28" xfId="0" applyNumberFormat="1" applyFont="1" applyFill="1" applyBorder="1" applyAlignment="1">
      <alignment horizontal="left" vertical="center" indent="2"/>
    </xf>
    <xf numFmtId="165" fontId="7" fillId="4" borderId="32" xfId="0" applyNumberFormat="1" applyFont="1" applyFill="1" applyBorder="1" applyAlignment="1">
      <alignment horizontal="left" vertical="center" indent="2"/>
    </xf>
    <xf numFmtId="164" fontId="6" fillId="0" borderId="0" xfId="0" applyNumberFormat="1" applyFont="1" applyFill="1" applyBorder="1" applyAlignment="1">
      <alignment horizontal="right" vertical="center" indent="2"/>
    </xf>
    <xf numFmtId="0" fontId="6" fillId="4" borderId="4" xfId="0" applyFont="1" applyFill="1" applyBorder="1" applyAlignment="1">
      <alignment horizontal="center" vertical="center"/>
    </xf>
    <xf numFmtId="0" fontId="6" fillId="0" borderId="20" xfId="0" applyFont="1" applyBorder="1" applyAlignment="1" applyProtection="1">
      <alignment horizontal="right" vertical="center" indent="1"/>
      <protection locked="0"/>
    </xf>
    <xf numFmtId="0" fontId="6" fillId="0" borderId="5" xfId="0" applyFont="1" applyBorder="1" applyAlignment="1" applyProtection="1">
      <alignment horizontal="left" vertical="center" indent="1"/>
      <protection locked="0"/>
    </xf>
    <xf numFmtId="4" fontId="6" fillId="2" borderId="5" xfId="0" applyNumberFormat="1" applyFont="1" applyFill="1" applyBorder="1" applyAlignment="1">
      <alignment horizontal="right" vertical="center" indent="1"/>
    </xf>
    <xf numFmtId="4" fontId="6" fillId="0" borderId="5" xfId="0" applyNumberFormat="1" applyFont="1" applyFill="1" applyBorder="1" applyAlignment="1" applyProtection="1">
      <alignment horizontal="right" vertical="center" indent="1"/>
      <protection locked="0"/>
    </xf>
    <xf numFmtId="4" fontId="6" fillId="0" borderId="5" xfId="0" applyNumberFormat="1" applyFont="1" applyBorder="1" applyAlignment="1" applyProtection="1">
      <alignment horizontal="right" vertical="center" indent="1"/>
      <protection locked="0"/>
    </xf>
    <xf numFmtId="0" fontId="6" fillId="0" borderId="40" xfId="0" applyFont="1" applyBorder="1" applyAlignment="1" applyProtection="1">
      <alignment horizontal="left" vertical="center" indent="1"/>
      <protection locked="0"/>
    </xf>
    <xf numFmtId="0" fontId="6" fillId="0" borderId="6" xfId="0" applyFont="1" applyBorder="1" applyAlignment="1" applyProtection="1">
      <alignment horizontal="left" vertical="center" indent="1"/>
      <protection locked="0"/>
    </xf>
    <xf numFmtId="4" fontId="6" fillId="0" borderId="0" xfId="0" applyNumberFormat="1" applyFont="1"/>
    <xf numFmtId="4" fontId="6" fillId="2" borderId="23" xfId="0" applyNumberFormat="1" applyFont="1" applyFill="1" applyBorder="1" applyAlignment="1" applyProtection="1">
      <alignment horizontal="right" vertical="center" indent="1"/>
    </xf>
    <xf numFmtId="4" fontId="6" fillId="2" borderId="5" xfId="0" applyNumberFormat="1" applyFont="1" applyFill="1" applyBorder="1" applyAlignment="1" applyProtection="1">
      <alignment horizontal="right" vertical="center" indent="1"/>
    </xf>
    <xf numFmtId="0" fontId="6" fillId="0" borderId="0" xfId="0" applyFont="1" applyProtection="1"/>
    <xf numFmtId="0" fontId="8" fillId="4" borderId="21" xfId="0" applyFont="1" applyFill="1" applyBorder="1" applyAlignment="1" applyProtection="1">
      <alignment horizontal="center" vertical="center"/>
    </xf>
    <xf numFmtId="166" fontId="6" fillId="2" borderId="23" xfId="0" applyNumberFormat="1" applyFont="1" applyFill="1" applyBorder="1" applyAlignment="1" applyProtection="1">
      <alignment horizontal="left" vertical="center" indent="1"/>
    </xf>
    <xf numFmtId="167" fontId="6" fillId="2" borderId="23" xfId="0" applyNumberFormat="1" applyFont="1" applyFill="1" applyBorder="1" applyAlignment="1" applyProtection="1">
      <alignment horizontal="center" vertical="center"/>
    </xf>
    <xf numFmtId="166" fontId="6" fillId="2" borderId="23" xfId="0" applyNumberFormat="1" applyFont="1" applyFill="1" applyBorder="1" applyAlignment="1" applyProtection="1">
      <alignment horizontal="right" vertical="center" indent="1"/>
    </xf>
    <xf numFmtId="168" fontId="6" fillId="2" borderId="23" xfId="0" applyNumberFormat="1" applyFont="1" applyFill="1" applyBorder="1" applyAlignment="1" applyProtection="1">
      <alignment horizontal="right" vertical="center" indent="3"/>
    </xf>
    <xf numFmtId="0" fontId="8" fillId="4" borderId="1" xfId="0" applyFont="1" applyFill="1" applyBorder="1" applyAlignment="1" applyProtection="1">
      <alignment horizontal="center" vertical="center"/>
    </xf>
    <xf numFmtId="0" fontId="11" fillId="0" borderId="0" xfId="0" applyFont="1" applyProtection="1"/>
    <xf numFmtId="0" fontId="8" fillId="4" borderId="4" xfId="0" applyFont="1" applyFill="1" applyBorder="1" applyAlignment="1" applyProtection="1">
      <alignment horizontal="center" vertical="center"/>
    </xf>
    <xf numFmtId="166" fontId="6" fillId="2" borderId="5" xfId="0" applyNumberFormat="1" applyFont="1" applyFill="1" applyBorder="1" applyAlignment="1" applyProtection="1">
      <alignment horizontal="left" vertical="center" indent="1"/>
    </xf>
    <xf numFmtId="167" fontId="6" fillId="2" borderId="5" xfId="0" applyNumberFormat="1" applyFont="1" applyFill="1" applyBorder="1" applyAlignment="1" applyProtection="1">
      <alignment horizontal="center" vertical="center"/>
    </xf>
    <xf numFmtId="166" fontId="6" fillId="2" borderId="5" xfId="0" applyNumberFormat="1" applyFont="1" applyFill="1" applyBorder="1" applyAlignment="1" applyProtection="1">
      <alignment horizontal="right" vertical="center" indent="1"/>
    </xf>
    <xf numFmtId="168" fontId="6" fillId="2" borderId="5" xfId="0" applyNumberFormat="1" applyFont="1" applyFill="1" applyBorder="1" applyAlignment="1" applyProtection="1">
      <alignment horizontal="right" vertical="center" indent="3"/>
    </xf>
    <xf numFmtId="0" fontId="2" fillId="2" borderId="17" xfId="0" applyFont="1" applyFill="1" applyBorder="1" applyAlignment="1">
      <alignment horizontal="right" indent="3"/>
    </xf>
    <xf numFmtId="0" fontId="2" fillId="0" borderId="0" xfId="0" applyFont="1" applyAlignment="1">
      <alignment horizontal="right" indent="3"/>
    </xf>
    <xf numFmtId="0" fontId="2" fillId="2" borderId="17" xfId="0" applyNumberFormat="1" applyFont="1" applyFill="1" applyBorder="1" applyAlignment="1">
      <alignment horizontal="right" vertical="center" indent="3"/>
    </xf>
    <xf numFmtId="166" fontId="6" fillId="2" borderId="11" xfId="0" applyNumberFormat="1" applyFont="1" applyFill="1" applyBorder="1" applyAlignment="1" applyProtection="1">
      <alignment horizontal="center" vertical="center"/>
    </xf>
    <xf numFmtId="166" fontId="6" fillId="2" borderId="6" xfId="0" applyNumberFormat="1" applyFont="1" applyFill="1" applyBorder="1" applyAlignment="1" applyProtection="1">
      <alignment horizontal="center" vertical="center"/>
    </xf>
    <xf numFmtId="0" fontId="6" fillId="2" borderId="23" xfId="0" applyNumberFormat="1" applyFont="1" applyFill="1" applyBorder="1" applyAlignment="1" applyProtection="1">
      <alignment horizontal="right" vertical="center" indent="1"/>
    </xf>
    <xf numFmtId="0" fontId="6" fillId="2" borderId="5" xfId="0" applyNumberFormat="1" applyFont="1" applyFill="1" applyBorder="1" applyAlignment="1" applyProtection="1">
      <alignment horizontal="right" vertical="center" indent="1"/>
    </xf>
    <xf numFmtId="0" fontId="2" fillId="0" borderId="41" xfId="0" applyFont="1" applyBorder="1" applyAlignment="1" applyProtection="1">
      <alignment horizontal="right" vertical="center" indent="3"/>
      <protection locked="0"/>
    </xf>
    <xf numFmtId="0" fontId="2" fillId="0" borderId="42" xfId="0" applyFont="1" applyBorder="1" applyAlignment="1" applyProtection="1">
      <alignment horizontal="right" vertical="center" indent="3"/>
      <protection locked="0"/>
    </xf>
    <xf numFmtId="0" fontId="2" fillId="0" borderId="43" xfId="0" applyFont="1" applyBorder="1" applyAlignment="1" applyProtection="1">
      <alignment horizontal="right" vertical="center" indent="3"/>
      <protection locked="0"/>
    </xf>
    <xf numFmtId="0" fontId="2" fillId="0" borderId="69" xfId="0" applyFont="1" applyBorder="1" applyAlignment="1" applyProtection="1">
      <alignment horizontal="right" vertical="center" indent="3"/>
      <protection locked="0"/>
    </xf>
    <xf numFmtId="165" fontId="7" fillId="4" borderId="60" xfId="0" applyNumberFormat="1" applyFont="1" applyFill="1" applyBorder="1" applyAlignment="1">
      <alignment horizontal="left" vertical="center" indent="1"/>
    </xf>
    <xf numFmtId="165" fontId="2" fillId="2" borderId="72" xfId="0" applyNumberFormat="1" applyFont="1" applyFill="1" applyBorder="1" applyAlignment="1">
      <alignment horizontal="right" vertical="center" indent="1"/>
    </xf>
    <xf numFmtId="0" fontId="2" fillId="2" borderId="72" xfId="0" applyNumberFormat="1" applyFont="1" applyFill="1" applyBorder="1" applyAlignment="1">
      <alignment horizontal="right" vertical="center" indent="3"/>
    </xf>
    <xf numFmtId="165" fontId="7" fillId="4" borderId="17" xfId="0" applyNumberFormat="1" applyFont="1" applyFill="1" applyBorder="1" applyAlignment="1">
      <alignment horizontal="left" vertical="center" indent="1"/>
    </xf>
    <xf numFmtId="0" fontId="4" fillId="3" borderId="26" xfId="0" applyFont="1" applyFill="1" applyBorder="1" applyAlignment="1" applyProtection="1">
      <alignment horizontal="center" vertical="center"/>
    </xf>
    <xf numFmtId="165" fontId="7" fillId="4" borderId="28" xfId="0" applyNumberFormat="1" applyFont="1" applyFill="1" applyBorder="1" applyAlignment="1" applyProtection="1">
      <alignment horizontal="left" vertical="center" indent="1"/>
    </xf>
    <xf numFmtId="165" fontId="2" fillId="2" borderId="15" xfId="0" applyNumberFormat="1" applyFont="1" applyFill="1" applyBorder="1" applyAlignment="1" applyProtection="1">
      <alignment horizontal="right" vertical="center" indent="1"/>
    </xf>
    <xf numFmtId="0" fontId="2" fillId="2" borderId="15" xfId="0" applyNumberFormat="1" applyFont="1" applyFill="1" applyBorder="1" applyAlignment="1" applyProtection="1">
      <alignment horizontal="right" vertical="center" indent="3"/>
    </xf>
    <xf numFmtId="165" fontId="7" fillId="4" borderId="32" xfId="0" applyNumberFormat="1" applyFont="1" applyFill="1" applyBorder="1" applyAlignment="1" applyProtection="1">
      <alignment horizontal="left" vertical="center" indent="1"/>
    </xf>
    <xf numFmtId="165" fontId="2" fillId="2" borderId="16" xfId="0" applyNumberFormat="1" applyFont="1" applyFill="1" applyBorder="1" applyAlignment="1" applyProtection="1">
      <alignment horizontal="right" vertical="center" indent="1"/>
    </xf>
    <xf numFmtId="0" fontId="2" fillId="2" borderId="16" xfId="0" applyNumberFormat="1" applyFont="1" applyFill="1" applyBorder="1" applyAlignment="1" applyProtection="1">
      <alignment horizontal="right" vertical="center" indent="3"/>
    </xf>
    <xf numFmtId="165" fontId="7" fillId="4" borderId="37" xfId="0" applyNumberFormat="1" applyFont="1" applyFill="1" applyBorder="1" applyAlignment="1" applyProtection="1">
      <alignment horizontal="left" vertical="center" indent="1"/>
    </xf>
    <xf numFmtId="165" fontId="2" fillId="2" borderId="17" xfId="0" applyNumberFormat="1" applyFont="1" applyFill="1" applyBorder="1" applyAlignment="1" applyProtection="1">
      <alignment horizontal="right" vertical="center" indent="1"/>
    </xf>
    <xf numFmtId="0" fontId="2" fillId="2" borderId="17" xfId="0" applyFont="1" applyFill="1" applyBorder="1" applyAlignment="1" applyProtection="1">
      <alignment horizontal="right" indent="3"/>
    </xf>
    <xf numFmtId="0" fontId="2" fillId="0" borderId="0" xfId="0" applyFont="1" applyAlignment="1" applyProtection="1">
      <alignment horizontal="right" indent="3"/>
    </xf>
    <xf numFmtId="165" fontId="7" fillId="4" borderId="28" xfId="0" applyNumberFormat="1" applyFont="1" applyFill="1" applyBorder="1" applyAlignment="1" applyProtection="1">
      <alignment horizontal="left" vertical="center" indent="2"/>
    </xf>
    <xf numFmtId="165" fontId="7" fillId="4" borderId="32" xfId="0" applyNumberFormat="1" applyFont="1" applyFill="1" applyBorder="1" applyAlignment="1" applyProtection="1">
      <alignment horizontal="left" vertical="center" indent="2"/>
    </xf>
    <xf numFmtId="0" fontId="2" fillId="2" borderId="17" xfId="0" applyNumberFormat="1" applyFont="1" applyFill="1" applyBorder="1" applyAlignment="1" applyProtection="1">
      <alignment horizontal="right" vertical="center" indent="3"/>
    </xf>
    <xf numFmtId="165" fontId="2" fillId="2" borderId="14" xfId="0" applyNumberFormat="1" applyFont="1" applyFill="1" applyBorder="1" applyAlignment="1" applyProtection="1">
      <alignment horizontal="right" vertical="center" indent="1"/>
    </xf>
    <xf numFmtId="0" fontId="2" fillId="2" borderId="14" xfId="0" applyNumberFormat="1" applyFont="1" applyFill="1" applyBorder="1" applyAlignment="1" applyProtection="1">
      <alignment horizontal="right" vertical="center" indent="3"/>
    </xf>
    <xf numFmtId="0" fontId="6" fillId="0" borderId="0" xfId="0" applyFont="1" applyProtection="1">
      <protection locked="0"/>
    </xf>
    <xf numFmtId="166" fontId="6" fillId="2" borderId="67" xfId="0" applyNumberFormat="1" applyFont="1" applyFill="1" applyBorder="1" applyAlignment="1" applyProtection="1">
      <alignment horizontal="center" vertical="center"/>
      <protection locked="0"/>
    </xf>
    <xf numFmtId="166" fontId="6" fillId="2" borderId="68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166" fontId="6" fillId="2" borderId="1" xfId="0" applyNumberFormat="1" applyFont="1" applyFill="1" applyBorder="1" applyAlignment="1" applyProtection="1">
      <alignment horizontal="center" vertical="center"/>
      <protection locked="0"/>
    </xf>
    <xf numFmtId="166" fontId="6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indent="3"/>
      <protection locked="0"/>
    </xf>
    <xf numFmtId="164" fontId="6" fillId="0" borderId="0" xfId="0" applyNumberFormat="1" applyFont="1" applyFill="1" applyBorder="1" applyAlignment="1" applyProtection="1">
      <alignment horizontal="right" vertical="center" indent="2"/>
      <protection locked="0"/>
    </xf>
    <xf numFmtId="0" fontId="13" fillId="0" borderId="0" xfId="0" applyFont="1" applyProtection="1">
      <protection locked="0"/>
    </xf>
    <xf numFmtId="0" fontId="12" fillId="5" borderId="44" xfId="0" applyFont="1" applyFill="1" applyBorder="1" applyAlignment="1" applyProtection="1">
      <alignment horizontal="left" vertical="center" indent="1"/>
      <protection locked="0"/>
    </xf>
    <xf numFmtId="0" fontId="12" fillId="5" borderId="45" xfId="0" applyFont="1" applyFill="1" applyBorder="1" applyAlignment="1" applyProtection="1">
      <alignment horizontal="left" vertical="center" indent="1"/>
      <protection locked="0"/>
    </xf>
    <xf numFmtId="0" fontId="6" fillId="0" borderId="0" xfId="0" applyFont="1" applyAlignment="1" applyProtection="1">
      <alignment horizontal="right" indent="2"/>
      <protection locked="0"/>
    </xf>
    <xf numFmtId="0" fontId="12" fillId="5" borderId="46" xfId="0" applyFont="1" applyFill="1" applyBorder="1" applyAlignment="1" applyProtection="1">
      <alignment horizontal="left" vertical="center" indent="1"/>
      <protection locked="0"/>
    </xf>
    <xf numFmtId="0" fontId="12" fillId="5" borderId="47" xfId="0" applyFont="1" applyFill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12" fillId="5" borderId="71" xfId="0" applyFont="1" applyFill="1" applyBorder="1" applyAlignment="1" applyProtection="1">
      <alignment horizontal="left" vertical="center" indent="1"/>
      <protection locked="0"/>
    </xf>
    <xf numFmtId="0" fontId="12" fillId="5" borderId="48" xfId="0" applyFont="1" applyFill="1" applyBorder="1" applyAlignment="1" applyProtection="1">
      <alignment horizontal="left" vertical="center" indent="1"/>
      <protection locked="0"/>
    </xf>
    <xf numFmtId="166" fontId="6" fillId="2" borderId="4" xfId="0" applyNumberFormat="1" applyFont="1" applyFill="1" applyBorder="1" applyAlignment="1" applyProtection="1">
      <alignment horizontal="center" vertical="center"/>
      <protection locked="0"/>
    </xf>
    <xf numFmtId="166" fontId="6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55" xfId="0" applyFont="1" applyFill="1" applyBorder="1" applyAlignment="1" applyProtection="1">
      <alignment horizontal="right" indent="3"/>
    </xf>
    <xf numFmtId="0" fontId="2" fillId="2" borderId="70" xfId="0" applyFont="1" applyFill="1" applyBorder="1" applyAlignment="1" applyProtection="1">
      <alignment horizontal="right" indent="3"/>
    </xf>
    <xf numFmtId="0" fontId="2" fillId="2" borderId="56" xfId="0" applyFont="1" applyFill="1" applyBorder="1" applyAlignment="1" applyProtection="1">
      <alignment horizontal="right" indent="3"/>
    </xf>
    <xf numFmtId="0" fontId="2" fillId="2" borderId="57" xfId="0" applyFont="1" applyFill="1" applyBorder="1" applyAlignment="1" applyProtection="1">
      <alignment horizontal="right" indent="3"/>
    </xf>
    <xf numFmtId="165" fontId="9" fillId="2" borderId="3" xfId="0" applyNumberFormat="1" applyFont="1" applyFill="1" applyBorder="1" applyAlignment="1" applyProtection="1">
      <alignment horizontal="center" vertical="center"/>
    </xf>
    <xf numFmtId="165" fontId="9" fillId="2" borderId="6" xfId="0" applyNumberFormat="1" applyFont="1" applyFill="1" applyBorder="1" applyAlignment="1" applyProtection="1">
      <alignment horizontal="center" vertical="center"/>
    </xf>
    <xf numFmtId="166" fontId="6" fillId="2" borderId="21" xfId="0" applyNumberFormat="1" applyFont="1" applyFill="1" applyBorder="1" applyAlignment="1" applyProtection="1">
      <alignment horizontal="center" vertical="center"/>
      <protection locked="0"/>
    </xf>
    <xf numFmtId="166" fontId="6" fillId="2" borderId="23" xfId="0" applyNumberFormat="1" applyFont="1" applyFill="1" applyBorder="1" applyAlignment="1" applyProtection="1">
      <alignment horizontal="center" vertical="center"/>
      <protection locked="0"/>
    </xf>
    <xf numFmtId="165" fontId="2" fillId="2" borderId="72" xfId="0" applyNumberFormat="1" applyFont="1" applyFill="1" applyBorder="1" applyAlignment="1" applyProtection="1">
      <alignment horizontal="right" vertical="center" indent="1"/>
    </xf>
    <xf numFmtId="0" fontId="2" fillId="2" borderId="72" xfId="0" applyNumberFormat="1" applyFont="1" applyFill="1" applyBorder="1" applyAlignment="1" applyProtection="1">
      <alignment horizontal="right" vertical="center" indent="3"/>
    </xf>
    <xf numFmtId="165" fontId="9" fillId="2" borderId="63" xfId="0" applyNumberFormat="1" applyFont="1" applyFill="1" applyBorder="1" applyAlignment="1" applyProtection="1">
      <alignment horizontal="center" vertical="center"/>
    </xf>
    <xf numFmtId="165" fontId="7" fillId="4" borderId="12" xfId="0" applyNumberFormat="1" applyFont="1" applyFill="1" applyBorder="1" applyAlignment="1" applyProtection="1">
      <alignment horizontal="left" vertical="center" indent="1"/>
    </xf>
    <xf numFmtId="165" fontId="7" fillId="4" borderId="12" xfId="0" applyNumberFormat="1" applyFont="1" applyFill="1" applyBorder="1" applyAlignment="1">
      <alignment horizontal="left" vertical="center" indent="1"/>
    </xf>
    <xf numFmtId="166" fontId="9" fillId="2" borderId="7" xfId="0" applyNumberFormat="1" applyFont="1" applyFill="1" applyBorder="1" applyAlignment="1" applyProtection="1">
      <alignment horizontal="center" vertical="center"/>
    </xf>
    <xf numFmtId="166" fontId="9" fillId="2" borderId="8" xfId="0" applyNumberFormat="1" applyFont="1" applyFill="1" applyBorder="1" applyAlignment="1" applyProtection="1">
      <alignment horizontal="center" vertical="center"/>
    </xf>
    <xf numFmtId="165" fontId="9" fillId="2" borderId="9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 indent="1"/>
      <protection locked="0"/>
    </xf>
    <xf numFmtId="0" fontId="6" fillId="0" borderId="0" xfId="0" applyFont="1" applyBorder="1" applyAlignment="1" applyProtection="1">
      <alignment horizontal="left" vertical="center" indent="1"/>
      <protection locked="0"/>
    </xf>
    <xf numFmtId="4" fontId="6" fillId="0" borderId="0" xfId="0" applyNumberFormat="1" applyFont="1" applyFill="1" applyBorder="1" applyAlignment="1" applyProtection="1">
      <alignment horizontal="right" vertical="center" indent="1"/>
      <protection locked="0"/>
    </xf>
    <xf numFmtId="4" fontId="6" fillId="0" borderId="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 applyAlignment="1" applyProtection="1">
      <alignment horizontal="left" vertical="center" indent="1"/>
      <protection locked="0"/>
    </xf>
    <xf numFmtId="4" fontId="6" fillId="0" borderId="0" xfId="0" applyNumberFormat="1" applyFont="1" applyFill="1" applyBorder="1" applyAlignment="1" applyProtection="1">
      <alignment horizontal="right" vertical="center" indent="1"/>
    </xf>
    <xf numFmtId="0" fontId="6" fillId="0" borderId="0" xfId="0" applyFont="1" applyFill="1" applyBorder="1" applyAlignment="1">
      <alignment horizontal="center" vertical="center"/>
    </xf>
    <xf numFmtId="0" fontId="0" fillId="0" borderId="68" xfId="0" applyBorder="1"/>
    <xf numFmtId="0" fontId="0" fillId="0" borderId="2" xfId="0" applyBorder="1"/>
    <xf numFmtId="0" fontId="0" fillId="0" borderId="5" xfId="0" applyBorder="1"/>
    <xf numFmtId="0" fontId="6" fillId="4" borderId="73" xfId="0" applyFont="1" applyFill="1" applyBorder="1" applyAlignment="1">
      <alignment horizontal="center" vertical="center"/>
    </xf>
    <xf numFmtId="0" fontId="0" fillId="0" borderId="73" xfId="0" applyBorder="1"/>
    <xf numFmtId="0" fontId="2" fillId="0" borderId="73" xfId="0" applyFont="1" applyBorder="1"/>
    <xf numFmtId="4" fontId="6" fillId="0" borderId="73" xfId="0" applyNumberFormat="1" applyFont="1" applyFill="1" applyBorder="1"/>
    <xf numFmtId="2" fontId="6" fillId="2" borderId="23" xfId="0" applyNumberFormat="1" applyFont="1" applyFill="1" applyBorder="1" applyAlignment="1" applyProtection="1">
      <alignment horizontal="right" vertical="center" indent="1"/>
    </xf>
    <xf numFmtId="2" fontId="6" fillId="2" borderId="5" xfId="0" applyNumberFormat="1" applyFont="1" applyFill="1" applyBorder="1" applyAlignment="1" applyProtection="1">
      <alignment horizontal="right" vertical="center" indent="1"/>
    </xf>
    <xf numFmtId="0" fontId="0" fillId="0" borderId="23" xfId="0" applyBorder="1"/>
    <xf numFmtId="0" fontId="0" fillId="0" borderId="0" xfId="0" applyBorder="1" applyAlignment="1">
      <alignment horizontal="center" vertical="center" wrapText="1"/>
    </xf>
    <xf numFmtId="0" fontId="6" fillId="0" borderId="0" xfId="0" applyFont="1" applyBorder="1"/>
    <xf numFmtId="0" fontId="0" fillId="0" borderId="0" xfId="0" applyBorder="1"/>
    <xf numFmtId="14" fontId="6" fillId="0" borderId="0" xfId="0" applyNumberFormat="1" applyFont="1"/>
    <xf numFmtId="7" fontId="6" fillId="0" borderId="0" xfId="0" applyNumberFormat="1" applyFont="1"/>
    <xf numFmtId="0" fontId="6" fillId="0" borderId="73" xfId="0" applyFont="1" applyBorder="1"/>
    <xf numFmtId="14" fontId="0" fillId="0" borderId="73" xfId="0" applyNumberFormat="1" applyFill="1" applyBorder="1"/>
    <xf numFmtId="0" fontId="0" fillId="0" borderId="73" xfId="0" applyFill="1" applyBorder="1"/>
    <xf numFmtId="170" fontId="0" fillId="0" borderId="73" xfId="0" applyNumberFormat="1" applyFill="1" applyBorder="1"/>
    <xf numFmtId="2" fontId="0" fillId="0" borderId="73" xfId="0" applyNumberFormat="1" applyFill="1" applyBorder="1"/>
    <xf numFmtId="14" fontId="0" fillId="0" borderId="76" xfId="0" applyNumberFormat="1" applyFill="1" applyBorder="1"/>
    <xf numFmtId="4" fontId="6" fillId="0" borderId="77" xfId="0" applyNumberFormat="1" applyFont="1" applyFill="1" applyBorder="1"/>
    <xf numFmtId="0" fontId="6" fillId="0" borderId="77" xfId="0" applyFont="1" applyFill="1" applyBorder="1"/>
    <xf numFmtId="170" fontId="0" fillId="6" borderId="80" xfId="0" applyNumberFormat="1" applyFill="1" applyBorder="1"/>
    <xf numFmtId="170" fontId="6" fillId="6" borderId="77" xfId="0" applyNumberFormat="1" applyFont="1" applyFill="1" applyBorder="1"/>
    <xf numFmtId="164" fontId="6" fillId="6" borderId="76" xfId="0" applyNumberFormat="1" applyFont="1" applyFill="1" applyBorder="1"/>
    <xf numFmtId="0" fontId="6" fillId="6" borderId="79" xfId="0" applyFont="1" applyFill="1" applyBorder="1"/>
    <xf numFmtId="0" fontId="2" fillId="7" borderId="78" xfId="0" applyFont="1" applyFill="1" applyBorder="1" applyAlignment="1">
      <alignment horizontal="center" vertical="center" wrapText="1"/>
    </xf>
    <xf numFmtId="0" fontId="2" fillId="7" borderId="80" xfId="0" applyFont="1" applyFill="1" applyBorder="1" applyAlignment="1">
      <alignment horizontal="center" vertical="center" wrapText="1"/>
    </xf>
    <xf numFmtId="0" fontId="2" fillId="7" borderId="77" xfId="0" applyFont="1" applyFill="1" applyBorder="1" applyAlignment="1">
      <alignment horizontal="center" vertical="center" wrapText="1"/>
    </xf>
    <xf numFmtId="0" fontId="2" fillId="7" borderId="76" xfId="0" applyFont="1" applyFill="1" applyBorder="1" applyAlignment="1">
      <alignment horizontal="center" vertical="center" wrapText="1"/>
    </xf>
    <xf numFmtId="0" fontId="2" fillId="7" borderId="81" xfId="0" applyFont="1" applyFill="1" applyBorder="1" applyAlignment="1">
      <alignment horizontal="center" vertical="center" wrapText="1"/>
    </xf>
    <xf numFmtId="0" fontId="2" fillId="7" borderId="79" xfId="0" applyFont="1" applyFill="1" applyBorder="1" applyAlignment="1">
      <alignment horizontal="center" vertical="center" wrapText="1"/>
    </xf>
    <xf numFmtId="0" fontId="0" fillId="7" borderId="78" xfId="0" applyFill="1" applyBorder="1"/>
    <xf numFmtId="14" fontId="6" fillId="7" borderId="81" xfId="0" applyNumberFormat="1" applyFont="1" applyFill="1" applyBorder="1"/>
    <xf numFmtId="4" fontId="2" fillId="8" borderId="78" xfId="0" applyNumberFormat="1" applyFont="1" applyFill="1" applyBorder="1" applyAlignment="1" applyProtection="1">
      <alignment horizontal="center" vertical="center" wrapText="1"/>
      <protection locked="0"/>
    </xf>
    <xf numFmtId="4" fontId="2" fillId="8" borderId="73" xfId="0" applyNumberFormat="1" applyFont="1" applyFill="1" applyBorder="1" applyAlignment="1" applyProtection="1">
      <alignment horizontal="center" vertical="center" wrapText="1"/>
      <protection locked="0"/>
    </xf>
    <xf numFmtId="4" fontId="2" fillId="8" borderId="79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63" xfId="0" applyFont="1" applyFill="1" applyBorder="1" applyAlignment="1" applyProtection="1">
      <alignment horizontal="center" vertical="center" wrapText="1"/>
    </xf>
    <xf numFmtId="0" fontId="3" fillId="3" borderId="66" xfId="0" applyFont="1" applyFill="1" applyBorder="1" applyAlignment="1" applyProtection="1">
      <alignment horizontal="center" vertical="center" wrapText="1"/>
    </xf>
    <xf numFmtId="165" fontId="7" fillId="4" borderId="12" xfId="0" applyNumberFormat="1" applyFont="1" applyFill="1" applyBorder="1" applyAlignment="1" applyProtection="1">
      <alignment horizontal="left" vertical="center" indent="1"/>
    </xf>
    <xf numFmtId="165" fontId="7" fillId="4" borderId="13" xfId="0" applyNumberFormat="1" applyFont="1" applyFill="1" applyBorder="1" applyAlignment="1" applyProtection="1">
      <alignment horizontal="left" vertical="center" indent="1"/>
    </xf>
    <xf numFmtId="165" fontId="7" fillId="4" borderId="29" xfId="0" applyNumberFormat="1" applyFont="1" applyFill="1" applyBorder="1" applyAlignment="1" applyProtection="1">
      <alignment horizontal="left" vertical="center" indent="2"/>
    </xf>
    <xf numFmtId="165" fontId="7" fillId="4" borderId="30" xfId="0" applyNumberFormat="1" applyFont="1" applyFill="1" applyBorder="1" applyAlignment="1" applyProtection="1">
      <alignment horizontal="left" vertical="center" indent="2"/>
    </xf>
    <xf numFmtId="0" fontId="4" fillId="3" borderId="35" xfId="0" applyFont="1" applyFill="1" applyBorder="1" applyAlignment="1" applyProtection="1">
      <alignment horizontal="center" vertical="center"/>
    </xf>
    <xf numFmtId="0" fontId="4" fillId="3" borderId="36" xfId="0" applyFont="1" applyFill="1" applyBorder="1" applyAlignment="1" applyProtection="1">
      <alignment horizontal="center" vertical="center"/>
    </xf>
    <xf numFmtId="0" fontId="4" fillId="3" borderId="37" xfId="0" applyFont="1" applyFill="1" applyBorder="1" applyAlignment="1" applyProtection="1">
      <alignment horizontal="center" vertical="center"/>
    </xf>
    <xf numFmtId="0" fontId="4" fillId="3" borderId="39" xfId="0" applyFont="1" applyFill="1" applyBorder="1" applyAlignment="1" applyProtection="1">
      <alignment horizontal="center" vertical="center"/>
    </xf>
    <xf numFmtId="0" fontId="3" fillId="3" borderId="61" xfId="0" applyFont="1" applyFill="1" applyBorder="1" applyAlignment="1" applyProtection="1">
      <alignment horizontal="center" vertical="center" wrapText="1"/>
    </xf>
    <xf numFmtId="0" fontId="3" fillId="3" borderId="64" xfId="0" applyFont="1" applyFill="1" applyBorder="1" applyAlignment="1" applyProtection="1">
      <alignment horizontal="center" vertical="center" wrapText="1"/>
    </xf>
    <xf numFmtId="0" fontId="3" fillId="3" borderId="62" xfId="0" applyFont="1" applyFill="1" applyBorder="1" applyAlignment="1" applyProtection="1">
      <alignment horizontal="center" vertical="center" wrapText="1"/>
    </xf>
    <xf numFmtId="0" fontId="3" fillId="3" borderId="65" xfId="0" applyFont="1" applyFill="1" applyBorder="1" applyAlignment="1" applyProtection="1">
      <alignment horizontal="center" vertical="center" wrapText="1"/>
    </xf>
    <xf numFmtId="14" fontId="2" fillId="0" borderId="73" xfId="0" applyNumberFormat="1" applyFont="1" applyFill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/>
    </xf>
    <xf numFmtId="170" fontId="2" fillId="0" borderId="82" xfId="0" applyNumberFormat="1" applyFont="1" applyFill="1" applyBorder="1" applyAlignment="1">
      <alignment horizontal="center" vertical="center" wrapText="1"/>
    </xf>
    <xf numFmtId="170" fontId="2" fillId="0" borderId="83" xfId="0" applyNumberFormat="1" applyFont="1" applyFill="1" applyBorder="1" applyAlignment="1">
      <alignment horizontal="center" vertical="center" wrapText="1"/>
    </xf>
    <xf numFmtId="4" fontId="2" fillId="0" borderId="75" xfId="0" applyNumberFormat="1" applyFont="1" applyBorder="1" applyAlignment="1">
      <alignment horizontal="center" vertical="center" wrapText="1"/>
    </xf>
    <xf numFmtId="4" fontId="2" fillId="0" borderId="74" xfId="0" applyNumberFormat="1" applyFont="1" applyBorder="1" applyAlignment="1">
      <alignment horizontal="center" vertical="center" wrapText="1"/>
    </xf>
    <xf numFmtId="0" fontId="2" fillId="0" borderId="75" xfId="0" applyFont="1" applyFill="1" applyBorder="1" applyAlignment="1">
      <alignment horizontal="center" vertical="center" wrapText="1"/>
    </xf>
    <xf numFmtId="0" fontId="2" fillId="0" borderId="74" xfId="0" applyFont="1" applyFill="1" applyBorder="1" applyAlignment="1">
      <alignment horizontal="center" vertical="center" wrapText="1"/>
    </xf>
    <xf numFmtId="0" fontId="2" fillId="0" borderId="73" xfId="0" applyFont="1" applyBorder="1" applyAlignment="1" applyProtection="1">
      <alignment horizontal="center" vertical="center" wrapText="1"/>
      <protection locked="0"/>
    </xf>
    <xf numFmtId="4" fontId="2" fillId="0" borderId="84" xfId="0" applyNumberFormat="1" applyFont="1" applyBorder="1" applyAlignment="1">
      <alignment horizontal="center" vertical="center" wrapText="1"/>
    </xf>
    <xf numFmtId="4" fontId="2" fillId="0" borderId="85" xfId="0" applyNumberFormat="1" applyFont="1" applyBorder="1" applyAlignment="1">
      <alignment horizontal="center" vertical="center" wrapText="1"/>
    </xf>
    <xf numFmtId="165" fontId="7" fillId="4" borderId="51" xfId="0" applyNumberFormat="1" applyFont="1" applyFill="1" applyBorder="1" applyAlignment="1">
      <alignment horizontal="left" vertical="center" indent="1"/>
    </xf>
    <xf numFmtId="165" fontId="7" fillId="4" borderId="52" xfId="0" applyNumberFormat="1" applyFont="1" applyFill="1" applyBorder="1" applyAlignment="1">
      <alignment horizontal="left" vertical="center" indent="1"/>
    </xf>
    <xf numFmtId="165" fontId="7" fillId="4" borderId="53" xfId="0" applyNumberFormat="1" applyFont="1" applyFill="1" applyBorder="1" applyAlignment="1">
      <alignment horizontal="left" vertical="center" indent="1"/>
    </xf>
    <xf numFmtId="165" fontId="7" fillId="4" borderId="54" xfId="0" applyNumberFormat="1" applyFont="1" applyFill="1" applyBorder="1" applyAlignment="1">
      <alignment horizontal="left" vertical="center" indent="1"/>
    </xf>
    <xf numFmtId="0" fontId="4" fillId="3" borderId="3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left" vertical="center" indent="1"/>
    </xf>
    <xf numFmtId="165" fontId="7" fillId="4" borderId="49" xfId="0" applyNumberFormat="1" applyFont="1" applyFill="1" applyBorder="1" applyAlignment="1">
      <alignment horizontal="left" vertical="center" indent="1"/>
    </xf>
    <xf numFmtId="165" fontId="7" fillId="4" borderId="50" xfId="0" applyNumberFormat="1" applyFont="1" applyFill="1" applyBorder="1" applyAlignment="1">
      <alignment horizontal="left" vertical="center" indent="1"/>
    </xf>
    <xf numFmtId="0" fontId="4" fillId="3" borderId="26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4" fillId="3" borderId="37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165" fontId="7" fillId="4" borderId="58" xfId="0" applyNumberFormat="1" applyFont="1" applyFill="1" applyBorder="1" applyAlignment="1">
      <alignment horizontal="left" vertical="center" indent="1"/>
    </xf>
    <xf numFmtId="165" fontId="7" fillId="4" borderId="59" xfId="0" applyNumberFormat="1" applyFont="1" applyFill="1" applyBorder="1" applyAlignment="1">
      <alignment horizontal="left" vertical="center" indent="1"/>
    </xf>
    <xf numFmtId="165" fontId="7" fillId="4" borderId="12" xfId="0" applyNumberFormat="1" applyFont="1" applyFill="1" applyBorder="1" applyAlignment="1">
      <alignment horizontal="left" vertical="center" indent="1"/>
    </xf>
    <xf numFmtId="165" fontId="7" fillId="4" borderId="13" xfId="0" applyNumberFormat="1" applyFont="1" applyFill="1" applyBorder="1" applyAlignment="1">
      <alignment horizontal="left" vertical="center" indent="1"/>
    </xf>
    <xf numFmtId="165" fontId="7" fillId="4" borderId="29" xfId="0" applyNumberFormat="1" applyFont="1" applyFill="1" applyBorder="1" applyAlignment="1">
      <alignment horizontal="left" vertical="center" indent="2"/>
    </xf>
    <xf numFmtId="165" fontId="7" fillId="4" borderId="30" xfId="0" applyNumberFormat="1" applyFont="1" applyFill="1" applyBorder="1" applyAlignment="1">
      <alignment horizontal="left" vertical="center" indent="2"/>
    </xf>
  </cellXfs>
  <cellStyles count="1">
    <cellStyle name="Normal" xfId="0" builtinId="0"/>
  </cellStyles>
  <dxfs count="120"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rgb="FFFF0000"/>
      </font>
      <fill>
        <patternFill>
          <bgColor rgb="FFFF99FF"/>
        </patternFill>
      </fill>
    </dxf>
    <dxf>
      <font>
        <color rgb="FF00B050"/>
      </font>
      <fill>
        <patternFill>
          <bgColor theme="6" tint="0.59996337778862885"/>
        </patternFill>
      </fill>
    </dxf>
  </dxfs>
  <tableStyles count="0" defaultTableStyle="TableStyleMedium2" defaultPivotStyle="PivotStyleMedium9"/>
  <colors>
    <mruColors>
      <color rgb="FFFF3300"/>
      <color rgb="FFFF99FF"/>
      <color rgb="FFFF99CC"/>
      <color rgb="FFFF66CC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276225</xdr:colOff>
          <xdr:row>0</xdr:row>
          <xdr:rowOff>238125</xdr:rowOff>
        </xdr:from>
        <xdr:to>
          <xdr:col>17</xdr:col>
          <xdr:colOff>752475</xdr:colOff>
          <xdr:row>2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FF"/>
                  </a:solidFill>
                  <a:latin typeface="Calibri"/>
                </a:rPr>
                <a:t>NOUVEAU WEEK-END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42</xdr:row>
          <xdr:rowOff>161925</xdr:rowOff>
        </xdr:from>
        <xdr:to>
          <xdr:col>19</xdr:col>
          <xdr:colOff>152400</xdr:colOff>
          <xdr:row>45</xdr:row>
          <xdr:rowOff>142875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47</xdr:row>
          <xdr:rowOff>0</xdr:rowOff>
        </xdr:from>
        <xdr:to>
          <xdr:col>19</xdr:col>
          <xdr:colOff>171450</xdr:colOff>
          <xdr:row>50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RAPPORT DES PAIEMENTS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64"/>
  <sheetViews>
    <sheetView zoomScaleNormal="100" workbookViewId="0">
      <selection activeCell="K16" sqref="K16"/>
    </sheetView>
  </sheetViews>
  <sheetFormatPr baseColWidth="10" defaultColWidth="11.42578125" defaultRowHeight="12.75" x14ac:dyDescent="0.2"/>
  <cols>
    <col min="1" max="1" width="6.85546875" style="103" customWidth="1"/>
    <col min="2" max="3" width="15.7109375" style="103" customWidth="1"/>
    <col min="4" max="4" width="10.7109375" style="103" customWidth="1"/>
    <col min="5" max="5" width="7.42578125" style="103" customWidth="1"/>
    <col min="6" max="6" width="10.7109375" style="103" customWidth="1"/>
    <col min="7" max="7" width="11.7109375" style="103" customWidth="1"/>
    <col min="8" max="8" width="7.5703125" style="103" bestFit="1" customWidth="1"/>
    <col min="9" max="10" width="10.7109375" style="103" customWidth="1"/>
    <col min="11" max="11" width="11" style="103" customWidth="1"/>
    <col min="12" max="12" width="5" style="103" customWidth="1"/>
    <col min="13" max="13" width="39.28515625" style="103" customWidth="1"/>
    <col min="14" max="14" width="13.42578125" style="103" customWidth="1"/>
    <col min="15" max="15" width="2.5703125" style="103" customWidth="1"/>
    <col min="16" max="16" width="10.85546875" style="103" customWidth="1"/>
    <col min="17" max="17" width="11.42578125" style="103"/>
    <col min="18" max="18" width="25.7109375" style="103" customWidth="1"/>
    <col min="19" max="19" width="13.5703125" style="103" customWidth="1"/>
    <col min="20" max="20" width="4.42578125" style="103" customWidth="1"/>
    <col min="21" max="21" width="10.85546875" style="103" customWidth="1"/>
    <col min="22" max="16384" width="11.42578125" style="103"/>
  </cols>
  <sheetData>
    <row r="1" spans="1:16" ht="31.5" customHeight="1" thickBot="1" x14ac:dyDescent="0.25">
      <c r="A1" s="183" t="s">
        <v>16</v>
      </c>
      <c r="B1" s="184"/>
      <c r="C1" s="184"/>
      <c r="D1" s="184"/>
      <c r="E1" s="184"/>
      <c r="F1" s="184"/>
      <c r="G1" s="184"/>
      <c r="H1" s="185"/>
      <c r="I1" s="183" t="s">
        <v>118</v>
      </c>
      <c r="J1" s="184"/>
      <c r="K1" s="185"/>
      <c r="M1" s="195" t="s">
        <v>83</v>
      </c>
      <c r="N1" s="196"/>
      <c r="O1" s="59"/>
      <c r="P1" s="87" t="s">
        <v>9</v>
      </c>
    </row>
    <row r="2" spans="1:16" ht="15" customHeight="1" thickBot="1" x14ac:dyDescent="0.25">
      <c r="A2" s="186" t="s">
        <v>17</v>
      </c>
      <c r="B2" s="187" t="s">
        <v>6</v>
      </c>
      <c r="C2" s="187" t="s">
        <v>5</v>
      </c>
      <c r="D2" s="187" t="s">
        <v>18</v>
      </c>
      <c r="E2" s="187" t="s">
        <v>19</v>
      </c>
      <c r="F2" s="187" t="s">
        <v>60</v>
      </c>
      <c r="G2" s="187" t="s">
        <v>57</v>
      </c>
      <c r="H2" s="188" t="s">
        <v>58</v>
      </c>
      <c r="I2" s="199" t="s">
        <v>119</v>
      </c>
      <c r="J2" s="201" t="s">
        <v>120</v>
      </c>
      <c r="K2" s="189" t="s">
        <v>121</v>
      </c>
      <c r="M2" s="88" t="s">
        <v>84</v>
      </c>
      <c r="N2" s="89">
        <f>SUM('Defoy Thomas:F60'!Q10)</f>
        <v>0</v>
      </c>
      <c r="O2" s="59"/>
      <c r="P2" s="90">
        <f>SUM('Defoy Thomas:F60'!S10)</f>
        <v>0</v>
      </c>
    </row>
    <row r="3" spans="1:16" ht="15" customHeight="1" thickBot="1" x14ac:dyDescent="0.25">
      <c r="A3" s="186"/>
      <c r="B3" s="187"/>
      <c r="C3" s="187"/>
      <c r="D3" s="187"/>
      <c r="E3" s="187"/>
      <c r="F3" s="187"/>
      <c r="G3" s="187"/>
      <c r="H3" s="188"/>
      <c r="I3" s="200"/>
      <c r="J3" s="202"/>
      <c r="K3" s="190"/>
      <c r="M3" s="91" t="s">
        <v>85</v>
      </c>
      <c r="N3" s="92">
        <f>SUM('Defoy Thomas:F60'!Q11)</f>
        <v>0</v>
      </c>
      <c r="O3" s="59"/>
      <c r="P3" s="93">
        <f>SUM('Defoy Thomas:F60'!S11)</f>
        <v>0</v>
      </c>
    </row>
    <row r="4" spans="1:16" ht="15" customHeight="1" x14ac:dyDescent="0.2">
      <c r="A4" s="60" t="s">
        <v>20</v>
      </c>
      <c r="B4" s="61" t="e">
        <f ca="1">INDIRECT("F"&amp;ROW()-3&amp;"!$Q$3")</f>
        <v>#REF!</v>
      </c>
      <c r="C4" s="61" t="e">
        <f ca="1">INDIRECT("F"&amp;ROW()-3&amp;"!$Q$4")</f>
        <v>#REF!</v>
      </c>
      <c r="D4" s="62" t="e">
        <f ca="1">INDIRECT("F"&amp;ROW()-3&amp;"!$Q$5")</f>
        <v>#REF!</v>
      </c>
      <c r="E4" s="77" t="e">
        <f ca="1">INDIRECT("F"&amp;ROW()-3&amp;"!$q$6")</f>
        <v>#REF!</v>
      </c>
      <c r="F4" s="64" t="e">
        <f ca="1">INDIRECT("F"&amp;ROW()-3&amp;"!$S$18")</f>
        <v>#REF!</v>
      </c>
      <c r="G4" s="63" t="e">
        <f ca="1">INDIRECT("F"&amp;ROW()-3&amp;"!$Q$20")</f>
        <v>#REF!</v>
      </c>
      <c r="H4" s="75" t="e">
        <f ca="1">IF(INDIRECT("F"&amp;ROW()-3&amp;"!$Q$3")="","",  INDIRECT("F"&amp;ROW()-3&amp;"!$S$5"))</f>
        <v>#REF!</v>
      </c>
      <c r="I4" s="104"/>
      <c r="J4" s="105"/>
      <c r="K4" s="132">
        <f>I4+J4</f>
        <v>0</v>
      </c>
      <c r="M4" s="91" t="s">
        <v>82</v>
      </c>
      <c r="N4" s="92">
        <f>SUM('Defoy Thomas:F60'!Q12)</f>
        <v>0</v>
      </c>
      <c r="O4" s="66"/>
      <c r="P4" s="93">
        <f>SUM('Defoy Thomas:F60'!S12)</f>
        <v>0</v>
      </c>
    </row>
    <row r="5" spans="1:16" ht="15" customHeight="1" x14ac:dyDescent="0.2">
      <c r="A5" s="65" t="s">
        <v>21</v>
      </c>
      <c r="B5" s="61" t="e">
        <f t="shared" ref="B5:B7" ca="1" si="0">INDIRECT("F"&amp;ROW()-3&amp;"!$Q$3")</f>
        <v>#REF!</v>
      </c>
      <c r="C5" s="61" t="e">
        <f ca="1">INDIRECT("F"&amp;ROW()-3&amp;"!$Q$4")</f>
        <v>#REF!</v>
      </c>
      <c r="D5" s="62" t="e">
        <f ca="1">INDIRECT("F"&amp;ROW()-3&amp;"!$Q$5")</f>
        <v>#REF!</v>
      </c>
      <c r="E5" s="77" t="e">
        <f ca="1">INDIRECT("F"&amp;ROW()-3&amp;"!$q$6")</f>
        <v>#REF!</v>
      </c>
      <c r="F5" s="64" t="e">
        <f ca="1">INDIRECT("F"&amp;ROW()-3&amp;"!$S$18")</f>
        <v>#REF!</v>
      </c>
      <c r="G5" s="63" t="e">
        <f ca="1">INDIRECT("F"&amp;ROW()-3&amp;"!$Q$20")</f>
        <v>#REF!</v>
      </c>
      <c r="H5" s="75" t="e">
        <f ca="1">IF(INDIRECT("F"&amp;ROW()-3&amp;"!$Q$3")="","",  INDIRECT("F"&amp;ROW()-3&amp;"!$S$5"))</f>
        <v>#REF!</v>
      </c>
      <c r="I5" s="128"/>
      <c r="J5" s="129"/>
      <c r="K5" s="126">
        <f>I5+J5</f>
        <v>0</v>
      </c>
      <c r="M5" s="91" t="s">
        <v>124</v>
      </c>
      <c r="N5" s="130">
        <f>SUM('Defoy Thomas:F60'!Q13)</f>
        <v>0</v>
      </c>
      <c r="O5" s="66"/>
      <c r="P5" s="131">
        <f>SUM('Defoy Thomas:F60'!S13)</f>
        <v>0</v>
      </c>
    </row>
    <row r="6" spans="1:16" ht="15" customHeight="1" thickBot="1" x14ac:dyDescent="0.3">
      <c r="A6" s="65" t="s">
        <v>22</v>
      </c>
      <c r="B6" s="61" t="e">
        <f t="shared" ca="1" si="0"/>
        <v>#REF!</v>
      </c>
      <c r="C6" s="61" t="e">
        <f t="shared" ref="C6:C63" ca="1" si="1">INDIRECT("F"&amp;ROW()-3&amp;"!$Q$4")</f>
        <v>#REF!</v>
      </c>
      <c r="D6" s="62" t="e">
        <f t="shared" ref="D6:D63" ca="1" si="2">INDIRECT("F"&amp;ROW()-3&amp;"!$Q$5")</f>
        <v>#REF!</v>
      </c>
      <c r="E6" s="77" t="e">
        <f t="shared" ref="E6:E63" ca="1" si="3">INDIRECT("F"&amp;ROW()-3&amp;"!$q$6")</f>
        <v>#REF!</v>
      </c>
      <c r="F6" s="64" t="e">
        <f t="shared" ref="F6:F63" ca="1" si="4">INDIRECT("F"&amp;ROW()-3&amp;"!$S$18")</f>
        <v>#REF!</v>
      </c>
      <c r="G6" s="63" t="e">
        <f t="shared" ref="G6:G63" ca="1" si="5">INDIRECT("F"&amp;ROW()-3&amp;"!$Q$20")</f>
        <v>#REF!</v>
      </c>
      <c r="H6" s="75" t="e">
        <f t="shared" ref="H6:H63" ca="1" si="6">IF(INDIRECT("F"&amp;ROW()-3&amp;"!$Q$3")="","",  INDIRECT("F"&amp;ROW()-3&amp;"!$S$5"))</f>
        <v>#REF!</v>
      </c>
      <c r="I6" s="107"/>
      <c r="J6" s="108"/>
      <c r="K6" s="126">
        <f t="shared" ref="K6:K63" si="7">I6+J6</f>
        <v>0</v>
      </c>
      <c r="M6" s="94" t="s">
        <v>125</v>
      </c>
      <c r="N6" s="95">
        <f>SUM('Defoy Thomas:F60'!Q14)</f>
        <v>0</v>
      </c>
      <c r="O6" s="66"/>
      <c r="P6" s="96">
        <f>SUM('Defoy Thomas:F60'!S14)</f>
        <v>0</v>
      </c>
    </row>
    <row r="7" spans="1:16" ht="15" customHeight="1" thickBot="1" x14ac:dyDescent="0.3">
      <c r="A7" s="65" t="s">
        <v>23</v>
      </c>
      <c r="B7" s="61" t="e">
        <f t="shared" ca="1" si="0"/>
        <v>#REF!</v>
      </c>
      <c r="C7" s="61" t="e">
        <f t="shared" ca="1" si="1"/>
        <v>#REF!</v>
      </c>
      <c r="D7" s="62" t="e">
        <f t="shared" ca="1" si="2"/>
        <v>#REF!</v>
      </c>
      <c r="E7" s="77" t="e">
        <f t="shared" ca="1" si="3"/>
        <v>#REF!</v>
      </c>
      <c r="F7" s="64" t="e">
        <f t="shared" ca="1" si="4"/>
        <v>#REF!</v>
      </c>
      <c r="G7" s="63" t="e">
        <f t="shared" ca="1" si="5"/>
        <v>#REF!</v>
      </c>
      <c r="H7" s="75" t="e">
        <f t="shared" ca="1" si="6"/>
        <v>#REF!</v>
      </c>
      <c r="I7" s="107"/>
      <c r="J7" s="108"/>
      <c r="K7" s="126">
        <f t="shared" si="7"/>
        <v>0</v>
      </c>
      <c r="M7" s="133" t="s">
        <v>86</v>
      </c>
      <c r="N7" s="95">
        <f>SUM('Defoy Thomas:F60'!Q15)</f>
        <v>40</v>
      </c>
      <c r="O7" s="59"/>
      <c r="P7" s="97"/>
    </row>
    <row r="8" spans="1:16" ht="15" customHeight="1" thickBot="1" x14ac:dyDescent="0.3">
      <c r="A8" s="65" t="s">
        <v>24</v>
      </c>
      <c r="B8" s="61" t="e">
        <f t="shared" ref="B8:B63" ca="1" si="8">INDIRECT("F"&amp;ROW()-3&amp;"!$Q$3")</f>
        <v>#REF!</v>
      </c>
      <c r="C8" s="61" t="e">
        <f t="shared" ca="1" si="1"/>
        <v>#REF!</v>
      </c>
      <c r="D8" s="62" t="e">
        <f t="shared" ca="1" si="2"/>
        <v>#REF!</v>
      </c>
      <c r="E8" s="77" t="e">
        <f t="shared" ca="1" si="3"/>
        <v>#REF!</v>
      </c>
      <c r="F8" s="64" t="e">
        <f t="shared" ca="1" si="4"/>
        <v>#REF!</v>
      </c>
      <c r="G8" s="63" t="e">
        <f t="shared" ca="1" si="5"/>
        <v>#REF!</v>
      </c>
      <c r="H8" s="75" t="e">
        <f t="shared" ca="1" si="6"/>
        <v>#REF!</v>
      </c>
      <c r="I8" s="107"/>
      <c r="J8" s="108"/>
      <c r="K8" s="126">
        <f t="shared" si="7"/>
        <v>0</v>
      </c>
      <c r="M8" s="59"/>
      <c r="N8" s="59"/>
      <c r="O8" s="59"/>
      <c r="P8" s="97"/>
    </row>
    <row r="9" spans="1:16" ht="15" customHeight="1" thickBot="1" x14ac:dyDescent="0.3">
      <c r="A9" s="65" t="s">
        <v>25</v>
      </c>
      <c r="B9" s="61" t="e">
        <f t="shared" ca="1" si="8"/>
        <v>#REF!</v>
      </c>
      <c r="C9" s="61" t="e">
        <f t="shared" ca="1" si="1"/>
        <v>#REF!</v>
      </c>
      <c r="D9" s="62" t="e">
        <f t="shared" ca="1" si="2"/>
        <v>#REF!</v>
      </c>
      <c r="E9" s="77" t="e">
        <f t="shared" ca="1" si="3"/>
        <v>#REF!</v>
      </c>
      <c r="F9" s="64" t="e">
        <f t="shared" ca="1" si="4"/>
        <v>#REF!</v>
      </c>
      <c r="G9" s="63" t="e">
        <f t="shared" ca="1" si="5"/>
        <v>#REF!</v>
      </c>
      <c r="H9" s="75" t="e">
        <f t="shared" ca="1" si="6"/>
        <v>#REF!</v>
      </c>
      <c r="I9" s="107"/>
      <c r="J9" s="108"/>
      <c r="K9" s="126">
        <f t="shared" si="7"/>
        <v>0</v>
      </c>
      <c r="M9" s="191" t="s">
        <v>54</v>
      </c>
      <c r="N9" s="192"/>
      <c r="O9" s="59"/>
      <c r="P9" s="97"/>
    </row>
    <row r="10" spans="1:16" ht="15" customHeight="1" thickBot="1" x14ac:dyDescent="0.25">
      <c r="A10" s="65" t="s">
        <v>26</v>
      </c>
      <c r="B10" s="61">
        <f t="shared" ca="1" si="8"/>
        <v>0</v>
      </c>
      <c r="C10" s="61"/>
      <c r="D10" s="62">
        <f t="shared" ca="1" si="2"/>
        <v>0</v>
      </c>
      <c r="E10" s="77">
        <f t="shared" ca="1" si="3"/>
        <v>0</v>
      </c>
      <c r="F10" s="64">
        <f t="shared" ca="1" si="4"/>
        <v>0</v>
      </c>
      <c r="G10" s="63">
        <f t="shared" ca="1" si="5"/>
        <v>0</v>
      </c>
      <c r="H10" s="75" t="str">
        <f t="shared" ca="1" si="6"/>
        <v/>
      </c>
      <c r="I10" s="107"/>
      <c r="J10" s="108"/>
      <c r="K10" s="126">
        <f t="shared" si="7"/>
        <v>0</v>
      </c>
      <c r="M10" s="98" t="s">
        <v>56</v>
      </c>
      <c r="N10" s="89">
        <f>SUM('Defoy Thomas:F60'!Q17)</f>
        <v>0</v>
      </c>
      <c r="O10" s="59"/>
      <c r="P10" s="90">
        <f>SUM('Defoy Thomas:F60'!S17)</f>
        <v>0</v>
      </c>
    </row>
    <row r="11" spans="1:16" ht="15" customHeight="1" x14ac:dyDescent="0.2">
      <c r="A11" s="65" t="s">
        <v>27</v>
      </c>
      <c r="B11" s="61">
        <f t="shared" ca="1" si="8"/>
        <v>0</v>
      </c>
      <c r="C11" s="61">
        <f t="shared" ca="1" si="1"/>
        <v>0</v>
      </c>
      <c r="D11" s="62">
        <f t="shared" ca="1" si="2"/>
        <v>0</v>
      </c>
      <c r="E11" s="77">
        <f t="shared" ca="1" si="3"/>
        <v>0</v>
      </c>
      <c r="F11" s="64">
        <f t="shared" ca="1" si="4"/>
        <v>0</v>
      </c>
      <c r="G11" s="63">
        <f t="shared" ca="1" si="5"/>
        <v>0</v>
      </c>
      <c r="H11" s="75" t="str">
        <f t="shared" ca="1" si="6"/>
        <v/>
      </c>
      <c r="I11" s="107"/>
      <c r="J11" s="108"/>
      <c r="K11" s="126">
        <f t="shared" si="7"/>
        <v>0</v>
      </c>
      <c r="M11" s="99" t="s">
        <v>64</v>
      </c>
      <c r="N11" s="89">
        <f>SUM('Defoy Thomas:F60'!Q18)</f>
        <v>0</v>
      </c>
      <c r="O11" s="59"/>
      <c r="P11" s="93">
        <f>SUM('Defoy Thomas:F60'!S18)</f>
        <v>0</v>
      </c>
    </row>
    <row r="12" spans="1:16" ht="15" customHeight="1" thickBot="1" x14ac:dyDescent="0.25">
      <c r="A12" s="65" t="s">
        <v>28</v>
      </c>
      <c r="B12" s="61">
        <f t="shared" ca="1" si="8"/>
        <v>0</v>
      </c>
      <c r="C12" s="61">
        <f t="shared" ca="1" si="1"/>
        <v>0</v>
      </c>
      <c r="D12" s="62">
        <f t="shared" ca="1" si="2"/>
        <v>0</v>
      </c>
      <c r="E12" s="77">
        <f t="shared" ca="1" si="3"/>
        <v>0</v>
      </c>
      <c r="F12" s="64">
        <f t="shared" ca="1" si="4"/>
        <v>0</v>
      </c>
      <c r="G12" s="63">
        <f t="shared" ca="1" si="5"/>
        <v>0</v>
      </c>
      <c r="H12" s="75" t="str">
        <f t="shared" ca="1" si="6"/>
        <v/>
      </c>
      <c r="I12" s="107"/>
      <c r="J12" s="108"/>
      <c r="K12" s="126">
        <f t="shared" si="7"/>
        <v>0</v>
      </c>
      <c r="M12" s="193" t="s">
        <v>62</v>
      </c>
      <c r="N12" s="194"/>
      <c r="O12" s="66"/>
      <c r="P12" s="100">
        <f>SUM('Defoy Thomas:F60'!S19)</f>
        <v>0</v>
      </c>
    </row>
    <row r="13" spans="1:16" ht="15" customHeight="1" thickBot="1" x14ac:dyDescent="0.25">
      <c r="A13" s="65" t="s">
        <v>29</v>
      </c>
      <c r="B13" s="61">
        <f t="shared" ca="1" si="8"/>
        <v>0</v>
      </c>
      <c r="C13" s="61">
        <f t="shared" ca="1" si="1"/>
        <v>0</v>
      </c>
      <c r="D13" s="62">
        <f t="shared" ca="1" si="2"/>
        <v>0</v>
      </c>
      <c r="E13" s="77">
        <f t="shared" ca="1" si="3"/>
        <v>0</v>
      </c>
      <c r="F13" s="64">
        <f t="shared" ca="1" si="4"/>
        <v>0</v>
      </c>
      <c r="G13" s="63">
        <f t="shared" ca="1" si="5"/>
        <v>0</v>
      </c>
      <c r="H13" s="75" t="str">
        <f t="shared" ca="1" si="6"/>
        <v/>
      </c>
      <c r="I13" s="107"/>
      <c r="J13" s="108"/>
      <c r="K13" s="126">
        <f t="shared" si="7"/>
        <v>0</v>
      </c>
      <c r="M13" s="133" t="s">
        <v>63</v>
      </c>
      <c r="N13" s="101">
        <f>SUM('Defoy Thomas:F60'!Q20)</f>
        <v>0</v>
      </c>
      <c r="O13" s="66"/>
      <c r="P13" s="102">
        <f>SUM('Defoy Thomas:F60'!S20)</f>
        <v>0</v>
      </c>
    </row>
    <row r="14" spans="1:16" ht="15" customHeight="1" thickBot="1" x14ac:dyDescent="0.3">
      <c r="A14" s="65" t="s">
        <v>30</v>
      </c>
      <c r="B14" s="61">
        <f t="shared" ca="1" si="8"/>
        <v>0</v>
      </c>
      <c r="C14" s="61">
        <f t="shared" ca="1" si="1"/>
        <v>0</v>
      </c>
      <c r="D14" s="62">
        <f t="shared" ca="1" si="2"/>
        <v>0</v>
      </c>
      <c r="E14" s="77">
        <f t="shared" ca="1" si="3"/>
        <v>0</v>
      </c>
      <c r="F14" s="64">
        <f t="shared" ca="1" si="4"/>
        <v>0</v>
      </c>
      <c r="G14" s="63">
        <f t="shared" ca="1" si="5"/>
        <v>0</v>
      </c>
      <c r="H14" s="75" t="str">
        <f t="shared" ca="1" si="6"/>
        <v/>
      </c>
      <c r="I14" s="107"/>
      <c r="J14" s="108"/>
      <c r="K14" s="126">
        <f t="shared" si="7"/>
        <v>0</v>
      </c>
      <c r="N14" s="110"/>
      <c r="P14" s="109"/>
    </row>
    <row r="15" spans="1:16" ht="15" customHeight="1" x14ac:dyDescent="0.25">
      <c r="A15" s="65" t="s">
        <v>31</v>
      </c>
      <c r="B15" s="61">
        <f t="shared" ca="1" si="8"/>
        <v>0</v>
      </c>
      <c r="C15" s="61">
        <f t="shared" ca="1" si="1"/>
        <v>0</v>
      </c>
      <c r="D15" s="62">
        <f t="shared" ca="1" si="2"/>
        <v>0</v>
      </c>
      <c r="E15" s="77">
        <f t="shared" ca="1" si="3"/>
        <v>0</v>
      </c>
      <c r="F15" s="64">
        <f t="shared" ca="1" si="4"/>
        <v>0</v>
      </c>
      <c r="G15" s="63">
        <f t="shared" ca="1" si="5"/>
        <v>0</v>
      </c>
      <c r="H15" s="75" t="str">
        <f t="shared" ca="1" si="6"/>
        <v/>
      </c>
      <c r="I15" s="107"/>
      <c r="J15" s="108"/>
      <c r="K15" s="126">
        <f t="shared" si="7"/>
        <v>0</v>
      </c>
      <c r="M15" s="195" t="s">
        <v>8</v>
      </c>
      <c r="N15" s="196"/>
      <c r="O15" s="106"/>
      <c r="P15" s="111"/>
    </row>
    <row r="16" spans="1:16" ht="15" customHeight="1" thickBot="1" x14ac:dyDescent="0.3">
      <c r="A16" s="65" t="s">
        <v>32</v>
      </c>
      <c r="B16" s="61">
        <f t="shared" ca="1" si="8"/>
        <v>0</v>
      </c>
      <c r="C16" s="61">
        <f t="shared" ca="1" si="1"/>
        <v>0</v>
      </c>
      <c r="D16" s="62">
        <f t="shared" ca="1" si="2"/>
        <v>0</v>
      </c>
      <c r="E16" s="77">
        <f t="shared" ca="1" si="3"/>
        <v>0</v>
      </c>
      <c r="F16" s="64">
        <f t="shared" ca="1" si="4"/>
        <v>0</v>
      </c>
      <c r="G16" s="63">
        <f t="shared" ca="1" si="5"/>
        <v>0</v>
      </c>
      <c r="H16" s="75" t="str">
        <f t="shared" ca="1" si="6"/>
        <v/>
      </c>
      <c r="I16" s="107"/>
      <c r="J16" s="108"/>
      <c r="K16" s="126">
        <f t="shared" si="7"/>
        <v>0</v>
      </c>
      <c r="M16" s="197"/>
      <c r="N16" s="198"/>
      <c r="O16" s="106"/>
      <c r="P16" s="109"/>
    </row>
    <row r="17" spans="1:16" ht="15" customHeight="1" x14ac:dyDescent="0.25">
      <c r="A17" s="65" t="s">
        <v>33</v>
      </c>
      <c r="B17" s="61">
        <f t="shared" ca="1" si="8"/>
        <v>0</v>
      </c>
      <c r="C17" s="61">
        <f t="shared" ca="1" si="1"/>
        <v>0</v>
      </c>
      <c r="D17" s="62">
        <f t="shared" ca="1" si="2"/>
        <v>0</v>
      </c>
      <c r="E17" s="77">
        <f t="shared" ca="1" si="3"/>
        <v>0</v>
      </c>
      <c r="F17" s="64">
        <f t="shared" ca="1" si="4"/>
        <v>0</v>
      </c>
      <c r="G17" s="63">
        <f t="shared" ca="1" si="5"/>
        <v>0</v>
      </c>
      <c r="H17" s="75" t="str">
        <f t="shared" ca="1" si="6"/>
        <v/>
      </c>
      <c r="I17" s="107"/>
      <c r="J17" s="108"/>
      <c r="K17" s="126">
        <f t="shared" si="7"/>
        <v>0</v>
      </c>
      <c r="M17" s="112" t="s">
        <v>65</v>
      </c>
      <c r="N17" s="79">
        <v>29</v>
      </c>
      <c r="O17" s="106"/>
      <c r="P17" s="122">
        <f>SUM('Defoy Thomas:F60'!S25)</f>
        <v>0</v>
      </c>
    </row>
    <row r="18" spans="1:16" ht="15" customHeight="1" x14ac:dyDescent="0.25">
      <c r="A18" s="65" t="s">
        <v>34</v>
      </c>
      <c r="B18" s="61"/>
      <c r="C18" s="61"/>
      <c r="D18" s="62"/>
      <c r="E18" s="77"/>
      <c r="F18" s="64"/>
      <c r="G18" s="63"/>
      <c r="H18" s="75"/>
      <c r="I18" s="107"/>
      <c r="J18" s="108"/>
      <c r="K18" s="126">
        <f t="shared" si="7"/>
        <v>0</v>
      </c>
      <c r="M18" s="113" t="s">
        <v>122</v>
      </c>
      <c r="N18" s="82">
        <v>25</v>
      </c>
      <c r="O18" s="106"/>
      <c r="P18" s="124">
        <f>SUM('Defoy Thomas:F60'!S26)</f>
        <v>0</v>
      </c>
    </row>
    <row r="19" spans="1:16" ht="15" customHeight="1" x14ac:dyDescent="0.25">
      <c r="A19" s="65" t="s">
        <v>35</v>
      </c>
      <c r="B19" s="61">
        <f t="shared" ca="1" si="8"/>
        <v>0</v>
      </c>
      <c r="C19" s="61">
        <f t="shared" ca="1" si="1"/>
        <v>0</v>
      </c>
      <c r="D19" s="62">
        <f t="shared" ca="1" si="2"/>
        <v>0</v>
      </c>
      <c r="E19" s="77">
        <f t="shared" ca="1" si="3"/>
        <v>0</v>
      </c>
      <c r="F19" s="64">
        <f t="shared" ca="1" si="4"/>
        <v>0</v>
      </c>
      <c r="G19" s="63">
        <f t="shared" ca="1" si="5"/>
        <v>0</v>
      </c>
      <c r="H19" s="75" t="str">
        <f t="shared" ca="1" si="6"/>
        <v/>
      </c>
      <c r="I19" s="107"/>
      <c r="J19" s="108"/>
      <c r="K19" s="126">
        <f t="shared" si="7"/>
        <v>0</v>
      </c>
      <c r="M19" s="113" t="s">
        <v>66</v>
      </c>
      <c r="N19" s="80">
        <v>49</v>
      </c>
      <c r="P19" s="124">
        <f>SUM('Defoy Thomas:F60'!S27)</f>
        <v>0</v>
      </c>
    </row>
    <row r="20" spans="1:16" ht="15" customHeight="1" x14ac:dyDescent="0.25">
      <c r="A20" s="65" t="s">
        <v>36</v>
      </c>
      <c r="B20" s="61">
        <f t="shared" ca="1" si="8"/>
        <v>0</v>
      </c>
      <c r="C20" s="61">
        <f t="shared" ca="1" si="1"/>
        <v>0</v>
      </c>
      <c r="D20" s="62">
        <f t="shared" ca="1" si="2"/>
        <v>0</v>
      </c>
      <c r="E20" s="77">
        <f t="shared" ca="1" si="3"/>
        <v>0</v>
      </c>
      <c r="F20" s="64">
        <f t="shared" ca="1" si="4"/>
        <v>0</v>
      </c>
      <c r="G20" s="63">
        <f t="shared" ca="1" si="5"/>
        <v>0</v>
      </c>
      <c r="H20" s="75" t="str">
        <f t="shared" ca="1" si="6"/>
        <v/>
      </c>
      <c r="I20" s="107"/>
      <c r="J20" s="108"/>
      <c r="K20" s="126">
        <f t="shared" si="7"/>
        <v>0</v>
      </c>
      <c r="M20" s="113" t="s">
        <v>67</v>
      </c>
      <c r="N20" s="80">
        <v>42</v>
      </c>
      <c r="O20" s="114"/>
      <c r="P20" s="124">
        <f>SUM('Defoy Thomas:F60'!S28)</f>
        <v>0</v>
      </c>
    </row>
    <row r="21" spans="1:16" ht="15" customHeight="1" thickBot="1" x14ac:dyDescent="0.3">
      <c r="A21" s="65" t="s">
        <v>37</v>
      </c>
      <c r="B21" s="61">
        <f t="shared" ca="1" si="8"/>
        <v>0</v>
      </c>
      <c r="C21" s="61">
        <f t="shared" ca="1" si="1"/>
        <v>0</v>
      </c>
      <c r="D21" s="62">
        <f t="shared" ca="1" si="2"/>
        <v>0</v>
      </c>
      <c r="E21" s="77">
        <f t="shared" ca="1" si="3"/>
        <v>0</v>
      </c>
      <c r="F21" s="64">
        <f t="shared" ca="1" si="4"/>
        <v>0</v>
      </c>
      <c r="G21" s="63">
        <f t="shared" ca="1" si="5"/>
        <v>0</v>
      </c>
      <c r="H21" s="75" t="str">
        <f t="shared" ca="1" si="6"/>
        <v/>
      </c>
      <c r="I21" s="107"/>
      <c r="J21" s="108"/>
      <c r="K21" s="126">
        <f t="shared" si="7"/>
        <v>0</v>
      </c>
      <c r="M21" s="115" t="s">
        <v>68</v>
      </c>
      <c r="N21" s="81">
        <v>40</v>
      </c>
      <c r="O21" s="114"/>
      <c r="P21" s="125">
        <f>SUM('Defoy Thomas:F60'!S29)</f>
        <v>1</v>
      </c>
    </row>
    <row r="22" spans="1:16" ht="15" customHeight="1" x14ac:dyDescent="0.25">
      <c r="A22" s="65" t="s">
        <v>38</v>
      </c>
      <c r="B22" s="61">
        <f t="shared" ca="1" si="8"/>
        <v>0</v>
      </c>
      <c r="C22" s="61">
        <f t="shared" ca="1" si="1"/>
        <v>0</v>
      </c>
      <c r="D22" s="62">
        <f t="shared" ca="1" si="2"/>
        <v>0</v>
      </c>
      <c r="E22" s="77">
        <f t="shared" ca="1" si="3"/>
        <v>0</v>
      </c>
      <c r="F22" s="64">
        <f t="shared" ca="1" si="4"/>
        <v>0</v>
      </c>
      <c r="G22" s="63">
        <f t="shared" ca="1" si="5"/>
        <v>0</v>
      </c>
      <c r="H22" s="75" t="str">
        <f t="shared" ca="1" si="6"/>
        <v/>
      </c>
      <c r="I22" s="107"/>
      <c r="J22" s="108"/>
      <c r="K22" s="126">
        <f t="shared" si="7"/>
        <v>0</v>
      </c>
      <c r="M22" s="116" t="s">
        <v>69</v>
      </c>
      <c r="N22" s="79">
        <v>49</v>
      </c>
      <c r="O22" s="117"/>
      <c r="P22" s="123">
        <f>SUM('Defoy Thomas:F60'!S30)</f>
        <v>0</v>
      </c>
    </row>
    <row r="23" spans="1:16" ht="15" customHeight="1" x14ac:dyDescent="0.25">
      <c r="A23" s="65" t="s">
        <v>39</v>
      </c>
      <c r="B23" s="61">
        <f t="shared" ca="1" si="8"/>
        <v>0</v>
      </c>
      <c r="C23" s="61">
        <f t="shared" ca="1" si="1"/>
        <v>0</v>
      </c>
      <c r="D23" s="62">
        <f t="shared" ca="1" si="2"/>
        <v>0</v>
      </c>
      <c r="E23" s="77">
        <f t="shared" ca="1" si="3"/>
        <v>0</v>
      </c>
      <c r="F23" s="64">
        <f t="shared" ca="1" si="4"/>
        <v>0</v>
      </c>
      <c r="G23" s="63">
        <f t="shared" ca="1" si="5"/>
        <v>0</v>
      </c>
      <c r="H23" s="75" t="str">
        <f t="shared" ca="1" si="6"/>
        <v/>
      </c>
      <c r="I23" s="107"/>
      <c r="J23" s="108"/>
      <c r="K23" s="126">
        <f t="shared" si="7"/>
        <v>0</v>
      </c>
      <c r="M23" s="113" t="s">
        <v>70</v>
      </c>
      <c r="N23" s="80">
        <v>85</v>
      </c>
      <c r="P23" s="124">
        <f>SUM('Defoy Thomas:F60'!S31)</f>
        <v>0</v>
      </c>
    </row>
    <row r="24" spans="1:16" ht="15" customHeight="1" x14ac:dyDescent="0.25">
      <c r="A24" s="65" t="s">
        <v>40</v>
      </c>
      <c r="B24" s="61">
        <f t="shared" ca="1" si="8"/>
        <v>0</v>
      </c>
      <c r="C24" s="61">
        <f t="shared" ca="1" si="1"/>
        <v>0</v>
      </c>
      <c r="D24" s="62">
        <f t="shared" ca="1" si="2"/>
        <v>0</v>
      </c>
      <c r="E24" s="77">
        <f t="shared" ca="1" si="3"/>
        <v>0</v>
      </c>
      <c r="F24" s="64">
        <f t="shared" ca="1" si="4"/>
        <v>0</v>
      </c>
      <c r="G24" s="63">
        <f t="shared" ca="1" si="5"/>
        <v>0</v>
      </c>
      <c r="H24" s="75" t="str">
        <f t="shared" ca="1" si="6"/>
        <v/>
      </c>
      <c r="I24" s="107"/>
      <c r="J24" s="108"/>
      <c r="K24" s="126">
        <f t="shared" si="7"/>
        <v>0</v>
      </c>
      <c r="M24" s="113" t="s">
        <v>71</v>
      </c>
      <c r="N24" s="80">
        <v>77</v>
      </c>
      <c r="P24" s="124">
        <f>SUM('Defoy Thomas:F60'!S32)</f>
        <v>0</v>
      </c>
    </row>
    <row r="25" spans="1:16" ht="15" customHeight="1" thickBot="1" x14ac:dyDescent="0.3">
      <c r="A25" s="65" t="s">
        <v>41</v>
      </c>
      <c r="B25" s="61">
        <f t="shared" ca="1" si="8"/>
        <v>0</v>
      </c>
      <c r="C25" s="61">
        <f t="shared" ca="1" si="1"/>
        <v>0</v>
      </c>
      <c r="D25" s="62">
        <f t="shared" ca="1" si="2"/>
        <v>0</v>
      </c>
      <c r="E25" s="77">
        <f t="shared" ca="1" si="3"/>
        <v>0</v>
      </c>
      <c r="F25" s="64">
        <f t="shared" ca="1" si="4"/>
        <v>0</v>
      </c>
      <c r="G25" s="63">
        <f t="shared" ca="1" si="5"/>
        <v>0</v>
      </c>
      <c r="H25" s="75" t="str">
        <f t="shared" ca="1" si="6"/>
        <v/>
      </c>
      <c r="I25" s="107"/>
      <c r="J25" s="108"/>
      <c r="K25" s="126">
        <f t="shared" si="7"/>
        <v>0</v>
      </c>
      <c r="M25" s="115" t="s">
        <v>72</v>
      </c>
      <c r="N25" s="81">
        <v>75</v>
      </c>
      <c r="P25" s="124">
        <f>SUM('Defoy Thomas:F60'!S33)</f>
        <v>0</v>
      </c>
    </row>
    <row r="26" spans="1:16" ht="15" customHeight="1" x14ac:dyDescent="0.25">
      <c r="A26" s="65" t="s">
        <v>42</v>
      </c>
      <c r="B26" s="61">
        <f t="shared" ca="1" si="8"/>
        <v>0</v>
      </c>
      <c r="C26" s="61">
        <f t="shared" ca="1" si="1"/>
        <v>0</v>
      </c>
      <c r="D26" s="62">
        <f t="shared" ca="1" si="2"/>
        <v>0</v>
      </c>
      <c r="E26" s="77">
        <f t="shared" ca="1" si="3"/>
        <v>0</v>
      </c>
      <c r="F26" s="64">
        <f t="shared" ca="1" si="4"/>
        <v>0</v>
      </c>
      <c r="G26" s="63">
        <f t="shared" ca="1" si="5"/>
        <v>0</v>
      </c>
      <c r="H26" s="75" t="str">
        <f t="shared" ca="1" si="6"/>
        <v/>
      </c>
      <c r="I26" s="107"/>
      <c r="J26" s="108"/>
      <c r="K26" s="126">
        <f t="shared" si="7"/>
        <v>0</v>
      </c>
      <c r="M26" s="118" t="s">
        <v>73</v>
      </c>
      <c r="N26" s="79">
        <v>37</v>
      </c>
      <c r="P26" s="122">
        <f>SUM('Defoy Thomas:F60'!S34)</f>
        <v>0</v>
      </c>
    </row>
    <row r="27" spans="1:16" ht="15" customHeight="1" x14ac:dyDescent="0.25">
      <c r="A27" s="65" t="s">
        <v>43</v>
      </c>
      <c r="B27" s="61"/>
      <c r="C27" s="61"/>
      <c r="D27" s="62"/>
      <c r="E27" s="77"/>
      <c r="F27" s="64"/>
      <c r="G27" s="63"/>
      <c r="H27" s="75"/>
      <c r="I27" s="107"/>
      <c r="J27" s="108"/>
      <c r="K27" s="126">
        <f t="shared" si="7"/>
        <v>0</v>
      </c>
      <c r="M27" s="113" t="s">
        <v>123</v>
      </c>
      <c r="N27" s="82">
        <v>33</v>
      </c>
      <c r="P27" s="124">
        <f>SUM('Defoy Thomas:F60'!S35)</f>
        <v>0</v>
      </c>
    </row>
    <row r="28" spans="1:16" ht="15" customHeight="1" x14ac:dyDescent="0.25">
      <c r="A28" s="65" t="s">
        <v>44</v>
      </c>
      <c r="B28" s="61">
        <f t="shared" ca="1" si="8"/>
        <v>0</v>
      </c>
      <c r="C28" s="61">
        <f t="shared" ca="1" si="1"/>
        <v>0</v>
      </c>
      <c r="D28" s="62">
        <f t="shared" ca="1" si="2"/>
        <v>0</v>
      </c>
      <c r="E28" s="77">
        <f t="shared" ca="1" si="3"/>
        <v>0</v>
      </c>
      <c r="F28" s="64">
        <f t="shared" ca="1" si="4"/>
        <v>0</v>
      </c>
      <c r="G28" s="63">
        <f t="shared" ca="1" si="5"/>
        <v>0</v>
      </c>
      <c r="H28" s="75" t="str">
        <f t="shared" ca="1" si="6"/>
        <v/>
      </c>
      <c r="I28" s="107"/>
      <c r="J28" s="108"/>
      <c r="K28" s="126">
        <f t="shared" si="7"/>
        <v>0</v>
      </c>
      <c r="M28" s="113" t="s">
        <v>74</v>
      </c>
      <c r="N28" s="80">
        <v>55</v>
      </c>
      <c r="P28" s="124">
        <f>SUM('Defoy Thomas:F60'!S36)</f>
        <v>0</v>
      </c>
    </row>
    <row r="29" spans="1:16" ht="15" customHeight="1" x14ac:dyDescent="0.25">
      <c r="A29" s="65" t="s">
        <v>45</v>
      </c>
      <c r="B29" s="61">
        <f t="shared" ca="1" si="8"/>
        <v>0</v>
      </c>
      <c r="C29" s="61">
        <f t="shared" ca="1" si="1"/>
        <v>0</v>
      </c>
      <c r="D29" s="62">
        <f t="shared" ca="1" si="2"/>
        <v>0</v>
      </c>
      <c r="E29" s="77">
        <f t="shared" ca="1" si="3"/>
        <v>0</v>
      </c>
      <c r="F29" s="64">
        <f t="shared" ca="1" si="4"/>
        <v>0</v>
      </c>
      <c r="G29" s="63">
        <f t="shared" ca="1" si="5"/>
        <v>0</v>
      </c>
      <c r="H29" s="75" t="str">
        <f t="shared" ca="1" si="6"/>
        <v/>
      </c>
      <c r="I29" s="107"/>
      <c r="J29" s="108"/>
      <c r="K29" s="126">
        <f t="shared" si="7"/>
        <v>0</v>
      </c>
      <c r="M29" s="113" t="s">
        <v>75</v>
      </c>
      <c r="N29" s="80">
        <v>48</v>
      </c>
      <c r="P29" s="124">
        <f>SUM('Defoy Thomas:F60'!S37)</f>
        <v>0</v>
      </c>
    </row>
    <row r="30" spans="1:16" ht="15" customHeight="1" thickBot="1" x14ac:dyDescent="0.3">
      <c r="A30" s="65" t="s">
        <v>46</v>
      </c>
      <c r="B30" s="61">
        <f t="shared" ca="1" si="8"/>
        <v>0</v>
      </c>
      <c r="C30" s="61">
        <f t="shared" ca="1" si="1"/>
        <v>0</v>
      </c>
      <c r="D30" s="62">
        <f t="shared" ca="1" si="2"/>
        <v>0</v>
      </c>
      <c r="E30" s="77">
        <f t="shared" ca="1" si="3"/>
        <v>0</v>
      </c>
      <c r="F30" s="64">
        <f t="shared" ca="1" si="4"/>
        <v>0</v>
      </c>
      <c r="G30" s="63">
        <f t="shared" ca="1" si="5"/>
        <v>0</v>
      </c>
      <c r="H30" s="75" t="str">
        <f t="shared" ca="1" si="6"/>
        <v/>
      </c>
      <c r="I30" s="107"/>
      <c r="J30" s="108"/>
      <c r="K30" s="126">
        <f t="shared" si="7"/>
        <v>0</v>
      </c>
      <c r="M30" s="115" t="s">
        <v>76</v>
      </c>
      <c r="N30" s="81">
        <v>46</v>
      </c>
      <c r="P30" s="125">
        <f>SUM('Defoy Thomas:F60'!S38)</f>
        <v>0</v>
      </c>
    </row>
    <row r="31" spans="1:16" ht="15" customHeight="1" x14ac:dyDescent="0.25">
      <c r="A31" s="65" t="s">
        <v>47</v>
      </c>
      <c r="B31" s="61">
        <f t="shared" ca="1" si="8"/>
        <v>0</v>
      </c>
      <c r="C31" s="61">
        <f t="shared" ca="1" si="1"/>
        <v>0</v>
      </c>
      <c r="D31" s="62">
        <f t="shared" ca="1" si="2"/>
        <v>0</v>
      </c>
      <c r="E31" s="77">
        <f t="shared" ca="1" si="3"/>
        <v>0</v>
      </c>
      <c r="F31" s="64">
        <f t="shared" ca="1" si="4"/>
        <v>0</v>
      </c>
      <c r="G31" s="63">
        <f t="shared" ca="1" si="5"/>
        <v>0</v>
      </c>
      <c r="H31" s="75" t="str">
        <f t="shared" ca="1" si="6"/>
        <v/>
      </c>
      <c r="I31" s="107"/>
      <c r="J31" s="108"/>
      <c r="K31" s="126">
        <f t="shared" si="7"/>
        <v>0</v>
      </c>
      <c r="M31" s="116" t="s">
        <v>77</v>
      </c>
      <c r="N31" s="79">
        <v>49</v>
      </c>
      <c r="P31" s="123">
        <f>SUM('Defoy Thomas:F60'!S39)</f>
        <v>0</v>
      </c>
    </row>
    <row r="32" spans="1:16" ht="15" customHeight="1" x14ac:dyDescent="0.25">
      <c r="A32" s="65" t="s">
        <v>48</v>
      </c>
      <c r="B32" s="61">
        <f t="shared" ca="1" si="8"/>
        <v>0</v>
      </c>
      <c r="C32" s="61">
        <f t="shared" ca="1" si="1"/>
        <v>0</v>
      </c>
      <c r="D32" s="62">
        <f t="shared" ca="1" si="2"/>
        <v>0</v>
      </c>
      <c r="E32" s="77">
        <f t="shared" ca="1" si="3"/>
        <v>0</v>
      </c>
      <c r="F32" s="64">
        <f t="shared" ca="1" si="4"/>
        <v>0</v>
      </c>
      <c r="G32" s="63">
        <f t="shared" ca="1" si="5"/>
        <v>0</v>
      </c>
      <c r="H32" s="75" t="str">
        <f t="shared" ca="1" si="6"/>
        <v/>
      </c>
      <c r="I32" s="107"/>
      <c r="J32" s="108"/>
      <c r="K32" s="126">
        <f t="shared" si="7"/>
        <v>0</v>
      </c>
      <c r="M32" s="113" t="s">
        <v>78</v>
      </c>
      <c r="N32" s="80">
        <v>85</v>
      </c>
      <c r="P32" s="124">
        <f>SUM('Defoy Thomas:F60'!S40)</f>
        <v>0</v>
      </c>
    </row>
    <row r="33" spans="1:16" ht="15" customHeight="1" x14ac:dyDescent="0.25">
      <c r="A33" s="65" t="s">
        <v>49</v>
      </c>
      <c r="B33" s="61">
        <f t="shared" ca="1" si="8"/>
        <v>0</v>
      </c>
      <c r="C33" s="61">
        <f t="shared" ca="1" si="1"/>
        <v>0</v>
      </c>
      <c r="D33" s="62">
        <f t="shared" ca="1" si="2"/>
        <v>0</v>
      </c>
      <c r="E33" s="77">
        <f t="shared" ca="1" si="3"/>
        <v>0</v>
      </c>
      <c r="F33" s="64">
        <f t="shared" ca="1" si="4"/>
        <v>0</v>
      </c>
      <c r="G33" s="63">
        <f t="shared" ca="1" si="5"/>
        <v>0</v>
      </c>
      <c r="H33" s="75" t="str">
        <f t="shared" ca="1" si="6"/>
        <v/>
      </c>
      <c r="I33" s="107"/>
      <c r="J33" s="108"/>
      <c r="K33" s="126">
        <f t="shared" si="7"/>
        <v>0</v>
      </c>
      <c r="M33" s="113" t="s">
        <v>79</v>
      </c>
      <c r="N33" s="80">
        <v>77</v>
      </c>
      <c r="P33" s="124">
        <f>SUM('Defoy Thomas:F60'!S41)</f>
        <v>0</v>
      </c>
    </row>
    <row r="34" spans="1:16" ht="15" customHeight="1" thickBot="1" x14ac:dyDescent="0.3">
      <c r="A34" s="65" t="s">
        <v>88</v>
      </c>
      <c r="B34" s="61">
        <f t="shared" ca="1" si="8"/>
        <v>0</v>
      </c>
      <c r="C34" s="61">
        <f t="shared" ca="1" si="1"/>
        <v>0</v>
      </c>
      <c r="D34" s="62">
        <f t="shared" ca="1" si="2"/>
        <v>0</v>
      </c>
      <c r="E34" s="77">
        <f t="shared" ca="1" si="3"/>
        <v>0</v>
      </c>
      <c r="F34" s="64">
        <f t="shared" ca="1" si="4"/>
        <v>0</v>
      </c>
      <c r="G34" s="63">
        <f t="shared" ca="1" si="5"/>
        <v>0</v>
      </c>
      <c r="H34" s="75" t="str">
        <f t="shared" ca="1" si="6"/>
        <v/>
      </c>
      <c r="I34" s="107"/>
      <c r="J34" s="108"/>
      <c r="K34" s="126">
        <f t="shared" si="7"/>
        <v>0</v>
      </c>
      <c r="M34" s="119" t="s">
        <v>80</v>
      </c>
      <c r="N34" s="81">
        <v>75</v>
      </c>
      <c r="P34" s="125">
        <f>SUM('Defoy Thomas:F60'!S42)</f>
        <v>0</v>
      </c>
    </row>
    <row r="35" spans="1:16" ht="15" customHeight="1" x14ac:dyDescent="0.2">
      <c r="A35" s="65" t="s">
        <v>89</v>
      </c>
      <c r="B35" s="61">
        <f t="shared" ca="1" si="8"/>
        <v>0</v>
      </c>
      <c r="C35" s="61">
        <f t="shared" ca="1" si="1"/>
        <v>0</v>
      </c>
      <c r="D35" s="62">
        <f t="shared" ca="1" si="2"/>
        <v>0</v>
      </c>
      <c r="E35" s="77">
        <f t="shared" ca="1" si="3"/>
        <v>0</v>
      </c>
      <c r="F35" s="64">
        <f t="shared" ca="1" si="4"/>
        <v>0</v>
      </c>
      <c r="G35" s="63">
        <f t="shared" ca="1" si="5"/>
        <v>0</v>
      </c>
      <c r="H35" s="75" t="str">
        <f t="shared" ca="1" si="6"/>
        <v/>
      </c>
      <c r="I35" s="107"/>
      <c r="J35" s="108"/>
      <c r="K35" s="126">
        <f t="shared" si="7"/>
        <v>0</v>
      </c>
    </row>
    <row r="36" spans="1:16" ht="15" customHeight="1" x14ac:dyDescent="0.2">
      <c r="A36" s="65" t="s">
        <v>90</v>
      </c>
      <c r="B36" s="61">
        <f t="shared" ca="1" si="8"/>
        <v>0</v>
      </c>
      <c r="C36" s="61">
        <f t="shared" ca="1" si="1"/>
        <v>0</v>
      </c>
      <c r="D36" s="62">
        <f t="shared" ca="1" si="2"/>
        <v>0</v>
      </c>
      <c r="E36" s="77">
        <f t="shared" ca="1" si="3"/>
        <v>0</v>
      </c>
      <c r="F36" s="64">
        <f t="shared" ca="1" si="4"/>
        <v>0</v>
      </c>
      <c r="G36" s="63">
        <f t="shared" ca="1" si="5"/>
        <v>0</v>
      </c>
      <c r="H36" s="75" t="str">
        <f t="shared" ca="1" si="6"/>
        <v/>
      </c>
      <c r="I36" s="107"/>
      <c r="J36" s="108"/>
      <c r="K36" s="126">
        <f t="shared" si="7"/>
        <v>0</v>
      </c>
    </row>
    <row r="37" spans="1:16" ht="15" customHeight="1" x14ac:dyDescent="0.2">
      <c r="A37" s="65" t="s">
        <v>91</v>
      </c>
      <c r="B37" s="61">
        <f t="shared" ca="1" si="8"/>
        <v>0</v>
      </c>
      <c r="C37" s="61">
        <f t="shared" ca="1" si="1"/>
        <v>0</v>
      </c>
      <c r="D37" s="62">
        <f t="shared" ca="1" si="2"/>
        <v>0</v>
      </c>
      <c r="E37" s="77">
        <f t="shared" ca="1" si="3"/>
        <v>0</v>
      </c>
      <c r="F37" s="64">
        <f t="shared" ca="1" si="4"/>
        <v>0</v>
      </c>
      <c r="G37" s="63">
        <f t="shared" ca="1" si="5"/>
        <v>0</v>
      </c>
      <c r="H37" s="75" t="str">
        <f t="shared" ca="1" si="6"/>
        <v/>
      </c>
      <c r="I37" s="107"/>
      <c r="J37" s="108"/>
      <c r="K37" s="126">
        <f t="shared" si="7"/>
        <v>0</v>
      </c>
    </row>
    <row r="38" spans="1:16" ht="15" customHeight="1" x14ac:dyDescent="0.2">
      <c r="A38" s="65" t="s">
        <v>92</v>
      </c>
      <c r="B38" s="61">
        <f t="shared" ca="1" si="8"/>
        <v>0</v>
      </c>
      <c r="C38" s="61">
        <f t="shared" ca="1" si="1"/>
        <v>0</v>
      </c>
      <c r="D38" s="62">
        <f t="shared" ca="1" si="2"/>
        <v>0</v>
      </c>
      <c r="E38" s="77">
        <f t="shared" ca="1" si="3"/>
        <v>0</v>
      </c>
      <c r="F38" s="64">
        <f t="shared" ca="1" si="4"/>
        <v>0</v>
      </c>
      <c r="G38" s="63">
        <f t="shared" ca="1" si="5"/>
        <v>0</v>
      </c>
      <c r="H38" s="75" t="str">
        <f t="shared" ca="1" si="6"/>
        <v/>
      </c>
      <c r="I38" s="107"/>
      <c r="J38" s="108"/>
      <c r="K38" s="126">
        <f t="shared" si="7"/>
        <v>0</v>
      </c>
    </row>
    <row r="39" spans="1:16" ht="15" customHeight="1" x14ac:dyDescent="0.2">
      <c r="A39" s="65" t="s">
        <v>93</v>
      </c>
      <c r="B39" s="61">
        <f t="shared" ca="1" si="8"/>
        <v>0</v>
      </c>
      <c r="C39" s="61">
        <f t="shared" ca="1" si="1"/>
        <v>0</v>
      </c>
      <c r="D39" s="62">
        <f t="shared" ca="1" si="2"/>
        <v>0</v>
      </c>
      <c r="E39" s="77">
        <f t="shared" ca="1" si="3"/>
        <v>0</v>
      </c>
      <c r="F39" s="64">
        <f t="shared" ca="1" si="4"/>
        <v>0</v>
      </c>
      <c r="G39" s="63">
        <f t="shared" ca="1" si="5"/>
        <v>0</v>
      </c>
      <c r="H39" s="75" t="str">
        <f t="shared" ca="1" si="6"/>
        <v/>
      </c>
      <c r="I39" s="107"/>
      <c r="J39" s="108"/>
      <c r="K39" s="126">
        <f t="shared" si="7"/>
        <v>0</v>
      </c>
    </row>
    <row r="40" spans="1:16" ht="15" customHeight="1" x14ac:dyDescent="0.2">
      <c r="A40" s="65" t="s">
        <v>94</v>
      </c>
      <c r="B40" s="61">
        <f t="shared" ca="1" si="8"/>
        <v>0</v>
      </c>
      <c r="C40" s="61">
        <f t="shared" ca="1" si="1"/>
        <v>0</v>
      </c>
      <c r="D40" s="62">
        <f t="shared" ca="1" si="2"/>
        <v>0</v>
      </c>
      <c r="E40" s="77">
        <f t="shared" ca="1" si="3"/>
        <v>0</v>
      </c>
      <c r="F40" s="64">
        <f t="shared" ca="1" si="4"/>
        <v>0</v>
      </c>
      <c r="G40" s="63">
        <f t="shared" ca="1" si="5"/>
        <v>0</v>
      </c>
      <c r="H40" s="75" t="str">
        <f t="shared" ca="1" si="6"/>
        <v/>
      </c>
      <c r="I40" s="107"/>
      <c r="J40" s="108"/>
      <c r="K40" s="126">
        <f t="shared" si="7"/>
        <v>0</v>
      </c>
    </row>
    <row r="41" spans="1:16" ht="15" customHeight="1" x14ac:dyDescent="0.2">
      <c r="A41" s="65" t="s">
        <v>95</v>
      </c>
      <c r="B41" s="61">
        <f t="shared" ca="1" si="8"/>
        <v>0</v>
      </c>
      <c r="C41" s="61">
        <f t="shared" ca="1" si="1"/>
        <v>0</v>
      </c>
      <c r="D41" s="62">
        <f t="shared" ca="1" si="2"/>
        <v>0</v>
      </c>
      <c r="E41" s="77">
        <f t="shared" ca="1" si="3"/>
        <v>0</v>
      </c>
      <c r="F41" s="64">
        <f t="shared" ca="1" si="4"/>
        <v>0</v>
      </c>
      <c r="G41" s="63">
        <f t="shared" ca="1" si="5"/>
        <v>0</v>
      </c>
      <c r="H41" s="75" t="str">
        <f t="shared" ca="1" si="6"/>
        <v/>
      </c>
      <c r="I41" s="107"/>
      <c r="J41" s="108"/>
      <c r="K41" s="126">
        <f t="shared" si="7"/>
        <v>0</v>
      </c>
    </row>
    <row r="42" spans="1:16" ht="15" customHeight="1" x14ac:dyDescent="0.2">
      <c r="A42" s="65" t="s">
        <v>96</v>
      </c>
      <c r="B42" s="61">
        <f t="shared" ca="1" si="8"/>
        <v>0</v>
      </c>
      <c r="C42" s="61">
        <f t="shared" ca="1" si="1"/>
        <v>0</v>
      </c>
      <c r="D42" s="62">
        <f t="shared" ca="1" si="2"/>
        <v>0</v>
      </c>
      <c r="E42" s="77">
        <f t="shared" ca="1" si="3"/>
        <v>0</v>
      </c>
      <c r="F42" s="64">
        <f t="shared" ca="1" si="4"/>
        <v>0</v>
      </c>
      <c r="G42" s="63">
        <f t="shared" ca="1" si="5"/>
        <v>0</v>
      </c>
      <c r="H42" s="75" t="str">
        <f t="shared" ca="1" si="6"/>
        <v/>
      </c>
      <c r="I42" s="107"/>
      <c r="J42" s="108"/>
      <c r="K42" s="126">
        <f t="shared" si="7"/>
        <v>0</v>
      </c>
    </row>
    <row r="43" spans="1:16" ht="15" customHeight="1" x14ac:dyDescent="0.2">
      <c r="A43" s="65" t="s">
        <v>97</v>
      </c>
      <c r="B43" s="61">
        <f t="shared" ca="1" si="8"/>
        <v>0</v>
      </c>
      <c r="C43" s="61">
        <f t="shared" ca="1" si="1"/>
        <v>0</v>
      </c>
      <c r="D43" s="62">
        <f t="shared" ca="1" si="2"/>
        <v>0</v>
      </c>
      <c r="E43" s="77">
        <f t="shared" ca="1" si="3"/>
        <v>0</v>
      </c>
      <c r="F43" s="64">
        <f t="shared" ca="1" si="4"/>
        <v>0</v>
      </c>
      <c r="G43" s="63">
        <f t="shared" ca="1" si="5"/>
        <v>0</v>
      </c>
      <c r="H43" s="75" t="str">
        <f t="shared" ca="1" si="6"/>
        <v/>
      </c>
      <c r="I43" s="107"/>
      <c r="J43" s="108"/>
      <c r="K43" s="126">
        <f t="shared" si="7"/>
        <v>0</v>
      </c>
    </row>
    <row r="44" spans="1:16" ht="15" customHeight="1" x14ac:dyDescent="0.2">
      <c r="A44" s="65" t="s">
        <v>98</v>
      </c>
      <c r="B44" s="61">
        <f t="shared" ca="1" si="8"/>
        <v>0</v>
      </c>
      <c r="C44" s="61">
        <f t="shared" ca="1" si="1"/>
        <v>0</v>
      </c>
      <c r="D44" s="62">
        <f t="shared" ca="1" si="2"/>
        <v>0</v>
      </c>
      <c r="E44" s="77">
        <f t="shared" ca="1" si="3"/>
        <v>0</v>
      </c>
      <c r="F44" s="64">
        <f t="shared" ca="1" si="4"/>
        <v>0</v>
      </c>
      <c r="G44" s="63">
        <f t="shared" ca="1" si="5"/>
        <v>0</v>
      </c>
      <c r="H44" s="75" t="str">
        <f t="shared" ca="1" si="6"/>
        <v/>
      </c>
      <c r="I44" s="107"/>
      <c r="J44" s="108"/>
      <c r="K44" s="126">
        <f t="shared" si="7"/>
        <v>0</v>
      </c>
    </row>
    <row r="45" spans="1:16" ht="15" customHeight="1" x14ac:dyDescent="0.2">
      <c r="A45" s="65" t="s">
        <v>99</v>
      </c>
      <c r="B45" s="61">
        <f t="shared" ca="1" si="8"/>
        <v>0</v>
      </c>
      <c r="C45" s="61">
        <f t="shared" ca="1" si="1"/>
        <v>0</v>
      </c>
      <c r="D45" s="62">
        <f t="shared" ca="1" si="2"/>
        <v>0</v>
      </c>
      <c r="E45" s="77">
        <f t="shared" ca="1" si="3"/>
        <v>0</v>
      </c>
      <c r="F45" s="64">
        <f t="shared" ca="1" si="4"/>
        <v>0</v>
      </c>
      <c r="G45" s="63">
        <f t="shared" ca="1" si="5"/>
        <v>0</v>
      </c>
      <c r="H45" s="75" t="str">
        <f t="shared" ca="1" si="6"/>
        <v/>
      </c>
      <c r="I45" s="107"/>
      <c r="J45" s="108"/>
      <c r="K45" s="126">
        <f t="shared" si="7"/>
        <v>0</v>
      </c>
    </row>
    <row r="46" spans="1:16" ht="15" customHeight="1" x14ac:dyDescent="0.2">
      <c r="A46" s="65" t="s">
        <v>100</v>
      </c>
      <c r="B46" s="61">
        <f t="shared" ca="1" si="8"/>
        <v>0</v>
      </c>
      <c r="C46" s="61">
        <f t="shared" ca="1" si="1"/>
        <v>0</v>
      </c>
      <c r="D46" s="62">
        <f t="shared" ca="1" si="2"/>
        <v>0</v>
      </c>
      <c r="E46" s="77">
        <f t="shared" ca="1" si="3"/>
        <v>0</v>
      </c>
      <c r="F46" s="64">
        <f t="shared" ca="1" si="4"/>
        <v>0</v>
      </c>
      <c r="G46" s="63">
        <f t="shared" ca="1" si="5"/>
        <v>0</v>
      </c>
      <c r="H46" s="75" t="str">
        <f t="shared" ca="1" si="6"/>
        <v/>
      </c>
      <c r="I46" s="107"/>
      <c r="J46" s="108"/>
      <c r="K46" s="126">
        <f t="shared" si="7"/>
        <v>0</v>
      </c>
    </row>
    <row r="47" spans="1:16" ht="15" customHeight="1" x14ac:dyDescent="0.2">
      <c r="A47" s="65" t="s">
        <v>101</v>
      </c>
      <c r="B47" s="61">
        <f t="shared" ca="1" si="8"/>
        <v>0</v>
      </c>
      <c r="C47" s="61">
        <f t="shared" ca="1" si="1"/>
        <v>0</v>
      </c>
      <c r="D47" s="62">
        <f t="shared" ca="1" si="2"/>
        <v>0</v>
      </c>
      <c r="E47" s="77">
        <f t="shared" ca="1" si="3"/>
        <v>0</v>
      </c>
      <c r="F47" s="64">
        <f t="shared" ca="1" si="4"/>
        <v>0</v>
      </c>
      <c r="G47" s="63">
        <f t="shared" ca="1" si="5"/>
        <v>0</v>
      </c>
      <c r="H47" s="75" t="str">
        <f t="shared" ca="1" si="6"/>
        <v/>
      </c>
      <c r="I47" s="107"/>
      <c r="J47" s="108"/>
      <c r="K47" s="126">
        <f t="shared" si="7"/>
        <v>0</v>
      </c>
    </row>
    <row r="48" spans="1:16" ht="15" customHeight="1" x14ac:dyDescent="0.2">
      <c r="A48" s="65" t="s">
        <v>102</v>
      </c>
      <c r="B48" s="61">
        <f t="shared" ca="1" si="8"/>
        <v>0</v>
      </c>
      <c r="C48" s="61">
        <f t="shared" ca="1" si="1"/>
        <v>0</v>
      </c>
      <c r="D48" s="62">
        <f t="shared" ca="1" si="2"/>
        <v>0</v>
      </c>
      <c r="E48" s="77">
        <f t="shared" ca="1" si="3"/>
        <v>0</v>
      </c>
      <c r="F48" s="64">
        <f t="shared" ca="1" si="4"/>
        <v>0</v>
      </c>
      <c r="G48" s="63">
        <f t="shared" ca="1" si="5"/>
        <v>0</v>
      </c>
      <c r="H48" s="75" t="str">
        <f t="shared" ca="1" si="6"/>
        <v/>
      </c>
      <c r="I48" s="107"/>
      <c r="J48" s="108"/>
      <c r="K48" s="126">
        <f t="shared" si="7"/>
        <v>0</v>
      </c>
    </row>
    <row r="49" spans="1:11" ht="15" customHeight="1" x14ac:dyDescent="0.2">
      <c r="A49" s="65" t="s">
        <v>103</v>
      </c>
      <c r="B49" s="61">
        <f t="shared" ca="1" si="8"/>
        <v>0</v>
      </c>
      <c r="C49" s="61">
        <f t="shared" ca="1" si="1"/>
        <v>0</v>
      </c>
      <c r="D49" s="62">
        <f t="shared" ca="1" si="2"/>
        <v>0</v>
      </c>
      <c r="E49" s="77">
        <f t="shared" ca="1" si="3"/>
        <v>0</v>
      </c>
      <c r="F49" s="64">
        <f t="shared" ca="1" si="4"/>
        <v>0</v>
      </c>
      <c r="G49" s="63">
        <f t="shared" ca="1" si="5"/>
        <v>0</v>
      </c>
      <c r="H49" s="75" t="str">
        <f t="shared" ca="1" si="6"/>
        <v/>
      </c>
      <c r="I49" s="107"/>
      <c r="J49" s="108"/>
      <c r="K49" s="126">
        <f t="shared" si="7"/>
        <v>0</v>
      </c>
    </row>
    <row r="50" spans="1:11" ht="15" customHeight="1" x14ac:dyDescent="0.2">
      <c r="A50" s="65" t="s">
        <v>104</v>
      </c>
      <c r="B50" s="61">
        <f t="shared" ca="1" si="8"/>
        <v>0</v>
      </c>
      <c r="C50" s="61">
        <f t="shared" ca="1" si="1"/>
        <v>0</v>
      </c>
      <c r="D50" s="62">
        <f t="shared" ca="1" si="2"/>
        <v>0</v>
      </c>
      <c r="E50" s="77">
        <f t="shared" ca="1" si="3"/>
        <v>0</v>
      </c>
      <c r="F50" s="64">
        <f t="shared" ca="1" si="4"/>
        <v>0</v>
      </c>
      <c r="G50" s="63">
        <f t="shared" ca="1" si="5"/>
        <v>0</v>
      </c>
      <c r="H50" s="75" t="str">
        <f t="shared" ca="1" si="6"/>
        <v/>
      </c>
      <c r="I50" s="107"/>
      <c r="J50" s="108"/>
      <c r="K50" s="126">
        <f t="shared" si="7"/>
        <v>0</v>
      </c>
    </row>
    <row r="51" spans="1:11" ht="15" customHeight="1" x14ac:dyDescent="0.2">
      <c r="A51" s="65" t="s">
        <v>105</v>
      </c>
      <c r="B51" s="61">
        <f t="shared" ca="1" si="8"/>
        <v>0</v>
      </c>
      <c r="C51" s="61">
        <f t="shared" ca="1" si="1"/>
        <v>0</v>
      </c>
      <c r="D51" s="62">
        <f t="shared" ca="1" si="2"/>
        <v>0</v>
      </c>
      <c r="E51" s="77">
        <f t="shared" ca="1" si="3"/>
        <v>0</v>
      </c>
      <c r="F51" s="64">
        <f t="shared" ca="1" si="4"/>
        <v>0</v>
      </c>
      <c r="G51" s="63">
        <f t="shared" ca="1" si="5"/>
        <v>0</v>
      </c>
      <c r="H51" s="75" t="str">
        <f t="shared" ca="1" si="6"/>
        <v/>
      </c>
      <c r="I51" s="107"/>
      <c r="J51" s="108"/>
      <c r="K51" s="126">
        <f t="shared" si="7"/>
        <v>0</v>
      </c>
    </row>
    <row r="52" spans="1:11" ht="15" customHeight="1" x14ac:dyDescent="0.2">
      <c r="A52" s="65" t="s">
        <v>106</v>
      </c>
      <c r="B52" s="61">
        <f t="shared" ca="1" si="8"/>
        <v>0</v>
      </c>
      <c r="C52" s="61">
        <f t="shared" ca="1" si="1"/>
        <v>0</v>
      </c>
      <c r="D52" s="62">
        <f t="shared" ca="1" si="2"/>
        <v>0</v>
      </c>
      <c r="E52" s="77">
        <f t="shared" ca="1" si="3"/>
        <v>0</v>
      </c>
      <c r="F52" s="64">
        <f t="shared" ca="1" si="4"/>
        <v>0</v>
      </c>
      <c r="G52" s="63">
        <f t="shared" ca="1" si="5"/>
        <v>0</v>
      </c>
      <c r="H52" s="75" t="str">
        <f t="shared" ca="1" si="6"/>
        <v/>
      </c>
      <c r="I52" s="107"/>
      <c r="J52" s="108"/>
      <c r="K52" s="126">
        <f t="shared" si="7"/>
        <v>0</v>
      </c>
    </row>
    <row r="53" spans="1:11" ht="15" customHeight="1" x14ac:dyDescent="0.2">
      <c r="A53" s="65" t="s">
        <v>107</v>
      </c>
      <c r="B53" s="61">
        <f t="shared" ca="1" si="8"/>
        <v>0</v>
      </c>
      <c r="C53" s="61">
        <f t="shared" ca="1" si="1"/>
        <v>0</v>
      </c>
      <c r="D53" s="62">
        <f t="shared" ca="1" si="2"/>
        <v>0</v>
      </c>
      <c r="E53" s="77">
        <f t="shared" ca="1" si="3"/>
        <v>0</v>
      </c>
      <c r="F53" s="64">
        <f t="shared" ca="1" si="4"/>
        <v>0</v>
      </c>
      <c r="G53" s="63">
        <f t="shared" ca="1" si="5"/>
        <v>0</v>
      </c>
      <c r="H53" s="75" t="str">
        <f t="shared" ca="1" si="6"/>
        <v/>
      </c>
      <c r="I53" s="107"/>
      <c r="J53" s="108"/>
      <c r="K53" s="126">
        <f t="shared" si="7"/>
        <v>0</v>
      </c>
    </row>
    <row r="54" spans="1:11" ht="15" customHeight="1" x14ac:dyDescent="0.2">
      <c r="A54" s="65" t="s">
        <v>108</v>
      </c>
      <c r="B54" s="61">
        <f t="shared" ca="1" si="8"/>
        <v>0</v>
      </c>
      <c r="C54" s="61">
        <f t="shared" ca="1" si="1"/>
        <v>0</v>
      </c>
      <c r="D54" s="62">
        <f t="shared" ca="1" si="2"/>
        <v>0</v>
      </c>
      <c r="E54" s="77">
        <f t="shared" ca="1" si="3"/>
        <v>0</v>
      </c>
      <c r="F54" s="64">
        <f t="shared" ca="1" si="4"/>
        <v>0</v>
      </c>
      <c r="G54" s="63">
        <f t="shared" ca="1" si="5"/>
        <v>0</v>
      </c>
      <c r="H54" s="75" t="str">
        <f t="shared" ca="1" si="6"/>
        <v/>
      </c>
      <c r="I54" s="107"/>
      <c r="J54" s="108"/>
      <c r="K54" s="126">
        <f t="shared" si="7"/>
        <v>0</v>
      </c>
    </row>
    <row r="55" spans="1:11" ht="15" customHeight="1" x14ac:dyDescent="0.2">
      <c r="A55" s="65" t="s">
        <v>109</v>
      </c>
      <c r="B55" s="61">
        <f t="shared" ca="1" si="8"/>
        <v>0</v>
      </c>
      <c r="C55" s="61">
        <f t="shared" ca="1" si="1"/>
        <v>0</v>
      </c>
      <c r="D55" s="62">
        <f t="shared" ca="1" si="2"/>
        <v>0</v>
      </c>
      <c r="E55" s="77">
        <f t="shared" ca="1" si="3"/>
        <v>0</v>
      </c>
      <c r="F55" s="64">
        <f t="shared" ca="1" si="4"/>
        <v>0</v>
      </c>
      <c r="G55" s="63">
        <f t="shared" ca="1" si="5"/>
        <v>0</v>
      </c>
      <c r="H55" s="75" t="str">
        <f t="shared" ca="1" si="6"/>
        <v/>
      </c>
      <c r="I55" s="107"/>
      <c r="J55" s="108"/>
      <c r="K55" s="126">
        <f t="shared" si="7"/>
        <v>0</v>
      </c>
    </row>
    <row r="56" spans="1:11" ht="15" customHeight="1" x14ac:dyDescent="0.2">
      <c r="A56" s="65" t="s">
        <v>110</v>
      </c>
      <c r="B56" s="61">
        <f t="shared" ca="1" si="8"/>
        <v>0</v>
      </c>
      <c r="C56" s="61">
        <f t="shared" ca="1" si="1"/>
        <v>0</v>
      </c>
      <c r="D56" s="62">
        <f t="shared" ca="1" si="2"/>
        <v>0</v>
      </c>
      <c r="E56" s="77">
        <f t="shared" ca="1" si="3"/>
        <v>0</v>
      </c>
      <c r="F56" s="64">
        <f t="shared" ca="1" si="4"/>
        <v>0</v>
      </c>
      <c r="G56" s="63">
        <f t="shared" ca="1" si="5"/>
        <v>0</v>
      </c>
      <c r="H56" s="75" t="str">
        <f t="shared" ca="1" si="6"/>
        <v/>
      </c>
      <c r="I56" s="107"/>
      <c r="J56" s="108"/>
      <c r="K56" s="126">
        <f t="shared" si="7"/>
        <v>0</v>
      </c>
    </row>
    <row r="57" spans="1:11" ht="15" customHeight="1" x14ac:dyDescent="0.2">
      <c r="A57" s="65" t="s">
        <v>111</v>
      </c>
      <c r="B57" s="61">
        <f t="shared" ca="1" si="8"/>
        <v>0</v>
      </c>
      <c r="C57" s="61">
        <f t="shared" ca="1" si="1"/>
        <v>0</v>
      </c>
      <c r="D57" s="62">
        <f t="shared" ca="1" si="2"/>
        <v>0</v>
      </c>
      <c r="E57" s="77">
        <f t="shared" ca="1" si="3"/>
        <v>0</v>
      </c>
      <c r="F57" s="64">
        <f t="shared" ca="1" si="4"/>
        <v>0</v>
      </c>
      <c r="G57" s="63">
        <f t="shared" ca="1" si="5"/>
        <v>0</v>
      </c>
      <c r="H57" s="75" t="str">
        <f t="shared" ca="1" si="6"/>
        <v/>
      </c>
      <c r="I57" s="107"/>
      <c r="J57" s="108"/>
      <c r="K57" s="126">
        <f t="shared" si="7"/>
        <v>0</v>
      </c>
    </row>
    <row r="58" spans="1:11" ht="15" customHeight="1" x14ac:dyDescent="0.2">
      <c r="A58" s="65" t="s">
        <v>112</v>
      </c>
      <c r="B58" s="61">
        <f t="shared" ca="1" si="8"/>
        <v>0</v>
      </c>
      <c r="C58" s="61">
        <f t="shared" ca="1" si="1"/>
        <v>0</v>
      </c>
      <c r="D58" s="62">
        <f t="shared" ca="1" si="2"/>
        <v>0</v>
      </c>
      <c r="E58" s="77">
        <f t="shared" ca="1" si="3"/>
        <v>0</v>
      </c>
      <c r="F58" s="64">
        <f t="shared" ca="1" si="4"/>
        <v>0</v>
      </c>
      <c r="G58" s="63">
        <f t="shared" ca="1" si="5"/>
        <v>0</v>
      </c>
      <c r="H58" s="75" t="str">
        <f t="shared" ca="1" si="6"/>
        <v/>
      </c>
      <c r="I58" s="107"/>
      <c r="J58" s="108"/>
      <c r="K58" s="126">
        <f t="shared" si="7"/>
        <v>0</v>
      </c>
    </row>
    <row r="59" spans="1:11" ht="15" customHeight="1" x14ac:dyDescent="0.2">
      <c r="A59" s="65" t="s">
        <v>113</v>
      </c>
      <c r="B59" s="61">
        <f t="shared" ca="1" si="8"/>
        <v>0</v>
      </c>
      <c r="C59" s="61">
        <f t="shared" ca="1" si="1"/>
        <v>0</v>
      </c>
      <c r="D59" s="62">
        <f t="shared" ca="1" si="2"/>
        <v>0</v>
      </c>
      <c r="E59" s="77">
        <f t="shared" ca="1" si="3"/>
        <v>0</v>
      </c>
      <c r="F59" s="64">
        <f t="shared" ca="1" si="4"/>
        <v>0</v>
      </c>
      <c r="G59" s="63">
        <f t="shared" ca="1" si="5"/>
        <v>0</v>
      </c>
      <c r="H59" s="75" t="str">
        <f t="shared" ca="1" si="6"/>
        <v/>
      </c>
      <c r="I59" s="107"/>
      <c r="J59" s="108"/>
      <c r="K59" s="126">
        <f t="shared" si="7"/>
        <v>0</v>
      </c>
    </row>
    <row r="60" spans="1:11" ht="15" customHeight="1" x14ac:dyDescent="0.2">
      <c r="A60" s="65" t="s">
        <v>114</v>
      </c>
      <c r="B60" s="61">
        <f t="shared" ca="1" si="8"/>
        <v>0</v>
      </c>
      <c r="C60" s="61">
        <f t="shared" ca="1" si="1"/>
        <v>0</v>
      </c>
      <c r="D60" s="62">
        <f t="shared" ca="1" si="2"/>
        <v>0</v>
      </c>
      <c r="E60" s="77">
        <f t="shared" ca="1" si="3"/>
        <v>0</v>
      </c>
      <c r="F60" s="64">
        <f t="shared" ca="1" si="4"/>
        <v>0</v>
      </c>
      <c r="G60" s="63">
        <f t="shared" ca="1" si="5"/>
        <v>0</v>
      </c>
      <c r="H60" s="75" t="str">
        <f t="shared" ca="1" si="6"/>
        <v/>
      </c>
      <c r="I60" s="107"/>
      <c r="J60" s="108"/>
      <c r="K60" s="126">
        <f t="shared" si="7"/>
        <v>0</v>
      </c>
    </row>
    <row r="61" spans="1:11" ht="15" customHeight="1" x14ac:dyDescent="0.2">
      <c r="A61" s="65" t="s">
        <v>115</v>
      </c>
      <c r="B61" s="61">
        <f t="shared" ca="1" si="8"/>
        <v>0</v>
      </c>
      <c r="C61" s="61">
        <f t="shared" ca="1" si="1"/>
        <v>0</v>
      </c>
      <c r="D61" s="62">
        <f t="shared" ca="1" si="2"/>
        <v>0</v>
      </c>
      <c r="E61" s="77">
        <f t="shared" ca="1" si="3"/>
        <v>0</v>
      </c>
      <c r="F61" s="64">
        <f t="shared" ca="1" si="4"/>
        <v>0</v>
      </c>
      <c r="G61" s="63">
        <f t="shared" ca="1" si="5"/>
        <v>0</v>
      </c>
      <c r="H61" s="75" t="str">
        <f t="shared" ca="1" si="6"/>
        <v/>
      </c>
      <c r="I61" s="107"/>
      <c r="J61" s="108"/>
      <c r="K61" s="126">
        <f t="shared" si="7"/>
        <v>0</v>
      </c>
    </row>
    <row r="62" spans="1:11" ht="15" customHeight="1" x14ac:dyDescent="0.2">
      <c r="A62" s="65" t="s">
        <v>116</v>
      </c>
      <c r="B62" s="61">
        <f t="shared" ca="1" si="8"/>
        <v>0</v>
      </c>
      <c r="C62" s="61">
        <f t="shared" ca="1" si="1"/>
        <v>0</v>
      </c>
      <c r="D62" s="62">
        <f t="shared" ca="1" si="2"/>
        <v>0</v>
      </c>
      <c r="E62" s="77">
        <f t="shared" ca="1" si="3"/>
        <v>0</v>
      </c>
      <c r="F62" s="64">
        <f t="shared" ca="1" si="4"/>
        <v>0</v>
      </c>
      <c r="G62" s="63">
        <f t="shared" ca="1" si="5"/>
        <v>0</v>
      </c>
      <c r="H62" s="75" t="str">
        <f t="shared" ca="1" si="6"/>
        <v/>
      </c>
      <c r="I62" s="107"/>
      <c r="J62" s="108"/>
      <c r="K62" s="126">
        <f t="shared" si="7"/>
        <v>0</v>
      </c>
    </row>
    <row r="63" spans="1:11" ht="15" customHeight="1" thickBot="1" x14ac:dyDescent="0.25">
      <c r="A63" s="67" t="s">
        <v>117</v>
      </c>
      <c r="B63" s="68">
        <f t="shared" ca="1" si="8"/>
        <v>0</v>
      </c>
      <c r="C63" s="68">
        <f t="shared" ca="1" si="1"/>
        <v>0</v>
      </c>
      <c r="D63" s="69">
        <f t="shared" ca="1" si="2"/>
        <v>0</v>
      </c>
      <c r="E63" s="78">
        <f t="shared" ca="1" si="3"/>
        <v>0</v>
      </c>
      <c r="F63" s="71">
        <f t="shared" ca="1" si="4"/>
        <v>0</v>
      </c>
      <c r="G63" s="70">
        <f t="shared" ca="1" si="5"/>
        <v>0</v>
      </c>
      <c r="H63" s="76" t="str">
        <f t="shared" ca="1" si="6"/>
        <v/>
      </c>
      <c r="I63" s="120"/>
      <c r="J63" s="121"/>
      <c r="K63" s="127">
        <f t="shared" si="7"/>
        <v>0</v>
      </c>
    </row>
    <row r="64" spans="1:11" ht="13.5" thickBot="1" x14ac:dyDescent="0.25">
      <c r="I64" s="135">
        <f>SUM(I4:I63)</f>
        <v>0</v>
      </c>
      <c r="J64" s="136">
        <f>SUM(J4:J63)</f>
        <v>0</v>
      </c>
      <c r="K64" s="137">
        <f>SUM(K4:K63)</f>
        <v>0</v>
      </c>
    </row>
  </sheetData>
  <sheetProtection selectLockedCells="1"/>
  <mergeCells count="17">
    <mergeCell ref="K2:K3"/>
    <mergeCell ref="M9:N9"/>
    <mergeCell ref="M12:N12"/>
    <mergeCell ref="M1:N1"/>
    <mergeCell ref="M15:N16"/>
    <mergeCell ref="I1:K1"/>
    <mergeCell ref="I2:I3"/>
    <mergeCell ref="J2:J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H4:K63">
    <cfRule type="cellIs" dxfId="119" priority="3" operator="equal">
      <formula>"OUI"</formula>
    </cfRule>
    <cfRule type="cellIs" dxfId="118" priority="4" operator="equal">
      <formula>"NON"</formula>
    </cfRule>
  </conditionalFormatting>
  <conditionalFormatting sqref="F4:F63">
    <cfRule type="cellIs" dxfId="117" priority="2" operator="equal">
      <formula>0</formula>
    </cfRule>
  </conditionalFormatting>
  <conditionalFormatting sqref="E4:E63">
    <cfRule type="cellIs" dxfId="116" priority="1" operator="equal">
      <formula>0</formula>
    </cfRule>
  </conditionalFormatting>
  <pageMargins left="0.7" right="0.7" top="0.75" bottom="0.75" header="0.3" footer="0.3"/>
  <pageSetup paperSize="9" scale="73" orientation="portrait" horizontalDpi="4294967292" verticalDpi="4294967293" r:id="rId1"/>
  <colBreaks count="1" manualBreakCount="1">
    <brk id="11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hisWorkbook.NouvelleGarde">
                <anchor moveWithCells="1">
                  <from>
                    <xdr:col>16</xdr:col>
                    <xdr:colOff>276225</xdr:colOff>
                    <xdr:row>0</xdr:row>
                    <xdr:rowOff>238125</xdr:rowOff>
                  </from>
                  <to>
                    <xdr:col>17</xdr:col>
                    <xdr:colOff>752475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E31"/>
  <sheetViews>
    <sheetView workbookViewId="0">
      <selection activeCell="B2" sqref="B2"/>
    </sheetView>
  </sheetViews>
  <sheetFormatPr baseColWidth="10" defaultRowHeight="15" x14ac:dyDescent="0.25"/>
  <sheetData>
    <row r="2" spans="2:5" x14ac:dyDescent="0.25">
      <c r="B2" s="150" t="s">
        <v>6</v>
      </c>
      <c r="C2" s="150" t="s">
        <v>5</v>
      </c>
      <c r="D2" s="150" t="s">
        <v>132</v>
      </c>
      <c r="E2" s="150" t="s">
        <v>131</v>
      </c>
    </row>
    <row r="3" spans="2:5" x14ac:dyDescent="0.25">
      <c r="B3" s="149"/>
      <c r="C3" s="149"/>
      <c r="D3" s="149"/>
      <c r="E3" s="149" t="str">
        <f>IF('Bartin Claire'!O1:O65001="PAS CLOTURE","PAS CLOTURE","")</f>
        <v/>
      </c>
    </row>
    <row r="4" spans="2:5" x14ac:dyDescent="0.25">
      <c r="B4" s="149"/>
      <c r="C4" s="149"/>
      <c r="D4" s="149"/>
      <c r="E4" s="149"/>
    </row>
    <row r="5" spans="2:5" x14ac:dyDescent="0.25">
      <c r="B5" s="149"/>
      <c r="C5" s="149"/>
      <c r="D5" s="149"/>
      <c r="E5" s="149"/>
    </row>
    <row r="6" spans="2:5" x14ac:dyDescent="0.25">
      <c r="B6" s="149"/>
      <c r="C6" s="149"/>
      <c r="D6" s="149"/>
      <c r="E6" s="149"/>
    </row>
    <row r="7" spans="2:5" x14ac:dyDescent="0.25">
      <c r="B7" s="149"/>
      <c r="C7" s="149"/>
      <c r="D7" s="149"/>
      <c r="E7" s="149"/>
    </row>
    <row r="8" spans="2:5" x14ac:dyDescent="0.25">
      <c r="B8" s="149"/>
      <c r="C8" s="149"/>
      <c r="D8" s="149"/>
      <c r="E8" s="149"/>
    </row>
    <row r="9" spans="2:5" x14ac:dyDescent="0.25">
      <c r="B9" s="149"/>
      <c r="C9" s="149"/>
      <c r="D9" s="149"/>
      <c r="E9" s="149"/>
    </row>
    <row r="10" spans="2:5" x14ac:dyDescent="0.25">
      <c r="B10" s="149"/>
      <c r="C10" s="149"/>
      <c r="D10" s="149"/>
      <c r="E10" s="149"/>
    </row>
    <row r="11" spans="2:5" x14ac:dyDescent="0.25">
      <c r="B11" s="149"/>
      <c r="C11" s="149"/>
      <c r="D11" s="149"/>
      <c r="E11" s="149"/>
    </row>
    <row r="12" spans="2:5" x14ac:dyDescent="0.25">
      <c r="B12" s="149"/>
      <c r="C12" s="149"/>
      <c r="D12" s="149"/>
      <c r="E12" s="149"/>
    </row>
    <row r="13" spans="2:5" x14ac:dyDescent="0.25">
      <c r="B13" s="149"/>
      <c r="C13" s="149"/>
      <c r="D13" s="149"/>
      <c r="E13" s="149"/>
    </row>
    <row r="14" spans="2:5" x14ac:dyDescent="0.25">
      <c r="B14" s="149"/>
      <c r="C14" s="149"/>
      <c r="D14" s="149"/>
      <c r="E14" s="149"/>
    </row>
    <row r="15" spans="2:5" x14ac:dyDescent="0.25">
      <c r="B15" s="149"/>
      <c r="C15" s="149"/>
      <c r="D15" s="149"/>
      <c r="E15" s="149"/>
    </row>
    <row r="16" spans="2:5" x14ac:dyDescent="0.25">
      <c r="B16" s="149"/>
      <c r="C16" s="149"/>
      <c r="D16" s="149"/>
      <c r="E16" s="149"/>
    </row>
    <row r="17" spans="2:5" x14ac:dyDescent="0.25">
      <c r="B17" s="149"/>
      <c r="C17" s="149"/>
      <c r="D17" s="149"/>
      <c r="E17" s="149"/>
    </row>
    <row r="18" spans="2:5" x14ac:dyDescent="0.25">
      <c r="B18" s="149"/>
      <c r="C18" s="149"/>
      <c r="D18" s="149"/>
      <c r="E18" s="149"/>
    </row>
    <row r="19" spans="2:5" x14ac:dyDescent="0.25">
      <c r="B19" s="149"/>
      <c r="C19" s="149"/>
      <c r="D19" s="149"/>
      <c r="E19" s="149"/>
    </row>
    <row r="20" spans="2:5" x14ac:dyDescent="0.25">
      <c r="B20" s="149"/>
      <c r="C20" s="149"/>
      <c r="D20" s="149"/>
      <c r="E20" s="149"/>
    </row>
    <row r="21" spans="2:5" x14ac:dyDescent="0.25">
      <c r="B21" s="149"/>
      <c r="C21" s="149"/>
      <c r="D21" s="149"/>
      <c r="E21" s="149"/>
    </row>
    <row r="22" spans="2:5" x14ac:dyDescent="0.25">
      <c r="B22" s="149"/>
      <c r="C22" s="149"/>
      <c r="D22" s="149"/>
      <c r="E22" s="149"/>
    </row>
    <row r="23" spans="2:5" x14ac:dyDescent="0.25">
      <c r="B23" s="149"/>
      <c r="C23" s="149"/>
      <c r="D23" s="149"/>
      <c r="E23" s="149"/>
    </row>
    <row r="24" spans="2:5" x14ac:dyDescent="0.25">
      <c r="B24" s="149"/>
      <c r="C24" s="149"/>
      <c r="D24" s="149"/>
      <c r="E24" s="149"/>
    </row>
    <row r="25" spans="2:5" x14ac:dyDescent="0.25">
      <c r="B25" s="149"/>
      <c r="C25" s="149"/>
      <c r="D25" s="149"/>
      <c r="E25" s="149"/>
    </row>
    <row r="26" spans="2:5" x14ac:dyDescent="0.25">
      <c r="B26" s="149"/>
      <c r="C26" s="149"/>
      <c r="D26" s="149"/>
      <c r="E26" s="149"/>
    </row>
    <row r="27" spans="2:5" x14ac:dyDescent="0.25">
      <c r="B27" s="149"/>
      <c r="C27" s="149"/>
      <c r="D27" s="149"/>
      <c r="E27" s="149"/>
    </row>
    <row r="28" spans="2:5" x14ac:dyDescent="0.25">
      <c r="B28" s="149"/>
      <c r="C28" s="149"/>
      <c r="D28" s="149"/>
      <c r="E28" s="149"/>
    </row>
    <row r="29" spans="2:5" x14ac:dyDescent="0.25">
      <c r="B29" s="149"/>
      <c r="C29" s="149"/>
      <c r="D29" s="149"/>
      <c r="E29" s="149"/>
    </row>
    <row r="30" spans="2:5" x14ac:dyDescent="0.25">
      <c r="B30" s="149"/>
      <c r="C30" s="149"/>
      <c r="D30" s="149"/>
      <c r="E30" s="149"/>
    </row>
    <row r="31" spans="2:5" x14ac:dyDescent="0.25">
      <c r="B31" s="149"/>
      <c r="C31" s="149"/>
      <c r="D31" s="149"/>
      <c r="E31" s="14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107"/>
  <sheetViews>
    <sheetView tabSelected="1" topLeftCell="A34" zoomScale="80" zoomScaleNormal="80" workbookViewId="0">
      <selection activeCell="N1" sqref="N1"/>
    </sheetView>
  </sheetViews>
  <sheetFormatPr baseColWidth="10" defaultColWidth="9.140625" defaultRowHeight="12.75" x14ac:dyDescent="0.2"/>
  <cols>
    <col min="1" max="1" width="11.7109375" style="16" customWidth="1"/>
    <col min="2" max="2" width="13.140625" style="16" customWidth="1"/>
    <col min="3" max="3" width="47.140625" style="16" customWidth="1"/>
    <col min="4" max="4" width="46.85546875" style="16" customWidth="1"/>
    <col min="5" max="6" width="38.7109375" style="16" customWidth="1"/>
    <col min="7" max="7" width="14.7109375" style="16" customWidth="1"/>
    <col min="8" max="9" width="16.85546875" style="16" customWidth="1"/>
    <col min="10" max="10" width="16.42578125" style="16" customWidth="1"/>
    <col min="11" max="11" width="11.5703125" style="16" customWidth="1"/>
    <col min="12" max="12" width="13" style="16" customWidth="1"/>
    <col min="13" max="13" width="11.85546875" style="16" customWidth="1"/>
    <col min="14" max="14" width="13.85546875" style="16" customWidth="1"/>
    <col min="15" max="15" width="12.140625" style="16" customWidth="1"/>
    <col min="16" max="16" width="12.85546875" style="16" customWidth="1"/>
    <col min="17" max="17" width="20.5703125" style="16" bestFit="1" customWidth="1"/>
    <col min="18" max="18" width="14.5703125" style="16" customWidth="1"/>
    <col min="19" max="19" width="23.85546875" style="16" customWidth="1"/>
    <col min="20" max="20" width="28.5703125" style="16" customWidth="1"/>
    <col min="21" max="21" width="3.28515625" style="16" customWidth="1"/>
    <col min="22" max="22" width="11.28515625" style="16" customWidth="1"/>
    <col min="23" max="23" width="9.85546875" style="16" customWidth="1"/>
    <col min="24" max="24" width="26.140625" style="16" customWidth="1"/>
    <col min="25" max="25" width="13.5703125" style="16" customWidth="1"/>
    <col min="26" max="26" width="3.140625" style="16" customWidth="1"/>
    <col min="27" max="27" width="12.85546875" style="16" customWidth="1"/>
    <col min="28" max="16384" width="9.140625" style="16"/>
  </cols>
  <sheetData>
    <row r="1" spans="1:22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128</v>
      </c>
      <c r="E1" s="13" t="s">
        <v>140</v>
      </c>
      <c r="F1" s="13" t="s">
        <v>134</v>
      </c>
      <c r="G1" s="13" t="s">
        <v>14</v>
      </c>
      <c r="H1" s="13" t="s">
        <v>51</v>
      </c>
      <c r="I1" s="13" t="s">
        <v>50</v>
      </c>
      <c r="J1" s="13" t="s">
        <v>13</v>
      </c>
      <c r="K1" s="13" t="s">
        <v>15</v>
      </c>
      <c r="L1" s="14" t="s">
        <v>12</v>
      </c>
      <c r="M1" s="13" t="s">
        <v>81</v>
      </c>
      <c r="N1" s="13" t="s">
        <v>61</v>
      </c>
      <c r="O1" s="13" t="s">
        <v>53</v>
      </c>
      <c r="P1" s="14" t="s">
        <v>52</v>
      </c>
      <c r="Q1" s="15" t="s">
        <v>3</v>
      </c>
      <c r="S1" s="218" t="s">
        <v>7</v>
      </c>
      <c r="T1" s="219"/>
    </row>
    <row r="2" spans="1:22" ht="15" customHeight="1" x14ac:dyDescent="0.25">
      <c r="A2" s="17">
        <v>1</v>
      </c>
      <c r="B2" s="18"/>
      <c r="C2" s="19"/>
      <c r="D2" s="145"/>
      <c r="E2" s="154"/>
      <c r="F2" s="154"/>
      <c r="G2" s="20" t="str">
        <f>IF(C2="","",VLOOKUP(C2,ACCUEIL!$M$17:$N$34,2,FALSE))</f>
        <v/>
      </c>
      <c r="H2" s="21"/>
      <c r="I2" s="22"/>
      <c r="J2" s="22"/>
      <c r="K2" s="19"/>
      <c r="L2" s="23"/>
      <c r="M2" s="152" t="str">
        <f t="shared" ref="M2:M12" si="0" xml:space="preserve"> IF(TRIM(H2)="",G2,H2)</f>
        <v/>
      </c>
      <c r="N2" s="20" t="str">
        <f t="shared" ref="N2:N51" si="1">IF(M2="","",    IF(K2&lt;&gt;"Différé",M2+I2,   I2+J2))</f>
        <v/>
      </c>
      <c r="O2" s="21"/>
      <c r="P2" s="20" t="str">
        <f t="shared" ref="P2:P51" si="2">IF(AND(N2="",O2=""),"",   N2+O2)</f>
        <v/>
      </c>
      <c r="Q2" s="24"/>
      <c r="S2" s="220" t="s">
        <v>4</v>
      </c>
      <c r="T2" s="220"/>
      <c r="V2" s="223" t="s">
        <v>58</v>
      </c>
    </row>
    <row r="3" spans="1:22" ht="15" customHeight="1" x14ac:dyDescent="0.25">
      <c r="A3" s="25">
        <v>2</v>
      </c>
      <c r="B3" s="26"/>
      <c r="C3" s="19"/>
      <c r="D3" s="146"/>
      <c r="E3" s="154"/>
      <c r="F3" s="154"/>
      <c r="G3" s="20" t="str">
        <f>IF(C3="","",VLOOKUP(C3,ACCUEIL!$M$17:$N$34,2,FALSE))</f>
        <v/>
      </c>
      <c r="H3" s="27"/>
      <c r="I3" s="28"/>
      <c r="J3" s="22"/>
      <c r="K3" s="19"/>
      <c r="L3" s="23"/>
      <c r="M3" s="152" t="str">
        <f>IF(TRIM(H3)="",G3,H3)</f>
        <v/>
      </c>
      <c r="N3" s="20" t="str">
        <f t="shared" si="1"/>
        <v/>
      </c>
      <c r="O3" s="21"/>
      <c r="P3" s="20" t="str">
        <f t="shared" si="2"/>
        <v/>
      </c>
      <c r="Q3" s="29"/>
      <c r="S3" s="30" t="s">
        <v>6</v>
      </c>
      <c r="T3" s="31" t="s">
        <v>138</v>
      </c>
      <c r="U3" s="32"/>
      <c r="V3" s="224"/>
    </row>
    <row r="4" spans="1:22" ht="15" customHeight="1" thickBot="1" x14ac:dyDescent="0.3">
      <c r="A4" s="25">
        <v>3</v>
      </c>
      <c r="B4" s="26"/>
      <c r="C4" s="19"/>
      <c r="D4" s="146"/>
      <c r="E4" s="154"/>
      <c r="F4" s="154"/>
      <c r="G4" s="20" t="str">
        <f>IF(C4="","",VLOOKUP(C4,ACCUEIL!$M$17:$N$34,2,FALSE))</f>
        <v/>
      </c>
      <c r="H4" s="27"/>
      <c r="I4" s="28"/>
      <c r="J4" s="22"/>
      <c r="K4" s="19"/>
      <c r="L4" s="23"/>
      <c r="M4" s="152" t="str">
        <f t="shared" si="0"/>
        <v/>
      </c>
      <c r="N4" s="20" t="str">
        <f t="shared" si="1"/>
        <v/>
      </c>
      <c r="O4" s="21"/>
      <c r="P4" s="20" t="str">
        <f t="shared" si="2"/>
        <v/>
      </c>
      <c r="Q4" s="29"/>
      <c r="S4" s="33" t="s">
        <v>5</v>
      </c>
      <c r="T4" s="34" t="s">
        <v>139</v>
      </c>
      <c r="U4" s="32"/>
      <c r="V4" s="225"/>
    </row>
    <row r="5" spans="1:22" ht="15" customHeight="1" thickBot="1" x14ac:dyDescent="0.3">
      <c r="A5" s="25">
        <v>4</v>
      </c>
      <c r="B5" s="26"/>
      <c r="C5" s="19"/>
      <c r="D5" s="146"/>
      <c r="E5" s="154"/>
      <c r="F5" s="154"/>
      <c r="G5" s="20" t="str">
        <f>IF(C5="","",VLOOKUP(C5,ACCUEIL!$M$17:$N$34,2,FALSE))</f>
        <v/>
      </c>
      <c r="H5" s="27"/>
      <c r="I5" s="28"/>
      <c r="J5" s="22"/>
      <c r="K5" s="19"/>
      <c r="L5" s="23"/>
      <c r="M5" s="152" t="str">
        <f t="shared" si="0"/>
        <v/>
      </c>
      <c r="N5" s="20" t="str">
        <f t="shared" si="1"/>
        <v/>
      </c>
      <c r="O5" s="21"/>
      <c r="P5" s="20" t="str">
        <f t="shared" si="2"/>
        <v/>
      </c>
      <c r="Q5" s="29"/>
      <c r="S5" s="35" t="s">
        <v>0</v>
      </c>
      <c r="T5" s="36"/>
      <c r="U5" s="32"/>
      <c r="V5" s="226" t="s">
        <v>59</v>
      </c>
    </row>
    <row r="6" spans="1:22" ht="15" customHeight="1" thickBot="1" x14ac:dyDescent="0.3">
      <c r="A6" s="25">
        <v>5</v>
      </c>
      <c r="B6" s="26"/>
      <c r="C6" s="19"/>
      <c r="D6" s="146"/>
      <c r="E6" s="154"/>
      <c r="F6" s="154"/>
      <c r="G6" s="20" t="str">
        <f>IF(C6="","",VLOOKUP(C6,ACCUEIL!$M$17:$N$34,2,FALSE))</f>
        <v/>
      </c>
      <c r="H6" s="27"/>
      <c r="I6" s="28"/>
      <c r="J6" s="22"/>
      <c r="K6" s="19"/>
      <c r="L6" s="23"/>
      <c r="M6" s="152" t="str">
        <f t="shared" si="0"/>
        <v/>
      </c>
      <c r="N6" s="20" t="str">
        <f t="shared" si="1"/>
        <v/>
      </c>
      <c r="O6" s="21"/>
      <c r="P6" s="20" t="str">
        <f t="shared" si="2"/>
        <v/>
      </c>
      <c r="Q6" s="29"/>
      <c r="S6" s="35" t="s">
        <v>1</v>
      </c>
      <c r="T6" s="37"/>
      <c r="U6" s="32"/>
      <c r="V6" s="227"/>
    </row>
    <row r="7" spans="1:22" ht="15" customHeight="1" thickBot="1" x14ac:dyDescent="0.3">
      <c r="A7" s="25">
        <v>6</v>
      </c>
      <c r="B7" s="26"/>
      <c r="C7" s="19"/>
      <c r="D7" s="146"/>
      <c r="E7" s="154"/>
      <c r="F7" s="154"/>
      <c r="G7" s="20" t="str">
        <f>IF(C7="","",VLOOKUP(C7,ACCUEIL!$M$17:$N$34,2,FALSE))</f>
        <v/>
      </c>
      <c r="H7" s="27"/>
      <c r="I7" s="28"/>
      <c r="J7" s="22"/>
      <c r="K7" s="19"/>
      <c r="L7" s="23"/>
      <c r="M7" s="152" t="str">
        <f t="shared" si="0"/>
        <v/>
      </c>
      <c r="N7" s="20" t="str">
        <f t="shared" si="1"/>
        <v/>
      </c>
      <c r="O7" s="21"/>
      <c r="P7" s="20" t="str">
        <f t="shared" si="2"/>
        <v/>
      </c>
      <c r="Q7" s="29"/>
      <c r="T7" s="38"/>
    </row>
    <row r="8" spans="1:22" ht="15" customHeight="1" x14ac:dyDescent="0.25">
      <c r="A8" s="25">
        <v>7</v>
      </c>
      <c r="B8" s="26"/>
      <c r="C8" s="19"/>
      <c r="D8" s="146"/>
      <c r="E8" s="154"/>
      <c r="F8" s="154"/>
      <c r="G8" s="20" t="str">
        <f>IF(C8="","",VLOOKUP(C8,ACCUEIL!$M$17:$N$34,2,FALSE))</f>
        <v/>
      </c>
      <c r="H8" s="27"/>
      <c r="I8" s="28"/>
      <c r="J8" s="22"/>
      <c r="K8" s="19"/>
      <c r="L8" s="23"/>
      <c r="M8" s="152" t="str">
        <f t="shared" si="0"/>
        <v/>
      </c>
      <c r="N8" s="20" t="str">
        <f t="shared" si="1"/>
        <v/>
      </c>
      <c r="O8" s="21"/>
      <c r="P8" s="20" t="str">
        <f t="shared" si="2"/>
        <v/>
      </c>
      <c r="Q8" s="29"/>
      <c r="S8" s="218" t="s">
        <v>83</v>
      </c>
      <c r="T8" s="219"/>
      <c r="V8" s="223" t="s">
        <v>9</v>
      </c>
    </row>
    <row r="9" spans="1:22" ht="15" customHeight="1" thickBot="1" x14ac:dyDescent="0.3">
      <c r="A9" s="25">
        <v>8</v>
      </c>
      <c r="B9" s="26"/>
      <c r="C9" s="19"/>
      <c r="D9" s="146"/>
      <c r="E9" s="154"/>
      <c r="F9" s="154"/>
      <c r="G9" s="20" t="str">
        <f>IF(C9="","",VLOOKUP(C9,ACCUEIL!$M$17:$N$34,2,FALSE))</f>
        <v/>
      </c>
      <c r="H9" s="27"/>
      <c r="I9" s="28"/>
      <c r="J9" s="22"/>
      <c r="K9" s="19"/>
      <c r="L9" s="23"/>
      <c r="M9" s="152" t="str">
        <f t="shared" si="0"/>
        <v/>
      </c>
      <c r="N9" s="20" t="str">
        <f t="shared" si="1"/>
        <v/>
      </c>
      <c r="O9" s="21"/>
      <c r="P9" s="20" t="str">
        <f t="shared" si="2"/>
        <v/>
      </c>
      <c r="Q9" s="29"/>
      <c r="S9" s="228"/>
      <c r="T9" s="229"/>
      <c r="U9" s="39"/>
      <c r="V9" s="225"/>
    </row>
    <row r="10" spans="1:22" ht="15" customHeight="1" x14ac:dyDescent="0.25">
      <c r="A10" s="25">
        <v>9</v>
      </c>
      <c r="B10" s="26"/>
      <c r="C10" s="19"/>
      <c r="D10" s="146"/>
      <c r="E10" s="154"/>
      <c r="F10" s="154"/>
      <c r="G10" s="20" t="str">
        <f>IF(C10="","",VLOOKUP(C10,ACCUEIL!$M$17:$N$34,2,FALSE))</f>
        <v/>
      </c>
      <c r="H10" s="27"/>
      <c r="I10" s="28"/>
      <c r="J10" s="22"/>
      <c r="K10" s="19"/>
      <c r="L10" s="23"/>
      <c r="M10" s="152" t="str">
        <f t="shared" si="0"/>
        <v/>
      </c>
      <c r="N10" s="20" t="str">
        <f t="shared" si="1"/>
        <v/>
      </c>
      <c r="O10" s="21"/>
      <c r="P10" s="20" t="str">
        <f t="shared" si="2"/>
        <v/>
      </c>
      <c r="Q10" s="29"/>
      <c r="R10" s="40"/>
      <c r="S10" s="41" t="s">
        <v>84</v>
      </c>
      <c r="T10" s="1">
        <f>SUMIF($K$2:$K$51,"Cash",$N$2:$N$51)</f>
        <v>0</v>
      </c>
      <c r="V10" s="5">
        <f>COUNTIF($K$2:$K$51,"Cash")</f>
        <v>0</v>
      </c>
    </row>
    <row r="11" spans="1:22" ht="15" customHeight="1" x14ac:dyDescent="0.25">
      <c r="A11" s="25">
        <v>10</v>
      </c>
      <c r="B11" s="26"/>
      <c r="C11" s="19"/>
      <c r="D11" s="146"/>
      <c r="E11" s="154"/>
      <c r="F11" s="154"/>
      <c r="G11" s="20" t="str">
        <f>IF(C11="","",VLOOKUP(C11,ACCUEIL!$M$17:$N$34,2,FALSE))</f>
        <v/>
      </c>
      <c r="H11" s="27"/>
      <c r="I11" s="28"/>
      <c r="J11" s="22"/>
      <c r="K11" s="19"/>
      <c r="L11" s="23"/>
      <c r="M11" s="152" t="str">
        <f t="shared" si="0"/>
        <v/>
      </c>
      <c r="N11" s="20" t="str">
        <f t="shared" si="1"/>
        <v/>
      </c>
      <c r="O11" s="21"/>
      <c r="P11" s="20" t="str">
        <f t="shared" si="2"/>
        <v/>
      </c>
      <c r="Q11" s="29"/>
      <c r="S11" s="42" t="s">
        <v>85</v>
      </c>
      <c r="T11" s="3">
        <f>SUMIF($K$2:$K$51,"Bancontact",$N$2:$N$51)</f>
        <v>0</v>
      </c>
      <c r="V11" s="6">
        <f>COUNTIF($K$2:$K$51,"Bancontact")</f>
        <v>0</v>
      </c>
    </row>
    <row r="12" spans="1:22" ht="15" customHeight="1" x14ac:dyDescent="0.25">
      <c r="A12" s="25">
        <v>11</v>
      </c>
      <c r="B12" s="26"/>
      <c r="C12" s="19"/>
      <c r="D12" s="146"/>
      <c r="E12" s="154"/>
      <c r="F12" s="154"/>
      <c r="G12" s="20" t="str">
        <f>IF(C12="","",VLOOKUP(C12,ACCUEIL!$M$17:$N$34,2,FALSE))</f>
        <v/>
      </c>
      <c r="H12" s="27"/>
      <c r="I12" s="28"/>
      <c r="J12" s="22"/>
      <c r="K12" s="19"/>
      <c r="L12" s="23"/>
      <c r="M12" s="152" t="str">
        <f t="shared" si="0"/>
        <v/>
      </c>
      <c r="N12" s="20" t="str">
        <f t="shared" si="1"/>
        <v/>
      </c>
      <c r="O12" s="21"/>
      <c r="P12" s="20" t="str">
        <f t="shared" si="2"/>
        <v/>
      </c>
      <c r="Q12" s="29"/>
      <c r="S12" s="42" t="s">
        <v>82</v>
      </c>
      <c r="T12" s="3">
        <f>SUM(I2:I51)</f>
        <v>0</v>
      </c>
      <c r="U12" s="43"/>
      <c r="V12" s="6">
        <f>COUNT($I$2:$I$51)</f>
        <v>0</v>
      </c>
    </row>
    <row r="13" spans="1:22" ht="15" customHeight="1" x14ac:dyDescent="0.25">
      <c r="A13" s="25">
        <v>12</v>
      </c>
      <c r="B13" s="26"/>
      <c r="C13" s="19"/>
      <c r="D13" s="146"/>
      <c r="E13" s="154"/>
      <c r="F13" s="154"/>
      <c r="G13" s="20"/>
      <c r="H13" s="27"/>
      <c r="I13" s="28"/>
      <c r="J13" s="22"/>
      <c r="K13" s="19"/>
      <c r="L13" s="23"/>
      <c r="M13" s="152"/>
      <c r="N13" s="20"/>
      <c r="O13" s="21"/>
      <c r="P13" s="20"/>
      <c r="Q13" s="29"/>
      <c r="S13" s="83" t="s">
        <v>124</v>
      </c>
      <c r="T13" s="84">
        <f>SUMIF($L$2:$L$51,"⅓ payant C",$J$2:$J$51)</f>
        <v>0</v>
      </c>
      <c r="U13" s="43"/>
      <c r="V13" s="85">
        <f>COUNTIF($L$2:$L$51,"⅓ payant C")</f>
        <v>0</v>
      </c>
    </row>
    <row r="14" spans="1:22" ht="15" customHeight="1" thickBot="1" x14ac:dyDescent="0.3">
      <c r="A14" s="25">
        <v>13</v>
      </c>
      <c r="B14" s="26"/>
      <c r="C14" s="19"/>
      <c r="D14" s="146"/>
      <c r="E14" s="154"/>
      <c r="F14" s="154"/>
      <c r="G14" s="20" t="str">
        <f>IF(C14="","",VLOOKUP(C14,ACCUEIL!$M$17:$N$34,2,FALSE))</f>
        <v/>
      </c>
      <c r="H14" s="27"/>
      <c r="I14" s="28"/>
      <c r="J14" s="22"/>
      <c r="K14" s="19"/>
      <c r="L14" s="23"/>
      <c r="M14" s="152" t="str">
        <f t="shared" ref="M14:M25" si="3" xml:space="preserve"> IF(TRIM(H14)="",G14,H14)</f>
        <v/>
      </c>
      <c r="N14" s="20" t="str">
        <f t="shared" si="1"/>
        <v/>
      </c>
      <c r="O14" s="21"/>
      <c r="P14" s="20" t="str">
        <f t="shared" si="2"/>
        <v/>
      </c>
      <c r="Q14" s="29"/>
      <c r="S14" s="86" t="s">
        <v>125</v>
      </c>
      <c r="T14" s="2">
        <f>SUMIF($L$2:$L$51,"⅓ payant BC",$J$2:$J$51)</f>
        <v>0</v>
      </c>
      <c r="U14" s="43"/>
      <c r="V14" s="72">
        <f>COUNTIF($L$2:$L$51,"⅓ payant BC")</f>
        <v>0</v>
      </c>
    </row>
    <row r="15" spans="1:22" ht="15" customHeight="1" thickBot="1" x14ac:dyDescent="0.3">
      <c r="A15" s="25">
        <v>14</v>
      </c>
      <c r="B15" s="26"/>
      <c r="C15" s="19"/>
      <c r="D15" s="146"/>
      <c r="E15" s="154"/>
      <c r="F15" s="154"/>
      <c r="G15" s="20" t="str">
        <f>IF(C15="","",VLOOKUP(C15,ACCUEIL!$M$17:$N$34,2,FALSE))</f>
        <v/>
      </c>
      <c r="H15" s="27"/>
      <c r="I15" s="28"/>
      <c r="J15" s="22"/>
      <c r="K15" s="19"/>
      <c r="L15" s="23"/>
      <c r="M15" s="152" t="str">
        <f t="shared" si="3"/>
        <v/>
      </c>
      <c r="N15" s="20" t="str">
        <f t="shared" si="1"/>
        <v/>
      </c>
      <c r="O15" s="21"/>
      <c r="P15" s="20" t="str">
        <f t="shared" si="2"/>
        <v/>
      </c>
      <c r="Q15" s="29"/>
      <c r="S15" s="134" t="s">
        <v>86</v>
      </c>
      <c r="T15" s="2">
        <f>SUM(N2:N51)</f>
        <v>0</v>
      </c>
      <c r="V15" s="73"/>
    </row>
    <row r="16" spans="1:22" ht="15" customHeight="1" thickBot="1" x14ac:dyDescent="0.3">
      <c r="A16" s="25">
        <v>15</v>
      </c>
      <c r="B16" s="26"/>
      <c r="C16" s="19"/>
      <c r="D16" s="146"/>
      <c r="E16" s="154"/>
      <c r="F16" s="154"/>
      <c r="G16" s="20" t="str">
        <f>IF(C16="","",VLOOKUP(C16,ACCUEIL!$M$17:$N$34,2,FALSE))</f>
        <v/>
      </c>
      <c r="H16" s="27"/>
      <c r="I16" s="28"/>
      <c r="J16" s="22"/>
      <c r="K16" s="19"/>
      <c r="L16" s="23"/>
      <c r="M16" s="152" t="str">
        <f t="shared" si="3"/>
        <v/>
      </c>
      <c r="N16" s="20" t="str">
        <f t="shared" si="1"/>
        <v/>
      </c>
      <c r="O16" s="21"/>
      <c r="P16" s="20" t="str">
        <f t="shared" si="2"/>
        <v/>
      </c>
      <c r="Q16" s="29"/>
      <c r="V16" s="73"/>
    </row>
    <row r="17" spans="1:22" ht="15" customHeight="1" thickBot="1" x14ac:dyDescent="0.3">
      <c r="A17" s="25">
        <v>16</v>
      </c>
      <c r="B17" s="26"/>
      <c r="C17" s="19"/>
      <c r="D17" s="146"/>
      <c r="E17" s="154"/>
      <c r="F17" s="154"/>
      <c r="G17" s="20" t="str">
        <f>IF(C17="","",VLOOKUP(C17,ACCUEIL!$M$17:$N$34,2,FALSE))</f>
        <v/>
      </c>
      <c r="H17" s="27"/>
      <c r="I17" s="28"/>
      <c r="J17" s="22"/>
      <c r="K17" s="19"/>
      <c r="L17" s="23"/>
      <c r="M17" s="152" t="str">
        <f t="shared" si="3"/>
        <v/>
      </c>
      <c r="N17" s="20" t="str">
        <f t="shared" si="1"/>
        <v/>
      </c>
      <c r="O17" s="21"/>
      <c r="P17" s="20" t="str">
        <f t="shared" si="2"/>
        <v/>
      </c>
      <c r="Q17" s="29"/>
      <c r="S17" s="232" t="s">
        <v>54</v>
      </c>
      <c r="T17" s="233"/>
      <c r="V17" s="73"/>
    </row>
    <row r="18" spans="1:22" ht="15" customHeight="1" x14ac:dyDescent="0.25">
      <c r="A18" s="25">
        <v>17</v>
      </c>
      <c r="B18" s="26"/>
      <c r="C18" s="19"/>
      <c r="D18" s="146"/>
      <c r="E18" s="154"/>
      <c r="F18" s="154"/>
      <c r="G18" s="20" t="str">
        <f>IF(C18="","",VLOOKUP(C18,ACCUEIL!$M$17:$N$34,2,FALSE))</f>
        <v/>
      </c>
      <c r="H18" s="27"/>
      <c r="I18" s="28"/>
      <c r="J18" s="22"/>
      <c r="K18" s="19"/>
      <c r="L18" s="23"/>
      <c r="M18" s="152" t="str">
        <f t="shared" si="3"/>
        <v/>
      </c>
      <c r="N18" s="20" t="str">
        <f t="shared" si="1"/>
        <v/>
      </c>
      <c r="O18" s="21"/>
      <c r="P18" s="20" t="str">
        <f t="shared" si="2"/>
        <v/>
      </c>
      <c r="Q18" s="29"/>
      <c r="S18" s="45" t="s">
        <v>56</v>
      </c>
      <c r="T18" s="1">
        <f>SUMIF($K$2:$K$51,"Différé",  $M$2:$M$51 )</f>
        <v>0</v>
      </c>
      <c r="V18" s="5">
        <f>COUNTIF($K$2:$K$51,"Différé")</f>
        <v>0</v>
      </c>
    </row>
    <row r="19" spans="1:22" ht="15" customHeight="1" x14ac:dyDescent="0.25">
      <c r="A19" s="25">
        <v>18</v>
      </c>
      <c r="B19" s="26"/>
      <c r="C19" s="19"/>
      <c r="D19" s="146"/>
      <c r="E19" s="154"/>
      <c r="F19" s="154"/>
      <c r="G19" s="20" t="str">
        <f>IF(C19="","",VLOOKUP(C19,ACCUEIL!$M$17:$N$34,2,FALSE))</f>
        <v/>
      </c>
      <c r="H19" s="27"/>
      <c r="I19" s="28"/>
      <c r="J19" s="22"/>
      <c r="K19" s="19"/>
      <c r="L19" s="23"/>
      <c r="M19" s="152" t="str">
        <f t="shared" si="3"/>
        <v/>
      </c>
      <c r="N19" s="20" t="str">
        <f t="shared" si="1"/>
        <v/>
      </c>
      <c r="O19" s="21"/>
      <c r="P19" s="20" t="str">
        <f t="shared" si="2"/>
        <v/>
      </c>
      <c r="Q19" s="29"/>
      <c r="S19" s="46" t="s">
        <v>64</v>
      </c>
      <c r="T19" s="3">
        <f>SUM(O2:O51)</f>
        <v>0</v>
      </c>
      <c r="V19" s="6">
        <f>COUNT($O$2:$O$51)</f>
        <v>0</v>
      </c>
    </row>
    <row r="20" spans="1:22" ht="15" customHeight="1" thickBot="1" x14ac:dyDescent="0.3">
      <c r="A20" s="25">
        <v>19</v>
      </c>
      <c r="B20" s="26"/>
      <c r="C20" s="19"/>
      <c r="D20" s="146"/>
      <c r="E20" s="154"/>
      <c r="F20" s="154"/>
      <c r="G20" s="20" t="str">
        <f>IF(C20="","",VLOOKUP(C20,ACCUEIL!$M$17:$N$34,2,FALSE))</f>
        <v/>
      </c>
      <c r="H20" s="27"/>
      <c r="I20" s="28"/>
      <c r="J20" s="22"/>
      <c r="K20" s="19"/>
      <c r="L20" s="23"/>
      <c r="M20" s="152" t="str">
        <f t="shared" si="3"/>
        <v/>
      </c>
      <c r="N20" s="20" t="str">
        <f t="shared" si="1"/>
        <v/>
      </c>
      <c r="O20" s="21"/>
      <c r="P20" s="20" t="str">
        <f t="shared" si="2"/>
        <v/>
      </c>
      <c r="Q20" s="29"/>
      <c r="S20" s="234" t="s">
        <v>62</v>
      </c>
      <c r="T20" s="235"/>
      <c r="U20" s="43"/>
      <c r="V20" s="74">
        <f>V18-V19</f>
        <v>0</v>
      </c>
    </row>
    <row r="21" spans="1:22" ht="15" customHeight="1" thickBot="1" x14ac:dyDescent="0.3">
      <c r="A21" s="25">
        <v>20</v>
      </c>
      <c r="B21" s="26"/>
      <c r="C21" s="19"/>
      <c r="D21" s="146"/>
      <c r="E21" s="154"/>
      <c r="F21" s="154"/>
      <c r="G21" s="20" t="str">
        <f>IF(C21="","",VLOOKUP(C21,ACCUEIL!$M$17:$N$34,2,FALSE))</f>
        <v/>
      </c>
      <c r="H21" s="27"/>
      <c r="I21" s="28"/>
      <c r="J21" s="22"/>
      <c r="K21" s="19"/>
      <c r="L21" s="23"/>
      <c r="M21" s="152" t="str">
        <f t="shared" si="3"/>
        <v/>
      </c>
      <c r="N21" s="20" t="str">
        <f t="shared" si="1"/>
        <v/>
      </c>
      <c r="O21" s="21"/>
      <c r="P21" s="20" t="str">
        <f t="shared" si="2"/>
        <v/>
      </c>
      <c r="Q21" s="29"/>
      <c r="S21" s="134" t="s">
        <v>55</v>
      </c>
      <c r="T21" s="4">
        <f>SUM(P2:P51)</f>
        <v>0</v>
      </c>
      <c r="U21" s="43"/>
      <c r="V21" s="7">
        <f>COUNT($P$2:$P$51)</f>
        <v>0</v>
      </c>
    </row>
    <row r="22" spans="1:22" ht="15" customHeight="1" thickBot="1" x14ac:dyDescent="0.3">
      <c r="A22" s="25">
        <v>21</v>
      </c>
      <c r="B22" s="26"/>
      <c r="C22" s="19"/>
      <c r="D22" s="146"/>
      <c r="E22" s="154"/>
      <c r="F22" s="154"/>
      <c r="G22" s="20" t="str">
        <f>IF(C22="","",VLOOKUP(C22,ACCUEIL!$M$17:$N$34,2,FALSE))</f>
        <v/>
      </c>
      <c r="H22" s="27"/>
      <c r="I22" s="28"/>
      <c r="J22" s="22"/>
      <c r="K22" s="19"/>
      <c r="L22" s="23"/>
      <c r="M22" s="152" t="str">
        <f t="shared" si="3"/>
        <v/>
      </c>
      <c r="N22" s="20" t="str">
        <f t="shared" si="1"/>
        <v/>
      </c>
      <c r="O22" s="21"/>
      <c r="P22" s="20" t="str">
        <f t="shared" si="2"/>
        <v/>
      </c>
      <c r="Q22" s="29"/>
      <c r="T22" s="47"/>
      <c r="V22" s="73"/>
    </row>
    <row r="23" spans="1:22" ht="15" customHeight="1" x14ac:dyDescent="0.25">
      <c r="A23" s="25">
        <v>22</v>
      </c>
      <c r="B23" s="26"/>
      <c r="C23" s="19"/>
      <c r="D23" s="146"/>
      <c r="E23" s="154"/>
      <c r="F23" s="154"/>
      <c r="G23" s="20" t="str">
        <f>IF(C23="","",VLOOKUP(C23,ACCUEIL!$M$17:$N$34,2,FALSE))</f>
        <v/>
      </c>
      <c r="H23" s="27"/>
      <c r="I23" s="28"/>
      <c r="J23" s="22"/>
      <c r="K23" s="19"/>
      <c r="L23" s="23"/>
      <c r="M23" s="152" t="str">
        <f t="shared" si="3"/>
        <v/>
      </c>
      <c r="N23" s="20" t="str">
        <f t="shared" si="1"/>
        <v/>
      </c>
      <c r="O23" s="21"/>
      <c r="P23" s="20" t="str">
        <f t="shared" si="2"/>
        <v/>
      </c>
      <c r="Q23" s="29"/>
      <c r="S23" s="218" t="s">
        <v>87</v>
      </c>
      <c r="T23" s="219"/>
      <c r="V23" s="73"/>
    </row>
    <row r="24" spans="1:22" ht="15" customHeight="1" thickBot="1" x14ac:dyDescent="0.3">
      <c r="A24" s="25">
        <v>23</v>
      </c>
      <c r="B24" s="26"/>
      <c r="C24" s="19"/>
      <c r="D24" s="146"/>
      <c r="E24" s="154"/>
      <c r="F24" s="154"/>
      <c r="G24" s="20" t="str">
        <f>IF(C24="","",VLOOKUP(C24,ACCUEIL!$M$17:$N$34,2,FALSE))</f>
        <v/>
      </c>
      <c r="H24" s="27"/>
      <c r="I24" s="28"/>
      <c r="J24" s="22"/>
      <c r="K24" s="19"/>
      <c r="L24" s="23"/>
      <c r="M24" s="152" t="str">
        <f t="shared" si="3"/>
        <v/>
      </c>
      <c r="N24" s="20" t="str">
        <f t="shared" si="1"/>
        <v/>
      </c>
      <c r="O24" s="21"/>
      <c r="P24" s="20" t="str">
        <f t="shared" si="2"/>
        <v/>
      </c>
      <c r="Q24" s="29"/>
      <c r="S24" s="228"/>
      <c r="T24" s="229"/>
      <c r="U24" s="43"/>
      <c r="V24" s="73"/>
    </row>
    <row r="25" spans="1:22" ht="15" customHeight="1" x14ac:dyDescent="0.25">
      <c r="A25" s="25">
        <v>24</v>
      </c>
      <c r="B25" s="26"/>
      <c r="C25" s="19"/>
      <c r="D25" s="146"/>
      <c r="E25" s="154"/>
      <c r="F25" s="154"/>
      <c r="G25" s="20" t="str">
        <f>IF(C25="","",VLOOKUP(C25,ACCUEIL!$M$17:$N$34,2,FALSE))</f>
        <v/>
      </c>
      <c r="H25" s="27"/>
      <c r="I25" s="28"/>
      <c r="J25" s="22"/>
      <c r="K25" s="19"/>
      <c r="L25" s="23"/>
      <c r="M25" s="152" t="str">
        <f t="shared" si="3"/>
        <v/>
      </c>
      <c r="N25" s="20" t="str">
        <f t="shared" si="1"/>
        <v/>
      </c>
      <c r="O25" s="21"/>
      <c r="P25" s="20" t="str">
        <f t="shared" si="2"/>
        <v/>
      </c>
      <c r="Q25" s="29"/>
      <c r="S25" s="230" t="s">
        <v>65</v>
      </c>
      <c r="T25" s="231"/>
      <c r="U25" s="43"/>
      <c r="V25" s="8">
        <f>COUNTIF($C$2:$C$51,"Vend et veille JF - JOUR - Consultation")</f>
        <v>0</v>
      </c>
    </row>
    <row r="26" spans="1:22" ht="15" customHeight="1" x14ac:dyDescent="0.25">
      <c r="A26" s="25">
        <v>25</v>
      </c>
      <c r="B26" s="26"/>
      <c r="C26" s="19"/>
      <c r="D26" s="146"/>
      <c r="E26" s="154"/>
      <c r="F26" s="154"/>
      <c r="G26" s="20"/>
      <c r="H26" s="27"/>
      <c r="I26" s="28"/>
      <c r="J26" s="22"/>
      <c r="K26" s="19"/>
      <c r="L26" s="23"/>
      <c r="M26" s="152"/>
      <c r="N26" s="20"/>
      <c r="O26" s="21"/>
      <c r="P26" s="20"/>
      <c r="Q26" s="29"/>
      <c r="S26" s="214" t="s">
        <v>122</v>
      </c>
      <c r="T26" s="215"/>
      <c r="U26" s="43"/>
      <c r="V26" s="9">
        <f>COUNTIF($C$2:$C$51,"Vend et veille JF - JOUR - Consultation NA")</f>
        <v>0</v>
      </c>
    </row>
    <row r="27" spans="1:22" ht="15" customHeight="1" x14ac:dyDescent="0.25">
      <c r="A27" s="25">
        <v>26</v>
      </c>
      <c r="B27" s="26"/>
      <c r="C27" s="19"/>
      <c r="D27" s="146"/>
      <c r="E27" s="154"/>
      <c r="F27" s="154"/>
      <c r="G27" s="20" t="str">
        <f>IF(C27="","",VLOOKUP(C27,ACCUEIL!$M$17:$N$34,2,FALSE))</f>
        <v/>
      </c>
      <c r="H27" s="27"/>
      <c r="I27" s="28"/>
      <c r="J27" s="22"/>
      <c r="K27" s="19"/>
      <c r="L27" s="23"/>
      <c r="M27" s="152" t="str">
        <f t="shared" ref="M27:M34" si="4" xml:space="preserve"> IF(TRIM(H27)="",G27,H27)</f>
        <v/>
      </c>
      <c r="N27" s="20" t="str">
        <f t="shared" si="1"/>
        <v/>
      </c>
      <c r="O27" s="21"/>
      <c r="P27" s="20" t="str">
        <f t="shared" si="2"/>
        <v/>
      </c>
      <c r="Q27" s="29"/>
      <c r="S27" s="214" t="s">
        <v>66</v>
      </c>
      <c r="T27" s="215"/>
      <c r="U27" s="43"/>
      <c r="V27" s="9">
        <f>COUNTIF($C$2:$C$51,"Vend et veille JF - JOUR - Visite 1 bénéficiare")</f>
        <v>0</v>
      </c>
    </row>
    <row r="28" spans="1:22" ht="15" customHeight="1" x14ac:dyDescent="0.25">
      <c r="A28" s="25">
        <v>27</v>
      </c>
      <c r="B28" s="26"/>
      <c r="C28" s="19"/>
      <c r="D28" s="146"/>
      <c r="E28" s="154"/>
      <c r="F28" s="154"/>
      <c r="G28" s="20" t="str">
        <f>IF(C28="","",VLOOKUP(C28,ACCUEIL!$M$17:$N$34,2,FALSE))</f>
        <v/>
      </c>
      <c r="H28" s="27"/>
      <c r="I28" s="28"/>
      <c r="J28" s="22"/>
      <c r="K28" s="19"/>
      <c r="L28" s="23"/>
      <c r="M28" s="152" t="str">
        <f t="shared" si="4"/>
        <v/>
      </c>
      <c r="N28" s="20" t="str">
        <f t="shared" si="1"/>
        <v/>
      </c>
      <c r="O28" s="21"/>
      <c r="P28" s="20" t="str">
        <f t="shared" si="2"/>
        <v/>
      </c>
      <c r="Q28" s="29"/>
      <c r="S28" s="214" t="s">
        <v>67</v>
      </c>
      <c r="T28" s="215"/>
      <c r="V28" s="9">
        <f>COUNTIF($C$2:$C$51,"Vend et veille JF - JOUR - Visite 2 bénéficiaires")</f>
        <v>0</v>
      </c>
    </row>
    <row r="29" spans="1:22" ht="15" customHeight="1" thickBot="1" x14ac:dyDescent="0.3">
      <c r="A29" s="25">
        <v>28</v>
      </c>
      <c r="B29" s="26"/>
      <c r="C29" s="19"/>
      <c r="D29" s="146"/>
      <c r="E29" s="154"/>
      <c r="F29" s="154"/>
      <c r="G29" s="20" t="str">
        <f>IF(C29="","",VLOOKUP(C29,ACCUEIL!$M$17:$N$34,2,FALSE))</f>
        <v/>
      </c>
      <c r="H29" s="27"/>
      <c r="I29" s="28"/>
      <c r="J29" s="22"/>
      <c r="K29" s="19"/>
      <c r="L29" s="23"/>
      <c r="M29" s="152" t="str">
        <f t="shared" si="4"/>
        <v/>
      </c>
      <c r="N29" s="20" t="str">
        <f t="shared" si="1"/>
        <v/>
      </c>
      <c r="O29" s="21"/>
      <c r="P29" s="20" t="str">
        <f t="shared" si="2"/>
        <v/>
      </c>
      <c r="Q29" s="29"/>
      <c r="S29" s="216" t="s">
        <v>68</v>
      </c>
      <c r="T29" s="217"/>
      <c r="V29" s="10">
        <f>COUNTIF($C$2:$C$51,"Vend et veille JF - JOUR - Visite 3 bénéficiaires")</f>
        <v>0</v>
      </c>
    </row>
    <row r="30" spans="1:22" ht="15" customHeight="1" x14ac:dyDescent="0.25">
      <c r="A30" s="25">
        <v>29</v>
      </c>
      <c r="B30" s="26"/>
      <c r="C30" s="19"/>
      <c r="D30" s="146"/>
      <c r="E30" s="154"/>
      <c r="F30" s="154"/>
      <c r="G30" s="20" t="str">
        <f>IF(C30="","",VLOOKUP(C30,ACCUEIL!$M$17:$N$34,2,FALSE))</f>
        <v/>
      </c>
      <c r="H30" s="27"/>
      <c r="I30" s="28"/>
      <c r="J30" s="22"/>
      <c r="K30" s="19"/>
      <c r="L30" s="23"/>
      <c r="M30" s="152" t="str">
        <f t="shared" si="4"/>
        <v/>
      </c>
      <c r="N30" s="20" t="str">
        <f t="shared" si="1"/>
        <v/>
      </c>
      <c r="O30" s="21"/>
      <c r="P30" s="20" t="str">
        <f t="shared" si="2"/>
        <v/>
      </c>
      <c r="Q30" s="29"/>
      <c r="S30" s="221" t="s">
        <v>69</v>
      </c>
      <c r="T30" s="222"/>
      <c r="V30" s="8">
        <f>COUNTIF($C$2:$C$51,"Vend et veille JF - NUIT - Consultation")</f>
        <v>0</v>
      </c>
    </row>
    <row r="31" spans="1:22" ht="15" customHeight="1" x14ac:dyDescent="0.25">
      <c r="A31" s="25">
        <v>30</v>
      </c>
      <c r="B31" s="26"/>
      <c r="C31" s="19"/>
      <c r="D31" s="146"/>
      <c r="E31" s="154"/>
      <c r="F31" s="154"/>
      <c r="G31" s="20" t="str">
        <f>IF(C31="","",VLOOKUP(C31,ACCUEIL!$M$17:$N$34,2,FALSE))</f>
        <v/>
      </c>
      <c r="H31" s="27"/>
      <c r="I31" s="28"/>
      <c r="J31" s="22"/>
      <c r="K31" s="19"/>
      <c r="L31" s="23"/>
      <c r="M31" s="152" t="str">
        <f t="shared" si="4"/>
        <v/>
      </c>
      <c r="N31" s="20" t="str">
        <f t="shared" si="1"/>
        <v/>
      </c>
      <c r="O31" s="21"/>
      <c r="P31" s="20" t="str">
        <f t="shared" si="2"/>
        <v/>
      </c>
      <c r="Q31" s="29"/>
      <c r="S31" s="214" t="s">
        <v>70</v>
      </c>
      <c r="T31" s="215"/>
      <c r="V31" s="9">
        <f>COUNTIF($C$2:$C$51,"Vend et veille JF - NUIT - Visite 1 bénéficiare")</f>
        <v>0</v>
      </c>
    </row>
    <row r="32" spans="1:22" ht="15" customHeight="1" x14ac:dyDescent="0.25">
      <c r="A32" s="25">
        <v>31</v>
      </c>
      <c r="B32" s="26"/>
      <c r="C32" s="19"/>
      <c r="D32" s="146"/>
      <c r="E32" s="154"/>
      <c r="F32" s="154"/>
      <c r="G32" s="20" t="str">
        <f>IF(C32="","",VLOOKUP(C32,ACCUEIL!$M$17:$N$34,2,FALSE))</f>
        <v/>
      </c>
      <c r="H32" s="27"/>
      <c r="I32" s="28"/>
      <c r="J32" s="22"/>
      <c r="K32" s="19"/>
      <c r="L32" s="23"/>
      <c r="M32" s="152" t="str">
        <f t="shared" si="4"/>
        <v/>
      </c>
      <c r="N32" s="20" t="str">
        <f t="shared" si="1"/>
        <v/>
      </c>
      <c r="O32" s="21"/>
      <c r="P32" s="20" t="str">
        <f t="shared" si="2"/>
        <v/>
      </c>
      <c r="Q32" s="29"/>
      <c r="S32" s="214" t="s">
        <v>71</v>
      </c>
      <c r="T32" s="215"/>
      <c r="V32" s="9">
        <f>COUNTIF($C$2:$C$51,"Vend et veille JF - NUIT - Visite 2 bénéficiaires")</f>
        <v>0</v>
      </c>
    </row>
    <row r="33" spans="1:22" ht="15" customHeight="1" thickBot="1" x14ac:dyDescent="0.3">
      <c r="A33" s="25">
        <v>32</v>
      </c>
      <c r="B33" s="26"/>
      <c r="C33" s="19"/>
      <c r="D33" s="146"/>
      <c r="E33" s="154"/>
      <c r="F33" s="154"/>
      <c r="G33" s="20" t="str">
        <f>IF(C33="","",VLOOKUP(C33,ACCUEIL!$M$17:$N$34,2,FALSE))</f>
        <v/>
      </c>
      <c r="H33" s="27"/>
      <c r="I33" s="28"/>
      <c r="J33" s="22"/>
      <c r="K33" s="19"/>
      <c r="L33" s="23"/>
      <c r="M33" s="152" t="str">
        <f t="shared" si="4"/>
        <v/>
      </c>
      <c r="N33" s="20" t="str">
        <f t="shared" si="1"/>
        <v/>
      </c>
      <c r="O33" s="21"/>
      <c r="P33" s="20" t="str">
        <f t="shared" si="2"/>
        <v/>
      </c>
      <c r="Q33" s="29"/>
      <c r="S33" s="216" t="s">
        <v>72</v>
      </c>
      <c r="T33" s="217"/>
      <c r="V33" s="10">
        <f>COUNTIF($C$2:$C$51,"Vend et veille JF - NUIT - Visite 3 bénéficiaires")</f>
        <v>0</v>
      </c>
    </row>
    <row r="34" spans="1:22" ht="15" customHeight="1" x14ac:dyDescent="0.25">
      <c r="A34" s="25">
        <v>33</v>
      </c>
      <c r="B34" s="26"/>
      <c r="C34" s="19"/>
      <c r="D34" s="146"/>
      <c r="E34" s="154"/>
      <c r="F34" s="154"/>
      <c r="G34" s="20" t="str">
        <f>IF(C34="","",VLOOKUP(C34,ACCUEIL!$M$17:$N$34,2,FALSE))</f>
        <v/>
      </c>
      <c r="H34" s="27"/>
      <c r="I34" s="28"/>
      <c r="J34" s="22"/>
      <c r="K34" s="19"/>
      <c r="L34" s="23"/>
      <c r="M34" s="152" t="str">
        <f t="shared" si="4"/>
        <v/>
      </c>
      <c r="N34" s="20" t="str">
        <f t="shared" si="1"/>
        <v/>
      </c>
      <c r="O34" s="21"/>
      <c r="P34" s="20" t="str">
        <f t="shared" si="2"/>
        <v/>
      </c>
      <c r="Q34" s="29"/>
      <c r="S34" s="221" t="s">
        <v>73</v>
      </c>
      <c r="T34" s="222"/>
      <c r="V34" s="8">
        <f>COUNTIF($C$2:$C$51,"Sam, dim et JF - JOUR - Consultation")</f>
        <v>0</v>
      </c>
    </row>
    <row r="35" spans="1:22" ht="15" customHeight="1" x14ac:dyDescent="0.25">
      <c r="A35" s="25">
        <v>34</v>
      </c>
      <c r="B35" s="26"/>
      <c r="C35" s="19"/>
      <c r="D35" s="146"/>
      <c r="E35" s="154"/>
      <c r="F35" s="154"/>
      <c r="G35" s="20"/>
      <c r="H35" s="27"/>
      <c r="I35" s="28"/>
      <c r="J35" s="22"/>
      <c r="K35" s="19"/>
      <c r="L35" s="23"/>
      <c r="M35" s="152"/>
      <c r="N35" s="20"/>
      <c r="O35" s="21"/>
      <c r="P35" s="20"/>
      <c r="Q35" s="29"/>
      <c r="S35" s="214" t="s">
        <v>123</v>
      </c>
      <c r="T35" s="215"/>
      <c r="V35" s="9">
        <f>COUNTIF($C$2:$C$51,"Sam, dim et JF - JOUR - Consultation NA")</f>
        <v>0</v>
      </c>
    </row>
    <row r="36" spans="1:22" ht="15" customHeight="1" x14ac:dyDescent="0.25">
      <c r="A36" s="25">
        <v>35</v>
      </c>
      <c r="B36" s="26"/>
      <c r="C36" s="19"/>
      <c r="D36" s="146"/>
      <c r="E36" s="154"/>
      <c r="F36" s="154"/>
      <c r="G36" s="20" t="str">
        <f>IF(C36="","",VLOOKUP(C36,ACCUEIL!$M$17:$N$34,2,FALSE))</f>
        <v/>
      </c>
      <c r="H36" s="27"/>
      <c r="I36" s="28"/>
      <c r="J36" s="22"/>
      <c r="K36" s="19"/>
      <c r="L36" s="23"/>
      <c r="M36" s="152" t="str">
        <f t="shared" ref="M36:M51" si="5" xml:space="preserve"> IF(TRIM(H36)="",G36,H36)</f>
        <v/>
      </c>
      <c r="N36" s="20" t="str">
        <f t="shared" si="1"/>
        <v/>
      </c>
      <c r="O36" s="21"/>
      <c r="P36" s="20" t="str">
        <f t="shared" si="2"/>
        <v/>
      </c>
      <c r="Q36" s="29"/>
      <c r="S36" s="214" t="s">
        <v>74</v>
      </c>
      <c r="T36" s="215"/>
      <c r="V36" s="9">
        <f>COUNTIF($C$2:$C$51,"Sam, dim et JF - JOUR - Visite 1 bénéficiaire")</f>
        <v>0</v>
      </c>
    </row>
    <row r="37" spans="1:22" ht="15" customHeight="1" x14ac:dyDescent="0.25">
      <c r="A37" s="25">
        <v>36</v>
      </c>
      <c r="B37" s="26"/>
      <c r="C37" s="19"/>
      <c r="D37" s="146"/>
      <c r="E37" s="154"/>
      <c r="F37" s="154"/>
      <c r="G37" s="20" t="str">
        <f>IF(C37="","",VLOOKUP(C37,ACCUEIL!$M$17:$N$34,2,FALSE))</f>
        <v/>
      </c>
      <c r="H37" s="27"/>
      <c r="I37" s="28"/>
      <c r="J37" s="22"/>
      <c r="K37" s="19"/>
      <c r="L37" s="23"/>
      <c r="M37" s="152" t="str">
        <f t="shared" si="5"/>
        <v/>
      </c>
      <c r="N37" s="20" t="str">
        <f t="shared" si="1"/>
        <v/>
      </c>
      <c r="O37" s="21"/>
      <c r="P37" s="20" t="str">
        <f t="shared" si="2"/>
        <v/>
      </c>
      <c r="Q37" s="29"/>
      <c r="S37" s="214" t="s">
        <v>75</v>
      </c>
      <c r="T37" s="215"/>
      <c r="V37" s="9">
        <f>COUNTIF($C$2:$C$51,"Sam, dim et JF - JOUR - Visite 2 bénéficiaires")</f>
        <v>0</v>
      </c>
    </row>
    <row r="38" spans="1:22" ht="15" customHeight="1" thickBot="1" x14ac:dyDescent="0.3">
      <c r="A38" s="25">
        <v>37</v>
      </c>
      <c r="B38" s="26"/>
      <c r="C38" s="19"/>
      <c r="D38" s="146"/>
      <c r="E38" s="154"/>
      <c r="F38" s="154"/>
      <c r="G38" s="20" t="str">
        <f>IF(C38="","",VLOOKUP(C38,ACCUEIL!$M$17:$N$34,2,FALSE))</f>
        <v/>
      </c>
      <c r="H38" s="27"/>
      <c r="I38" s="28"/>
      <c r="J38" s="22"/>
      <c r="K38" s="19"/>
      <c r="L38" s="23"/>
      <c r="M38" s="152" t="str">
        <f t="shared" si="5"/>
        <v/>
      </c>
      <c r="N38" s="20" t="str">
        <f t="shared" si="1"/>
        <v/>
      </c>
      <c r="O38" s="21"/>
      <c r="P38" s="20" t="str">
        <f t="shared" si="2"/>
        <v/>
      </c>
      <c r="Q38" s="29"/>
      <c r="S38" s="216" t="s">
        <v>76</v>
      </c>
      <c r="T38" s="217"/>
      <c r="V38" s="10">
        <f>COUNTIF($C$2:$C$51,"Sam, dim et JF - JOUR - Visite 3 bénéficiaires")</f>
        <v>0</v>
      </c>
    </row>
    <row r="39" spans="1:22" ht="15" customHeight="1" x14ac:dyDescent="0.25">
      <c r="A39" s="25">
        <v>38</v>
      </c>
      <c r="B39" s="26"/>
      <c r="C39" s="19"/>
      <c r="D39" s="146"/>
      <c r="E39" s="154"/>
      <c r="F39" s="154"/>
      <c r="G39" s="20" t="str">
        <f>IF(C39="","",VLOOKUP(C39,ACCUEIL!$M$17:$N$34,2,FALSE))</f>
        <v/>
      </c>
      <c r="H39" s="27"/>
      <c r="I39" s="28"/>
      <c r="J39" s="22"/>
      <c r="K39" s="19"/>
      <c r="L39" s="23"/>
      <c r="M39" s="152" t="str">
        <f t="shared" si="5"/>
        <v/>
      </c>
      <c r="N39" s="20" t="str">
        <f t="shared" si="1"/>
        <v/>
      </c>
      <c r="O39" s="21"/>
      <c r="P39" s="20" t="str">
        <f t="shared" si="2"/>
        <v/>
      </c>
      <c r="Q39" s="29"/>
      <c r="S39" s="221" t="s">
        <v>77</v>
      </c>
      <c r="T39" s="222"/>
      <c r="V39" s="8">
        <f>COUNTIF($C$2:$C$51,"Sam, dim et JF - NUIT - Consultation")</f>
        <v>0</v>
      </c>
    </row>
    <row r="40" spans="1:22" ht="15" customHeight="1" x14ac:dyDescent="0.25">
      <c r="A40" s="25">
        <v>39</v>
      </c>
      <c r="B40" s="26"/>
      <c r="C40" s="19"/>
      <c r="D40" s="146"/>
      <c r="E40" s="154"/>
      <c r="F40" s="154"/>
      <c r="G40" s="20" t="str">
        <f>IF(C40="","",VLOOKUP(C40,ACCUEIL!$M$17:$N$34,2,FALSE))</f>
        <v/>
      </c>
      <c r="H40" s="27"/>
      <c r="I40" s="28"/>
      <c r="J40" s="22"/>
      <c r="K40" s="19"/>
      <c r="L40" s="23"/>
      <c r="M40" s="152" t="str">
        <f t="shared" si="5"/>
        <v/>
      </c>
      <c r="N40" s="20" t="str">
        <f t="shared" si="1"/>
        <v/>
      </c>
      <c r="O40" s="21"/>
      <c r="P40" s="20" t="str">
        <f t="shared" si="2"/>
        <v/>
      </c>
      <c r="Q40" s="29"/>
      <c r="S40" s="214" t="s">
        <v>78</v>
      </c>
      <c r="T40" s="215"/>
      <c r="V40" s="9">
        <f>COUNTIF($C$2:$C$51,"Sam, dim et JF - NUIT - Visite 1 bénéficiaire")</f>
        <v>0</v>
      </c>
    </row>
    <row r="41" spans="1:22" ht="15" customHeight="1" x14ac:dyDescent="0.25">
      <c r="A41" s="25">
        <v>40</v>
      </c>
      <c r="B41" s="26"/>
      <c r="C41" s="19"/>
      <c r="D41" s="146"/>
      <c r="E41" s="154"/>
      <c r="F41" s="154"/>
      <c r="G41" s="20" t="str">
        <f>IF(C41="","",VLOOKUP(C41,ACCUEIL!$M$17:$N$34,2,FALSE))</f>
        <v/>
      </c>
      <c r="H41" s="27"/>
      <c r="I41" s="28"/>
      <c r="J41" s="22"/>
      <c r="K41" s="19"/>
      <c r="L41" s="23"/>
      <c r="M41" s="152" t="str">
        <f t="shared" si="5"/>
        <v/>
      </c>
      <c r="N41" s="20" t="str">
        <f t="shared" si="1"/>
        <v/>
      </c>
      <c r="O41" s="21"/>
      <c r="P41" s="20" t="str">
        <f t="shared" si="2"/>
        <v/>
      </c>
      <c r="Q41" s="29"/>
      <c r="S41" s="214" t="s">
        <v>79</v>
      </c>
      <c r="T41" s="215"/>
      <c r="V41" s="9">
        <f>COUNTIF($C$2:$C$51,"Sam, dim et JF - NUIT - Visite 2 bénéficiaires")</f>
        <v>0</v>
      </c>
    </row>
    <row r="42" spans="1:22" ht="15" customHeight="1" thickBot="1" x14ac:dyDescent="0.3">
      <c r="A42" s="25">
        <v>41</v>
      </c>
      <c r="B42" s="26"/>
      <c r="C42" s="19"/>
      <c r="D42" s="146"/>
      <c r="E42" s="154"/>
      <c r="F42" s="154"/>
      <c r="G42" s="20" t="str">
        <f>IF(C42="","",VLOOKUP(C42,ACCUEIL!$M$17:$N$34,2,FALSE))</f>
        <v/>
      </c>
      <c r="H42" s="27"/>
      <c r="I42" s="28"/>
      <c r="J42" s="22"/>
      <c r="K42" s="19"/>
      <c r="L42" s="23"/>
      <c r="M42" s="152" t="str">
        <f t="shared" si="5"/>
        <v/>
      </c>
      <c r="N42" s="20" t="str">
        <f t="shared" si="1"/>
        <v/>
      </c>
      <c r="O42" s="21"/>
      <c r="P42" s="20" t="str">
        <f t="shared" si="2"/>
        <v/>
      </c>
      <c r="Q42" s="29"/>
      <c r="S42" s="216" t="s">
        <v>80</v>
      </c>
      <c r="T42" s="217"/>
      <c r="V42" s="10">
        <f>COUNTIF($C$2:$C$51,"Sam, dim et JF - NUIT - Visite 3 bénéficiaires")</f>
        <v>0</v>
      </c>
    </row>
    <row r="43" spans="1:22" ht="15" customHeight="1" x14ac:dyDescent="0.25">
      <c r="A43" s="25">
        <v>42</v>
      </c>
      <c r="B43" s="26"/>
      <c r="C43" s="19"/>
      <c r="D43" s="146"/>
      <c r="E43" s="154"/>
      <c r="F43" s="154"/>
      <c r="G43" s="20" t="str">
        <f>IF(C43="","",VLOOKUP(C43,ACCUEIL!$M$17:$N$34,2,FALSE))</f>
        <v/>
      </c>
      <c r="H43" s="27"/>
      <c r="I43" s="28"/>
      <c r="J43" s="22"/>
      <c r="K43" s="19"/>
      <c r="L43" s="23"/>
      <c r="M43" s="152" t="str">
        <f t="shared" si="5"/>
        <v/>
      </c>
      <c r="N43" s="20" t="str">
        <f t="shared" si="1"/>
        <v/>
      </c>
      <c r="O43" s="21"/>
      <c r="P43" s="20" t="str">
        <f t="shared" si="2"/>
        <v/>
      </c>
      <c r="Q43" s="29"/>
    </row>
    <row r="44" spans="1:22" ht="15" customHeight="1" x14ac:dyDescent="0.25">
      <c r="A44" s="25">
        <v>43</v>
      </c>
      <c r="B44" s="26"/>
      <c r="C44" s="19"/>
      <c r="D44" s="146"/>
      <c r="E44" s="154"/>
      <c r="F44" s="154"/>
      <c r="G44" s="20" t="str">
        <f>IF(C44="","",VLOOKUP(C44,ACCUEIL!$M$17:$N$34,2,FALSE))</f>
        <v/>
      </c>
      <c r="H44" s="27"/>
      <c r="I44" s="28"/>
      <c r="J44" s="22"/>
      <c r="K44" s="19"/>
      <c r="L44" s="23"/>
      <c r="M44" s="152" t="str">
        <f t="shared" si="5"/>
        <v/>
      </c>
      <c r="N44" s="20" t="str">
        <f t="shared" si="1"/>
        <v/>
      </c>
      <c r="O44" s="21"/>
      <c r="P44" s="20" t="str">
        <f t="shared" si="2"/>
        <v/>
      </c>
      <c r="Q44" s="29"/>
    </row>
    <row r="45" spans="1:22" ht="15" customHeight="1" x14ac:dyDescent="0.25">
      <c r="A45" s="25">
        <v>44</v>
      </c>
      <c r="B45" s="26"/>
      <c r="C45" s="19"/>
      <c r="D45" s="146"/>
      <c r="E45" s="154"/>
      <c r="F45" s="154"/>
      <c r="G45" s="20" t="str">
        <f>IF(C45="","",VLOOKUP(C45,ACCUEIL!$M$17:$N$34,2,FALSE))</f>
        <v/>
      </c>
      <c r="H45" s="27"/>
      <c r="I45" s="28"/>
      <c r="J45" s="22"/>
      <c r="K45" s="19"/>
      <c r="L45" s="23"/>
      <c r="M45" s="152" t="str">
        <f t="shared" si="5"/>
        <v/>
      </c>
      <c r="N45" s="20" t="str">
        <f t="shared" si="1"/>
        <v/>
      </c>
      <c r="O45" s="21"/>
      <c r="P45" s="20" t="str">
        <f t="shared" si="2"/>
        <v/>
      </c>
      <c r="Q45" s="29"/>
    </row>
    <row r="46" spans="1:22" ht="15" customHeight="1" x14ac:dyDescent="0.25">
      <c r="A46" s="25">
        <v>45</v>
      </c>
      <c r="B46" s="26"/>
      <c r="C46" s="19"/>
      <c r="D46" s="146"/>
      <c r="E46" s="154"/>
      <c r="F46" s="154"/>
      <c r="G46" s="20" t="str">
        <f>IF(C46="","",VLOOKUP(C46,ACCUEIL!$M$17:$N$34,2,FALSE))</f>
        <v/>
      </c>
      <c r="H46" s="27"/>
      <c r="I46" s="28"/>
      <c r="J46" s="22"/>
      <c r="K46" s="19"/>
      <c r="L46" s="23"/>
      <c r="M46" s="152" t="str">
        <f t="shared" si="5"/>
        <v/>
      </c>
      <c r="N46" s="20" t="str">
        <f t="shared" si="1"/>
        <v/>
      </c>
      <c r="O46" s="21"/>
      <c r="P46" s="20" t="str">
        <f t="shared" si="2"/>
        <v/>
      </c>
      <c r="Q46" s="29"/>
    </row>
    <row r="47" spans="1:22" ht="15" customHeight="1" x14ac:dyDescent="0.25">
      <c r="A47" s="25">
        <v>46</v>
      </c>
      <c r="B47" s="26"/>
      <c r="C47" s="19"/>
      <c r="D47" s="146"/>
      <c r="E47" s="154"/>
      <c r="F47" s="154"/>
      <c r="G47" s="20" t="str">
        <f>IF(C47="","",VLOOKUP(C47,ACCUEIL!$M$17:$N$34,2,FALSE))</f>
        <v/>
      </c>
      <c r="H47" s="27"/>
      <c r="I47" s="28"/>
      <c r="J47" s="22"/>
      <c r="K47" s="19"/>
      <c r="L47" s="23"/>
      <c r="M47" s="152" t="str">
        <f t="shared" si="5"/>
        <v/>
      </c>
      <c r="N47" s="20" t="str">
        <f t="shared" si="1"/>
        <v/>
      </c>
      <c r="O47" s="21"/>
      <c r="P47" s="20" t="str">
        <f t="shared" si="2"/>
        <v/>
      </c>
      <c r="Q47" s="29"/>
    </row>
    <row r="48" spans="1:22" ht="15" customHeight="1" x14ac:dyDescent="0.25">
      <c r="A48" s="25">
        <v>47</v>
      </c>
      <c r="B48" s="26"/>
      <c r="C48" s="19"/>
      <c r="D48" s="146"/>
      <c r="E48" s="154"/>
      <c r="F48" s="154"/>
      <c r="G48" s="20" t="str">
        <f>IF(C48="","",VLOOKUP(C48,ACCUEIL!$M$17:$N$34,2,FALSE))</f>
        <v/>
      </c>
      <c r="H48" s="27"/>
      <c r="I48" s="28"/>
      <c r="J48" s="22"/>
      <c r="K48" s="19"/>
      <c r="L48" s="23"/>
      <c r="M48" s="152" t="str">
        <f t="shared" si="5"/>
        <v/>
      </c>
      <c r="N48" s="20" t="str">
        <f t="shared" si="1"/>
        <v/>
      </c>
      <c r="O48" s="21"/>
      <c r="P48" s="20" t="str">
        <f t="shared" si="2"/>
        <v/>
      </c>
      <c r="Q48" s="29"/>
    </row>
    <row r="49" spans="1:22" ht="15" customHeight="1" x14ac:dyDescent="0.25">
      <c r="A49" s="25">
        <v>48</v>
      </c>
      <c r="B49" s="26"/>
      <c r="C49" s="19"/>
      <c r="D49" s="146"/>
      <c r="E49" s="154"/>
      <c r="F49" s="154"/>
      <c r="G49" s="20" t="str">
        <f>IF(C49="","",VLOOKUP(C49,ACCUEIL!$M$17:$N$34,2,FALSE))</f>
        <v/>
      </c>
      <c r="H49" s="27"/>
      <c r="I49" s="28"/>
      <c r="J49" s="22"/>
      <c r="K49" s="19"/>
      <c r="L49" s="23"/>
      <c r="M49" s="152" t="str">
        <f t="shared" si="5"/>
        <v/>
      </c>
      <c r="N49" s="20" t="str">
        <f t="shared" si="1"/>
        <v/>
      </c>
      <c r="O49" s="21"/>
      <c r="P49" s="20" t="str">
        <f t="shared" si="2"/>
        <v/>
      </c>
      <c r="Q49" s="29"/>
    </row>
    <row r="50" spans="1:22" ht="15" customHeight="1" x14ac:dyDescent="0.25">
      <c r="A50" s="25">
        <v>49</v>
      </c>
      <c r="B50" s="26"/>
      <c r="C50" s="19"/>
      <c r="D50" s="146"/>
      <c r="E50" s="154"/>
      <c r="F50" s="154"/>
      <c r="G50" s="20" t="str">
        <f>IF(C50="","",VLOOKUP(C50,ACCUEIL!$M$17:$N$34,2,FALSE))</f>
        <v/>
      </c>
      <c r="H50" s="27"/>
      <c r="I50" s="28"/>
      <c r="J50" s="22"/>
      <c r="K50" s="19"/>
      <c r="L50" s="23"/>
      <c r="M50" s="152" t="str">
        <f t="shared" si="5"/>
        <v/>
      </c>
      <c r="N50" s="20" t="str">
        <f t="shared" si="1"/>
        <v/>
      </c>
      <c r="O50" s="21"/>
      <c r="P50" s="20" t="str">
        <f t="shared" si="2"/>
        <v/>
      </c>
      <c r="Q50" s="29"/>
    </row>
    <row r="51" spans="1:22" ht="15" customHeight="1" thickBot="1" x14ac:dyDescent="0.3">
      <c r="A51" s="48">
        <v>50</v>
      </c>
      <c r="B51" s="49"/>
      <c r="C51" s="50"/>
      <c r="D51" s="147"/>
      <c r="E51" s="147"/>
      <c r="F51" s="147"/>
      <c r="G51" s="51" t="str">
        <f>IF(C51="","",VLOOKUP(C51,ACCUEIL!$M$17:$N$34,2,FALSE))</f>
        <v/>
      </c>
      <c r="H51" s="52"/>
      <c r="I51" s="53"/>
      <c r="J51" s="53"/>
      <c r="K51" s="50"/>
      <c r="L51" s="54"/>
      <c r="M51" s="153" t="str">
        <f t="shared" si="5"/>
        <v/>
      </c>
      <c r="N51" s="51" t="str">
        <f t="shared" si="1"/>
        <v/>
      </c>
      <c r="O51" s="52"/>
      <c r="P51" s="51" t="str">
        <f t="shared" si="2"/>
        <v/>
      </c>
      <c r="Q51" s="55"/>
    </row>
    <row r="52" spans="1:22" ht="15" customHeight="1" x14ac:dyDescent="0.2">
      <c r="A52" s="144"/>
      <c r="B52" s="138"/>
      <c r="C52" s="139"/>
      <c r="D52" s="139"/>
      <c r="E52" s="139"/>
      <c r="F52" s="139"/>
      <c r="G52" s="141"/>
      <c r="H52" s="140"/>
      <c r="I52" s="140"/>
      <c r="J52" s="140"/>
      <c r="K52" s="142"/>
      <c r="L52" s="142"/>
      <c r="M52" s="143"/>
      <c r="N52" s="141"/>
      <c r="O52" s="140"/>
      <c r="P52" s="141"/>
      <c r="Q52" s="142"/>
    </row>
    <row r="53" spans="1:22" ht="15" customHeight="1" x14ac:dyDescent="0.2">
      <c r="A53" s="203" t="s">
        <v>0</v>
      </c>
      <c r="B53" s="203" t="s">
        <v>141</v>
      </c>
      <c r="C53" s="204" t="s">
        <v>149</v>
      </c>
      <c r="D53" s="211" t="s">
        <v>148</v>
      </c>
      <c r="E53" s="209" t="s">
        <v>14</v>
      </c>
      <c r="F53" s="209" t="s">
        <v>142</v>
      </c>
      <c r="G53" s="209" t="s">
        <v>140</v>
      </c>
      <c r="H53" s="209" t="s">
        <v>135</v>
      </c>
      <c r="I53" s="209" t="s">
        <v>10</v>
      </c>
      <c r="J53" s="205" t="s">
        <v>143</v>
      </c>
      <c r="K53" s="180" t="s">
        <v>147</v>
      </c>
      <c r="L53" s="181"/>
      <c r="M53" s="181"/>
      <c r="N53" s="181"/>
      <c r="O53" s="181"/>
      <c r="P53" s="182"/>
      <c r="Q53" s="212" t="s">
        <v>146</v>
      </c>
      <c r="R53" s="207" t="s">
        <v>129</v>
      </c>
    </row>
    <row r="54" spans="1:22" ht="49.5" customHeight="1" x14ac:dyDescent="0.25">
      <c r="A54" s="203"/>
      <c r="B54" s="203"/>
      <c r="C54" s="204"/>
      <c r="D54" s="211"/>
      <c r="E54" s="210"/>
      <c r="F54" s="210"/>
      <c r="G54" s="210"/>
      <c r="H54" s="210"/>
      <c r="I54" s="210"/>
      <c r="J54" s="206"/>
      <c r="K54" s="172" t="s">
        <v>130</v>
      </c>
      <c r="L54" s="173" t="s">
        <v>136</v>
      </c>
      <c r="M54" s="174" t="s">
        <v>144</v>
      </c>
      <c r="N54" s="175" t="s">
        <v>136</v>
      </c>
      <c r="O54" s="176" t="s">
        <v>145</v>
      </c>
      <c r="P54" s="177" t="s">
        <v>136</v>
      </c>
      <c r="Q54" s="213"/>
      <c r="R54" s="208"/>
      <c r="S54"/>
      <c r="T54"/>
      <c r="U54" s="155"/>
      <c r="V54" s="156"/>
    </row>
    <row r="55" spans="1:22" ht="15" customHeight="1" x14ac:dyDescent="0.25">
      <c r="A55" s="148"/>
      <c r="B55" s="161"/>
      <c r="C55" s="160"/>
      <c r="D55" s="162"/>
      <c r="E55" s="162"/>
      <c r="F55" s="162"/>
      <c r="G55" s="162"/>
      <c r="H55" s="163"/>
      <c r="I55" s="164"/>
      <c r="J55" s="165"/>
      <c r="K55" s="178"/>
      <c r="L55" s="168"/>
      <c r="M55" s="169"/>
      <c r="N55" s="170"/>
      <c r="O55" s="179"/>
      <c r="P55" s="171"/>
      <c r="Q55" s="166"/>
      <c r="R55" s="151" t="str">
        <f t="shared" ref="R55:R86" si="6">IF(ISBLANK(B55),"",IF(ISBLANK(O55),"PAS CLOTURE","CLOTURE"))</f>
        <v/>
      </c>
      <c r="S55"/>
      <c r="T55"/>
      <c r="U55" s="157"/>
      <c r="V55" s="156"/>
    </row>
    <row r="56" spans="1:22" ht="15" customHeight="1" x14ac:dyDescent="0.25">
      <c r="A56" s="148"/>
      <c r="B56" s="161"/>
      <c r="C56" s="160"/>
      <c r="D56" s="162"/>
      <c r="E56" s="162"/>
      <c r="F56" s="162"/>
      <c r="G56" s="162"/>
      <c r="H56" s="163"/>
      <c r="I56" s="164"/>
      <c r="J56" s="165"/>
      <c r="K56" s="178"/>
      <c r="L56" s="168"/>
      <c r="M56" s="169"/>
      <c r="N56" s="170"/>
      <c r="O56" s="179"/>
      <c r="P56" s="171"/>
      <c r="Q56" s="166"/>
      <c r="R56" s="151" t="str">
        <f t="shared" si="6"/>
        <v/>
      </c>
      <c r="S56" s="158"/>
      <c r="T56" s="159"/>
      <c r="U56" s="157"/>
      <c r="V56" s="156"/>
    </row>
    <row r="57" spans="1:22" ht="15" customHeight="1" x14ac:dyDescent="0.25">
      <c r="A57" s="148"/>
      <c r="B57" s="161"/>
      <c r="C57" s="160"/>
      <c r="D57" s="162"/>
      <c r="E57" s="162"/>
      <c r="F57" s="162"/>
      <c r="G57" s="162"/>
      <c r="H57" s="163"/>
      <c r="I57" s="164"/>
      <c r="J57" s="165"/>
      <c r="K57" s="178"/>
      <c r="L57" s="168"/>
      <c r="M57" s="169"/>
      <c r="N57" s="170"/>
      <c r="O57" s="179"/>
      <c r="P57" s="171"/>
      <c r="Q57" s="166"/>
      <c r="R57" s="151" t="str">
        <f t="shared" si="6"/>
        <v/>
      </c>
      <c r="T57" s="159"/>
      <c r="U57" s="157"/>
      <c r="V57" s="156"/>
    </row>
    <row r="58" spans="1:22" ht="15" customHeight="1" x14ac:dyDescent="0.25">
      <c r="A58" s="148"/>
      <c r="B58" s="161"/>
      <c r="C58" s="160"/>
      <c r="D58" s="162"/>
      <c r="E58" s="162"/>
      <c r="F58" s="162"/>
      <c r="G58" s="162"/>
      <c r="H58" s="163"/>
      <c r="I58" s="164"/>
      <c r="J58" s="165"/>
      <c r="K58" s="178"/>
      <c r="L58" s="168"/>
      <c r="M58" s="169"/>
      <c r="N58" s="170"/>
      <c r="O58" s="179"/>
      <c r="P58" s="171"/>
      <c r="Q58" s="166"/>
      <c r="R58" s="151" t="str">
        <f t="shared" si="6"/>
        <v/>
      </c>
      <c r="T58" s="159"/>
      <c r="U58" s="157"/>
      <c r="V58" s="156"/>
    </row>
    <row r="59" spans="1:22" ht="15" customHeight="1" x14ac:dyDescent="0.25">
      <c r="A59" s="148"/>
      <c r="B59" s="161"/>
      <c r="C59" s="160"/>
      <c r="D59" s="162"/>
      <c r="E59" s="162"/>
      <c r="F59" s="162"/>
      <c r="G59" s="162"/>
      <c r="H59" s="163"/>
      <c r="I59" s="164"/>
      <c r="J59" s="165"/>
      <c r="K59" s="178"/>
      <c r="L59" s="168"/>
      <c r="M59" s="169"/>
      <c r="N59" s="170"/>
      <c r="O59" s="179"/>
      <c r="P59" s="171"/>
      <c r="Q59" s="166"/>
      <c r="R59" s="151" t="str">
        <f t="shared" si="6"/>
        <v/>
      </c>
      <c r="U59" s="157"/>
      <c r="V59" s="156"/>
    </row>
    <row r="60" spans="1:22" ht="15" customHeight="1" x14ac:dyDescent="0.25">
      <c r="A60" s="148"/>
      <c r="B60" s="161"/>
      <c r="C60" s="160"/>
      <c r="D60" s="162"/>
      <c r="E60" s="162"/>
      <c r="F60" s="162"/>
      <c r="G60" s="162"/>
      <c r="H60" s="163"/>
      <c r="I60" s="164"/>
      <c r="J60" s="165"/>
      <c r="K60" s="178"/>
      <c r="L60" s="168"/>
      <c r="M60" s="169"/>
      <c r="N60" s="170"/>
      <c r="O60" s="179"/>
      <c r="P60" s="171"/>
      <c r="Q60" s="166"/>
      <c r="R60" s="151" t="str">
        <f t="shared" si="6"/>
        <v/>
      </c>
      <c r="U60" s="157"/>
      <c r="V60" s="156"/>
    </row>
    <row r="61" spans="1:22" ht="15" customHeight="1" x14ac:dyDescent="0.25">
      <c r="A61" s="148"/>
      <c r="B61" s="161"/>
      <c r="C61" s="160"/>
      <c r="D61" s="162"/>
      <c r="E61" s="162"/>
      <c r="F61" s="162"/>
      <c r="G61" s="162"/>
      <c r="H61" s="163"/>
      <c r="I61" s="164"/>
      <c r="J61" s="165"/>
      <c r="K61" s="178"/>
      <c r="L61" s="168"/>
      <c r="M61" s="169"/>
      <c r="N61" s="170"/>
      <c r="O61" s="179"/>
      <c r="P61" s="171"/>
      <c r="Q61" s="166"/>
      <c r="R61" s="151" t="str">
        <f t="shared" si="6"/>
        <v/>
      </c>
      <c r="U61" s="157"/>
      <c r="V61" s="156"/>
    </row>
    <row r="62" spans="1:22" ht="15" customHeight="1" x14ac:dyDescent="0.25">
      <c r="A62" s="148"/>
      <c r="B62" s="161"/>
      <c r="C62" s="160"/>
      <c r="D62" s="162"/>
      <c r="E62" s="162"/>
      <c r="F62" s="162"/>
      <c r="G62" s="162"/>
      <c r="H62" s="163"/>
      <c r="I62" s="164"/>
      <c r="J62" s="165"/>
      <c r="K62" s="178"/>
      <c r="L62" s="168"/>
      <c r="M62" s="169"/>
      <c r="N62" s="170"/>
      <c r="O62" s="179"/>
      <c r="P62" s="171"/>
      <c r="Q62" s="166"/>
      <c r="R62" s="151" t="str">
        <f t="shared" si="6"/>
        <v/>
      </c>
      <c r="U62" s="157"/>
      <c r="V62" s="156"/>
    </row>
    <row r="63" spans="1:22" ht="15" customHeight="1" x14ac:dyDescent="0.25">
      <c r="A63" s="148"/>
      <c r="B63" s="161"/>
      <c r="C63" s="160"/>
      <c r="D63" s="162"/>
      <c r="E63" s="162"/>
      <c r="F63" s="162"/>
      <c r="G63" s="162"/>
      <c r="H63" s="163"/>
      <c r="I63" s="164"/>
      <c r="J63" s="165"/>
      <c r="K63" s="178"/>
      <c r="L63" s="168"/>
      <c r="M63" s="169"/>
      <c r="N63" s="170"/>
      <c r="O63" s="179"/>
      <c r="P63" s="171"/>
      <c r="Q63" s="166"/>
      <c r="R63" s="151" t="str">
        <f t="shared" si="6"/>
        <v/>
      </c>
      <c r="U63" s="157"/>
      <c r="V63" s="156"/>
    </row>
    <row r="64" spans="1:22" ht="15" customHeight="1" x14ac:dyDescent="0.25">
      <c r="A64" s="148"/>
      <c r="B64" s="161"/>
      <c r="C64" s="160"/>
      <c r="D64" s="162"/>
      <c r="E64" s="162"/>
      <c r="F64" s="162"/>
      <c r="G64" s="162"/>
      <c r="H64" s="163"/>
      <c r="I64" s="164"/>
      <c r="J64" s="165"/>
      <c r="K64" s="178"/>
      <c r="L64" s="168"/>
      <c r="M64" s="169"/>
      <c r="N64" s="170"/>
      <c r="O64" s="179"/>
      <c r="P64" s="171"/>
      <c r="Q64" s="166"/>
      <c r="R64" s="151" t="str">
        <f t="shared" si="6"/>
        <v/>
      </c>
      <c r="U64" s="157"/>
      <c r="V64" s="156"/>
    </row>
    <row r="65" spans="1:22" ht="15" customHeight="1" x14ac:dyDescent="0.25">
      <c r="A65" s="148"/>
      <c r="B65" s="161"/>
      <c r="C65" s="160"/>
      <c r="D65" s="162"/>
      <c r="E65" s="162"/>
      <c r="F65" s="162"/>
      <c r="G65" s="162"/>
      <c r="H65" s="163"/>
      <c r="I65" s="164"/>
      <c r="J65" s="165"/>
      <c r="K65" s="178"/>
      <c r="L65" s="168"/>
      <c r="M65" s="169"/>
      <c r="N65" s="170"/>
      <c r="O65" s="179"/>
      <c r="P65" s="171"/>
      <c r="Q65" s="166"/>
      <c r="R65" s="151" t="str">
        <f t="shared" si="6"/>
        <v/>
      </c>
      <c r="U65" s="157"/>
      <c r="V65" s="156"/>
    </row>
    <row r="66" spans="1:22" ht="15" customHeight="1" x14ac:dyDescent="0.25">
      <c r="A66" s="148"/>
      <c r="B66" s="161"/>
      <c r="C66" s="160"/>
      <c r="D66" s="162"/>
      <c r="E66" s="162"/>
      <c r="F66" s="162"/>
      <c r="G66" s="162"/>
      <c r="H66" s="163"/>
      <c r="I66" s="164"/>
      <c r="J66" s="165"/>
      <c r="K66" s="178"/>
      <c r="L66" s="168"/>
      <c r="M66" s="169"/>
      <c r="N66" s="170"/>
      <c r="O66" s="179"/>
      <c r="P66" s="171"/>
      <c r="Q66" s="166"/>
      <c r="R66" s="151" t="str">
        <f t="shared" si="6"/>
        <v/>
      </c>
      <c r="U66" s="157"/>
      <c r="V66" s="156"/>
    </row>
    <row r="67" spans="1:22" ht="15" customHeight="1" x14ac:dyDescent="0.25">
      <c r="A67" s="148"/>
      <c r="B67" s="161"/>
      <c r="C67" s="160"/>
      <c r="D67" s="162"/>
      <c r="E67" s="162"/>
      <c r="F67" s="162"/>
      <c r="G67" s="162"/>
      <c r="H67" s="163"/>
      <c r="I67" s="164"/>
      <c r="J67" s="165"/>
      <c r="K67" s="178"/>
      <c r="L67" s="168"/>
      <c r="M67" s="169"/>
      <c r="N67" s="170"/>
      <c r="O67" s="179"/>
      <c r="P67" s="171"/>
      <c r="Q67" s="166"/>
      <c r="R67" s="151" t="str">
        <f t="shared" si="6"/>
        <v/>
      </c>
      <c r="U67" s="157"/>
      <c r="V67" s="156"/>
    </row>
    <row r="68" spans="1:22" ht="15" customHeight="1" x14ac:dyDescent="0.25">
      <c r="A68" s="148"/>
      <c r="B68" s="161"/>
      <c r="C68" s="160"/>
      <c r="D68" s="162"/>
      <c r="E68" s="162"/>
      <c r="F68" s="162"/>
      <c r="G68" s="162"/>
      <c r="H68" s="163"/>
      <c r="I68" s="164"/>
      <c r="J68" s="165"/>
      <c r="K68" s="178"/>
      <c r="L68" s="168"/>
      <c r="M68" s="169"/>
      <c r="N68" s="170"/>
      <c r="O68" s="179"/>
      <c r="P68" s="171"/>
      <c r="Q68" s="166"/>
      <c r="R68" s="151" t="str">
        <f t="shared" si="6"/>
        <v/>
      </c>
      <c r="U68" s="157"/>
      <c r="V68" s="156"/>
    </row>
    <row r="69" spans="1:22" ht="15" customHeight="1" x14ac:dyDescent="0.25">
      <c r="A69" s="148"/>
      <c r="B69" s="161"/>
      <c r="C69" s="160"/>
      <c r="D69" s="162"/>
      <c r="E69" s="162"/>
      <c r="F69" s="162"/>
      <c r="G69" s="162"/>
      <c r="H69" s="163"/>
      <c r="I69" s="164"/>
      <c r="J69" s="165"/>
      <c r="K69" s="178"/>
      <c r="L69" s="168"/>
      <c r="M69" s="169"/>
      <c r="N69" s="170"/>
      <c r="O69" s="179"/>
      <c r="P69" s="171"/>
      <c r="Q69" s="166"/>
      <c r="R69" s="151" t="str">
        <f t="shared" si="6"/>
        <v/>
      </c>
      <c r="U69" s="157"/>
      <c r="V69" s="156"/>
    </row>
    <row r="70" spans="1:22" ht="15" customHeight="1" x14ac:dyDescent="0.25">
      <c r="A70" s="148"/>
      <c r="B70" s="161"/>
      <c r="C70" s="160"/>
      <c r="D70" s="162"/>
      <c r="E70" s="162"/>
      <c r="F70" s="162"/>
      <c r="G70" s="162"/>
      <c r="H70" s="163"/>
      <c r="I70" s="164"/>
      <c r="J70" s="165"/>
      <c r="K70" s="178"/>
      <c r="L70" s="168"/>
      <c r="M70" s="169"/>
      <c r="N70" s="170"/>
      <c r="O70" s="179"/>
      <c r="P70" s="171"/>
      <c r="Q70" s="166"/>
      <c r="R70" s="151" t="str">
        <f t="shared" si="6"/>
        <v/>
      </c>
      <c r="U70" s="157"/>
      <c r="V70" s="156"/>
    </row>
    <row r="71" spans="1:22" ht="15" customHeight="1" x14ac:dyDescent="0.25">
      <c r="A71" s="148"/>
      <c r="B71" s="161"/>
      <c r="C71" s="160"/>
      <c r="D71" s="162"/>
      <c r="E71" s="162"/>
      <c r="F71" s="162"/>
      <c r="G71" s="162"/>
      <c r="H71" s="163"/>
      <c r="I71" s="164"/>
      <c r="J71" s="165"/>
      <c r="K71" s="178"/>
      <c r="L71" s="168"/>
      <c r="M71" s="169"/>
      <c r="N71" s="170"/>
      <c r="O71" s="179"/>
      <c r="P71" s="171"/>
      <c r="Q71" s="166"/>
      <c r="R71" s="151" t="str">
        <f t="shared" si="6"/>
        <v/>
      </c>
      <c r="U71" s="157"/>
      <c r="V71" s="156"/>
    </row>
    <row r="72" spans="1:22" ht="15" customHeight="1" x14ac:dyDescent="0.25">
      <c r="A72" s="148"/>
      <c r="B72" s="161"/>
      <c r="C72" s="160"/>
      <c r="D72" s="162"/>
      <c r="E72" s="162"/>
      <c r="F72" s="162"/>
      <c r="G72" s="162"/>
      <c r="H72" s="163"/>
      <c r="I72" s="164"/>
      <c r="J72" s="165"/>
      <c r="K72" s="178"/>
      <c r="L72" s="168"/>
      <c r="M72" s="169"/>
      <c r="N72" s="170"/>
      <c r="O72" s="179"/>
      <c r="P72" s="171"/>
      <c r="Q72" s="166"/>
      <c r="R72" s="151" t="str">
        <f t="shared" si="6"/>
        <v/>
      </c>
      <c r="U72" s="157"/>
      <c r="V72" s="156"/>
    </row>
    <row r="73" spans="1:22" ht="15" customHeight="1" x14ac:dyDescent="0.25">
      <c r="A73" s="148"/>
      <c r="B73" s="161"/>
      <c r="C73" s="160"/>
      <c r="D73" s="162"/>
      <c r="E73" s="162"/>
      <c r="F73" s="162"/>
      <c r="G73" s="162"/>
      <c r="H73" s="163"/>
      <c r="I73" s="164"/>
      <c r="J73" s="165"/>
      <c r="K73" s="178"/>
      <c r="L73" s="168"/>
      <c r="M73" s="169"/>
      <c r="N73" s="170"/>
      <c r="O73" s="179"/>
      <c r="P73" s="171"/>
      <c r="Q73" s="166"/>
      <c r="R73" s="151" t="str">
        <f t="shared" si="6"/>
        <v/>
      </c>
      <c r="U73" s="157"/>
      <c r="V73" s="156"/>
    </row>
    <row r="74" spans="1:22" ht="15" customHeight="1" x14ac:dyDescent="0.25">
      <c r="A74" s="148"/>
      <c r="B74" s="161"/>
      <c r="C74" s="160"/>
      <c r="D74" s="162"/>
      <c r="E74" s="162"/>
      <c r="F74" s="162"/>
      <c r="G74" s="162"/>
      <c r="H74" s="163"/>
      <c r="I74" s="164" t="s">
        <v>137</v>
      </c>
      <c r="J74" s="165"/>
      <c r="K74" s="178"/>
      <c r="L74" s="168"/>
      <c r="M74" s="169"/>
      <c r="N74" s="170"/>
      <c r="O74" s="179"/>
      <c r="P74" s="171"/>
      <c r="Q74" s="166"/>
      <c r="R74" s="151" t="str">
        <f t="shared" si="6"/>
        <v/>
      </c>
      <c r="U74" s="157"/>
      <c r="V74" s="156"/>
    </row>
    <row r="75" spans="1:22" ht="15" customHeight="1" x14ac:dyDescent="0.25">
      <c r="A75" s="148"/>
      <c r="B75" s="161"/>
      <c r="C75" s="160"/>
      <c r="D75" s="162"/>
      <c r="E75" s="162"/>
      <c r="F75" s="162"/>
      <c r="G75" s="162"/>
      <c r="H75" s="163"/>
      <c r="I75" s="164" t="s">
        <v>137</v>
      </c>
      <c r="J75" s="165"/>
      <c r="K75" s="178"/>
      <c r="L75" s="168"/>
      <c r="M75" s="169"/>
      <c r="N75" s="170"/>
      <c r="O75" s="179"/>
      <c r="P75" s="171"/>
      <c r="Q75" s="166"/>
      <c r="R75" s="151" t="str">
        <f t="shared" si="6"/>
        <v/>
      </c>
      <c r="U75" s="157"/>
      <c r="V75" s="156"/>
    </row>
    <row r="76" spans="1:22" ht="15" x14ac:dyDescent="0.25">
      <c r="A76" s="148"/>
      <c r="B76" s="161"/>
      <c r="C76" s="160"/>
      <c r="D76" s="162"/>
      <c r="E76" s="162"/>
      <c r="F76" s="162"/>
      <c r="G76" s="162"/>
      <c r="H76" s="163"/>
      <c r="I76" s="164" t="s">
        <v>137</v>
      </c>
      <c r="J76" s="165"/>
      <c r="K76" s="178"/>
      <c r="L76" s="168"/>
      <c r="M76" s="169"/>
      <c r="N76" s="170"/>
      <c r="O76" s="179"/>
      <c r="P76" s="171"/>
      <c r="Q76" s="167"/>
      <c r="R76" s="151" t="str">
        <f t="shared" si="6"/>
        <v/>
      </c>
      <c r="U76" s="156"/>
      <c r="V76" s="156"/>
    </row>
    <row r="77" spans="1:22" ht="15" x14ac:dyDescent="0.25">
      <c r="A77" s="148"/>
      <c r="B77" s="161"/>
      <c r="C77" s="160"/>
      <c r="D77" s="162"/>
      <c r="E77" s="162"/>
      <c r="F77" s="162"/>
      <c r="G77" s="162"/>
      <c r="H77" s="163"/>
      <c r="I77" s="164" t="s">
        <v>137</v>
      </c>
      <c r="J77" s="165"/>
      <c r="K77" s="178"/>
      <c r="L77" s="168"/>
      <c r="M77" s="169"/>
      <c r="N77" s="170"/>
      <c r="O77" s="179"/>
      <c r="P77" s="171"/>
      <c r="Q77" s="167"/>
      <c r="R77" s="151" t="str">
        <f t="shared" si="6"/>
        <v/>
      </c>
      <c r="U77" s="156"/>
      <c r="V77" s="156"/>
    </row>
    <row r="78" spans="1:22" ht="15" x14ac:dyDescent="0.25">
      <c r="A78" s="148"/>
      <c r="B78" s="161"/>
      <c r="C78" s="160"/>
      <c r="D78" s="162"/>
      <c r="E78" s="162"/>
      <c r="F78" s="162"/>
      <c r="G78" s="162"/>
      <c r="H78" s="163"/>
      <c r="I78" s="164" t="s">
        <v>137</v>
      </c>
      <c r="J78" s="165"/>
      <c r="K78" s="178"/>
      <c r="L78" s="168"/>
      <c r="M78" s="169"/>
      <c r="N78" s="170"/>
      <c r="O78" s="179"/>
      <c r="P78" s="171"/>
      <c r="Q78" s="167"/>
      <c r="R78" s="151" t="str">
        <f t="shared" si="6"/>
        <v/>
      </c>
      <c r="U78" s="156"/>
      <c r="V78" s="156"/>
    </row>
    <row r="79" spans="1:22" ht="15" x14ac:dyDescent="0.25">
      <c r="A79" s="148"/>
      <c r="B79" s="161"/>
      <c r="C79" s="160"/>
      <c r="D79" s="162"/>
      <c r="E79" s="162"/>
      <c r="F79" s="162"/>
      <c r="G79" s="162"/>
      <c r="H79" s="163"/>
      <c r="I79" s="164"/>
      <c r="J79" s="165"/>
      <c r="K79" s="178"/>
      <c r="L79" s="168"/>
      <c r="M79" s="169"/>
      <c r="N79" s="170"/>
      <c r="O79" s="179"/>
      <c r="P79" s="171"/>
      <c r="Q79" s="167"/>
      <c r="R79" s="151" t="str">
        <f t="shared" si="6"/>
        <v/>
      </c>
    </row>
    <row r="80" spans="1:22" ht="15" x14ac:dyDescent="0.25">
      <c r="A80" s="148"/>
      <c r="B80" s="161"/>
      <c r="C80" s="160"/>
      <c r="D80" s="162"/>
      <c r="E80" s="162"/>
      <c r="F80" s="162"/>
      <c r="G80" s="162"/>
      <c r="H80" s="163"/>
      <c r="I80" s="164" t="s">
        <v>137</v>
      </c>
      <c r="J80" s="165"/>
      <c r="K80" s="178"/>
      <c r="L80" s="168"/>
      <c r="M80" s="169"/>
      <c r="N80" s="170"/>
      <c r="O80" s="179"/>
      <c r="P80" s="171"/>
      <c r="Q80" s="167"/>
      <c r="R80" s="151" t="str">
        <f t="shared" si="6"/>
        <v/>
      </c>
    </row>
    <row r="81" spans="1:18" ht="15" x14ac:dyDescent="0.25">
      <c r="A81" s="148"/>
      <c r="B81" s="161"/>
      <c r="C81" s="160"/>
      <c r="D81" s="162"/>
      <c r="E81" s="162"/>
      <c r="F81" s="162"/>
      <c r="G81" s="162"/>
      <c r="H81" s="163"/>
      <c r="I81" s="164" t="s">
        <v>137</v>
      </c>
      <c r="J81" s="165"/>
      <c r="K81" s="178"/>
      <c r="L81" s="168"/>
      <c r="M81" s="169"/>
      <c r="N81" s="170"/>
      <c r="O81" s="179"/>
      <c r="P81" s="171"/>
      <c r="Q81" s="167"/>
      <c r="R81" s="151" t="str">
        <f t="shared" si="6"/>
        <v/>
      </c>
    </row>
    <row r="82" spans="1:18" ht="15" x14ac:dyDescent="0.25">
      <c r="A82" s="148"/>
      <c r="B82" s="161"/>
      <c r="C82" s="160"/>
      <c r="D82" s="162"/>
      <c r="E82" s="162"/>
      <c r="F82" s="162"/>
      <c r="G82" s="162"/>
      <c r="H82" s="163"/>
      <c r="I82" s="164" t="s">
        <v>137</v>
      </c>
      <c r="J82" s="165"/>
      <c r="K82" s="178"/>
      <c r="L82" s="168"/>
      <c r="M82" s="169"/>
      <c r="N82" s="170"/>
      <c r="O82" s="179"/>
      <c r="P82" s="171"/>
      <c r="Q82" s="167"/>
      <c r="R82" s="151" t="str">
        <f t="shared" si="6"/>
        <v/>
      </c>
    </row>
    <row r="83" spans="1:18" ht="15" x14ac:dyDescent="0.25">
      <c r="A83" s="148"/>
      <c r="B83" s="161"/>
      <c r="C83" s="160"/>
      <c r="D83" s="162"/>
      <c r="E83" s="162"/>
      <c r="F83" s="162"/>
      <c r="G83" s="162"/>
      <c r="H83" s="163"/>
      <c r="I83" s="164" t="s">
        <v>137</v>
      </c>
      <c r="J83" s="165"/>
      <c r="K83" s="178"/>
      <c r="L83" s="168"/>
      <c r="M83" s="169"/>
      <c r="N83" s="170"/>
      <c r="O83" s="179"/>
      <c r="P83" s="171"/>
      <c r="Q83" s="167"/>
      <c r="R83" s="151" t="str">
        <f t="shared" si="6"/>
        <v/>
      </c>
    </row>
    <row r="84" spans="1:18" ht="15" x14ac:dyDescent="0.25">
      <c r="A84" s="148"/>
      <c r="B84" s="161"/>
      <c r="C84" s="160"/>
      <c r="D84" s="162"/>
      <c r="E84" s="162"/>
      <c r="F84" s="162"/>
      <c r="G84" s="162"/>
      <c r="H84" s="163"/>
      <c r="I84" s="164" t="s">
        <v>137</v>
      </c>
      <c r="J84" s="165"/>
      <c r="K84" s="178"/>
      <c r="L84" s="168"/>
      <c r="M84" s="169"/>
      <c r="N84" s="170"/>
      <c r="O84" s="179"/>
      <c r="P84" s="171"/>
      <c r="Q84" s="167"/>
      <c r="R84" s="151" t="str">
        <f t="shared" si="6"/>
        <v/>
      </c>
    </row>
    <row r="85" spans="1:18" ht="15" x14ac:dyDescent="0.25">
      <c r="A85" s="148"/>
      <c r="B85" s="161"/>
      <c r="C85" s="160"/>
      <c r="D85" s="162"/>
      <c r="E85" s="162"/>
      <c r="F85" s="162"/>
      <c r="G85" s="162"/>
      <c r="H85" s="163"/>
      <c r="I85" s="164" t="s">
        <v>137</v>
      </c>
      <c r="J85" s="165"/>
      <c r="K85" s="178"/>
      <c r="L85" s="168"/>
      <c r="M85" s="169"/>
      <c r="N85" s="170"/>
      <c r="O85" s="179"/>
      <c r="P85" s="171"/>
      <c r="Q85" s="167"/>
      <c r="R85" s="151" t="str">
        <f t="shared" si="6"/>
        <v/>
      </c>
    </row>
    <row r="86" spans="1:18" ht="15" x14ac:dyDescent="0.25">
      <c r="A86" s="148"/>
      <c r="B86" s="161"/>
      <c r="C86" s="160"/>
      <c r="D86" s="162"/>
      <c r="E86" s="162"/>
      <c r="F86" s="162"/>
      <c r="G86" s="162"/>
      <c r="H86" s="163"/>
      <c r="I86" s="164" t="s">
        <v>137</v>
      </c>
      <c r="J86" s="165"/>
      <c r="K86" s="178"/>
      <c r="L86" s="168"/>
      <c r="M86" s="169"/>
      <c r="N86" s="170"/>
      <c r="O86" s="179"/>
      <c r="P86" s="171"/>
      <c r="Q86" s="167"/>
      <c r="R86" s="151" t="str">
        <f t="shared" si="6"/>
        <v/>
      </c>
    </row>
    <row r="87" spans="1:18" ht="15" x14ac:dyDescent="0.25">
      <c r="A87" s="148"/>
      <c r="B87" s="161"/>
      <c r="C87" s="160"/>
      <c r="D87" s="162"/>
      <c r="E87" s="162"/>
      <c r="F87" s="162"/>
      <c r="G87" s="162"/>
      <c r="H87" s="163"/>
      <c r="I87" s="164" t="s">
        <v>137</v>
      </c>
      <c r="J87" s="165"/>
      <c r="K87" s="178"/>
      <c r="L87" s="168"/>
      <c r="M87" s="169"/>
      <c r="N87" s="170"/>
      <c r="O87" s="179"/>
      <c r="P87" s="171"/>
      <c r="Q87" s="167"/>
      <c r="R87" s="151" t="str">
        <f t="shared" ref="R87:R107" si="7">IF(ISBLANK(B87),"",IF(ISBLANK(O87),"PAS CLOTURE","CLOTURE"))</f>
        <v/>
      </c>
    </row>
    <row r="88" spans="1:18" ht="15" x14ac:dyDescent="0.25">
      <c r="A88" s="148"/>
      <c r="B88" s="161"/>
      <c r="C88" s="160"/>
      <c r="D88" s="162"/>
      <c r="E88" s="162"/>
      <c r="F88" s="162"/>
      <c r="G88" s="162"/>
      <c r="H88" s="163"/>
      <c r="I88" s="164"/>
      <c r="J88" s="165"/>
      <c r="K88" s="178"/>
      <c r="L88" s="168"/>
      <c r="M88" s="169"/>
      <c r="N88" s="170"/>
      <c r="O88" s="179"/>
      <c r="P88" s="171"/>
      <c r="Q88" s="167"/>
      <c r="R88" s="151" t="str">
        <f t="shared" si="7"/>
        <v/>
      </c>
    </row>
    <row r="89" spans="1:18" ht="15" x14ac:dyDescent="0.25">
      <c r="A89" s="148"/>
      <c r="B89" s="161"/>
      <c r="C89" s="160"/>
      <c r="D89" s="162"/>
      <c r="E89" s="162"/>
      <c r="F89" s="162"/>
      <c r="G89" s="162"/>
      <c r="H89" s="163"/>
      <c r="I89" s="164" t="s">
        <v>137</v>
      </c>
      <c r="J89" s="165"/>
      <c r="K89" s="178"/>
      <c r="L89" s="168"/>
      <c r="M89" s="169"/>
      <c r="N89" s="170"/>
      <c r="O89" s="179"/>
      <c r="P89" s="171"/>
      <c r="Q89" s="167"/>
      <c r="R89" s="151" t="str">
        <f t="shared" si="7"/>
        <v/>
      </c>
    </row>
    <row r="90" spans="1:18" ht="15" x14ac:dyDescent="0.25">
      <c r="A90" s="148"/>
      <c r="B90" s="161"/>
      <c r="C90" s="160"/>
      <c r="D90" s="162"/>
      <c r="E90" s="162"/>
      <c r="F90" s="162"/>
      <c r="G90" s="162"/>
      <c r="H90" s="163"/>
      <c r="I90" s="164" t="s">
        <v>137</v>
      </c>
      <c r="J90" s="165"/>
      <c r="K90" s="178"/>
      <c r="L90" s="168"/>
      <c r="M90" s="169"/>
      <c r="N90" s="170"/>
      <c r="O90" s="179"/>
      <c r="P90" s="171"/>
      <c r="Q90" s="167"/>
      <c r="R90" s="151" t="str">
        <f t="shared" si="7"/>
        <v/>
      </c>
    </row>
    <row r="91" spans="1:18" ht="15" x14ac:dyDescent="0.25">
      <c r="A91" s="148"/>
      <c r="B91" s="161"/>
      <c r="C91" s="160"/>
      <c r="D91" s="162"/>
      <c r="E91" s="162"/>
      <c r="F91" s="162"/>
      <c r="G91" s="162"/>
      <c r="H91" s="163"/>
      <c r="I91" s="164" t="s">
        <v>137</v>
      </c>
      <c r="J91" s="165"/>
      <c r="K91" s="178"/>
      <c r="L91" s="168"/>
      <c r="M91" s="169"/>
      <c r="N91" s="170"/>
      <c r="O91" s="179"/>
      <c r="P91" s="171"/>
      <c r="Q91" s="167"/>
      <c r="R91" s="151" t="str">
        <f t="shared" si="7"/>
        <v/>
      </c>
    </row>
    <row r="92" spans="1:18" ht="15" x14ac:dyDescent="0.25">
      <c r="A92" s="148"/>
      <c r="B92" s="161"/>
      <c r="C92" s="160"/>
      <c r="D92" s="162"/>
      <c r="E92" s="162"/>
      <c r="F92" s="162"/>
      <c r="G92" s="162"/>
      <c r="H92" s="163"/>
      <c r="I92" s="164" t="s">
        <v>137</v>
      </c>
      <c r="J92" s="165"/>
      <c r="K92" s="178"/>
      <c r="L92" s="168"/>
      <c r="M92" s="169"/>
      <c r="N92" s="170"/>
      <c r="O92" s="179"/>
      <c r="P92" s="171"/>
      <c r="Q92" s="167"/>
      <c r="R92" s="151" t="str">
        <f t="shared" si="7"/>
        <v/>
      </c>
    </row>
    <row r="93" spans="1:18" ht="15" x14ac:dyDescent="0.25">
      <c r="A93" s="148"/>
      <c r="B93" s="161"/>
      <c r="C93" s="160"/>
      <c r="D93" s="162"/>
      <c r="E93" s="162"/>
      <c r="F93" s="162"/>
      <c r="G93" s="162"/>
      <c r="H93" s="163"/>
      <c r="I93" s="164" t="s">
        <v>137</v>
      </c>
      <c r="J93" s="165"/>
      <c r="K93" s="178"/>
      <c r="L93" s="168"/>
      <c r="M93" s="169"/>
      <c r="N93" s="170"/>
      <c r="O93" s="179"/>
      <c r="P93" s="171"/>
      <c r="Q93" s="167"/>
      <c r="R93" s="151" t="str">
        <f t="shared" si="7"/>
        <v/>
      </c>
    </row>
    <row r="94" spans="1:18" ht="15" x14ac:dyDescent="0.25">
      <c r="A94" s="148"/>
      <c r="B94" s="161"/>
      <c r="C94" s="160"/>
      <c r="D94" s="162"/>
      <c r="E94" s="162"/>
      <c r="F94" s="162"/>
      <c r="G94" s="162"/>
      <c r="H94" s="163"/>
      <c r="I94" s="164" t="s">
        <v>137</v>
      </c>
      <c r="J94" s="165"/>
      <c r="K94" s="178"/>
      <c r="L94" s="168"/>
      <c r="M94" s="169"/>
      <c r="N94" s="170"/>
      <c r="O94" s="179"/>
      <c r="P94" s="171"/>
      <c r="Q94" s="167"/>
      <c r="R94" s="151" t="str">
        <f t="shared" si="7"/>
        <v/>
      </c>
    </row>
    <row r="95" spans="1:18" ht="15" x14ac:dyDescent="0.25">
      <c r="A95" s="148"/>
      <c r="B95" s="161"/>
      <c r="C95" s="160"/>
      <c r="D95" s="162"/>
      <c r="E95" s="162"/>
      <c r="F95" s="162"/>
      <c r="G95" s="162"/>
      <c r="H95" s="163"/>
      <c r="I95" s="164" t="s">
        <v>137</v>
      </c>
      <c r="J95" s="165"/>
      <c r="K95" s="178"/>
      <c r="L95" s="168"/>
      <c r="M95" s="169"/>
      <c r="N95" s="170"/>
      <c r="O95" s="179"/>
      <c r="P95" s="171"/>
      <c r="Q95" s="167"/>
      <c r="R95" s="151" t="str">
        <f t="shared" si="7"/>
        <v/>
      </c>
    </row>
    <row r="96" spans="1:18" ht="15" x14ac:dyDescent="0.25">
      <c r="A96" s="148"/>
      <c r="B96" s="161"/>
      <c r="C96" s="160"/>
      <c r="D96" s="162"/>
      <c r="E96" s="162"/>
      <c r="F96" s="162"/>
      <c r="G96" s="162"/>
      <c r="H96" s="163"/>
      <c r="I96" s="164" t="s">
        <v>137</v>
      </c>
      <c r="J96" s="165"/>
      <c r="K96" s="178"/>
      <c r="L96" s="168"/>
      <c r="M96" s="169"/>
      <c r="N96" s="170"/>
      <c r="O96" s="179"/>
      <c r="P96" s="171"/>
      <c r="Q96" s="167"/>
      <c r="R96" s="151" t="str">
        <f t="shared" si="7"/>
        <v/>
      </c>
    </row>
    <row r="97" spans="1:18" ht="15" x14ac:dyDescent="0.25">
      <c r="A97" s="148"/>
      <c r="B97" s="161"/>
      <c r="C97" s="160"/>
      <c r="D97" s="162"/>
      <c r="E97" s="162"/>
      <c r="F97" s="162"/>
      <c r="G97" s="162"/>
      <c r="H97" s="163"/>
      <c r="I97" s="164" t="s">
        <v>137</v>
      </c>
      <c r="J97" s="165"/>
      <c r="K97" s="178"/>
      <c r="L97" s="168"/>
      <c r="M97" s="169"/>
      <c r="N97" s="170"/>
      <c r="O97" s="179"/>
      <c r="P97" s="171"/>
      <c r="Q97" s="167"/>
      <c r="R97" s="151" t="str">
        <f t="shared" si="7"/>
        <v/>
      </c>
    </row>
    <row r="98" spans="1:18" ht="15" x14ac:dyDescent="0.25">
      <c r="A98" s="148"/>
      <c r="B98" s="161"/>
      <c r="C98" s="160"/>
      <c r="D98" s="162"/>
      <c r="E98" s="162"/>
      <c r="F98" s="162"/>
      <c r="G98" s="162"/>
      <c r="H98" s="163"/>
      <c r="I98" s="164" t="s">
        <v>137</v>
      </c>
      <c r="J98" s="165"/>
      <c r="K98" s="178"/>
      <c r="L98" s="168"/>
      <c r="M98" s="169"/>
      <c r="N98" s="170"/>
      <c r="O98" s="179"/>
      <c r="P98" s="171"/>
      <c r="Q98" s="167"/>
      <c r="R98" s="151" t="str">
        <f t="shared" si="7"/>
        <v/>
      </c>
    </row>
    <row r="99" spans="1:18" ht="15" x14ac:dyDescent="0.25">
      <c r="A99" s="148"/>
      <c r="B99" s="161"/>
      <c r="C99" s="160"/>
      <c r="D99" s="162"/>
      <c r="E99" s="162"/>
      <c r="F99" s="162"/>
      <c r="G99" s="162"/>
      <c r="H99" s="163"/>
      <c r="I99" s="164" t="s">
        <v>137</v>
      </c>
      <c r="J99" s="165"/>
      <c r="K99" s="178"/>
      <c r="L99" s="168"/>
      <c r="M99" s="169"/>
      <c r="N99" s="170"/>
      <c r="O99" s="179"/>
      <c r="P99" s="171"/>
      <c r="Q99" s="167"/>
      <c r="R99" s="151" t="str">
        <f t="shared" si="7"/>
        <v/>
      </c>
    </row>
    <row r="100" spans="1:18" ht="15" x14ac:dyDescent="0.25">
      <c r="A100" s="148"/>
      <c r="B100" s="161"/>
      <c r="C100" s="160"/>
      <c r="D100" s="162"/>
      <c r="E100" s="162"/>
      <c r="F100" s="162"/>
      <c r="G100" s="162"/>
      <c r="H100" s="163"/>
      <c r="I100" s="164" t="s">
        <v>137</v>
      </c>
      <c r="J100" s="165"/>
      <c r="K100" s="178"/>
      <c r="L100" s="168"/>
      <c r="M100" s="169"/>
      <c r="N100" s="170"/>
      <c r="O100" s="179"/>
      <c r="P100" s="171"/>
      <c r="Q100" s="167"/>
      <c r="R100" s="151" t="str">
        <f t="shared" si="7"/>
        <v/>
      </c>
    </row>
    <row r="101" spans="1:18" ht="15" x14ac:dyDescent="0.25">
      <c r="A101" s="148"/>
      <c r="B101" s="161"/>
      <c r="C101" s="160"/>
      <c r="D101" s="162"/>
      <c r="E101" s="162"/>
      <c r="F101" s="162"/>
      <c r="G101" s="162"/>
      <c r="H101" s="163"/>
      <c r="I101" s="164" t="s">
        <v>137</v>
      </c>
      <c r="J101" s="165"/>
      <c r="K101" s="178"/>
      <c r="L101" s="168"/>
      <c r="M101" s="169"/>
      <c r="N101" s="170"/>
      <c r="O101" s="179"/>
      <c r="P101" s="171"/>
      <c r="Q101" s="167"/>
      <c r="R101" s="151" t="str">
        <f t="shared" si="7"/>
        <v/>
      </c>
    </row>
    <row r="102" spans="1:18" ht="15" x14ac:dyDescent="0.25">
      <c r="A102" s="148"/>
      <c r="B102" s="161"/>
      <c r="C102" s="160"/>
      <c r="D102" s="162"/>
      <c r="E102" s="162"/>
      <c r="F102" s="162"/>
      <c r="G102" s="162"/>
      <c r="H102" s="163"/>
      <c r="I102" s="164" t="s">
        <v>137</v>
      </c>
      <c r="J102" s="165"/>
      <c r="K102" s="178"/>
      <c r="L102" s="168"/>
      <c r="M102" s="169"/>
      <c r="N102" s="170"/>
      <c r="O102" s="179"/>
      <c r="P102" s="171"/>
      <c r="Q102" s="167"/>
      <c r="R102" s="151" t="str">
        <f t="shared" si="7"/>
        <v/>
      </c>
    </row>
    <row r="103" spans="1:18" ht="15" x14ac:dyDescent="0.25">
      <c r="A103" s="148"/>
      <c r="B103" s="161"/>
      <c r="C103" s="160"/>
      <c r="D103" s="162"/>
      <c r="E103" s="162"/>
      <c r="F103" s="162"/>
      <c r="G103" s="162"/>
      <c r="H103" s="163"/>
      <c r="I103" s="164" t="s">
        <v>137</v>
      </c>
      <c r="J103" s="165"/>
      <c r="K103" s="178"/>
      <c r="L103" s="168"/>
      <c r="M103" s="169"/>
      <c r="N103" s="170"/>
      <c r="O103" s="179"/>
      <c r="P103" s="171"/>
      <c r="Q103" s="167"/>
      <c r="R103" s="151" t="str">
        <f t="shared" si="7"/>
        <v/>
      </c>
    </row>
    <row r="104" spans="1:18" ht="15" x14ac:dyDescent="0.25">
      <c r="A104" s="148"/>
      <c r="B104" s="161"/>
      <c r="C104" s="160"/>
      <c r="D104" s="162"/>
      <c r="E104" s="162"/>
      <c r="F104" s="162"/>
      <c r="G104" s="162"/>
      <c r="H104" s="163"/>
      <c r="I104" s="164" t="s">
        <v>137</v>
      </c>
      <c r="J104" s="165"/>
      <c r="K104" s="178"/>
      <c r="L104" s="168"/>
      <c r="M104" s="169"/>
      <c r="N104" s="170"/>
      <c r="O104" s="179"/>
      <c r="P104" s="171"/>
      <c r="Q104" s="167"/>
      <c r="R104" s="151" t="str">
        <f t="shared" si="7"/>
        <v/>
      </c>
    </row>
    <row r="105" spans="1:18" ht="15" x14ac:dyDescent="0.25">
      <c r="A105" s="148"/>
      <c r="B105" s="161"/>
      <c r="C105" s="160"/>
      <c r="D105" s="162"/>
      <c r="E105" s="162"/>
      <c r="F105" s="162"/>
      <c r="G105" s="162"/>
      <c r="H105" s="163"/>
      <c r="I105" s="161"/>
      <c r="J105" s="165"/>
      <c r="K105" s="178"/>
      <c r="L105" s="168"/>
      <c r="M105" s="169"/>
      <c r="N105" s="170"/>
      <c r="O105" s="179"/>
      <c r="P105" s="171"/>
      <c r="Q105" s="167"/>
      <c r="R105" s="151" t="str">
        <f t="shared" si="7"/>
        <v/>
      </c>
    </row>
    <row r="106" spans="1:18" ht="15" x14ac:dyDescent="0.25">
      <c r="A106" s="148"/>
      <c r="B106" s="161"/>
      <c r="C106" s="160"/>
      <c r="D106" s="162"/>
      <c r="E106" s="162"/>
      <c r="F106" s="162"/>
      <c r="G106" s="162"/>
      <c r="H106" s="163"/>
      <c r="I106" s="161"/>
      <c r="J106" s="165"/>
      <c r="K106" s="178"/>
      <c r="L106" s="168"/>
      <c r="M106" s="169"/>
      <c r="N106" s="170"/>
      <c r="O106" s="179"/>
      <c r="P106" s="171"/>
      <c r="Q106" s="167"/>
      <c r="R106" s="151" t="str">
        <f t="shared" si="7"/>
        <v/>
      </c>
    </row>
    <row r="107" spans="1:18" ht="15" x14ac:dyDescent="0.25">
      <c r="A107" s="148"/>
      <c r="B107" s="161"/>
      <c r="C107" s="160"/>
      <c r="D107" s="162"/>
      <c r="E107" s="162"/>
      <c r="F107" s="162"/>
      <c r="G107" s="162"/>
      <c r="H107" s="163"/>
      <c r="I107" s="161"/>
      <c r="J107" s="165"/>
      <c r="K107" s="178"/>
      <c r="L107" s="168"/>
      <c r="M107" s="169"/>
      <c r="N107" s="170"/>
      <c r="O107" s="179"/>
      <c r="P107" s="171"/>
      <c r="Q107" s="167"/>
      <c r="R107" s="151" t="str">
        <f t="shared" si="7"/>
        <v/>
      </c>
    </row>
  </sheetData>
  <sheetProtection selectLockedCells="1"/>
  <mergeCells count="39">
    <mergeCell ref="S33:T33"/>
    <mergeCell ref="S34:T34"/>
    <mergeCell ref="S35:T35"/>
    <mergeCell ref="V2:V4"/>
    <mergeCell ref="V5:V6"/>
    <mergeCell ref="S8:T9"/>
    <mergeCell ref="V8:V9"/>
    <mergeCell ref="S25:T25"/>
    <mergeCell ref="S17:T17"/>
    <mergeCell ref="S20:T20"/>
    <mergeCell ref="S23:T24"/>
    <mergeCell ref="S40:T40"/>
    <mergeCell ref="S41:T41"/>
    <mergeCell ref="S42:T42"/>
    <mergeCell ref="S1:T1"/>
    <mergeCell ref="S2:T2"/>
    <mergeCell ref="S26:T26"/>
    <mergeCell ref="S27:T27"/>
    <mergeCell ref="S28:T28"/>
    <mergeCell ref="S29:T29"/>
    <mergeCell ref="S30:T30"/>
    <mergeCell ref="S36:T36"/>
    <mergeCell ref="S37:T37"/>
    <mergeCell ref="S38:T38"/>
    <mergeCell ref="S39:T39"/>
    <mergeCell ref="S31:T31"/>
    <mergeCell ref="S32:T32"/>
    <mergeCell ref="B53:B54"/>
    <mergeCell ref="A53:A54"/>
    <mergeCell ref="C53:C54"/>
    <mergeCell ref="J53:J54"/>
    <mergeCell ref="R53:R54"/>
    <mergeCell ref="G53:G54"/>
    <mergeCell ref="F53:F54"/>
    <mergeCell ref="E53:E54"/>
    <mergeCell ref="D53:D54"/>
    <mergeCell ref="Q53:Q54"/>
    <mergeCell ref="I53:I54"/>
    <mergeCell ref="H53:H54"/>
  </mergeCells>
  <conditionalFormatting sqref="U5:V6">
    <cfRule type="cellIs" dxfId="115" priority="7" operator="equal">
      <formula>"NON"</formula>
    </cfRule>
    <cfRule type="cellIs" dxfId="114" priority="8" operator="equal">
      <formula>"OUI"</formula>
    </cfRule>
  </conditionalFormatting>
  <conditionalFormatting sqref="R55:R107">
    <cfRule type="cellIs" dxfId="113" priority="2" operator="equal">
      <formula>"PAS CLOTURE"</formula>
    </cfRule>
  </conditionalFormatting>
  <conditionalFormatting sqref="R55:R107">
    <cfRule type="cellIs" dxfId="112" priority="1" operator="equal">
      <formula>"CLOTURE"</formula>
    </cfRule>
  </conditionalFormatting>
  <dataValidations count="6">
    <dataValidation type="list" allowBlank="1" showInputMessage="1" showErrorMessage="1" sqref="T6">
      <formula1>"1a,1b,2a,2b,3,4,5,6,7,nuit 1,nuit 2,nuit 3"</formula1>
    </dataValidation>
    <dataValidation type="list" allowBlank="1" showInputMessage="1" showErrorMessage="1" sqref="V5:V6">
      <formula1>"NON,OUI"</formula1>
    </dataValidation>
    <dataValidation type="list" allowBlank="1" showInputMessage="1" showErrorMessage="1" sqref="K2:K52">
      <formula1>"Cash,Bancontact,Différé"</formula1>
    </dataValidation>
    <dataValidation type="list" allowBlank="1" showInputMessage="1" showErrorMessage="1" sqref="D52 F52 E52 C2:C52">
      <formula1>ListeTypesActes</formula1>
    </dataValidation>
    <dataValidation type="list" allowBlank="1" showInputMessage="1" showErrorMessage="1" sqref="L2:L52">
      <formula1>"Admin. De biens,CPAS,MR,MM,⅓ payant C,⅓ payant BC,Réquisition,Virement,Autres"</formula1>
    </dataValidation>
    <dataValidation type="list" allowBlank="1" showInputMessage="1" showErrorMessage="1" sqref="F2:F51">
      <formula1>"Oui,Non"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auvegarde">
                <anchor moveWithCells="1" sizeWithCells="1">
                  <from>
                    <xdr:col>17</xdr:col>
                    <xdr:colOff>161925</xdr:colOff>
                    <xdr:row>42</xdr:row>
                    <xdr:rowOff>161925</xdr:rowOff>
                  </from>
                  <to>
                    <xdr:col>19</xdr:col>
                    <xdr:colOff>152400</xdr:colOff>
                    <xdr:row>45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mise_a_jour_tableau">
                <anchor moveWithCells="1" sizeWithCells="1">
                  <from>
                    <xdr:col>18</xdr:col>
                    <xdr:colOff>9525</xdr:colOff>
                    <xdr:row>47</xdr:row>
                    <xdr:rowOff>0</xdr:rowOff>
                  </from>
                  <to>
                    <xdr:col>19</xdr:col>
                    <xdr:colOff>171450</xdr:colOff>
                    <xdr:row>50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D52 F52 E52 C2:C52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36" si="0" xml:space="preserve"> IF(TRIM(E2)="",D2,E2)</f>
        <v/>
      </c>
      <c r="K2" s="20" t="str">
        <f t="shared" ref="K2:K36" si="1">IF(J2="","",    IF(H2&lt;&gt;"Différé",J2+F2,   F2+G2))</f>
        <v/>
      </c>
      <c r="L2" s="21"/>
      <c r="M2" s="20" t="str">
        <f t="shared" ref="M2:M36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4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4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ref="J37:J51" si="3" xml:space="preserve"> IF(TRIM(E37)="",D37,E37)</f>
        <v/>
      </c>
      <c r="K37" s="20" t="str">
        <f t="shared" ref="K37:K51" si="4">IF(J37="","",    IF(H37&lt;&gt;"Différé",J37+F37,   F37+G37))</f>
        <v/>
      </c>
      <c r="L37" s="21"/>
      <c r="M37" s="20" t="str">
        <f t="shared" ref="M37:M51" si="5">IF(AND(K37="",L37=""),"",   K37+L37)</f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3"/>
        <v/>
      </c>
      <c r="K38" s="20" t="str">
        <f t="shared" si="4"/>
        <v/>
      </c>
      <c r="L38" s="21"/>
      <c r="M38" s="20" t="str">
        <f t="shared" si="5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3"/>
        <v/>
      </c>
      <c r="K39" s="20" t="str">
        <f t="shared" si="4"/>
        <v/>
      </c>
      <c r="L39" s="21"/>
      <c r="M39" s="20" t="str">
        <f t="shared" si="5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3"/>
        <v/>
      </c>
      <c r="K40" s="20" t="str">
        <f t="shared" si="4"/>
        <v/>
      </c>
      <c r="L40" s="21"/>
      <c r="M40" s="20" t="str">
        <f t="shared" si="5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3"/>
        <v/>
      </c>
      <c r="K41" s="20" t="str">
        <f t="shared" si="4"/>
        <v/>
      </c>
      <c r="L41" s="21"/>
      <c r="M41" s="20" t="str">
        <f t="shared" si="5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3"/>
        <v/>
      </c>
      <c r="K42" s="20" t="str">
        <f t="shared" si="4"/>
        <v/>
      </c>
      <c r="L42" s="21"/>
      <c r="M42" s="20" t="str">
        <f t="shared" si="5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3"/>
        <v/>
      </c>
      <c r="K43" s="20" t="str">
        <f t="shared" si="4"/>
        <v/>
      </c>
      <c r="L43" s="21"/>
      <c r="M43" s="20" t="str">
        <f t="shared" si="5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3"/>
        <v/>
      </c>
      <c r="K44" s="20" t="str">
        <f t="shared" si="4"/>
        <v/>
      </c>
      <c r="L44" s="21"/>
      <c r="M44" s="20" t="str">
        <f t="shared" si="5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3"/>
        <v/>
      </c>
      <c r="K45" s="20" t="str">
        <f t="shared" si="4"/>
        <v/>
      </c>
      <c r="L45" s="21"/>
      <c r="M45" s="20" t="str">
        <f t="shared" si="5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3"/>
        <v/>
      </c>
      <c r="K46" s="20" t="str">
        <f t="shared" si="4"/>
        <v/>
      </c>
      <c r="L46" s="21"/>
      <c r="M46" s="20" t="str">
        <f t="shared" si="5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3"/>
        <v/>
      </c>
      <c r="K47" s="20" t="str">
        <f t="shared" si="4"/>
        <v/>
      </c>
      <c r="L47" s="21"/>
      <c r="M47" s="20" t="str">
        <f t="shared" si="5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3"/>
        <v/>
      </c>
      <c r="K48" s="20" t="str">
        <f t="shared" si="4"/>
        <v/>
      </c>
      <c r="L48" s="21"/>
      <c r="M48" s="20" t="str">
        <f t="shared" si="5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3"/>
        <v/>
      </c>
      <c r="K49" s="20" t="str">
        <f t="shared" si="4"/>
        <v/>
      </c>
      <c r="L49" s="21"/>
      <c r="M49" s="20" t="str">
        <f t="shared" si="5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3"/>
        <v/>
      </c>
      <c r="K50" s="20" t="str">
        <f t="shared" si="4"/>
        <v/>
      </c>
      <c r="L50" s="21"/>
      <c r="M50" s="20" t="str">
        <f t="shared" si="5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3"/>
        <v/>
      </c>
      <c r="K51" s="51" t="str">
        <f t="shared" si="4"/>
        <v/>
      </c>
      <c r="L51" s="52"/>
      <c r="M51" s="51" t="str">
        <f t="shared" si="5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35:Q35"/>
    <mergeCell ref="P42:Q42"/>
    <mergeCell ref="P23:Q24"/>
    <mergeCell ref="P37:Q37"/>
    <mergeCell ref="P38:Q38"/>
    <mergeCell ref="P39:Q39"/>
    <mergeCell ref="P40:Q40"/>
    <mergeCell ref="P41:Q41"/>
    <mergeCell ref="P31:Q31"/>
    <mergeCell ref="P32:Q32"/>
    <mergeCell ref="P33:Q33"/>
    <mergeCell ref="P34:Q34"/>
    <mergeCell ref="P36:Q36"/>
    <mergeCell ref="P25:Q25"/>
    <mergeCell ref="P27:Q27"/>
    <mergeCell ref="P28:Q28"/>
    <mergeCell ref="P29:Q29"/>
    <mergeCell ref="P30:Q30"/>
    <mergeCell ref="P1:Q1"/>
    <mergeCell ref="P2:Q2"/>
    <mergeCell ref="P20:Q20"/>
    <mergeCell ref="P26:Q26"/>
    <mergeCell ref="S2:S4"/>
    <mergeCell ref="S5:S6"/>
    <mergeCell ref="P8:Q9"/>
    <mergeCell ref="S8:S9"/>
    <mergeCell ref="P17:Q17"/>
  </mergeCells>
  <conditionalFormatting sqref="R5:S6">
    <cfRule type="cellIs" dxfId="111" priority="5" operator="equal">
      <formula>"NON"</formula>
    </cfRule>
    <cfRule type="cellIs" dxfId="110" priority="6" operator="equal">
      <formula>"OUI"</formula>
    </cfRule>
  </conditionalFormatting>
  <dataValidations count="5"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S5:S6">
      <formula1>"NON,OUI"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 t="s">
        <v>68</v>
      </c>
      <c r="D2" s="20">
        <f>IF(C2="","",VLOOKUP(C2,ACCUEIL!$M$17:$N$34,2,FALSE))</f>
        <v>40</v>
      </c>
      <c r="E2" s="21"/>
      <c r="F2" s="22"/>
      <c r="G2" s="22"/>
      <c r="H2" s="19"/>
      <c r="I2" s="23"/>
      <c r="J2" s="57">
        <f t="shared" ref="J2:J51" si="0" xml:space="preserve"> IF(TRIM(E2)="",D2,E2)</f>
        <v>40</v>
      </c>
      <c r="K2" s="20">
        <f t="shared" ref="K2:K51" si="1">IF(J2="","",    IF(H2&lt;&gt;"Différé",J2+F2,   F2+G2))</f>
        <v>40</v>
      </c>
      <c r="L2" s="21"/>
      <c r="M2" s="20">
        <f t="shared" ref="M2:M51" si="2">IF(AND(K2="",L2=""),"",   K2+L2)</f>
        <v>40</v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 t="s">
        <v>126</v>
      </c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 t="s">
        <v>127</v>
      </c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40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40</v>
      </c>
      <c r="R21" s="43"/>
      <c r="S21" s="7">
        <f>COUNT($M$2:$M$51)</f>
        <v>1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1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P25:Q25"/>
    <mergeCell ref="P17:Q17"/>
    <mergeCell ref="P20:Q20"/>
    <mergeCell ref="P23:Q24"/>
    <mergeCell ref="P28:Q28"/>
    <mergeCell ref="P1:Q1"/>
    <mergeCell ref="P2:Q2"/>
    <mergeCell ref="S2:S4"/>
    <mergeCell ref="S5:S6"/>
    <mergeCell ref="P8:Q9"/>
    <mergeCell ref="S8:S9"/>
    <mergeCell ref="P40:Q40"/>
    <mergeCell ref="P41:Q41"/>
    <mergeCell ref="P42:Q42"/>
    <mergeCell ref="P26:Q26"/>
    <mergeCell ref="P27:Q27"/>
    <mergeCell ref="P29:Q29"/>
    <mergeCell ref="P30:Q30"/>
    <mergeCell ref="P31:Q31"/>
    <mergeCell ref="P32:Q32"/>
    <mergeCell ref="P38:Q38"/>
    <mergeCell ref="P39:Q39"/>
    <mergeCell ref="P33:Q33"/>
    <mergeCell ref="P34:Q34"/>
    <mergeCell ref="P35:Q35"/>
    <mergeCell ref="P36:Q36"/>
    <mergeCell ref="P37:Q37"/>
  </mergeCells>
  <conditionalFormatting sqref="R5:S6">
    <cfRule type="cellIs" dxfId="109" priority="1" operator="equal">
      <formula>"NON"</formula>
    </cfRule>
    <cfRule type="cellIs" dxfId="10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52"/>
  <sheetViews>
    <sheetView workbookViewId="0">
      <selection activeCell="M17" sqref="M17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 t="s">
        <v>133</v>
      </c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07" priority="1" operator="equal">
      <formula>"NON"</formula>
    </cfRule>
    <cfRule type="cellIs" dxfId="10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52"/>
  <sheetViews>
    <sheetView topLeftCell="A22"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05" priority="1" operator="equal">
      <formula>"NON"</formula>
    </cfRule>
    <cfRule type="cellIs" dxfId="10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03" priority="1" operator="equal">
      <formula>"NON"</formula>
    </cfRule>
    <cfRule type="cellIs" dxfId="10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01" priority="1" operator="equal">
      <formula>"NON"</formula>
    </cfRule>
    <cfRule type="cellIs" dxfId="10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99" priority="1" operator="equal">
      <formula>"NON"</formula>
    </cfRule>
    <cfRule type="cellIs" dxfId="9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97" priority="1" operator="equal">
      <formula>"NON"</formula>
    </cfRule>
    <cfRule type="cellIs" dxfId="9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95" priority="1" operator="equal">
      <formula>"NON"</formula>
    </cfRule>
    <cfRule type="cellIs" dxfId="9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93" priority="1" operator="equal">
      <formula>"NON"</formula>
    </cfRule>
    <cfRule type="cellIs" dxfId="9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91" priority="1" operator="equal">
      <formula>"NON"</formula>
    </cfRule>
    <cfRule type="cellIs" dxfId="9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89" priority="1" operator="equal">
      <formula>"NON"</formula>
    </cfRule>
    <cfRule type="cellIs" dxfId="8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87" priority="1" operator="equal">
      <formula>"NON"</formula>
    </cfRule>
    <cfRule type="cellIs" dxfId="8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85" priority="1" operator="equal">
      <formula>"NON"</formula>
    </cfRule>
    <cfRule type="cellIs" dxfId="8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83" priority="1" operator="equal">
      <formula>"NON"</formula>
    </cfRule>
    <cfRule type="cellIs" dxfId="8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81" priority="1" operator="equal">
      <formula>"NON"</formula>
    </cfRule>
    <cfRule type="cellIs" dxfId="8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79" priority="1" operator="equal">
      <formula>"NON"</formula>
    </cfRule>
    <cfRule type="cellIs" dxfId="7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77" priority="1" operator="equal">
      <formula>"NON"</formula>
    </cfRule>
    <cfRule type="cellIs" dxfId="7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75" priority="1" operator="equal">
      <formula>"NON"</formula>
    </cfRule>
    <cfRule type="cellIs" dxfId="7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73" priority="1" operator="equal">
      <formula>"NON"</formula>
    </cfRule>
    <cfRule type="cellIs" dxfId="7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71" priority="1" operator="equal">
      <formula>"NON"</formula>
    </cfRule>
    <cfRule type="cellIs" dxfId="7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69" priority="1" operator="equal">
      <formula>"NON"</formula>
    </cfRule>
    <cfRule type="cellIs" dxfId="6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67" priority="1" operator="equal">
      <formula>"NON"</formula>
    </cfRule>
    <cfRule type="cellIs" dxfId="6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65" priority="1" operator="equal">
      <formula>"NON"</formula>
    </cfRule>
    <cfRule type="cellIs" dxfId="6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63" priority="1" operator="equal">
      <formula>"NON"</formula>
    </cfRule>
    <cfRule type="cellIs" dxfId="6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61" priority="1" operator="equal">
      <formula>"NON"</formula>
    </cfRule>
    <cfRule type="cellIs" dxfId="6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59" priority="1" operator="equal">
      <formula>"NON"</formula>
    </cfRule>
    <cfRule type="cellIs" dxfId="5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57" priority="1" operator="equal">
      <formula>"NON"</formula>
    </cfRule>
    <cfRule type="cellIs" dxfId="5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55" priority="1" operator="equal">
      <formula>"NON"</formula>
    </cfRule>
    <cfRule type="cellIs" dxfId="5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53" priority="1" operator="equal">
      <formula>"NON"</formula>
    </cfRule>
    <cfRule type="cellIs" dxfId="5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51" priority="1" operator="equal">
      <formula>"NON"</formula>
    </cfRule>
    <cfRule type="cellIs" dxfId="5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49" priority="1" operator="equal">
      <formula>"NON"</formula>
    </cfRule>
    <cfRule type="cellIs" dxfId="4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47" priority="1" operator="equal">
      <formula>"NON"</formula>
    </cfRule>
    <cfRule type="cellIs" dxfId="4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45" priority="1" operator="equal">
      <formula>"NON"</formula>
    </cfRule>
    <cfRule type="cellIs" dxfId="4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43" priority="1" operator="equal">
      <formula>"NON"</formula>
    </cfRule>
    <cfRule type="cellIs" dxfId="4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41" priority="1" operator="equal">
      <formula>"NON"</formula>
    </cfRule>
    <cfRule type="cellIs" dxfId="4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39" priority="1" operator="equal">
      <formula>"NON"</formula>
    </cfRule>
    <cfRule type="cellIs" dxfId="3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37" priority="1" operator="equal">
      <formula>"NON"</formula>
    </cfRule>
    <cfRule type="cellIs" dxfId="3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35" priority="1" operator="equal">
      <formula>"NON"</formula>
    </cfRule>
    <cfRule type="cellIs" dxfId="3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33" priority="1" operator="equal">
      <formula>"NON"</formula>
    </cfRule>
    <cfRule type="cellIs" dxfId="3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31" priority="1" operator="equal">
      <formula>"NON"</formula>
    </cfRule>
    <cfRule type="cellIs" dxfId="3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29" priority="1" operator="equal">
      <formula>"NON"</formula>
    </cfRule>
    <cfRule type="cellIs" dxfId="2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27" priority="1" operator="equal">
      <formula>"NON"</formula>
    </cfRule>
    <cfRule type="cellIs" dxfId="2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25" priority="1" operator="equal">
      <formula>"NON"</formula>
    </cfRule>
    <cfRule type="cellIs" dxfId="2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23" priority="1" operator="equal">
      <formula>"NON"</formula>
    </cfRule>
    <cfRule type="cellIs" dxfId="2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21" priority="1" operator="equal">
      <formula>"NON"</formula>
    </cfRule>
    <cfRule type="cellIs" dxfId="2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I2:I51">
      <formula1>"Admin. De biens,CPAS,MR,MM,⅓ payant C,⅓ payant BC,Réquisition,Virement,Autres"</formula1>
    </dataValidation>
    <dataValidation type="list" allowBlank="1" showInputMessage="1" showErrorMessage="1" sqref="Q6">
      <formula1>"1a,1b,2a,2b,3,4,5,6,7,nuit 1,nuit 2,nuit 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9" priority="1" operator="equal">
      <formula>"NON"</formula>
    </cfRule>
    <cfRule type="cellIs" dxfId="1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7" priority="1" operator="equal">
      <formula>"NON"</formula>
    </cfRule>
    <cfRule type="cellIs" dxfId="1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5" priority="1" operator="equal">
      <formula>"NON"</formula>
    </cfRule>
    <cfRule type="cellIs" dxfId="1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3" priority="1" operator="equal">
      <formula>"NON"</formula>
    </cfRule>
    <cfRule type="cellIs" dxfId="1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1" priority="1" operator="equal">
      <formula>"NON"</formula>
    </cfRule>
    <cfRule type="cellIs" dxfId="1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9" priority="1" operator="equal">
      <formula>"NON"</formula>
    </cfRule>
    <cfRule type="cellIs" dxfId="8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7" priority="1" operator="equal">
      <formula>"NON"</formula>
    </cfRule>
    <cfRule type="cellIs" dxfId="6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5" priority="1" operator="equal">
      <formula>"NON"</formula>
    </cfRule>
    <cfRule type="cellIs" dxfId="4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S52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3" priority="1" operator="equal">
      <formula>"NON"</formula>
    </cfRule>
    <cfRule type="cellIs" dxfId="2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S52"/>
  <sheetViews>
    <sheetView workbookViewId="0">
      <selection activeCell="N9" sqref="N9"/>
    </sheetView>
  </sheetViews>
  <sheetFormatPr baseColWidth="10" defaultColWidth="9.140625" defaultRowHeight="12.75" x14ac:dyDescent="0.2"/>
  <cols>
    <col min="1" max="1" width="3.42578125" style="16" bestFit="1" customWidth="1"/>
    <col min="2" max="2" width="10.5703125" style="16" bestFit="1" customWidth="1"/>
    <col min="3" max="3" width="38.7109375" style="16" bestFit="1" customWidth="1"/>
    <col min="4" max="4" width="8.5703125" style="16" bestFit="1" customWidth="1"/>
    <col min="5" max="7" width="8.140625" style="16" customWidth="1"/>
    <col min="8" max="8" width="11.5703125" style="16" customWidth="1"/>
    <col min="9" max="9" width="10" style="16" customWidth="1"/>
    <col min="10" max="10" width="8.140625" style="16" hidden="1" customWidth="1"/>
    <col min="11" max="11" width="8.85546875" style="16" customWidth="1"/>
    <col min="12" max="12" width="9.140625" style="16" bestFit="1" customWidth="1"/>
    <col min="13" max="13" width="8.85546875" style="16" customWidth="1"/>
    <col min="14" max="14" width="20.5703125" style="16" bestFit="1" customWidth="1"/>
    <col min="15" max="15" width="2.5703125" style="16" customWidth="1"/>
    <col min="16" max="16" width="23.140625" style="16" customWidth="1"/>
    <col min="17" max="17" width="26" style="16" customWidth="1"/>
    <col min="18" max="18" width="2" style="16" customWidth="1"/>
    <col min="19" max="19" width="9.7109375" style="16" customWidth="1"/>
    <col min="20" max="20" width="9.85546875" style="16" customWidth="1"/>
    <col min="21" max="21" width="26.140625" style="16" customWidth="1"/>
    <col min="22" max="22" width="13.5703125" style="16" customWidth="1"/>
    <col min="23" max="23" width="3.140625" style="16" customWidth="1"/>
    <col min="24" max="24" width="12.85546875" style="16" customWidth="1"/>
    <col min="25" max="16384" width="9.140625" style="16"/>
  </cols>
  <sheetData>
    <row r="1" spans="1:19" ht="33.75" customHeight="1" thickBot="1" x14ac:dyDescent="0.25">
      <c r="A1" s="11" t="s">
        <v>2</v>
      </c>
      <c r="B1" s="12" t="s">
        <v>10</v>
      </c>
      <c r="C1" s="13" t="s">
        <v>11</v>
      </c>
      <c r="D1" s="13" t="s">
        <v>14</v>
      </c>
      <c r="E1" s="13" t="s">
        <v>51</v>
      </c>
      <c r="F1" s="13" t="s">
        <v>50</v>
      </c>
      <c r="G1" s="13" t="s">
        <v>13</v>
      </c>
      <c r="H1" s="13" t="s">
        <v>15</v>
      </c>
      <c r="I1" s="14" t="s">
        <v>12</v>
      </c>
      <c r="J1" s="13" t="s">
        <v>81</v>
      </c>
      <c r="K1" s="13" t="s">
        <v>61</v>
      </c>
      <c r="L1" s="13" t="s">
        <v>53</v>
      </c>
      <c r="M1" s="14" t="s">
        <v>52</v>
      </c>
      <c r="N1" s="15" t="s">
        <v>3</v>
      </c>
      <c r="P1" s="218" t="s">
        <v>7</v>
      </c>
      <c r="Q1" s="219"/>
    </row>
    <row r="2" spans="1:19" ht="15" customHeight="1" x14ac:dyDescent="0.2">
      <c r="A2" s="17">
        <v>1</v>
      </c>
      <c r="B2" s="18"/>
      <c r="C2" s="19"/>
      <c r="D2" s="20" t="str">
        <f>IF(C2="","",VLOOKUP(C2,ACCUEIL!$M$17:$N$34,2,FALSE))</f>
        <v/>
      </c>
      <c r="E2" s="21"/>
      <c r="F2" s="22"/>
      <c r="G2" s="22"/>
      <c r="H2" s="19"/>
      <c r="I2" s="23"/>
      <c r="J2" s="57" t="str">
        <f t="shared" ref="J2:J51" si="0" xml:space="preserve"> IF(TRIM(E2)="",D2,E2)</f>
        <v/>
      </c>
      <c r="K2" s="20" t="str">
        <f t="shared" ref="K2:K51" si="1">IF(J2="","",    IF(H2&lt;&gt;"Différé",J2+F2,   F2+G2))</f>
        <v/>
      </c>
      <c r="L2" s="21"/>
      <c r="M2" s="20" t="str">
        <f t="shared" ref="M2:M51" si="2">IF(AND(K2="",L2=""),"",   K2+L2)</f>
        <v/>
      </c>
      <c r="N2" s="24"/>
      <c r="P2" s="220" t="s">
        <v>4</v>
      </c>
      <c r="Q2" s="220"/>
      <c r="S2" s="223" t="s">
        <v>58</v>
      </c>
    </row>
    <row r="3" spans="1:19" ht="15" customHeight="1" x14ac:dyDescent="0.2">
      <c r="A3" s="25">
        <v>2</v>
      </c>
      <c r="B3" s="26"/>
      <c r="C3" s="19"/>
      <c r="D3" s="20" t="str">
        <f>IF(C3="","",VLOOKUP(C3,ACCUEIL!$M$17:$N$34,2,FALSE))</f>
        <v/>
      </c>
      <c r="E3" s="27"/>
      <c r="F3" s="28"/>
      <c r="G3" s="22"/>
      <c r="H3" s="19"/>
      <c r="I3" s="23"/>
      <c r="J3" s="57" t="str">
        <f t="shared" si="0"/>
        <v/>
      </c>
      <c r="K3" s="20" t="str">
        <f t="shared" si="1"/>
        <v/>
      </c>
      <c r="L3" s="21"/>
      <c r="M3" s="20" t="str">
        <f t="shared" si="2"/>
        <v/>
      </c>
      <c r="N3" s="29"/>
      <c r="P3" s="30" t="s">
        <v>6</v>
      </c>
      <c r="Q3" s="31"/>
      <c r="R3" s="32"/>
      <c r="S3" s="224"/>
    </row>
    <row r="4" spans="1:19" ht="15" customHeight="1" thickBot="1" x14ac:dyDescent="0.25">
      <c r="A4" s="25">
        <v>3</v>
      </c>
      <c r="B4" s="26"/>
      <c r="C4" s="19"/>
      <c r="D4" s="20" t="str">
        <f>IF(C4="","",VLOOKUP(C4,ACCUEIL!$M$17:$N$34,2,FALSE))</f>
        <v/>
      </c>
      <c r="E4" s="27"/>
      <c r="F4" s="28"/>
      <c r="G4" s="22"/>
      <c r="H4" s="19"/>
      <c r="I4" s="23"/>
      <c r="J4" s="57" t="str">
        <f t="shared" si="0"/>
        <v/>
      </c>
      <c r="K4" s="20" t="str">
        <f t="shared" si="1"/>
        <v/>
      </c>
      <c r="L4" s="21"/>
      <c r="M4" s="20" t="str">
        <f t="shared" si="2"/>
        <v/>
      </c>
      <c r="N4" s="29"/>
      <c r="P4" s="33" t="s">
        <v>5</v>
      </c>
      <c r="Q4" s="34"/>
      <c r="R4" s="32"/>
      <c r="S4" s="225"/>
    </row>
    <row r="5" spans="1:19" ht="15" customHeight="1" thickBot="1" x14ac:dyDescent="0.25">
      <c r="A5" s="25">
        <v>4</v>
      </c>
      <c r="B5" s="26"/>
      <c r="C5" s="19"/>
      <c r="D5" s="20" t="str">
        <f>IF(C5="","",VLOOKUP(C5,ACCUEIL!$M$17:$N$34,2,FALSE))</f>
        <v/>
      </c>
      <c r="E5" s="27"/>
      <c r="F5" s="28"/>
      <c r="G5" s="22"/>
      <c r="H5" s="19"/>
      <c r="I5" s="23"/>
      <c r="J5" s="57" t="str">
        <f t="shared" si="0"/>
        <v/>
      </c>
      <c r="K5" s="20" t="str">
        <f t="shared" si="1"/>
        <v/>
      </c>
      <c r="L5" s="21"/>
      <c r="M5" s="20" t="str">
        <f t="shared" si="2"/>
        <v/>
      </c>
      <c r="N5" s="29"/>
      <c r="P5" s="35" t="s">
        <v>0</v>
      </c>
      <c r="Q5" s="36"/>
      <c r="R5" s="32"/>
      <c r="S5" s="226" t="s">
        <v>59</v>
      </c>
    </row>
    <row r="6" spans="1:19" ht="15" customHeight="1" thickBot="1" x14ac:dyDescent="0.25">
      <c r="A6" s="25">
        <v>5</v>
      </c>
      <c r="B6" s="26"/>
      <c r="C6" s="19"/>
      <c r="D6" s="20" t="str">
        <f>IF(C6="","",VLOOKUP(C6,ACCUEIL!$M$17:$N$34,2,FALSE))</f>
        <v/>
      </c>
      <c r="E6" s="27"/>
      <c r="F6" s="28"/>
      <c r="G6" s="22"/>
      <c r="H6" s="19"/>
      <c r="I6" s="23"/>
      <c r="J6" s="57" t="str">
        <f t="shared" si="0"/>
        <v/>
      </c>
      <c r="K6" s="20" t="str">
        <f t="shared" si="1"/>
        <v/>
      </c>
      <c r="L6" s="21"/>
      <c r="M6" s="20" t="str">
        <f t="shared" si="2"/>
        <v/>
      </c>
      <c r="N6" s="29"/>
      <c r="P6" s="35" t="s">
        <v>1</v>
      </c>
      <c r="Q6" s="37"/>
      <c r="R6" s="32"/>
      <c r="S6" s="227"/>
    </row>
    <row r="7" spans="1:19" ht="15" customHeight="1" thickBot="1" x14ac:dyDescent="0.25">
      <c r="A7" s="25">
        <v>6</v>
      </c>
      <c r="B7" s="26"/>
      <c r="C7" s="19"/>
      <c r="D7" s="20" t="str">
        <f>IF(C7="","",VLOOKUP(C7,ACCUEIL!$M$17:$N$34,2,FALSE))</f>
        <v/>
      </c>
      <c r="E7" s="27"/>
      <c r="F7" s="28"/>
      <c r="G7" s="22"/>
      <c r="H7" s="19"/>
      <c r="I7" s="23"/>
      <c r="J7" s="57" t="str">
        <f t="shared" si="0"/>
        <v/>
      </c>
      <c r="K7" s="20" t="str">
        <f t="shared" si="1"/>
        <v/>
      </c>
      <c r="L7" s="21"/>
      <c r="M7" s="20" t="str">
        <f t="shared" si="2"/>
        <v/>
      </c>
      <c r="N7" s="29"/>
      <c r="Q7" s="38"/>
    </row>
    <row r="8" spans="1:19" ht="15" customHeight="1" x14ac:dyDescent="0.2">
      <c r="A8" s="25">
        <v>7</v>
      </c>
      <c r="B8" s="26"/>
      <c r="C8" s="19"/>
      <c r="D8" s="20" t="str">
        <f>IF(C8="","",VLOOKUP(C8,ACCUEIL!$M$17:$N$34,2,FALSE))</f>
        <v/>
      </c>
      <c r="E8" s="27"/>
      <c r="F8" s="28"/>
      <c r="G8" s="22"/>
      <c r="H8" s="19"/>
      <c r="I8" s="23"/>
      <c r="J8" s="57" t="str">
        <f t="shared" si="0"/>
        <v/>
      </c>
      <c r="K8" s="20" t="str">
        <f t="shared" si="1"/>
        <v/>
      </c>
      <c r="L8" s="21"/>
      <c r="M8" s="20" t="str">
        <f t="shared" si="2"/>
        <v/>
      </c>
      <c r="N8" s="29"/>
      <c r="P8" s="218" t="s">
        <v>83</v>
      </c>
      <c r="Q8" s="219"/>
      <c r="S8" s="223" t="s">
        <v>9</v>
      </c>
    </row>
    <row r="9" spans="1:19" ht="15" customHeight="1" thickBot="1" x14ac:dyDescent="0.25">
      <c r="A9" s="25">
        <v>8</v>
      </c>
      <c r="B9" s="26"/>
      <c r="C9" s="19"/>
      <c r="D9" s="20" t="str">
        <f>IF(C9="","",VLOOKUP(C9,ACCUEIL!$M$17:$N$34,2,FALSE))</f>
        <v/>
      </c>
      <c r="E9" s="27"/>
      <c r="F9" s="28"/>
      <c r="G9" s="22"/>
      <c r="H9" s="19"/>
      <c r="I9" s="23"/>
      <c r="J9" s="57" t="str">
        <f t="shared" si="0"/>
        <v/>
      </c>
      <c r="K9" s="20" t="str">
        <f t="shared" si="1"/>
        <v/>
      </c>
      <c r="L9" s="21"/>
      <c r="M9" s="20" t="str">
        <f t="shared" si="2"/>
        <v/>
      </c>
      <c r="N9" s="29"/>
      <c r="P9" s="228"/>
      <c r="Q9" s="229"/>
      <c r="R9" s="39"/>
      <c r="S9" s="225"/>
    </row>
    <row r="10" spans="1:19" ht="15" customHeight="1" x14ac:dyDescent="0.2">
      <c r="A10" s="25">
        <v>9</v>
      </c>
      <c r="B10" s="26"/>
      <c r="C10" s="19"/>
      <c r="D10" s="20" t="str">
        <f>IF(C10="","",VLOOKUP(C10,ACCUEIL!$M$17:$N$34,2,FALSE))</f>
        <v/>
      </c>
      <c r="E10" s="27"/>
      <c r="F10" s="28"/>
      <c r="G10" s="22"/>
      <c r="H10" s="19"/>
      <c r="I10" s="23"/>
      <c r="J10" s="57" t="str">
        <f t="shared" si="0"/>
        <v/>
      </c>
      <c r="K10" s="20" t="str">
        <f t="shared" si="1"/>
        <v/>
      </c>
      <c r="L10" s="21"/>
      <c r="M10" s="20" t="str">
        <f t="shared" si="2"/>
        <v/>
      </c>
      <c r="N10" s="29"/>
      <c r="O10" s="40"/>
      <c r="P10" s="41" t="s">
        <v>84</v>
      </c>
      <c r="Q10" s="1">
        <f>SUMIF($H$2:$H$51,"Cash",$K$2:$K$51)</f>
        <v>0</v>
      </c>
      <c r="S10" s="5">
        <f>COUNTIF($H$2:$H$51,"Cash")</f>
        <v>0</v>
      </c>
    </row>
    <row r="11" spans="1:19" ht="15" customHeight="1" x14ac:dyDescent="0.2">
      <c r="A11" s="25">
        <v>10</v>
      </c>
      <c r="B11" s="26"/>
      <c r="C11" s="19"/>
      <c r="D11" s="20" t="str">
        <f>IF(C11="","",VLOOKUP(C11,ACCUEIL!$M$17:$N$34,2,FALSE))</f>
        <v/>
      </c>
      <c r="E11" s="27"/>
      <c r="F11" s="28"/>
      <c r="G11" s="22"/>
      <c r="H11" s="19"/>
      <c r="I11" s="23"/>
      <c r="J11" s="57" t="str">
        <f t="shared" si="0"/>
        <v/>
      </c>
      <c r="K11" s="20" t="str">
        <f t="shared" si="1"/>
        <v/>
      </c>
      <c r="L11" s="21"/>
      <c r="M11" s="20" t="str">
        <f t="shared" si="2"/>
        <v/>
      </c>
      <c r="N11" s="29"/>
      <c r="P11" s="42" t="s">
        <v>85</v>
      </c>
      <c r="Q11" s="3">
        <f>SUMIF($H$2:$H$51,"Bancontact",$K$2:$K$51)</f>
        <v>0</v>
      </c>
      <c r="S11" s="6">
        <f>COUNTIF($H$2:$H$51,"Bancontact")</f>
        <v>0</v>
      </c>
    </row>
    <row r="12" spans="1:19" ht="15" customHeight="1" x14ac:dyDescent="0.2">
      <c r="A12" s="25">
        <v>11</v>
      </c>
      <c r="B12" s="26"/>
      <c r="C12" s="19"/>
      <c r="D12" s="20" t="str">
        <f>IF(C12="","",VLOOKUP(C12,ACCUEIL!$M$17:$N$34,2,FALSE))</f>
        <v/>
      </c>
      <c r="E12" s="27"/>
      <c r="F12" s="28"/>
      <c r="G12" s="22"/>
      <c r="H12" s="19"/>
      <c r="I12" s="23"/>
      <c r="J12" s="57" t="str">
        <f t="shared" si="0"/>
        <v/>
      </c>
      <c r="K12" s="20" t="str">
        <f t="shared" si="1"/>
        <v/>
      </c>
      <c r="L12" s="21"/>
      <c r="M12" s="20" t="str">
        <f t="shared" si="2"/>
        <v/>
      </c>
      <c r="N12" s="29"/>
      <c r="P12" s="42" t="s">
        <v>82</v>
      </c>
      <c r="Q12" s="3">
        <f>SUM(F2:F51)</f>
        <v>0</v>
      </c>
      <c r="R12" s="43"/>
      <c r="S12" s="6">
        <f>COUNT($F$2:$F$51)</f>
        <v>0</v>
      </c>
    </row>
    <row r="13" spans="1:19" ht="15" customHeight="1" x14ac:dyDescent="0.2">
      <c r="A13" s="25">
        <v>12</v>
      </c>
      <c r="B13" s="26"/>
      <c r="C13" s="19"/>
      <c r="D13" s="20"/>
      <c r="E13" s="27"/>
      <c r="F13" s="28"/>
      <c r="G13" s="22"/>
      <c r="H13" s="19"/>
      <c r="I13" s="23"/>
      <c r="J13" s="57"/>
      <c r="K13" s="20"/>
      <c r="L13" s="21"/>
      <c r="M13" s="20"/>
      <c r="N13" s="29"/>
      <c r="P13" s="83" t="s">
        <v>124</v>
      </c>
      <c r="Q13" s="84">
        <f>SUMIF($I$2:$I$51,"⅓ payant C",$G$2:$G$51)</f>
        <v>0</v>
      </c>
      <c r="R13" s="43"/>
      <c r="S13" s="85">
        <f>COUNTIF($I$2:$I$51,"⅓ payant C")</f>
        <v>0</v>
      </c>
    </row>
    <row r="14" spans="1:19" ht="15" customHeight="1" thickBot="1" x14ac:dyDescent="0.3">
      <c r="A14" s="25">
        <v>13</v>
      </c>
      <c r="B14" s="26"/>
      <c r="C14" s="19"/>
      <c r="D14" s="20" t="str">
        <f>IF(C14="","",VLOOKUP(C14,ACCUEIL!$M$17:$N$34,2,FALSE))</f>
        <v/>
      </c>
      <c r="E14" s="27"/>
      <c r="F14" s="28"/>
      <c r="G14" s="22"/>
      <c r="H14" s="19"/>
      <c r="I14" s="23"/>
      <c r="J14" s="57" t="str">
        <f t="shared" si="0"/>
        <v/>
      </c>
      <c r="K14" s="20" t="str">
        <f t="shared" si="1"/>
        <v/>
      </c>
      <c r="L14" s="21"/>
      <c r="M14" s="20" t="str">
        <f t="shared" si="2"/>
        <v/>
      </c>
      <c r="N14" s="29"/>
      <c r="P14" s="86" t="s">
        <v>125</v>
      </c>
      <c r="Q14" s="2">
        <f>SUMIF($I$2:$I$51,"⅓ payant BC",$G$2:$G$51)</f>
        <v>0</v>
      </c>
      <c r="R14" s="43"/>
      <c r="S14" s="72">
        <f>COUNTIF($I$2:$I$51,"⅓ payant BC")</f>
        <v>0</v>
      </c>
    </row>
    <row r="15" spans="1:19" ht="15" customHeight="1" thickBot="1" x14ac:dyDescent="0.3">
      <c r="A15" s="25">
        <v>14</v>
      </c>
      <c r="B15" s="26"/>
      <c r="C15" s="19"/>
      <c r="D15" s="20" t="str">
        <f>IF(C15="","",VLOOKUP(C15,ACCUEIL!$M$17:$N$34,2,FALSE))</f>
        <v/>
      </c>
      <c r="E15" s="27"/>
      <c r="F15" s="28"/>
      <c r="G15" s="22"/>
      <c r="H15" s="19"/>
      <c r="I15" s="23"/>
      <c r="J15" s="57" t="str">
        <f t="shared" si="0"/>
        <v/>
      </c>
      <c r="K15" s="20" t="str">
        <f t="shared" si="1"/>
        <v/>
      </c>
      <c r="L15" s="21"/>
      <c r="M15" s="20" t="str">
        <f t="shared" si="2"/>
        <v/>
      </c>
      <c r="N15" s="29"/>
      <c r="P15" s="134" t="s">
        <v>86</v>
      </c>
      <c r="Q15" s="2">
        <f>SUM(K2:K51)</f>
        <v>0</v>
      </c>
      <c r="S15" s="73"/>
    </row>
    <row r="16" spans="1:19" ht="15" customHeight="1" thickBot="1" x14ac:dyDescent="0.3">
      <c r="A16" s="25">
        <v>15</v>
      </c>
      <c r="B16" s="26"/>
      <c r="C16" s="19"/>
      <c r="D16" s="20" t="str">
        <f>IF(C16="","",VLOOKUP(C16,ACCUEIL!$M$17:$N$34,2,FALSE))</f>
        <v/>
      </c>
      <c r="E16" s="27"/>
      <c r="F16" s="28"/>
      <c r="G16" s="22"/>
      <c r="H16" s="19"/>
      <c r="I16" s="23"/>
      <c r="J16" s="57" t="str">
        <f t="shared" si="0"/>
        <v/>
      </c>
      <c r="K16" s="20" t="str">
        <f t="shared" si="1"/>
        <v/>
      </c>
      <c r="L16" s="21"/>
      <c r="M16" s="20" t="str">
        <f t="shared" si="2"/>
        <v/>
      </c>
      <c r="N16" s="29"/>
      <c r="S16" s="73"/>
    </row>
    <row r="17" spans="1:19" ht="15" customHeight="1" thickBot="1" x14ac:dyDescent="0.3">
      <c r="A17" s="25">
        <v>16</v>
      </c>
      <c r="B17" s="26"/>
      <c r="C17" s="19"/>
      <c r="D17" s="20" t="str">
        <f>IF(C17="","",VLOOKUP(C17,ACCUEIL!$M$17:$N$34,2,FALSE))</f>
        <v/>
      </c>
      <c r="E17" s="27"/>
      <c r="F17" s="28"/>
      <c r="G17" s="22"/>
      <c r="H17" s="19"/>
      <c r="I17" s="23"/>
      <c r="J17" s="57" t="str">
        <f t="shared" si="0"/>
        <v/>
      </c>
      <c r="K17" s="20" t="str">
        <f t="shared" si="1"/>
        <v/>
      </c>
      <c r="L17" s="21"/>
      <c r="M17" s="20" t="str">
        <f t="shared" si="2"/>
        <v/>
      </c>
      <c r="N17" s="29"/>
      <c r="P17" s="232" t="s">
        <v>54</v>
      </c>
      <c r="Q17" s="233"/>
      <c r="S17" s="73"/>
    </row>
    <row r="18" spans="1:19" ht="15" customHeight="1" x14ac:dyDescent="0.2">
      <c r="A18" s="25">
        <v>17</v>
      </c>
      <c r="B18" s="26"/>
      <c r="C18" s="19"/>
      <c r="D18" s="20" t="str">
        <f>IF(C18="","",VLOOKUP(C18,ACCUEIL!$M$17:$N$34,2,FALSE))</f>
        <v/>
      </c>
      <c r="E18" s="27"/>
      <c r="F18" s="28"/>
      <c r="G18" s="22"/>
      <c r="H18" s="19"/>
      <c r="I18" s="23"/>
      <c r="J18" s="57" t="str">
        <f t="shared" si="0"/>
        <v/>
      </c>
      <c r="K18" s="20" t="str">
        <f t="shared" si="1"/>
        <v/>
      </c>
      <c r="L18" s="21"/>
      <c r="M18" s="20" t="str">
        <f t="shared" si="2"/>
        <v/>
      </c>
      <c r="N18" s="29"/>
      <c r="P18" s="45" t="s">
        <v>56</v>
      </c>
      <c r="Q18" s="1">
        <f>SUMIF($H$2:$H$51,"Différé",  $J$2:$J$51 )</f>
        <v>0</v>
      </c>
      <c r="S18" s="5">
        <f>COUNTIF($H$2:$H$51,"Différé")</f>
        <v>0</v>
      </c>
    </row>
    <row r="19" spans="1:19" ht="15" customHeight="1" x14ac:dyDescent="0.2">
      <c r="A19" s="25">
        <v>18</v>
      </c>
      <c r="B19" s="26"/>
      <c r="C19" s="19"/>
      <c r="D19" s="20" t="str">
        <f>IF(C19="","",VLOOKUP(C19,ACCUEIL!$M$17:$N$34,2,FALSE))</f>
        <v/>
      </c>
      <c r="E19" s="27"/>
      <c r="F19" s="28"/>
      <c r="G19" s="22"/>
      <c r="H19" s="19"/>
      <c r="I19" s="23"/>
      <c r="J19" s="57" t="str">
        <f t="shared" si="0"/>
        <v/>
      </c>
      <c r="K19" s="20" t="str">
        <f t="shared" si="1"/>
        <v/>
      </c>
      <c r="L19" s="21"/>
      <c r="M19" s="20" t="str">
        <f t="shared" si="2"/>
        <v/>
      </c>
      <c r="N19" s="29"/>
      <c r="P19" s="46" t="s">
        <v>64</v>
      </c>
      <c r="Q19" s="3">
        <f>SUM(L2:L51)</f>
        <v>0</v>
      </c>
      <c r="S19" s="6">
        <f>COUNT($L$2:$L$51)</f>
        <v>0</v>
      </c>
    </row>
    <row r="20" spans="1:19" ht="15" customHeight="1" thickBot="1" x14ac:dyDescent="0.25">
      <c r="A20" s="25">
        <v>19</v>
      </c>
      <c r="B20" s="26"/>
      <c r="C20" s="19"/>
      <c r="D20" s="20" t="str">
        <f>IF(C20="","",VLOOKUP(C20,ACCUEIL!$M$17:$N$34,2,FALSE))</f>
        <v/>
      </c>
      <c r="E20" s="27"/>
      <c r="F20" s="28"/>
      <c r="G20" s="22"/>
      <c r="H20" s="19"/>
      <c r="I20" s="23"/>
      <c r="J20" s="57" t="str">
        <f t="shared" si="0"/>
        <v/>
      </c>
      <c r="K20" s="20" t="str">
        <f t="shared" si="1"/>
        <v/>
      </c>
      <c r="L20" s="21"/>
      <c r="M20" s="20" t="str">
        <f t="shared" si="2"/>
        <v/>
      </c>
      <c r="N20" s="29"/>
      <c r="P20" s="234" t="s">
        <v>62</v>
      </c>
      <c r="Q20" s="235"/>
      <c r="R20" s="43"/>
      <c r="S20" s="74">
        <f>S18-S19</f>
        <v>0</v>
      </c>
    </row>
    <row r="21" spans="1:19" ht="15" customHeight="1" thickBot="1" x14ac:dyDescent="0.25">
      <c r="A21" s="25">
        <v>20</v>
      </c>
      <c r="B21" s="26"/>
      <c r="C21" s="19"/>
      <c r="D21" s="20" t="str">
        <f>IF(C21="","",VLOOKUP(C21,ACCUEIL!$M$17:$N$34,2,FALSE))</f>
        <v/>
      </c>
      <c r="E21" s="27"/>
      <c r="F21" s="28"/>
      <c r="G21" s="22"/>
      <c r="H21" s="19"/>
      <c r="I21" s="23"/>
      <c r="J21" s="57" t="str">
        <f t="shared" si="0"/>
        <v/>
      </c>
      <c r="K21" s="20" t="str">
        <f t="shared" si="1"/>
        <v/>
      </c>
      <c r="L21" s="21"/>
      <c r="M21" s="20" t="str">
        <f t="shared" si="2"/>
        <v/>
      </c>
      <c r="N21" s="29"/>
      <c r="P21" s="134" t="s">
        <v>55</v>
      </c>
      <c r="Q21" s="4">
        <f>SUM(M2:M51)</f>
        <v>0</v>
      </c>
      <c r="R21" s="43"/>
      <c r="S21" s="7">
        <f>COUNT($M$2:$M$51)</f>
        <v>0</v>
      </c>
    </row>
    <row r="22" spans="1:19" ht="15" customHeight="1" thickBot="1" x14ac:dyDescent="0.3">
      <c r="A22" s="25">
        <v>21</v>
      </c>
      <c r="B22" s="26"/>
      <c r="C22" s="19"/>
      <c r="D22" s="20" t="str">
        <f>IF(C22="","",VLOOKUP(C22,ACCUEIL!$M$17:$N$34,2,FALSE))</f>
        <v/>
      </c>
      <c r="E22" s="27"/>
      <c r="F22" s="28"/>
      <c r="G22" s="22"/>
      <c r="H22" s="19"/>
      <c r="I22" s="23"/>
      <c r="J22" s="57" t="str">
        <f t="shared" si="0"/>
        <v/>
      </c>
      <c r="K22" s="20" t="str">
        <f t="shared" si="1"/>
        <v/>
      </c>
      <c r="L22" s="21"/>
      <c r="M22" s="20" t="str">
        <f t="shared" si="2"/>
        <v/>
      </c>
      <c r="N22" s="29"/>
      <c r="Q22" s="47"/>
      <c r="S22" s="73"/>
    </row>
    <row r="23" spans="1:19" ht="15" customHeight="1" x14ac:dyDescent="0.25">
      <c r="A23" s="25">
        <v>22</v>
      </c>
      <c r="B23" s="26"/>
      <c r="C23" s="19"/>
      <c r="D23" s="20" t="str">
        <f>IF(C23="","",VLOOKUP(C23,ACCUEIL!$M$17:$N$34,2,FALSE))</f>
        <v/>
      </c>
      <c r="E23" s="27"/>
      <c r="F23" s="28"/>
      <c r="G23" s="22"/>
      <c r="H23" s="19"/>
      <c r="I23" s="23"/>
      <c r="J23" s="57" t="str">
        <f t="shared" si="0"/>
        <v/>
      </c>
      <c r="K23" s="20" t="str">
        <f t="shared" si="1"/>
        <v/>
      </c>
      <c r="L23" s="21"/>
      <c r="M23" s="20" t="str">
        <f t="shared" si="2"/>
        <v/>
      </c>
      <c r="N23" s="29"/>
      <c r="P23" s="218" t="s">
        <v>87</v>
      </c>
      <c r="Q23" s="219"/>
      <c r="S23" s="73"/>
    </row>
    <row r="24" spans="1:19" ht="15" customHeight="1" thickBot="1" x14ac:dyDescent="0.3">
      <c r="A24" s="25">
        <v>23</v>
      </c>
      <c r="B24" s="26"/>
      <c r="C24" s="19"/>
      <c r="D24" s="20" t="str">
        <f>IF(C24="","",VLOOKUP(C24,ACCUEIL!$M$17:$N$34,2,FALSE))</f>
        <v/>
      </c>
      <c r="E24" s="27"/>
      <c r="F24" s="28"/>
      <c r="G24" s="22"/>
      <c r="H24" s="19"/>
      <c r="I24" s="23"/>
      <c r="J24" s="57" t="str">
        <f t="shared" si="0"/>
        <v/>
      </c>
      <c r="K24" s="20" t="str">
        <f t="shared" si="1"/>
        <v/>
      </c>
      <c r="L24" s="21"/>
      <c r="M24" s="20" t="str">
        <f t="shared" si="2"/>
        <v/>
      </c>
      <c r="N24" s="29"/>
      <c r="P24" s="228"/>
      <c r="Q24" s="229"/>
      <c r="R24" s="43"/>
      <c r="S24" s="73"/>
    </row>
    <row r="25" spans="1:19" ht="15" customHeight="1" x14ac:dyDescent="0.25">
      <c r="A25" s="25">
        <v>24</v>
      </c>
      <c r="B25" s="26"/>
      <c r="C25" s="19"/>
      <c r="D25" s="20" t="str">
        <f>IF(C25="","",VLOOKUP(C25,ACCUEIL!$M$17:$N$34,2,FALSE))</f>
        <v/>
      </c>
      <c r="E25" s="27"/>
      <c r="F25" s="28"/>
      <c r="G25" s="22"/>
      <c r="H25" s="19"/>
      <c r="I25" s="23"/>
      <c r="J25" s="57" t="str">
        <f t="shared" si="0"/>
        <v/>
      </c>
      <c r="K25" s="20" t="str">
        <f t="shared" si="1"/>
        <v/>
      </c>
      <c r="L25" s="21"/>
      <c r="M25" s="20" t="str">
        <f t="shared" si="2"/>
        <v/>
      </c>
      <c r="N25" s="29"/>
      <c r="P25" s="230" t="s">
        <v>65</v>
      </c>
      <c r="Q25" s="231"/>
      <c r="R25" s="43"/>
      <c r="S25" s="8">
        <f>COUNTIF($C$2:$C$51,"Vend et veille JF - JOUR - Consultation")</f>
        <v>0</v>
      </c>
    </row>
    <row r="26" spans="1:19" ht="15" customHeight="1" x14ac:dyDescent="0.25">
      <c r="A26" s="25">
        <v>25</v>
      </c>
      <c r="B26" s="26"/>
      <c r="C26" s="19"/>
      <c r="D26" s="20"/>
      <c r="E26" s="27"/>
      <c r="F26" s="28"/>
      <c r="G26" s="22"/>
      <c r="H26" s="19"/>
      <c r="I26" s="23"/>
      <c r="J26" s="57"/>
      <c r="K26" s="20"/>
      <c r="L26" s="21"/>
      <c r="M26" s="20"/>
      <c r="N26" s="29"/>
      <c r="P26" s="214" t="s">
        <v>122</v>
      </c>
      <c r="Q26" s="215"/>
      <c r="R26" s="43"/>
      <c r="S26" s="9">
        <f>COUNTIF($C$2:$C$51,"Vend et veille JF - JOUR - Consultation NA")</f>
        <v>0</v>
      </c>
    </row>
    <row r="27" spans="1:19" ht="15" customHeight="1" x14ac:dyDescent="0.25">
      <c r="A27" s="25">
        <v>26</v>
      </c>
      <c r="B27" s="26"/>
      <c r="C27" s="19"/>
      <c r="D27" s="20" t="str">
        <f>IF(C27="","",VLOOKUP(C27,ACCUEIL!$M$17:$N$34,2,FALSE))</f>
        <v/>
      </c>
      <c r="E27" s="27"/>
      <c r="F27" s="28"/>
      <c r="G27" s="22"/>
      <c r="H27" s="19"/>
      <c r="I27" s="23"/>
      <c r="J27" s="57" t="str">
        <f t="shared" si="0"/>
        <v/>
      </c>
      <c r="K27" s="20" t="str">
        <f t="shared" si="1"/>
        <v/>
      </c>
      <c r="L27" s="21"/>
      <c r="M27" s="20" t="str">
        <f t="shared" si="2"/>
        <v/>
      </c>
      <c r="N27" s="29"/>
      <c r="P27" s="214" t="s">
        <v>66</v>
      </c>
      <c r="Q27" s="215"/>
      <c r="R27" s="43"/>
      <c r="S27" s="9">
        <f>COUNTIF($C$2:$C$51,"Vend et veille JF - JOUR - Visite 1 bénéficiare")</f>
        <v>0</v>
      </c>
    </row>
    <row r="28" spans="1:19" ht="15" customHeight="1" x14ac:dyDescent="0.25">
      <c r="A28" s="25">
        <v>27</v>
      </c>
      <c r="B28" s="26"/>
      <c r="C28" s="19"/>
      <c r="D28" s="20" t="str">
        <f>IF(C28="","",VLOOKUP(C28,ACCUEIL!$M$17:$N$34,2,FALSE))</f>
        <v/>
      </c>
      <c r="E28" s="27"/>
      <c r="F28" s="28"/>
      <c r="G28" s="22"/>
      <c r="H28" s="19"/>
      <c r="I28" s="23"/>
      <c r="J28" s="57" t="str">
        <f t="shared" si="0"/>
        <v/>
      </c>
      <c r="K28" s="20" t="str">
        <f t="shared" si="1"/>
        <v/>
      </c>
      <c r="L28" s="21"/>
      <c r="M28" s="20" t="str">
        <f t="shared" si="2"/>
        <v/>
      </c>
      <c r="N28" s="29"/>
      <c r="P28" s="214" t="s">
        <v>67</v>
      </c>
      <c r="Q28" s="215"/>
      <c r="S28" s="9">
        <f>COUNTIF($C$2:$C$51,"Vend et veille JF - JOUR - Visite 2 bénéficiaires")</f>
        <v>0</v>
      </c>
    </row>
    <row r="29" spans="1:19" ht="15" customHeight="1" thickBot="1" x14ac:dyDescent="0.3">
      <c r="A29" s="25">
        <v>28</v>
      </c>
      <c r="B29" s="26"/>
      <c r="C29" s="19"/>
      <c r="D29" s="20" t="str">
        <f>IF(C29="","",VLOOKUP(C29,ACCUEIL!$M$17:$N$34,2,FALSE))</f>
        <v/>
      </c>
      <c r="E29" s="27"/>
      <c r="F29" s="28"/>
      <c r="G29" s="22"/>
      <c r="H29" s="19"/>
      <c r="I29" s="23"/>
      <c r="J29" s="57" t="str">
        <f t="shared" si="0"/>
        <v/>
      </c>
      <c r="K29" s="20" t="str">
        <f t="shared" si="1"/>
        <v/>
      </c>
      <c r="L29" s="21"/>
      <c r="M29" s="20" t="str">
        <f t="shared" si="2"/>
        <v/>
      </c>
      <c r="N29" s="29"/>
      <c r="P29" s="216" t="s">
        <v>68</v>
      </c>
      <c r="Q29" s="217"/>
      <c r="S29" s="10">
        <f>COUNTIF($C$2:$C$51,"Vend et veille JF - JOUR - Visite 3 bénéficiaires")</f>
        <v>0</v>
      </c>
    </row>
    <row r="30" spans="1:19" ht="15" customHeight="1" x14ac:dyDescent="0.25">
      <c r="A30" s="25">
        <v>29</v>
      </c>
      <c r="B30" s="26"/>
      <c r="C30" s="19"/>
      <c r="D30" s="20" t="str">
        <f>IF(C30="","",VLOOKUP(C30,ACCUEIL!$M$17:$N$34,2,FALSE))</f>
        <v/>
      </c>
      <c r="E30" s="27"/>
      <c r="F30" s="28"/>
      <c r="G30" s="22"/>
      <c r="H30" s="19"/>
      <c r="I30" s="23"/>
      <c r="J30" s="57" t="str">
        <f t="shared" si="0"/>
        <v/>
      </c>
      <c r="K30" s="20" t="str">
        <f t="shared" si="1"/>
        <v/>
      </c>
      <c r="L30" s="21"/>
      <c r="M30" s="20" t="str">
        <f t="shared" si="2"/>
        <v/>
      </c>
      <c r="N30" s="29"/>
      <c r="P30" s="221" t="s">
        <v>69</v>
      </c>
      <c r="Q30" s="222"/>
      <c r="S30" s="8">
        <f>COUNTIF($C$2:$C$51,"Vend et veille JF - NUIT - Consultation")</f>
        <v>0</v>
      </c>
    </row>
    <row r="31" spans="1:19" ht="15" customHeight="1" x14ac:dyDescent="0.25">
      <c r="A31" s="25">
        <v>30</v>
      </c>
      <c r="B31" s="26"/>
      <c r="C31" s="19"/>
      <c r="D31" s="20" t="str">
        <f>IF(C31="","",VLOOKUP(C31,ACCUEIL!$M$17:$N$34,2,FALSE))</f>
        <v/>
      </c>
      <c r="E31" s="27"/>
      <c r="F31" s="28"/>
      <c r="G31" s="22"/>
      <c r="H31" s="19"/>
      <c r="I31" s="23"/>
      <c r="J31" s="57" t="str">
        <f t="shared" si="0"/>
        <v/>
      </c>
      <c r="K31" s="20" t="str">
        <f t="shared" si="1"/>
        <v/>
      </c>
      <c r="L31" s="21"/>
      <c r="M31" s="20" t="str">
        <f t="shared" si="2"/>
        <v/>
      </c>
      <c r="N31" s="29"/>
      <c r="P31" s="214" t="s">
        <v>70</v>
      </c>
      <c r="Q31" s="215"/>
      <c r="S31" s="9">
        <f>COUNTIF($C$2:$C$51,"Vend et veille JF - NUIT - Visite 1 bénéficiare")</f>
        <v>0</v>
      </c>
    </row>
    <row r="32" spans="1:19" ht="15" customHeight="1" x14ac:dyDescent="0.25">
      <c r="A32" s="25">
        <v>31</v>
      </c>
      <c r="B32" s="26"/>
      <c r="C32" s="19"/>
      <c r="D32" s="20" t="str">
        <f>IF(C32="","",VLOOKUP(C32,ACCUEIL!$M$17:$N$34,2,FALSE))</f>
        <v/>
      </c>
      <c r="E32" s="27"/>
      <c r="F32" s="28"/>
      <c r="G32" s="22"/>
      <c r="H32" s="19"/>
      <c r="I32" s="23"/>
      <c r="J32" s="57" t="str">
        <f t="shared" si="0"/>
        <v/>
      </c>
      <c r="K32" s="20" t="str">
        <f t="shared" si="1"/>
        <v/>
      </c>
      <c r="L32" s="21"/>
      <c r="M32" s="20" t="str">
        <f t="shared" si="2"/>
        <v/>
      </c>
      <c r="N32" s="29"/>
      <c r="P32" s="214" t="s">
        <v>71</v>
      </c>
      <c r="Q32" s="215"/>
      <c r="S32" s="9">
        <f>COUNTIF($C$2:$C$51,"Vend et veille JF - NUIT - Visite 2 bénéficiaires")</f>
        <v>0</v>
      </c>
    </row>
    <row r="33" spans="1:19" ht="15" customHeight="1" thickBot="1" x14ac:dyDescent="0.3">
      <c r="A33" s="25">
        <v>32</v>
      </c>
      <c r="B33" s="26"/>
      <c r="C33" s="19"/>
      <c r="D33" s="20" t="str">
        <f>IF(C33="","",VLOOKUP(C33,ACCUEIL!$M$17:$N$34,2,FALSE))</f>
        <v/>
      </c>
      <c r="E33" s="27"/>
      <c r="F33" s="28"/>
      <c r="G33" s="22"/>
      <c r="H33" s="19"/>
      <c r="I33" s="23"/>
      <c r="J33" s="57" t="str">
        <f t="shared" si="0"/>
        <v/>
      </c>
      <c r="K33" s="20" t="str">
        <f t="shared" si="1"/>
        <v/>
      </c>
      <c r="L33" s="21"/>
      <c r="M33" s="20" t="str">
        <f t="shared" si="2"/>
        <v/>
      </c>
      <c r="N33" s="29"/>
      <c r="P33" s="216" t="s">
        <v>72</v>
      </c>
      <c r="Q33" s="217"/>
      <c r="S33" s="10">
        <f>COUNTIF($C$2:$C$51,"Vend et veille JF - NUIT - Visite 3 bénéficiaires")</f>
        <v>0</v>
      </c>
    </row>
    <row r="34" spans="1:19" ht="15" customHeight="1" x14ac:dyDescent="0.25">
      <c r="A34" s="25">
        <v>33</v>
      </c>
      <c r="B34" s="26"/>
      <c r="C34" s="19"/>
      <c r="D34" s="20" t="str">
        <f>IF(C34="","",VLOOKUP(C34,ACCUEIL!$M$17:$N$34,2,FALSE))</f>
        <v/>
      </c>
      <c r="E34" s="27"/>
      <c r="F34" s="28"/>
      <c r="G34" s="22"/>
      <c r="H34" s="19"/>
      <c r="I34" s="23"/>
      <c r="J34" s="57" t="str">
        <f t="shared" si="0"/>
        <v/>
      </c>
      <c r="K34" s="20" t="str">
        <f t="shared" si="1"/>
        <v/>
      </c>
      <c r="L34" s="21"/>
      <c r="M34" s="20" t="str">
        <f t="shared" si="2"/>
        <v/>
      </c>
      <c r="N34" s="29"/>
      <c r="P34" s="221" t="s">
        <v>73</v>
      </c>
      <c r="Q34" s="222"/>
      <c r="S34" s="8">
        <f>COUNTIF($C$2:$C$51,"Sam, dim et JF - JOUR - Consultation")</f>
        <v>0</v>
      </c>
    </row>
    <row r="35" spans="1:19" ht="15" customHeight="1" x14ac:dyDescent="0.25">
      <c r="A35" s="25">
        <v>34</v>
      </c>
      <c r="B35" s="26"/>
      <c r="C35" s="19"/>
      <c r="D35" s="20"/>
      <c r="E35" s="27"/>
      <c r="F35" s="28"/>
      <c r="G35" s="22"/>
      <c r="H35" s="19"/>
      <c r="I35" s="23"/>
      <c r="J35" s="57"/>
      <c r="K35" s="20"/>
      <c r="L35" s="21"/>
      <c r="M35" s="20"/>
      <c r="N35" s="29"/>
      <c r="P35" s="214" t="s">
        <v>123</v>
      </c>
      <c r="Q35" s="215"/>
      <c r="S35" s="9">
        <f>COUNTIF($C$2:$C$51,"Sam, dim et JF - JOUR - Consultation NA")</f>
        <v>0</v>
      </c>
    </row>
    <row r="36" spans="1:19" ht="15" customHeight="1" x14ac:dyDescent="0.25">
      <c r="A36" s="25">
        <v>35</v>
      </c>
      <c r="B36" s="26"/>
      <c r="C36" s="19"/>
      <c r="D36" s="20" t="str">
        <f>IF(C36="","",VLOOKUP(C36,ACCUEIL!$M$17:$N$34,2,FALSE))</f>
        <v/>
      </c>
      <c r="E36" s="27"/>
      <c r="F36" s="28"/>
      <c r="G36" s="22"/>
      <c r="H36" s="19"/>
      <c r="I36" s="23"/>
      <c r="J36" s="57" t="str">
        <f t="shared" si="0"/>
        <v/>
      </c>
      <c r="K36" s="20" t="str">
        <f t="shared" si="1"/>
        <v/>
      </c>
      <c r="L36" s="21"/>
      <c r="M36" s="20" t="str">
        <f t="shared" si="2"/>
        <v/>
      </c>
      <c r="N36" s="29"/>
      <c r="P36" s="214" t="s">
        <v>74</v>
      </c>
      <c r="Q36" s="215"/>
      <c r="S36" s="9">
        <f>COUNTIF($C$2:$C$51,"Sam, dim et JF - JOUR - Visite 1 bénéficiaire")</f>
        <v>0</v>
      </c>
    </row>
    <row r="37" spans="1:19" ht="15" customHeight="1" x14ac:dyDescent="0.25">
      <c r="A37" s="25">
        <v>36</v>
      </c>
      <c r="B37" s="26"/>
      <c r="C37" s="19"/>
      <c r="D37" s="20" t="str">
        <f>IF(C37="","",VLOOKUP(C37,ACCUEIL!$M$17:$N$34,2,FALSE))</f>
        <v/>
      </c>
      <c r="E37" s="27"/>
      <c r="F37" s="28"/>
      <c r="G37" s="22"/>
      <c r="H37" s="19"/>
      <c r="I37" s="23"/>
      <c r="J37" s="57" t="str">
        <f t="shared" si="0"/>
        <v/>
      </c>
      <c r="K37" s="20" t="str">
        <f t="shared" si="1"/>
        <v/>
      </c>
      <c r="L37" s="21"/>
      <c r="M37" s="20" t="str">
        <f t="shared" si="2"/>
        <v/>
      </c>
      <c r="N37" s="29"/>
      <c r="P37" s="214" t="s">
        <v>75</v>
      </c>
      <c r="Q37" s="215"/>
      <c r="S37" s="9">
        <f>COUNTIF($C$2:$C$51,"Sam, dim et JF - JOUR - Visite 2 bénéficiaires")</f>
        <v>0</v>
      </c>
    </row>
    <row r="38" spans="1:19" ht="15" customHeight="1" thickBot="1" x14ac:dyDescent="0.3">
      <c r="A38" s="25">
        <v>37</v>
      </c>
      <c r="B38" s="26"/>
      <c r="C38" s="19"/>
      <c r="D38" s="20" t="str">
        <f>IF(C38="","",VLOOKUP(C38,ACCUEIL!$M$17:$N$34,2,FALSE))</f>
        <v/>
      </c>
      <c r="E38" s="27"/>
      <c r="F38" s="28"/>
      <c r="G38" s="22"/>
      <c r="H38" s="19"/>
      <c r="I38" s="23"/>
      <c r="J38" s="57" t="str">
        <f t="shared" si="0"/>
        <v/>
      </c>
      <c r="K38" s="20" t="str">
        <f t="shared" si="1"/>
        <v/>
      </c>
      <c r="L38" s="21"/>
      <c r="M38" s="20" t="str">
        <f t="shared" si="2"/>
        <v/>
      </c>
      <c r="N38" s="29"/>
      <c r="P38" s="216" t="s">
        <v>76</v>
      </c>
      <c r="Q38" s="217"/>
      <c r="S38" s="10">
        <f>COUNTIF($C$2:$C$51,"Sam, dim et JF - JOUR - Visite 3 bénéficiaires")</f>
        <v>0</v>
      </c>
    </row>
    <row r="39" spans="1:19" ht="15" customHeight="1" x14ac:dyDescent="0.25">
      <c r="A39" s="25">
        <v>38</v>
      </c>
      <c r="B39" s="26"/>
      <c r="C39" s="19"/>
      <c r="D39" s="20" t="str">
        <f>IF(C39="","",VLOOKUP(C39,ACCUEIL!$M$17:$N$34,2,FALSE))</f>
        <v/>
      </c>
      <c r="E39" s="27"/>
      <c r="F39" s="28"/>
      <c r="G39" s="22"/>
      <c r="H39" s="19"/>
      <c r="I39" s="23"/>
      <c r="J39" s="57" t="str">
        <f t="shared" si="0"/>
        <v/>
      </c>
      <c r="K39" s="20" t="str">
        <f t="shared" si="1"/>
        <v/>
      </c>
      <c r="L39" s="21"/>
      <c r="M39" s="20" t="str">
        <f t="shared" si="2"/>
        <v/>
      </c>
      <c r="N39" s="29"/>
      <c r="P39" s="221" t="s">
        <v>77</v>
      </c>
      <c r="Q39" s="222"/>
      <c r="S39" s="8">
        <f>COUNTIF($C$2:$C$51,"Sam, dim et JF - NUIT - Consultation")</f>
        <v>0</v>
      </c>
    </row>
    <row r="40" spans="1:19" ht="15" customHeight="1" x14ac:dyDescent="0.25">
      <c r="A40" s="25">
        <v>39</v>
      </c>
      <c r="B40" s="26"/>
      <c r="C40" s="19"/>
      <c r="D40" s="20" t="str">
        <f>IF(C40="","",VLOOKUP(C40,ACCUEIL!$M$17:$N$34,2,FALSE))</f>
        <v/>
      </c>
      <c r="E40" s="27"/>
      <c r="F40" s="28"/>
      <c r="G40" s="22"/>
      <c r="H40" s="19"/>
      <c r="I40" s="23"/>
      <c r="J40" s="57" t="str">
        <f t="shared" si="0"/>
        <v/>
      </c>
      <c r="K40" s="20" t="str">
        <f t="shared" si="1"/>
        <v/>
      </c>
      <c r="L40" s="21"/>
      <c r="M40" s="20" t="str">
        <f t="shared" si="2"/>
        <v/>
      </c>
      <c r="N40" s="29"/>
      <c r="P40" s="214" t="s">
        <v>78</v>
      </c>
      <c r="Q40" s="215"/>
      <c r="S40" s="9">
        <f>COUNTIF($C$2:$C$51,"Sam, dim et JF - NUIT - Visite 1 bénéficiaire")</f>
        <v>0</v>
      </c>
    </row>
    <row r="41" spans="1:19" ht="15" customHeight="1" x14ac:dyDescent="0.25">
      <c r="A41" s="25">
        <v>40</v>
      </c>
      <c r="B41" s="26"/>
      <c r="C41" s="19"/>
      <c r="D41" s="20" t="str">
        <f>IF(C41="","",VLOOKUP(C41,ACCUEIL!$M$17:$N$34,2,FALSE))</f>
        <v/>
      </c>
      <c r="E41" s="27"/>
      <c r="F41" s="28"/>
      <c r="G41" s="22"/>
      <c r="H41" s="19"/>
      <c r="I41" s="23"/>
      <c r="J41" s="57" t="str">
        <f t="shared" si="0"/>
        <v/>
      </c>
      <c r="K41" s="20" t="str">
        <f t="shared" si="1"/>
        <v/>
      </c>
      <c r="L41" s="21"/>
      <c r="M41" s="20" t="str">
        <f t="shared" si="2"/>
        <v/>
      </c>
      <c r="N41" s="29"/>
      <c r="P41" s="214" t="s">
        <v>79</v>
      </c>
      <c r="Q41" s="215"/>
      <c r="S41" s="9">
        <f>COUNTIF($C$2:$C$51,"Sam, dim et JF - NUIT - Visite 2 bénéficiaires")</f>
        <v>0</v>
      </c>
    </row>
    <row r="42" spans="1:19" ht="15" customHeight="1" thickBot="1" x14ac:dyDescent="0.3">
      <c r="A42" s="25">
        <v>41</v>
      </c>
      <c r="B42" s="26"/>
      <c r="C42" s="19"/>
      <c r="D42" s="20" t="str">
        <f>IF(C42="","",VLOOKUP(C42,ACCUEIL!$M$17:$N$34,2,FALSE))</f>
        <v/>
      </c>
      <c r="E42" s="27"/>
      <c r="F42" s="28"/>
      <c r="G42" s="22"/>
      <c r="H42" s="19"/>
      <c r="I42" s="23"/>
      <c r="J42" s="57" t="str">
        <f t="shared" si="0"/>
        <v/>
      </c>
      <c r="K42" s="20" t="str">
        <f t="shared" si="1"/>
        <v/>
      </c>
      <c r="L42" s="21"/>
      <c r="M42" s="20" t="str">
        <f t="shared" si="2"/>
        <v/>
      </c>
      <c r="N42" s="29"/>
      <c r="P42" s="216" t="s">
        <v>80</v>
      </c>
      <c r="Q42" s="217"/>
      <c r="S42" s="10">
        <f>COUNTIF($C$2:$C$51,"Sam, dim et JF - NUIT - Visite 3 bénéficiaires")</f>
        <v>0</v>
      </c>
    </row>
    <row r="43" spans="1:19" ht="15" customHeight="1" x14ac:dyDescent="0.2">
      <c r="A43" s="25">
        <v>42</v>
      </c>
      <c r="B43" s="26"/>
      <c r="C43" s="19"/>
      <c r="D43" s="20" t="str">
        <f>IF(C43="","",VLOOKUP(C43,ACCUEIL!$M$17:$N$34,2,FALSE))</f>
        <v/>
      </c>
      <c r="E43" s="27"/>
      <c r="F43" s="28"/>
      <c r="G43" s="22"/>
      <c r="H43" s="19"/>
      <c r="I43" s="23"/>
      <c r="J43" s="57" t="str">
        <f t="shared" si="0"/>
        <v/>
      </c>
      <c r="K43" s="20" t="str">
        <f t="shared" si="1"/>
        <v/>
      </c>
      <c r="L43" s="21"/>
      <c r="M43" s="20" t="str">
        <f t="shared" si="2"/>
        <v/>
      </c>
      <c r="N43" s="29"/>
    </row>
    <row r="44" spans="1:19" ht="15" customHeight="1" x14ac:dyDescent="0.2">
      <c r="A44" s="25">
        <v>43</v>
      </c>
      <c r="B44" s="26"/>
      <c r="C44" s="19"/>
      <c r="D44" s="20" t="str">
        <f>IF(C44="","",VLOOKUP(C44,ACCUEIL!$M$17:$N$34,2,FALSE))</f>
        <v/>
      </c>
      <c r="E44" s="27"/>
      <c r="F44" s="28"/>
      <c r="G44" s="22"/>
      <c r="H44" s="19"/>
      <c r="I44" s="23"/>
      <c r="J44" s="57" t="str">
        <f t="shared" si="0"/>
        <v/>
      </c>
      <c r="K44" s="20" t="str">
        <f t="shared" si="1"/>
        <v/>
      </c>
      <c r="L44" s="21"/>
      <c r="M44" s="20" t="str">
        <f t="shared" si="2"/>
        <v/>
      </c>
      <c r="N44" s="29"/>
    </row>
    <row r="45" spans="1:19" ht="15" customHeight="1" x14ac:dyDescent="0.2">
      <c r="A45" s="25">
        <v>44</v>
      </c>
      <c r="B45" s="26"/>
      <c r="C45" s="19"/>
      <c r="D45" s="20" t="str">
        <f>IF(C45="","",VLOOKUP(C45,ACCUEIL!$M$17:$N$34,2,FALSE))</f>
        <v/>
      </c>
      <c r="E45" s="27"/>
      <c r="F45" s="28"/>
      <c r="G45" s="22"/>
      <c r="H45" s="19"/>
      <c r="I45" s="23"/>
      <c r="J45" s="57" t="str">
        <f t="shared" si="0"/>
        <v/>
      </c>
      <c r="K45" s="20" t="str">
        <f t="shared" si="1"/>
        <v/>
      </c>
      <c r="L45" s="21"/>
      <c r="M45" s="20" t="str">
        <f t="shared" si="2"/>
        <v/>
      </c>
      <c r="N45" s="29"/>
    </row>
    <row r="46" spans="1:19" ht="15" customHeight="1" x14ac:dyDescent="0.2">
      <c r="A46" s="25">
        <v>45</v>
      </c>
      <c r="B46" s="26"/>
      <c r="C46" s="19"/>
      <c r="D46" s="20" t="str">
        <f>IF(C46="","",VLOOKUP(C46,ACCUEIL!$M$17:$N$34,2,FALSE))</f>
        <v/>
      </c>
      <c r="E46" s="27"/>
      <c r="F46" s="28"/>
      <c r="G46" s="22"/>
      <c r="H46" s="19"/>
      <c r="I46" s="23"/>
      <c r="J46" s="57" t="str">
        <f t="shared" si="0"/>
        <v/>
      </c>
      <c r="K46" s="20" t="str">
        <f t="shared" si="1"/>
        <v/>
      </c>
      <c r="L46" s="21"/>
      <c r="M46" s="20" t="str">
        <f t="shared" si="2"/>
        <v/>
      </c>
      <c r="N46" s="29"/>
    </row>
    <row r="47" spans="1:19" ht="15" customHeight="1" x14ac:dyDescent="0.2">
      <c r="A47" s="25">
        <v>46</v>
      </c>
      <c r="B47" s="26"/>
      <c r="C47" s="19"/>
      <c r="D47" s="20" t="str">
        <f>IF(C47="","",VLOOKUP(C47,ACCUEIL!$M$17:$N$34,2,FALSE))</f>
        <v/>
      </c>
      <c r="E47" s="27"/>
      <c r="F47" s="28"/>
      <c r="G47" s="22"/>
      <c r="H47" s="19"/>
      <c r="I47" s="23"/>
      <c r="J47" s="57" t="str">
        <f t="shared" si="0"/>
        <v/>
      </c>
      <c r="K47" s="20" t="str">
        <f t="shared" si="1"/>
        <v/>
      </c>
      <c r="L47" s="21"/>
      <c r="M47" s="20" t="str">
        <f t="shared" si="2"/>
        <v/>
      </c>
      <c r="N47" s="29"/>
    </row>
    <row r="48" spans="1:19" ht="15" customHeight="1" x14ac:dyDescent="0.2">
      <c r="A48" s="25">
        <v>47</v>
      </c>
      <c r="B48" s="26"/>
      <c r="C48" s="19"/>
      <c r="D48" s="20" t="str">
        <f>IF(C48="","",VLOOKUP(C48,ACCUEIL!$M$17:$N$34,2,FALSE))</f>
        <v/>
      </c>
      <c r="E48" s="27"/>
      <c r="F48" s="28"/>
      <c r="G48" s="22"/>
      <c r="H48" s="19"/>
      <c r="I48" s="23"/>
      <c r="J48" s="57" t="str">
        <f t="shared" si="0"/>
        <v/>
      </c>
      <c r="K48" s="20" t="str">
        <f t="shared" si="1"/>
        <v/>
      </c>
      <c r="L48" s="21"/>
      <c r="M48" s="20" t="str">
        <f t="shared" si="2"/>
        <v/>
      </c>
      <c r="N48" s="29"/>
    </row>
    <row r="49" spans="1:14" ht="15" customHeight="1" x14ac:dyDescent="0.2">
      <c r="A49" s="25">
        <v>48</v>
      </c>
      <c r="B49" s="26"/>
      <c r="C49" s="19"/>
      <c r="D49" s="20" t="str">
        <f>IF(C49="","",VLOOKUP(C49,ACCUEIL!$M$17:$N$34,2,FALSE))</f>
        <v/>
      </c>
      <c r="E49" s="27"/>
      <c r="F49" s="28"/>
      <c r="G49" s="22"/>
      <c r="H49" s="19"/>
      <c r="I49" s="23"/>
      <c r="J49" s="57" t="str">
        <f t="shared" si="0"/>
        <v/>
      </c>
      <c r="K49" s="20" t="str">
        <f t="shared" si="1"/>
        <v/>
      </c>
      <c r="L49" s="21"/>
      <c r="M49" s="20" t="str">
        <f t="shared" si="2"/>
        <v/>
      </c>
      <c r="N49" s="29"/>
    </row>
    <row r="50" spans="1:14" ht="15" customHeight="1" x14ac:dyDescent="0.2">
      <c r="A50" s="25">
        <v>49</v>
      </c>
      <c r="B50" s="26"/>
      <c r="C50" s="19"/>
      <c r="D50" s="20" t="str">
        <f>IF(C50="","",VLOOKUP(C50,ACCUEIL!$M$17:$N$34,2,FALSE))</f>
        <v/>
      </c>
      <c r="E50" s="27"/>
      <c r="F50" s="28"/>
      <c r="G50" s="22"/>
      <c r="H50" s="19"/>
      <c r="I50" s="23"/>
      <c r="J50" s="57" t="str">
        <f t="shared" si="0"/>
        <v/>
      </c>
      <c r="K50" s="20" t="str">
        <f t="shared" si="1"/>
        <v/>
      </c>
      <c r="L50" s="21"/>
      <c r="M50" s="20" t="str">
        <f t="shared" si="2"/>
        <v/>
      </c>
      <c r="N50" s="29"/>
    </row>
    <row r="51" spans="1:14" ht="15" customHeight="1" thickBot="1" x14ac:dyDescent="0.25">
      <c r="A51" s="48">
        <v>50</v>
      </c>
      <c r="B51" s="49"/>
      <c r="C51" s="50"/>
      <c r="D51" s="51" t="str">
        <f>IF(C51="","",VLOOKUP(C51,ACCUEIL!$M$17:$N$34,2,FALSE))</f>
        <v/>
      </c>
      <c r="E51" s="52"/>
      <c r="F51" s="53"/>
      <c r="G51" s="53"/>
      <c r="H51" s="50"/>
      <c r="I51" s="54"/>
      <c r="J51" s="58" t="str">
        <f t="shared" si="0"/>
        <v/>
      </c>
      <c r="K51" s="51" t="str">
        <f t="shared" si="1"/>
        <v/>
      </c>
      <c r="L51" s="52"/>
      <c r="M51" s="51" t="str">
        <f t="shared" si="2"/>
        <v/>
      </c>
      <c r="N51" s="55"/>
    </row>
    <row r="52" spans="1:14" x14ac:dyDescent="0.2">
      <c r="D52" s="56"/>
      <c r="E52" s="56"/>
      <c r="J52" s="56"/>
      <c r="L52" s="56"/>
      <c r="M52" s="56"/>
    </row>
  </sheetData>
  <sheetProtection selectLockedCells="1"/>
  <mergeCells count="27">
    <mergeCell ref="S2:S4"/>
    <mergeCell ref="S5:S6"/>
    <mergeCell ref="P8:Q9"/>
    <mergeCell ref="S8:S9"/>
    <mergeCell ref="P32:Q32"/>
    <mergeCell ref="P25:Q25"/>
    <mergeCell ref="P26:Q26"/>
    <mergeCell ref="P27:Q27"/>
    <mergeCell ref="P28:Q28"/>
    <mergeCell ref="P29:Q29"/>
    <mergeCell ref="P30:Q30"/>
    <mergeCell ref="P31:Q31"/>
    <mergeCell ref="P17:Q17"/>
    <mergeCell ref="P20:Q20"/>
    <mergeCell ref="P23:Q24"/>
    <mergeCell ref="P40:Q40"/>
    <mergeCell ref="P41:Q41"/>
    <mergeCell ref="P42:Q42"/>
    <mergeCell ref="P1:Q1"/>
    <mergeCell ref="P2:Q2"/>
    <mergeCell ref="P39:Q39"/>
    <mergeCell ref="P33:Q33"/>
    <mergeCell ref="P34:Q34"/>
    <mergeCell ref="P35:Q35"/>
    <mergeCell ref="P36:Q36"/>
    <mergeCell ref="P37:Q37"/>
    <mergeCell ref="P38:Q38"/>
  </mergeCells>
  <conditionalFormatting sqref="R5:S6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5">
    <dataValidation type="list" allowBlank="1" showInputMessage="1" showErrorMessage="1" sqref="S5:S6">
      <formula1>"NON,OUI"</formula1>
    </dataValidation>
    <dataValidation type="list" allowBlank="1" showInputMessage="1" showErrorMessage="1" sqref="H2:H51">
      <formula1>"Cash,Bancontact,Différé"</formula1>
    </dataValidation>
    <dataValidation type="list" allowBlank="1" showInputMessage="1" showErrorMessage="1" sqref="C2:C51">
      <formula1>ListeTypesActes</formula1>
    </dataValidation>
    <dataValidation type="list" allowBlank="1" showInputMessage="1" showErrorMessage="1" sqref="Q6">
      <formula1>"1a,1b,2a,2b,3,4,5,6,7,nuit 1,nuit 2,nuit 3"</formula1>
    </dataValidation>
    <dataValidation type="list" allowBlank="1" showInputMessage="1" showErrorMessage="1" sqref="I2:I51">
      <formula1>"Admin. De biens,CPAS,MR,MM,⅓ payant C,⅓ payant BC,Réquisition,Virement,Autres"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ACCUEIL!$M$17:$M$34</xm:f>
          </x14:formula1>
          <xm:sqref>C2:C51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60</vt:i4>
      </vt:variant>
      <vt:variant>
        <vt:lpstr>Plages nommées</vt:lpstr>
      </vt:variant>
      <vt:variant>
        <vt:i4>1</vt:i4>
      </vt:variant>
    </vt:vector>
  </HeadingPairs>
  <TitlesOfParts>
    <vt:vector size="61" baseType="lpstr">
      <vt:lpstr>ACCUEIL</vt:lpstr>
      <vt:lpstr>CLOTURE</vt:lpstr>
      <vt:lpstr>DIFFERES</vt:lpstr>
      <vt:lpstr>Bartin Claire</vt:lpstr>
      <vt:lpstr>Defoy Thomas</vt:lpstr>
      <vt:lpstr>Lefort Martin</vt:lpstr>
      <vt:lpstr>F7</vt:lpstr>
      <vt:lpstr>F8</vt:lpstr>
      <vt:lpstr>F9</vt:lpstr>
      <vt:lpstr>F10</vt:lpstr>
      <vt:lpstr>F11</vt:lpstr>
      <vt:lpstr>F12</vt:lpstr>
      <vt:lpstr>F13</vt:lpstr>
      <vt:lpstr>F14</vt:lpstr>
      <vt:lpstr>F15</vt:lpstr>
      <vt:lpstr>F16</vt:lpstr>
      <vt:lpstr>F17</vt:lpstr>
      <vt:lpstr>F18</vt:lpstr>
      <vt:lpstr>F19</vt:lpstr>
      <vt:lpstr>F20</vt:lpstr>
      <vt:lpstr>F21</vt:lpstr>
      <vt:lpstr>F22</vt:lpstr>
      <vt:lpstr>F23</vt:lpstr>
      <vt:lpstr>F24</vt:lpstr>
      <vt:lpstr>F25</vt:lpstr>
      <vt:lpstr>F26</vt:lpstr>
      <vt:lpstr>F27</vt:lpstr>
      <vt:lpstr>F28</vt:lpstr>
      <vt:lpstr>F29</vt:lpstr>
      <vt:lpstr>F30</vt:lpstr>
      <vt:lpstr>F31</vt:lpstr>
      <vt:lpstr>F32</vt:lpstr>
      <vt:lpstr>F33</vt:lpstr>
      <vt:lpstr>F34</vt:lpstr>
      <vt:lpstr>F35</vt:lpstr>
      <vt:lpstr>F36</vt:lpstr>
      <vt:lpstr>F37</vt:lpstr>
      <vt:lpstr>F38</vt:lpstr>
      <vt:lpstr>F39</vt:lpstr>
      <vt:lpstr>F40</vt:lpstr>
      <vt:lpstr>F41</vt:lpstr>
      <vt:lpstr>F42</vt:lpstr>
      <vt:lpstr>F43</vt:lpstr>
      <vt:lpstr>F44</vt:lpstr>
      <vt:lpstr>F45</vt:lpstr>
      <vt:lpstr>F46</vt:lpstr>
      <vt:lpstr>F47</vt:lpstr>
      <vt:lpstr>F48</vt:lpstr>
      <vt:lpstr>F49</vt:lpstr>
      <vt:lpstr>F50</vt:lpstr>
      <vt:lpstr>F51</vt:lpstr>
      <vt:lpstr>F52</vt:lpstr>
      <vt:lpstr>F53</vt:lpstr>
      <vt:lpstr>F54</vt:lpstr>
      <vt:lpstr>F55</vt:lpstr>
      <vt:lpstr>F56</vt:lpstr>
      <vt:lpstr>F57</vt:lpstr>
      <vt:lpstr>F58</vt:lpstr>
      <vt:lpstr>F59</vt:lpstr>
      <vt:lpstr>F60</vt:lpstr>
      <vt:lpstr>ListeTypesActes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utilisateur</cp:lastModifiedBy>
  <dcterms:created xsi:type="dcterms:W3CDTF">2006-09-16T00:00:00Z</dcterms:created>
  <dcterms:modified xsi:type="dcterms:W3CDTF">2016-11-21T15:03:45Z</dcterms:modified>
</cp:coreProperties>
</file>